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>
    <mc:Choice Requires="x15">
      <x15ac:absPath xmlns:x15ac="http://schemas.microsoft.com/office/spreadsheetml/2010/11/ac" url="C:\Project\stats-bot_v2\utils\export_excel\"/>
    </mc:Choice>
  </mc:AlternateContent>
  <xr:revisionPtr revIDLastSave="0" documentId="13_ncr:1_{B5FCCF81-C5B9-4D0B-BDE7-58543FE07979}" xr6:coauthVersionLast="36" xr6:coauthVersionMax="36" xr10:uidLastSave="{00000000-0000-0000-0000-000000000000}"/>
  <bookViews>
    <workbookView xWindow="0" yWindow="0" windowWidth="7476" windowHeight="2676" firstSheet="5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</workbook>
</file>

<file path=xl/calcChain.xml><?xml version="1.0" encoding="utf-8"?>
<calcChain xmlns="http://schemas.openxmlformats.org/spreadsheetml/2006/main">
  <c r="AR43" i="14" l="1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CL3" i="14"/>
  <c r="CZ2" i="14"/>
  <c r="CY2" i="14"/>
  <c r="CX2" i="14"/>
  <c r="CX3" i="14" s="1"/>
  <c r="CW2" i="14"/>
  <c r="CV2" i="14"/>
  <c r="CU2" i="14"/>
  <c r="CU3" i="14" s="1"/>
  <c r="CT2" i="14"/>
  <c r="CS2" i="14"/>
  <c r="CR2" i="14"/>
  <c r="CR3" i="14" s="1"/>
  <c r="CQ2" i="14"/>
  <c r="CO3" i="14" s="1"/>
  <c r="CP2" i="14"/>
  <c r="CO2" i="14"/>
  <c r="CN2" i="14"/>
  <c r="CM2" i="14"/>
  <c r="CL2" i="14"/>
  <c r="CK2" i="14"/>
  <c r="CJ2" i="14"/>
  <c r="CI2" i="14"/>
  <c r="CI3" i="14" s="1"/>
  <c r="CH2" i="14"/>
  <c r="CG2" i="14"/>
  <c r="CF2" i="14"/>
  <c r="CF3" i="14" s="1"/>
  <c r="CE2" i="14"/>
  <c r="CD2" i="14"/>
  <c r="CC2" i="14"/>
  <c r="CC3" i="14" s="1"/>
  <c r="CB2" i="14"/>
  <c r="CA2" i="14"/>
  <c r="BZ2" i="14"/>
  <c r="BZ3" i="14" s="1"/>
  <c r="BY2" i="14"/>
  <c r="BX2" i="14"/>
  <c r="BW2" i="14"/>
  <c r="BW3" i="14" s="1"/>
  <c r="BV2" i="14"/>
  <c r="BU2" i="14"/>
  <c r="BT2" i="14"/>
  <c r="BT3" i="14" s="1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E74" i="12"/>
  <c r="D74" i="12"/>
  <c r="C74" i="12"/>
  <c r="B7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F44" i="7" s="1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C44" i="7" s="1"/>
  <c r="D59" i="7"/>
  <c r="C59" i="7"/>
  <c r="B59" i="7"/>
  <c r="P58" i="7"/>
  <c r="O58" i="7"/>
  <c r="N58" i="7"/>
  <c r="M58" i="7"/>
  <c r="L58" i="7"/>
  <c r="K58" i="7"/>
  <c r="E45" i="7" s="1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B44" i="7" s="1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E44" i="7" s="1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4" i="7" s="1"/>
  <c r="G50" i="7"/>
  <c r="F50" i="7"/>
  <c r="E50" i="7"/>
  <c r="C45" i="7" s="1"/>
  <c r="D50" i="7"/>
  <c r="C50" i="7"/>
  <c r="B50" i="7"/>
  <c r="B45" i="7" s="1"/>
  <c r="D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D113" i="5" s="1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8" i="4" s="1"/>
  <c r="D7" i="4"/>
  <c r="C7" i="4"/>
  <c r="B7" i="4"/>
  <c r="B8" i="4" s="1"/>
  <c r="F37" i="3"/>
  <c r="D42" i="3" s="1"/>
  <c r="E37" i="3"/>
  <c r="D37" i="3"/>
  <c r="C37" i="3"/>
  <c r="B37" i="3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C200" i="1"/>
  <c r="F196" i="1"/>
  <c r="C5" i="2" s="1"/>
  <c r="E196" i="1"/>
  <c r="C6" i="2" s="1"/>
  <c r="D196" i="1"/>
  <c r="C196" i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F45" i="7" l="1"/>
</calcChain>
</file>

<file path=xl/sharedStrings.xml><?xml version="1.0" encoding="utf-8"?>
<sst xmlns="http://schemas.openxmlformats.org/spreadsheetml/2006/main" count="1829" uniqueCount="821">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</sst>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0" fontId="3" fillId="3" borderId="1" xfId="0" applyFont="1" applyFill="1" applyBorder="1" applyAlignment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1" fillId="0" borderId="0" xfId="0" applyFont="1" applyAlignment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 applyAlignment="1"/>
    <xf numFmtId="0" fontId="6" fillId="0" borderId="0" xfId="0" applyFont="1" applyAlignment="1"/>
    <xf numFmtId="0" fontId="6" fillId="0" borderId="0" xfId="0" applyFont="1" applyAlignment="1"/>
    <xf numFmtId="14" fontId="1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2" fillId="2" borderId="1" xfId="0" applyFont="1" applyFill="1" applyBorder="1" applyAlignment="1"/>
    <xf numFmtId="0" fontId="6" fillId="7" borderId="2" xfId="0" applyFont="1" applyFill="1" applyBorder="1" applyAlignment="1"/>
    <xf numFmtId="0" fontId="3" fillId="3" borderId="16" xfId="0" applyFont="1" applyFill="1" applyBorder="1"/>
    <xf numFmtId="0" fontId="0" fillId="0" borderId="0" xfId="0" applyFont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customWidth="true" width="10.109375"/>
    <col min="2" max="2" customWidth="true" width="8.6640625"/>
    <col min="3" max="3" customWidth="true" width="14.33203125"/>
    <col min="4" max="4" customWidth="true" width="8.6640625"/>
    <col min="5" max="7" customWidth="true" width="9.6640625"/>
    <col min="8" max="8" customWidth="true" width="8.88671875"/>
    <col min="9" max="9" customWidth="true" width="13.109375"/>
    <col min="10" max="14" customWidth="true" width="8.6640625"/>
    <col min="15" max="15" customWidth="true" width="11.33203125"/>
    <col min="16" max="16" customWidth="true" width="10.0"/>
    <col min="17" max="19" customWidth="true" width="8.6640625"/>
    <col min="20" max="20" customWidth="true" width="8.88671875"/>
    <col min="21" max="22" customWidth="true" width="8.6640625"/>
    <col min="23" max="23" customWidth="true" width="10.33203125"/>
    <col min="24" max="27" customWidth="true" width="8.6640625"/>
    <col min="28" max="28" customWidth="true" width="8.88671875"/>
    <col min="29" max="32" customWidth="true" width="8.6640625"/>
    <col min="33" max="33" customWidth="true" width="8.88671875"/>
    <col min="34" max="35" customWidth="true" width="8.6640625"/>
    <col min="36" max="36" customWidth="true" width="10.33203125"/>
    <col min="37" max="40" customWidth="true" width="8.6640625"/>
    <col min="41" max="41" customWidth="true" width="8.88671875"/>
    <col min="42" max="53" customWidth="true" width="8.6640625"/>
    <col min="54" max="54" customWidth="true" width="8.88671875"/>
    <col min="55" max="58" customWidth="true" width="8.6640625"/>
    <col min="59" max="59" customWidth="true" width="10.33203125"/>
    <col min="60" max="71" customWidth="true" width="8.6640625"/>
  </cols>
  <sheetData>
    <row r="1" spans="1:71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ht="14.4" x14ac:dyDescent="0.3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ht="14.4" x14ac:dyDescent="0.3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ht="14.4" x14ac:dyDescent="0.3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ht="14.4" x14ac:dyDescent="0.3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ht="14.4" x14ac:dyDescent="0.3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ht="14.4" x14ac:dyDescent="0.3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ht="14.4" x14ac:dyDescent="0.3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ht="14.4" x14ac:dyDescent="0.3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ht="14.4" x14ac:dyDescent="0.3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ht="14.4" x14ac:dyDescent="0.3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ht="14.4" x14ac:dyDescent="0.3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ht="14.4" x14ac:dyDescent="0.3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ht="14.4" x14ac:dyDescent="0.3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ht="14.4" x14ac:dyDescent="0.3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ht="14.4" x14ac:dyDescent="0.3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ht="14.4" x14ac:dyDescent="0.3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3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3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3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3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3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3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3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3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3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3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3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3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3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3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3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3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3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3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3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3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3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3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3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3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3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3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3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3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3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3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3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3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3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3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3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3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3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3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3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3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3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3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3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3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3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3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3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3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3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3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3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3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3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3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3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3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3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3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3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3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3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3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3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3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3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3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3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3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3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3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3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3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3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3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3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3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3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3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3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3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3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3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3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3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3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3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3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3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3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3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3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3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3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3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3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3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3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3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3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3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3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3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3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3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3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3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3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3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3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3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3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3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3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3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3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3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3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3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3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3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3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3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3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3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3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3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3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3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3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3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3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3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3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3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3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3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3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3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3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3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3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3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3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3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3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3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3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3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3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3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3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3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3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3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3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3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3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3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3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3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3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3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3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3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3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3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3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3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3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3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3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3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3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3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3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3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3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3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3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3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3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3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3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3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3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3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3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3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3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3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3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3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3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3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3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3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3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3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3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3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3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3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3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3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3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3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3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3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3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3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3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3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3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3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3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3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3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3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3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3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3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3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3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3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3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3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3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3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3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3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3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3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3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3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3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3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3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3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3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3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3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3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3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3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3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3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3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3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3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3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3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3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3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3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3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3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3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3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3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3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3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3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3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3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3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3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3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3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3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3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3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3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3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3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3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3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3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3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3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3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3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3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3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3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3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3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3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3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3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3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3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3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3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3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3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3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3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3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3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3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3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3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3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3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3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3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3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3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3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3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3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3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3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3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3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3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3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3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3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3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3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3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3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3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3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3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3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3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3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3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3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3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3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3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3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3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3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3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3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3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3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3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3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3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3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3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3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3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3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3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3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3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3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3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3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3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3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3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3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3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3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3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3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3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3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3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3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3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3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3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3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3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3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3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3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3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3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3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3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3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3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3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3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3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3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3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3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3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3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3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3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3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3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3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3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3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3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3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3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3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3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3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3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3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3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3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3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3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3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3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3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3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3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3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3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3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3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3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3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3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3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3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3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3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3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3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3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3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3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3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3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3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3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3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3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3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3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3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3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3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3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3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3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3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3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3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3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3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3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3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3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3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3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3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3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3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3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3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3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3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3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3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3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3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3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3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3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3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3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3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3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3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3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3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3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3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3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3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3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3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3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3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3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3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3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3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3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3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3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3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3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3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3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3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3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3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3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3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3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3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3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3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3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3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3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3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3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3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3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3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3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3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3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3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3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3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3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3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3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3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3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3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3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3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3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3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3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3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3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3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3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3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3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3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3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3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3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3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3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3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3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3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3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3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3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3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3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3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3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3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3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3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3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3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3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3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3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3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3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3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3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3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3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3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3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3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3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3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3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3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3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3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3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3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3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3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3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3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3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3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3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3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3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3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3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3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3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3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3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3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3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3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3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3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3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3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3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3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3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3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3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3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3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3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3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3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3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3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3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3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3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3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3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3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3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3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3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3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3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3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3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3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3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3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3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3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3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3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3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3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3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3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3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3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3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3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3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3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3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3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3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3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3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3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3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3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3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3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3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3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3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3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3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3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3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3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3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3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3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3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3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3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3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3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3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3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3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3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3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3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3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3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3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3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3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3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3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3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3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3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3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3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3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3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3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3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3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3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3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3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3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3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3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3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3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3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3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3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3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3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3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3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3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3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3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3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3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3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3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3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3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3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3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3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3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3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3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3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3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3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3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3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3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3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3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3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3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3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3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3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3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3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3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3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3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3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3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3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3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3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3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3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3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3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3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3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3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3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3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3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3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3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3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3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3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3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3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3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3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3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3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3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3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3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3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3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3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3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3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3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3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3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3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3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3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3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3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3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3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3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3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3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3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3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3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3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3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3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3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3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3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3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3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3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3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3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3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3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3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3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3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3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3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3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3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3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3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3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3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3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3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3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3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3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3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3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3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3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3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3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3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3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3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3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3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3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3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3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3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3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3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3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3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3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3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3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3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3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3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3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3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3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3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3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3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3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3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3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3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3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3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3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3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3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3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3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3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3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3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3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3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3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3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3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3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3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3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3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3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3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3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3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3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3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3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3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3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3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3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3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3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3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3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3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3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3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3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3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3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3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3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3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3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3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3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3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3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3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3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3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3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3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3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3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3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3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3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3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3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3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3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3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3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3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3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3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3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3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3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3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3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3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3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3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3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3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3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3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3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3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3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3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3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3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3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3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3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3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3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3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3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3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3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3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3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3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3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3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3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3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3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3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3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3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3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3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3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3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3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3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3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3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3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3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3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3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3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3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3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3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3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3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3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3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3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3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3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3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3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3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4140625" defaultRowHeight="15" customHeight="1" x14ac:dyDescent="0.3"/>
  <cols>
    <col min="1" max="1" customWidth="true" width="13.88671875"/>
    <col min="2" max="2" customWidth="true" width="8.6640625"/>
    <col min="3" max="3" customWidth="true" width="11.0"/>
    <col min="4" max="27" customWidth="true" width="8.6640625"/>
  </cols>
  <sheetData>
    <row r="1" spans="1:27" ht="14.4" x14ac:dyDescent="0.3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ht="14.4" x14ac:dyDescent="0.3">
      <c r="A2" s="12">
        <v>45319</v>
      </c>
      <c r="B2" s="2"/>
      <c r="C2" s="2"/>
      <c r="D2" s="2"/>
    </row>
    <row r="3" spans="1:27" ht="14.4" x14ac:dyDescent="0.3">
      <c r="A3" s="1" t="s">
        <v>372</v>
      </c>
      <c r="B3" s="1">
        <v>1.54</v>
      </c>
      <c r="C3" s="1">
        <v>1.07</v>
      </c>
      <c r="F3" s="51" t="s">
        <v>373</v>
      </c>
      <c r="G3" s="52"/>
      <c r="H3" s="52"/>
      <c r="I3" s="51" t="s">
        <v>374</v>
      </c>
      <c r="J3" s="52"/>
      <c r="K3" s="52"/>
      <c r="L3" s="51" t="s">
        <v>375</v>
      </c>
      <c r="M3" s="52"/>
      <c r="N3" s="52"/>
      <c r="O3" s="51" t="s">
        <v>376</v>
      </c>
      <c r="P3" s="52"/>
      <c r="Q3" s="52"/>
      <c r="R3" s="51" t="s">
        <v>377</v>
      </c>
      <c r="S3" s="52"/>
      <c r="T3" s="51" t="s">
        <v>378</v>
      </c>
      <c r="U3" s="52"/>
      <c r="V3" s="51" t="s">
        <v>379</v>
      </c>
      <c r="W3" s="52"/>
      <c r="X3" s="52"/>
      <c r="Y3" s="51" t="s">
        <v>380</v>
      </c>
      <c r="Z3" s="52"/>
      <c r="AA3" s="52"/>
    </row>
    <row r="4" spans="1:27" ht="14.4" x14ac:dyDescent="0.3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ht="14.4" x14ac:dyDescent="0.3">
      <c r="A5" s="1" t="s">
        <v>382</v>
      </c>
      <c r="B5" s="1">
        <v>1.37</v>
      </c>
      <c r="C5" s="1">
        <v>1.1299999999999999</v>
      </c>
    </row>
    <row r="6" spans="1:27" ht="14.4" x14ac:dyDescent="0.3">
      <c r="A6" s="1" t="s">
        <v>383</v>
      </c>
      <c r="B6" s="1">
        <v>1.88</v>
      </c>
      <c r="C6" s="1">
        <v>1.1499999999999999</v>
      </c>
    </row>
    <row r="7" spans="1:27" ht="14.4" x14ac:dyDescent="0.3">
      <c r="A7" s="1" t="s">
        <v>384</v>
      </c>
      <c r="B7" s="1">
        <v>1.52</v>
      </c>
      <c r="C7" s="1">
        <v>0.92</v>
      </c>
    </row>
    <row r="8" spans="1:27" ht="14.4" x14ac:dyDescent="0.3">
      <c r="A8" s="1" t="s">
        <v>385</v>
      </c>
      <c r="B8" s="1">
        <v>1.42</v>
      </c>
      <c r="C8" s="1">
        <v>0.93</v>
      </c>
    </row>
    <row r="9" spans="1:27" ht="14.4" x14ac:dyDescent="0.3">
      <c r="A9" s="1" t="s">
        <v>386</v>
      </c>
      <c r="B9" s="1">
        <v>0.79</v>
      </c>
      <c r="C9" s="1">
        <v>0.13</v>
      </c>
    </row>
    <row r="10" spans="1:27" ht="14.4" x14ac:dyDescent="0.3">
      <c r="A10" s="1" t="s">
        <v>387</v>
      </c>
      <c r="B10" s="1">
        <v>1.66</v>
      </c>
      <c r="C10" s="1">
        <v>1.35</v>
      </c>
    </row>
    <row r="11" spans="1:27" ht="14.4" x14ac:dyDescent="0.3">
      <c r="A11" s="1" t="s">
        <v>388</v>
      </c>
      <c r="B11" s="1">
        <v>1.73</v>
      </c>
      <c r="C11" s="1">
        <v>1.51</v>
      </c>
    </row>
    <row r="12" spans="1:27" ht="14.4" x14ac:dyDescent="0.3">
      <c r="A12" s="12">
        <v>45326</v>
      </c>
      <c r="B12" s="2"/>
      <c r="C12" s="2"/>
      <c r="D12" s="2"/>
    </row>
    <row r="13" spans="1:27" ht="14.4" x14ac:dyDescent="0.3">
      <c r="A13" s="1" t="s">
        <v>389</v>
      </c>
      <c r="B13" s="1">
        <v>0.63</v>
      </c>
      <c r="C13" s="1">
        <v>0.28999999999999998</v>
      </c>
    </row>
    <row r="14" spans="1:27" ht="14.4" x14ac:dyDescent="0.3">
      <c r="A14" s="1" t="s">
        <v>390</v>
      </c>
      <c r="B14" s="1">
        <v>1.42</v>
      </c>
      <c r="C14" s="1">
        <v>1.03</v>
      </c>
    </row>
    <row r="15" spans="1:27" ht="14.4" x14ac:dyDescent="0.3">
      <c r="A15" s="1" t="s">
        <v>391</v>
      </c>
      <c r="B15" s="1">
        <v>1.57</v>
      </c>
      <c r="C15" s="1">
        <v>1.74</v>
      </c>
    </row>
    <row r="16" spans="1:27" ht="14.4" x14ac:dyDescent="0.3">
      <c r="A16" s="1" t="s">
        <v>392</v>
      </c>
      <c r="B16" s="1">
        <v>0.86</v>
      </c>
      <c r="C16" s="1">
        <v>0.52</v>
      </c>
    </row>
    <row r="17" spans="1:4" ht="14.4" x14ac:dyDescent="0.3">
      <c r="A17" s="1" t="s">
        <v>393</v>
      </c>
      <c r="B17" s="1">
        <v>1.22</v>
      </c>
      <c r="C17" s="1">
        <v>0.71</v>
      </c>
    </row>
    <row r="18" spans="1:4" ht="14.4" x14ac:dyDescent="0.3">
      <c r="A18" s="1" t="s">
        <v>394</v>
      </c>
      <c r="B18" s="1">
        <v>2.21</v>
      </c>
      <c r="C18" s="1">
        <v>1.69</v>
      </c>
    </row>
    <row r="19" spans="1:4" ht="14.4" x14ac:dyDescent="0.3">
      <c r="A19" s="1" t="s">
        <v>395</v>
      </c>
      <c r="B19" s="1">
        <v>1.47</v>
      </c>
      <c r="C19" s="1">
        <v>1.88</v>
      </c>
    </row>
    <row r="20" spans="1:4" ht="14.4" x14ac:dyDescent="0.3">
      <c r="A20" s="14">
        <v>45332</v>
      </c>
      <c r="B20" s="6"/>
      <c r="C20" s="6"/>
      <c r="D20" s="6"/>
    </row>
    <row r="21" spans="1:4" ht="15.75" customHeight="1" x14ac:dyDescent="0.3">
      <c r="A21" s="1" t="s">
        <v>396</v>
      </c>
      <c r="B21" s="1">
        <v>0.86</v>
      </c>
      <c r="C21" s="1">
        <v>0.8</v>
      </c>
    </row>
    <row r="22" spans="1:4" ht="15.75" customHeight="1" x14ac:dyDescent="0.3">
      <c r="A22" s="1" t="s">
        <v>397</v>
      </c>
      <c r="B22" s="1">
        <v>1.76</v>
      </c>
      <c r="C22" s="1">
        <v>1.39</v>
      </c>
    </row>
    <row r="23" spans="1:4" ht="15.75" customHeight="1" x14ac:dyDescent="0.3">
      <c r="A23" s="1" t="s">
        <v>398</v>
      </c>
      <c r="B23" s="1">
        <v>0.72</v>
      </c>
      <c r="C23" s="1">
        <v>0.95</v>
      </c>
    </row>
    <row r="24" spans="1:4" ht="15.75" customHeight="1" x14ac:dyDescent="0.3">
      <c r="A24" s="1" t="s">
        <v>399</v>
      </c>
      <c r="B24" s="1">
        <v>1.59</v>
      </c>
      <c r="C24" s="1">
        <v>1.36</v>
      </c>
    </row>
    <row r="25" spans="1:4" ht="15.75" customHeight="1" x14ac:dyDescent="0.3">
      <c r="A25" s="1" t="s">
        <v>400</v>
      </c>
      <c r="B25" s="1">
        <v>0.49</v>
      </c>
      <c r="C25" s="1">
        <v>1.04</v>
      </c>
    </row>
    <row r="26" spans="1:4" ht="15.75" customHeight="1" x14ac:dyDescent="0.3">
      <c r="A26" s="14">
        <v>45333</v>
      </c>
      <c r="B26" s="6"/>
      <c r="C26" s="6"/>
      <c r="D26" s="6"/>
    </row>
    <row r="27" spans="1:4" ht="15.75" customHeight="1" x14ac:dyDescent="0.3">
      <c r="A27" s="1" t="s">
        <v>401</v>
      </c>
      <c r="B27" s="1">
        <v>1.47</v>
      </c>
      <c r="C27" s="1">
        <v>1.04</v>
      </c>
    </row>
    <row r="28" spans="1:4" ht="15.75" customHeight="1" x14ac:dyDescent="0.3">
      <c r="A28" s="12">
        <v>45412</v>
      </c>
      <c r="B28" s="2"/>
      <c r="C28" s="2"/>
      <c r="D28" s="2"/>
    </row>
    <row r="29" spans="1:4" ht="15.75" customHeight="1" x14ac:dyDescent="0.3">
      <c r="A29" s="1" t="s">
        <v>402</v>
      </c>
      <c r="B29" s="1">
        <v>0.82</v>
      </c>
      <c r="C29" s="1">
        <v>1.32</v>
      </c>
    </row>
    <row r="30" spans="1:4" ht="15.75" customHeight="1" x14ac:dyDescent="0.3">
      <c r="A30" s="1" t="s">
        <v>403</v>
      </c>
      <c r="B30" s="1">
        <v>1.39</v>
      </c>
      <c r="C30" s="1">
        <v>1.03</v>
      </c>
    </row>
    <row r="31" spans="1:4" ht="15.75" customHeight="1" x14ac:dyDescent="0.3">
      <c r="A31" s="1" t="s">
        <v>404</v>
      </c>
      <c r="B31" s="1">
        <v>1.18</v>
      </c>
      <c r="C31" s="1">
        <v>0.61</v>
      </c>
    </row>
    <row r="32" spans="1:4" ht="15.75" customHeight="1" x14ac:dyDescent="0.3">
      <c r="A32" s="1" t="s">
        <v>405</v>
      </c>
      <c r="B32" s="1">
        <v>1.59</v>
      </c>
      <c r="C32" s="1">
        <v>0.95</v>
      </c>
    </row>
    <row r="33" spans="1:4" ht="15.75" customHeight="1" x14ac:dyDescent="0.3">
      <c r="A33" s="1" t="s">
        <v>406</v>
      </c>
      <c r="B33" s="1">
        <v>1.57</v>
      </c>
      <c r="C33" s="1">
        <v>1.19</v>
      </c>
    </row>
    <row r="34" spans="1:4" ht="15.75" customHeight="1" x14ac:dyDescent="0.3">
      <c r="A34" s="1" t="s">
        <v>407</v>
      </c>
      <c r="B34" s="1">
        <v>0.74</v>
      </c>
      <c r="C34" s="1">
        <v>1.87</v>
      </c>
    </row>
    <row r="35" spans="1:4" ht="15.75" customHeight="1" x14ac:dyDescent="0.3">
      <c r="A35" s="1" t="s">
        <v>408</v>
      </c>
      <c r="B35" s="1">
        <v>0.55000000000000004</v>
      </c>
      <c r="C35" s="1">
        <v>0.42</v>
      </c>
    </row>
    <row r="36" spans="1:4" ht="15.75" customHeight="1" x14ac:dyDescent="0.3">
      <c r="A36" s="1" t="s">
        <v>409</v>
      </c>
      <c r="B36" s="1">
        <v>1.01</v>
      </c>
      <c r="C36" s="1">
        <v>1.37</v>
      </c>
    </row>
    <row r="37" spans="1:4" ht="15.75" customHeight="1" x14ac:dyDescent="0.3">
      <c r="A37" s="1" t="s">
        <v>410</v>
      </c>
      <c r="B37" s="1">
        <v>0.78</v>
      </c>
      <c r="C37" s="1">
        <v>2.06</v>
      </c>
    </row>
    <row r="38" spans="1:4" ht="15.75" customHeight="1" x14ac:dyDescent="0.3">
      <c r="A38" s="1" t="s">
        <v>411</v>
      </c>
      <c r="B38" s="1">
        <v>0.01</v>
      </c>
      <c r="C38" s="1">
        <v>0.43</v>
      </c>
    </row>
    <row r="39" spans="1:4" ht="15.75" customHeight="1" x14ac:dyDescent="0.3">
      <c r="A39" s="1" t="s">
        <v>412</v>
      </c>
      <c r="B39" s="1">
        <v>1.48</v>
      </c>
      <c r="C39" s="1">
        <v>0.67</v>
      </c>
    </row>
    <row r="40" spans="1:4" ht="15.75" customHeight="1" x14ac:dyDescent="0.3">
      <c r="A40" s="1" t="s">
        <v>413</v>
      </c>
      <c r="B40" s="1">
        <v>1.73</v>
      </c>
      <c r="C40" s="1">
        <v>1.66</v>
      </c>
    </row>
    <row r="41" spans="1:4" ht="15.75" customHeight="1" x14ac:dyDescent="0.3">
      <c r="A41" s="1" t="s">
        <v>414</v>
      </c>
      <c r="B41" s="1">
        <v>1.22</v>
      </c>
      <c r="C41" s="1">
        <v>0.97</v>
      </c>
    </row>
    <row r="42" spans="1:4" ht="15.75" customHeight="1" x14ac:dyDescent="0.3">
      <c r="A42" s="1" t="s">
        <v>415</v>
      </c>
      <c r="B42" s="1">
        <v>0.56999999999999995</v>
      </c>
      <c r="C42" s="1">
        <v>0.85</v>
      </c>
    </row>
    <row r="43" spans="1:4" ht="15.75" customHeight="1" x14ac:dyDescent="0.3">
      <c r="A43" s="1" t="s">
        <v>416</v>
      </c>
      <c r="B43" s="1">
        <v>0.83</v>
      </c>
      <c r="C43" s="1">
        <v>0.63</v>
      </c>
    </row>
    <row r="44" spans="1:4" ht="15.75" customHeight="1" x14ac:dyDescent="0.3">
      <c r="A44" s="1" t="s">
        <v>417</v>
      </c>
      <c r="B44" s="1">
        <v>0.9</v>
      </c>
      <c r="C44" s="1">
        <v>1.62</v>
      </c>
    </row>
    <row r="45" spans="1:4" ht="15.75" customHeight="1" x14ac:dyDescent="0.3">
      <c r="A45" s="1" t="s">
        <v>418</v>
      </c>
      <c r="B45" s="1">
        <v>1.48</v>
      </c>
      <c r="C45" s="1">
        <v>1.72</v>
      </c>
    </row>
    <row r="46" spans="1:4" ht="15.75" customHeight="1" x14ac:dyDescent="0.3">
      <c r="A46" s="1" t="s">
        <v>419</v>
      </c>
      <c r="B46" s="1">
        <v>0.88</v>
      </c>
      <c r="C46" s="1">
        <v>0.92</v>
      </c>
    </row>
    <row r="47" spans="1:4" ht="15.75" customHeight="1" x14ac:dyDescent="0.3">
      <c r="A47" s="1" t="s">
        <v>420</v>
      </c>
      <c r="B47" s="1">
        <v>1.47</v>
      </c>
      <c r="C47" s="1">
        <v>1.24</v>
      </c>
    </row>
    <row r="48" spans="1:4" ht="15.75" customHeight="1" x14ac:dyDescent="0.3">
      <c r="A48" s="12">
        <v>45413</v>
      </c>
      <c r="B48" s="2"/>
      <c r="C48" s="2"/>
      <c r="D48" s="2"/>
    </row>
    <row r="49" spans="1:4" ht="15.75" customHeight="1" x14ac:dyDescent="0.3">
      <c r="A49" s="1" t="s">
        <v>421</v>
      </c>
      <c r="B49" s="1">
        <v>0.43</v>
      </c>
      <c r="C49" s="1">
        <v>1.1399999999999999</v>
      </c>
    </row>
    <row r="50" spans="1:4" ht="15.75" customHeight="1" x14ac:dyDescent="0.3">
      <c r="A50" s="1" t="s">
        <v>422</v>
      </c>
      <c r="B50" s="1">
        <v>0.87</v>
      </c>
      <c r="C50" s="1">
        <v>1.23</v>
      </c>
    </row>
    <row r="51" spans="1:4" ht="15.75" customHeight="1" x14ac:dyDescent="0.3">
      <c r="A51" s="1" t="s">
        <v>423</v>
      </c>
      <c r="B51" s="1">
        <v>1.57</v>
      </c>
      <c r="C51" s="1">
        <v>1.07</v>
      </c>
    </row>
    <row r="52" spans="1:4" ht="15.75" customHeight="1" x14ac:dyDescent="0.3">
      <c r="A52" s="14">
        <v>45422</v>
      </c>
      <c r="B52" s="6"/>
      <c r="C52" s="6"/>
      <c r="D52" s="6"/>
    </row>
    <row r="53" spans="1:4" ht="15.75" customHeight="1" x14ac:dyDescent="0.3">
      <c r="A53" s="1" t="s">
        <v>424</v>
      </c>
      <c r="B53" s="1">
        <v>2.8</v>
      </c>
      <c r="C53" s="1">
        <v>1.44</v>
      </c>
    </row>
    <row r="54" spans="1:4" ht="15.75" customHeight="1" x14ac:dyDescent="0.3">
      <c r="A54" s="1" t="s">
        <v>425</v>
      </c>
      <c r="B54" s="1">
        <v>1.94</v>
      </c>
      <c r="C54" s="1">
        <v>1.79</v>
      </c>
    </row>
    <row r="55" spans="1:4" ht="15.75" customHeight="1" x14ac:dyDescent="0.3">
      <c r="A55" s="1" t="s">
        <v>426</v>
      </c>
      <c r="B55" s="1">
        <v>1.26</v>
      </c>
      <c r="C55" s="1">
        <v>1.78</v>
      </c>
    </row>
    <row r="56" spans="1:4" ht="15.75" customHeight="1" x14ac:dyDescent="0.3">
      <c r="A56" s="1" t="s">
        <v>427</v>
      </c>
      <c r="B56" s="1">
        <v>1.39</v>
      </c>
      <c r="C56" s="1">
        <v>0.66</v>
      </c>
    </row>
    <row r="57" spans="1:4" ht="15.75" customHeight="1" x14ac:dyDescent="0.3">
      <c r="A57" s="1" t="s">
        <v>428</v>
      </c>
      <c r="B57" s="1">
        <v>1.06</v>
      </c>
      <c r="C57" s="1">
        <v>1.57</v>
      </c>
    </row>
    <row r="58" spans="1:4" ht="15.75" customHeight="1" x14ac:dyDescent="0.3">
      <c r="A58" s="1" t="s">
        <v>429</v>
      </c>
      <c r="B58" s="1">
        <v>1.8</v>
      </c>
      <c r="C58" s="1">
        <v>1.79</v>
      </c>
    </row>
    <row r="59" spans="1:4" ht="15.75" customHeight="1" x14ac:dyDescent="0.3">
      <c r="A59" s="1" t="s">
        <v>430</v>
      </c>
      <c r="B59" s="1">
        <v>1.31</v>
      </c>
      <c r="C59" s="1">
        <v>0.68</v>
      </c>
    </row>
    <row r="60" spans="1:4" ht="15.75" customHeight="1" x14ac:dyDescent="0.3">
      <c r="A60" s="1" t="s">
        <v>431</v>
      </c>
      <c r="B60" s="1">
        <v>1.01</v>
      </c>
      <c r="C60" s="1">
        <v>1.33</v>
      </c>
    </row>
    <row r="61" spans="1:4" ht="15.75" customHeight="1" x14ac:dyDescent="0.3">
      <c r="A61" s="1" t="s">
        <v>432</v>
      </c>
      <c r="B61" s="1">
        <v>1.81</v>
      </c>
      <c r="C61" s="1">
        <v>1.69</v>
      </c>
    </row>
    <row r="62" spans="1:4" ht="15.75" customHeight="1" x14ac:dyDescent="0.3">
      <c r="A62" s="1" t="s">
        <v>433</v>
      </c>
      <c r="B62" s="1">
        <v>1.32</v>
      </c>
      <c r="C62" s="1">
        <v>1.3</v>
      </c>
    </row>
    <row r="63" spans="1:4" ht="15.75" customHeight="1" x14ac:dyDescent="0.3">
      <c r="A63" s="1" t="s">
        <v>434</v>
      </c>
      <c r="B63" s="1">
        <v>1.58</v>
      </c>
      <c r="C63" s="1">
        <v>2.0699999999999998</v>
      </c>
    </row>
    <row r="64" spans="1:4" ht="15.75" customHeight="1" x14ac:dyDescent="0.3">
      <c r="A64" s="1" t="s">
        <v>435</v>
      </c>
      <c r="B64" s="1">
        <v>1.55</v>
      </c>
      <c r="C64" s="1">
        <v>1.18</v>
      </c>
    </row>
    <row r="65" spans="1:4" ht="15.75" customHeight="1" x14ac:dyDescent="0.3">
      <c r="A65" s="1" t="s">
        <v>436</v>
      </c>
      <c r="B65" s="1">
        <v>0.99</v>
      </c>
      <c r="C65" s="1">
        <v>0.92</v>
      </c>
    </row>
    <row r="66" spans="1:4" ht="15.75" customHeight="1" x14ac:dyDescent="0.3">
      <c r="A66" s="1" t="s">
        <v>437</v>
      </c>
      <c r="B66" s="1">
        <v>1.43</v>
      </c>
      <c r="C66" s="1">
        <v>1.07</v>
      </c>
    </row>
    <row r="67" spans="1:4" ht="15.75" customHeight="1" x14ac:dyDescent="0.3">
      <c r="A67" s="1" t="s">
        <v>438</v>
      </c>
      <c r="B67" s="1">
        <v>1.78</v>
      </c>
      <c r="C67" s="1">
        <v>1.82</v>
      </c>
    </row>
    <row r="68" spans="1:4" ht="15.75" customHeight="1" x14ac:dyDescent="0.3">
      <c r="A68" s="1" t="s">
        <v>439</v>
      </c>
      <c r="B68" s="1">
        <v>0.66</v>
      </c>
      <c r="C68" s="1">
        <v>1.2</v>
      </c>
    </row>
    <row r="69" spans="1:4" ht="15.75" customHeight="1" x14ac:dyDescent="0.3">
      <c r="A69" s="1" t="s">
        <v>440</v>
      </c>
      <c r="B69" s="1">
        <v>0.82</v>
      </c>
      <c r="C69" s="1">
        <v>0.78</v>
      </c>
    </row>
    <row r="70" spans="1:4" ht="15.75" customHeight="1" x14ac:dyDescent="0.3">
      <c r="A70" s="12">
        <v>45423</v>
      </c>
      <c r="B70" s="2"/>
      <c r="C70" s="2"/>
      <c r="D70" s="2"/>
    </row>
    <row r="71" spans="1:4" ht="15.75" customHeight="1" x14ac:dyDescent="0.3">
      <c r="A71" s="1" t="s">
        <v>441</v>
      </c>
      <c r="B71" s="1">
        <v>0.87</v>
      </c>
      <c r="C71" s="1">
        <v>1.51</v>
      </c>
    </row>
    <row r="72" spans="1:4" ht="15.75" customHeight="1" x14ac:dyDescent="0.3">
      <c r="A72" s="1" t="s">
        <v>442</v>
      </c>
      <c r="B72" s="1">
        <v>1.4</v>
      </c>
      <c r="C72" s="1">
        <v>1.8</v>
      </c>
    </row>
    <row r="73" spans="1:4" ht="15.75" customHeight="1" x14ac:dyDescent="0.3">
      <c r="A73" s="1" t="s">
        <v>443</v>
      </c>
      <c r="B73" s="1">
        <v>2.09</v>
      </c>
      <c r="C73" s="1">
        <v>1.53</v>
      </c>
    </row>
    <row r="74" spans="1:4" ht="15.75" customHeight="1" x14ac:dyDescent="0.3">
      <c r="A74" s="1" t="s">
        <v>444</v>
      </c>
      <c r="B74" s="1">
        <v>1.43</v>
      </c>
      <c r="C74" s="1">
        <v>1.48</v>
      </c>
    </row>
    <row r="75" spans="1:4" ht="15.75" customHeight="1" x14ac:dyDescent="0.3">
      <c r="A75" s="12">
        <v>45451</v>
      </c>
      <c r="B75" s="2"/>
      <c r="C75" s="2"/>
      <c r="D75" s="2"/>
    </row>
    <row r="76" spans="1:4" ht="15.75" customHeight="1" x14ac:dyDescent="0.3">
      <c r="A76" s="1" t="s">
        <v>445</v>
      </c>
      <c r="B76" s="1">
        <v>0.97</v>
      </c>
      <c r="C76" s="1">
        <v>1.04</v>
      </c>
    </row>
    <row r="77" spans="1:4" ht="15.75" customHeight="1" x14ac:dyDescent="0.3">
      <c r="A77" s="1" t="s">
        <v>446</v>
      </c>
      <c r="B77" s="1">
        <v>1</v>
      </c>
      <c r="C77" s="1">
        <v>1.1499999999999999</v>
      </c>
    </row>
    <row r="78" spans="1:4" ht="15.75" customHeight="1" x14ac:dyDescent="0.3">
      <c r="A78" s="1" t="s">
        <v>447</v>
      </c>
      <c r="B78" s="1">
        <v>0.8</v>
      </c>
      <c r="C78" s="1">
        <v>1.24</v>
      </c>
    </row>
    <row r="79" spans="1:4" ht="15.75" customHeight="1" x14ac:dyDescent="0.3">
      <c r="A79" s="1" t="s">
        <v>448</v>
      </c>
      <c r="B79" s="1">
        <v>0.75</v>
      </c>
      <c r="C79" s="1">
        <v>0.97</v>
      </c>
    </row>
    <row r="80" spans="1:4" ht="15.75" customHeight="1" x14ac:dyDescent="0.3">
      <c r="A80" s="1" t="s">
        <v>449</v>
      </c>
      <c r="B80" s="1">
        <v>1.04</v>
      </c>
      <c r="C80" s="1">
        <v>0.8</v>
      </c>
    </row>
    <row r="81" spans="1:4" ht="15.75" customHeight="1" x14ac:dyDescent="0.3">
      <c r="A81" s="1" t="s">
        <v>450</v>
      </c>
      <c r="B81" s="1">
        <v>2.13</v>
      </c>
      <c r="C81" s="1">
        <v>1.47</v>
      </c>
    </row>
    <row r="82" spans="1:4" ht="15.75" customHeight="1" x14ac:dyDescent="0.3">
      <c r="A82" s="1" t="s">
        <v>451</v>
      </c>
      <c r="B82" s="1">
        <v>1.3</v>
      </c>
      <c r="C82" s="1">
        <v>0.79</v>
      </c>
    </row>
    <row r="83" spans="1:4" ht="15.75" customHeight="1" x14ac:dyDescent="0.3">
      <c r="A83" s="1" t="s">
        <v>452</v>
      </c>
      <c r="B83" s="1">
        <v>0.9</v>
      </c>
      <c r="C83" s="1">
        <v>1.26</v>
      </c>
    </row>
    <row r="84" spans="1:4" ht="15.75" customHeight="1" x14ac:dyDescent="0.3">
      <c r="A84" s="12">
        <v>45465</v>
      </c>
      <c r="B84" s="2"/>
      <c r="C84" s="2"/>
      <c r="D84" s="2"/>
    </row>
    <row r="85" spans="1:4" ht="15.75" customHeight="1" x14ac:dyDescent="0.3">
      <c r="A85" s="1" t="s">
        <v>453</v>
      </c>
      <c r="B85" s="1">
        <v>2.17</v>
      </c>
      <c r="C85" s="1">
        <v>1.45</v>
      </c>
    </row>
    <row r="86" spans="1:4" ht="15.75" customHeight="1" x14ac:dyDescent="0.3">
      <c r="A86" s="1" t="s">
        <v>454</v>
      </c>
      <c r="B86" s="1">
        <v>0.98</v>
      </c>
      <c r="C86" s="1">
        <v>1.04</v>
      </c>
    </row>
    <row r="87" spans="1:4" ht="15.75" customHeight="1" x14ac:dyDescent="0.3">
      <c r="A87" s="12">
        <v>45466</v>
      </c>
      <c r="B87" s="2"/>
      <c r="C87" s="2"/>
      <c r="D87" s="2"/>
    </row>
    <row r="88" spans="1:4" ht="15.75" customHeight="1" x14ac:dyDescent="0.3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3">
      <c r="A89" s="1" t="s">
        <v>456</v>
      </c>
      <c r="B89" s="1">
        <v>1.69</v>
      </c>
      <c r="C89" s="1">
        <v>1.25</v>
      </c>
    </row>
    <row r="90" spans="1:4" ht="15.75" customHeight="1" x14ac:dyDescent="0.3">
      <c r="A90" s="1" t="s">
        <v>457</v>
      </c>
      <c r="B90" s="1">
        <v>1.5</v>
      </c>
      <c r="C90" s="1">
        <v>0.93</v>
      </c>
    </row>
    <row r="91" spans="1:4" ht="15.75" customHeight="1" x14ac:dyDescent="0.3">
      <c r="A91" s="1" t="s">
        <v>458</v>
      </c>
      <c r="B91" s="1">
        <v>0.59</v>
      </c>
      <c r="C91" s="1">
        <v>0.4</v>
      </c>
    </row>
    <row r="92" spans="1:4" ht="15.75" customHeight="1" x14ac:dyDescent="0.3">
      <c r="A92" s="1" t="s">
        <v>459</v>
      </c>
      <c r="B92" s="1">
        <v>2.25</v>
      </c>
      <c r="C92" s="1">
        <v>1.55</v>
      </c>
    </row>
    <row r="93" spans="1:4" ht="15.75" customHeight="1" x14ac:dyDescent="0.3">
      <c r="A93" s="1" t="s">
        <v>460</v>
      </c>
      <c r="B93" s="1">
        <v>0.83</v>
      </c>
      <c r="C93" s="1">
        <v>0.69</v>
      </c>
    </row>
    <row r="94" spans="1:4" ht="15.75" customHeight="1" x14ac:dyDescent="0.3">
      <c r="A94" s="1" t="s">
        <v>461</v>
      </c>
      <c r="B94" s="1">
        <v>1.3</v>
      </c>
      <c r="C94" s="1">
        <v>1.1100000000000001</v>
      </c>
    </row>
    <row r="95" spans="1:4" ht="15.75" customHeight="1" x14ac:dyDescent="0.3">
      <c r="A95" s="1" t="s">
        <v>462</v>
      </c>
      <c r="B95" s="1">
        <v>1.63</v>
      </c>
      <c r="C95" s="1">
        <v>1.62</v>
      </c>
    </row>
    <row r="96" spans="1:4" ht="15.75" customHeight="1" x14ac:dyDescent="0.3">
      <c r="A96" s="1" t="s">
        <v>463</v>
      </c>
      <c r="B96" s="1">
        <v>1.21</v>
      </c>
      <c r="C96" s="1">
        <v>1.26</v>
      </c>
    </row>
    <row r="97" spans="1:3" ht="15.75" customHeight="1" x14ac:dyDescent="0.3">
      <c r="A97" s="1" t="s">
        <v>464</v>
      </c>
      <c r="B97" s="1">
        <v>1.65</v>
      </c>
      <c r="C97" s="1">
        <v>1.6</v>
      </c>
    </row>
    <row r="98" spans="1:3" ht="15.75" customHeight="1" x14ac:dyDescent="0.3">
      <c r="A98" s="1" t="s">
        <v>465</v>
      </c>
      <c r="B98" s="1">
        <v>0.45</v>
      </c>
      <c r="C98" s="1">
        <v>1.53</v>
      </c>
    </row>
    <row r="99" spans="1:3" ht="15.75" customHeight="1" x14ac:dyDescent="0.3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3">
      <c r="A100" s="1" t="s">
        <v>467</v>
      </c>
      <c r="B100" s="1">
        <v>1.1000000000000001</v>
      </c>
      <c r="C100" s="1">
        <v>2.62</v>
      </c>
    </row>
    <row r="101" spans="1:3" ht="15.75" customHeight="1" x14ac:dyDescent="0.3">
      <c r="A101" s="1" t="s">
        <v>468</v>
      </c>
      <c r="B101" s="1">
        <v>1.78</v>
      </c>
      <c r="C101" s="1">
        <v>1.34</v>
      </c>
    </row>
    <row r="102" spans="1:3" ht="15.75" customHeight="1" x14ac:dyDescent="0.3">
      <c r="A102" s="1" t="s">
        <v>469</v>
      </c>
      <c r="B102" s="1">
        <v>1.35</v>
      </c>
      <c r="C102" s="1">
        <v>0.71</v>
      </c>
    </row>
    <row r="103" spans="1:3" ht="15.75" customHeight="1" x14ac:dyDescent="0.3">
      <c r="A103" s="1" t="s">
        <v>470</v>
      </c>
      <c r="B103" s="1">
        <v>1.54</v>
      </c>
      <c r="C103" s="1">
        <v>1.81</v>
      </c>
    </row>
    <row r="104" spans="1:3" ht="15.75" customHeight="1" x14ac:dyDescent="0.3">
      <c r="A104" s="1" t="s">
        <v>471</v>
      </c>
      <c r="B104" s="1">
        <v>1.5</v>
      </c>
      <c r="C104" s="1">
        <v>1.44</v>
      </c>
    </row>
    <row r="105" spans="1:3" ht="15.75" customHeight="1" x14ac:dyDescent="0.3">
      <c r="A105" s="1" t="s">
        <v>472</v>
      </c>
      <c r="B105" s="1">
        <v>1.71</v>
      </c>
      <c r="C105" s="1">
        <v>1.67</v>
      </c>
    </row>
    <row r="106" spans="1:3" ht="15.75" customHeight="1" x14ac:dyDescent="0.3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3">
      <c r="A107" s="1" t="s">
        <v>474</v>
      </c>
      <c r="B107" s="1">
        <v>2.41</v>
      </c>
      <c r="C107" s="1">
        <v>1.22</v>
      </c>
    </row>
    <row r="108" spans="1:3" ht="15.75" customHeight="1" x14ac:dyDescent="0.3">
      <c r="A108" s="1" t="s">
        <v>475</v>
      </c>
      <c r="B108" s="1">
        <v>1.5</v>
      </c>
      <c r="C108" s="1">
        <v>0.99</v>
      </c>
    </row>
    <row r="109" spans="1:3" ht="15.75" customHeight="1" x14ac:dyDescent="0.3">
      <c r="A109" s="1" t="s">
        <v>476</v>
      </c>
      <c r="B109" s="1">
        <v>1.91</v>
      </c>
      <c r="C109" s="1">
        <v>2.37</v>
      </c>
    </row>
    <row r="110" spans="1:3" ht="15.75" customHeight="1" x14ac:dyDescent="0.3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3">
      <c r="A111" s="1" t="s">
        <v>478</v>
      </c>
      <c r="B111" s="1">
        <v>1.3</v>
      </c>
      <c r="C111" s="1">
        <v>0.76</v>
      </c>
    </row>
    <row r="112" spans="1:3" ht="15.75" customHeight="1" x14ac:dyDescent="0.3">
      <c r="A112" s="1" t="s">
        <v>479</v>
      </c>
      <c r="B112" s="1">
        <v>0.81</v>
      </c>
      <c r="C112" s="1">
        <v>1.58</v>
      </c>
    </row>
    <row r="113" spans="1:4" ht="15.75" customHeight="1" x14ac:dyDescent="0.3">
      <c r="A113" s="1" t="s">
        <v>480</v>
      </c>
      <c r="B113" s="1">
        <v>0.01</v>
      </c>
      <c r="C113" s="1">
        <v>0.01</v>
      </c>
    </row>
    <row r="114" spans="1:4" ht="15.75" customHeight="1" x14ac:dyDescent="0.3">
      <c r="A114" s="1" t="s">
        <v>481</v>
      </c>
      <c r="B114" s="1">
        <v>1.5</v>
      </c>
      <c r="C114" s="1">
        <v>1.83</v>
      </c>
    </row>
    <row r="115" spans="1:4" ht="15.75" customHeight="1" x14ac:dyDescent="0.3">
      <c r="A115" s="1" t="s">
        <v>482</v>
      </c>
      <c r="B115" s="1">
        <v>1.39</v>
      </c>
      <c r="C115" s="1">
        <v>1.5</v>
      </c>
    </row>
    <row r="116" spans="1:4" ht="15.75" customHeight="1" x14ac:dyDescent="0.3">
      <c r="A116" s="12">
        <v>45472</v>
      </c>
      <c r="B116" s="2"/>
      <c r="C116" s="2"/>
      <c r="D116" s="2"/>
    </row>
    <row r="117" spans="1:4" ht="15.75" customHeight="1" x14ac:dyDescent="0.3">
      <c r="A117" s="1" t="s">
        <v>483</v>
      </c>
      <c r="B117" s="1">
        <v>1.29</v>
      </c>
      <c r="C117" s="1">
        <v>1.24</v>
      </c>
    </row>
    <row r="118" spans="1:4" ht="15.75" customHeight="1" x14ac:dyDescent="0.3">
      <c r="A118" s="15">
        <v>45486</v>
      </c>
      <c r="B118" s="4"/>
      <c r="C118" s="4"/>
      <c r="D118" s="4"/>
    </row>
    <row r="119" spans="1:4" ht="15.75" customHeight="1" x14ac:dyDescent="0.3">
      <c r="A119" s="1" t="s">
        <v>484</v>
      </c>
      <c r="B119" s="1">
        <v>2.15</v>
      </c>
      <c r="C119" s="1">
        <v>0.85</v>
      </c>
    </row>
    <row r="120" spans="1:4" ht="15.75" customHeight="1" x14ac:dyDescent="0.3">
      <c r="A120" s="1" t="s">
        <v>485</v>
      </c>
      <c r="B120" s="1">
        <v>1.1000000000000001</v>
      </c>
      <c r="C120" s="1">
        <v>0.74</v>
      </c>
    </row>
    <row r="121" spans="1:4" ht="15.75" customHeight="1" x14ac:dyDescent="0.3">
      <c r="A121" s="1" t="s">
        <v>486</v>
      </c>
      <c r="B121" s="1">
        <v>1.85</v>
      </c>
      <c r="C121" s="1">
        <v>1.3</v>
      </c>
    </row>
    <row r="122" spans="1:4" ht="15.75" customHeight="1" x14ac:dyDescent="0.3">
      <c r="A122" s="1" t="s">
        <v>487</v>
      </c>
      <c r="B122" s="1">
        <v>1.57</v>
      </c>
      <c r="C122" s="1">
        <v>1.61</v>
      </c>
    </row>
    <row r="123" spans="1:4" ht="15.75" customHeight="1" x14ac:dyDescent="0.3">
      <c r="A123" s="1" t="s">
        <v>488</v>
      </c>
      <c r="B123" s="1">
        <v>2.2000000000000002</v>
      </c>
      <c r="C123" s="1">
        <v>1.85</v>
      </c>
    </row>
    <row r="124" spans="1:4" ht="15.75" customHeight="1" x14ac:dyDescent="0.3">
      <c r="A124" s="1" t="s">
        <v>489</v>
      </c>
      <c r="B124" s="1">
        <v>0.81</v>
      </c>
      <c r="C124" s="1">
        <v>1.05</v>
      </c>
    </row>
    <row r="125" spans="1:4" ht="15.75" customHeight="1" x14ac:dyDescent="0.3">
      <c r="A125" s="1" t="s">
        <v>490</v>
      </c>
      <c r="B125" s="1">
        <v>1.67</v>
      </c>
      <c r="C125" s="1">
        <v>1.74</v>
      </c>
    </row>
    <row r="126" spans="1:4" ht="15.75" customHeight="1" x14ac:dyDescent="0.3">
      <c r="A126" s="1" t="s">
        <v>491</v>
      </c>
      <c r="B126" s="1">
        <v>0.6</v>
      </c>
      <c r="C126" s="1">
        <v>0.95</v>
      </c>
    </row>
    <row r="127" spans="1:4" ht="15.75" customHeight="1" x14ac:dyDescent="0.3">
      <c r="A127" s="1" t="s">
        <v>492</v>
      </c>
      <c r="B127" s="1">
        <v>0.41</v>
      </c>
      <c r="C127" s="1">
        <v>1.18</v>
      </c>
    </row>
    <row r="128" spans="1:4" ht="15.75" customHeight="1" x14ac:dyDescent="0.3">
      <c r="A128" s="1" t="s">
        <v>493</v>
      </c>
      <c r="B128" s="1">
        <v>1.57</v>
      </c>
      <c r="C128" s="1">
        <v>1.56</v>
      </c>
    </row>
    <row r="129" spans="1:4" ht="15.75" customHeight="1" x14ac:dyDescent="0.3">
      <c r="A129" s="1" t="s">
        <v>494</v>
      </c>
      <c r="B129" s="1">
        <v>1.88</v>
      </c>
      <c r="C129" s="1">
        <v>1.53</v>
      </c>
    </row>
    <row r="130" spans="1:4" ht="15.75" customHeight="1" x14ac:dyDescent="0.3">
      <c r="A130" s="1" t="s">
        <v>495</v>
      </c>
      <c r="B130" s="1">
        <v>0.9</v>
      </c>
      <c r="C130" s="1">
        <v>1.41</v>
      </c>
    </row>
    <row r="131" spans="1:4" ht="15.75" customHeight="1" x14ac:dyDescent="0.3">
      <c r="A131" s="1" t="s">
        <v>496</v>
      </c>
      <c r="B131" s="1">
        <v>1.04</v>
      </c>
      <c r="C131" s="1">
        <v>1.88</v>
      </c>
    </row>
    <row r="132" spans="1:4" ht="15.75" customHeight="1" x14ac:dyDescent="0.3">
      <c r="A132" s="1" t="s">
        <v>497</v>
      </c>
      <c r="B132" s="1">
        <v>1.28</v>
      </c>
      <c r="C132" s="1">
        <v>0.96</v>
      </c>
    </row>
    <row r="133" spans="1:4" ht="15.75" customHeight="1" x14ac:dyDescent="0.3">
      <c r="A133" s="1" t="s">
        <v>498</v>
      </c>
      <c r="B133" s="1">
        <v>1.95</v>
      </c>
      <c r="C133" s="1">
        <v>2.13</v>
      </c>
    </row>
    <row r="134" spans="1:4" ht="15.75" customHeight="1" x14ac:dyDescent="0.3">
      <c r="A134" s="1" t="s">
        <v>499</v>
      </c>
      <c r="B134" s="1">
        <v>1.03</v>
      </c>
      <c r="C134" s="1">
        <v>1.79</v>
      </c>
    </row>
    <row r="135" spans="1:4" ht="15.75" customHeight="1" x14ac:dyDescent="0.3">
      <c r="A135" s="1" t="s">
        <v>500</v>
      </c>
      <c r="B135" s="1">
        <v>0.39</v>
      </c>
      <c r="C135" s="1">
        <v>1.22</v>
      </c>
    </row>
    <row r="136" spans="1:4" ht="15.75" customHeight="1" x14ac:dyDescent="0.3">
      <c r="A136" s="1" t="s">
        <v>501</v>
      </c>
      <c r="B136" s="1">
        <v>0.82</v>
      </c>
      <c r="C136" s="1">
        <v>1.63</v>
      </c>
    </row>
    <row r="137" spans="1:4" ht="15.75" customHeight="1" x14ac:dyDescent="0.3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3">
      <c r="A138" s="15">
        <v>45494</v>
      </c>
      <c r="B138" s="4"/>
      <c r="C138" s="4"/>
      <c r="D138" s="4"/>
    </row>
    <row r="139" spans="1:4" ht="15.75" customHeight="1" x14ac:dyDescent="0.3">
      <c r="A139" s="1" t="s">
        <v>503</v>
      </c>
      <c r="B139" s="1">
        <v>1.97</v>
      </c>
      <c r="C139" s="1">
        <v>0.91</v>
      </c>
    </row>
    <row r="140" spans="1:4" ht="15.75" customHeight="1" x14ac:dyDescent="0.3">
      <c r="A140" s="1" t="s">
        <v>504</v>
      </c>
      <c r="B140" s="1">
        <v>1.5</v>
      </c>
      <c r="C140" s="1">
        <v>0.59</v>
      </c>
    </row>
    <row r="141" spans="1:4" ht="15.75" customHeight="1" x14ac:dyDescent="0.3">
      <c r="A141" s="1" t="s">
        <v>505</v>
      </c>
      <c r="B141" s="1">
        <v>1.76</v>
      </c>
      <c r="C141" s="1">
        <v>1.1100000000000001</v>
      </c>
    </row>
    <row r="142" spans="1:4" ht="15.75" customHeight="1" x14ac:dyDescent="0.3">
      <c r="A142" s="1" t="s">
        <v>506</v>
      </c>
      <c r="B142" s="1">
        <v>0.62</v>
      </c>
      <c r="C142" s="1">
        <v>1.29</v>
      </c>
    </row>
    <row r="143" spans="1:4" ht="15.75" customHeight="1" x14ac:dyDescent="0.3">
      <c r="A143" s="1" t="s">
        <v>507</v>
      </c>
      <c r="B143" s="1">
        <v>0.91</v>
      </c>
      <c r="C143" s="1">
        <v>0.69</v>
      </c>
    </row>
    <row r="144" spans="1:4" ht="15.75" customHeight="1" x14ac:dyDescent="0.3">
      <c r="A144" s="1" t="s">
        <v>508</v>
      </c>
      <c r="B144" s="1">
        <v>1.63</v>
      </c>
      <c r="C144" s="1">
        <v>1.23</v>
      </c>
    </row>
    <row r="145" spans="1:3" ht="15.75" customHeight="1" x14ac:dyDescent="0.3">
      <c r="A145" s="1" t="s">
        <v>509</v>
      </c>
      <c r="B145" s="1">
        <v>1.1599999999999999</v>
      </c>
      <c r="C145" s="1">
        <v>1.65</v>
      </c>
    </row>
    <row r="146" spans="1:3" ht="15.75" customHeight="1" x14ac:dyDescent="0.3">
      <c r="A146" s="1" t="s">
        <v>510</v>
      </c>
      <c r="B146" s="1">
        <v>1.1100000000000001</v>
      </c>
      <c r="C146" s="1">
        <v>1.17</v>
      </c>
    </row>
    <row r="147" spans="1:3" ht="15.75" customHeight="1" x14ac:dyDescent="0.3">
      <c r="A147" s="1" t="s">
        <v>511</v>
      </c>
      <c r="B147" s="1">
        <v>2.31</v>
      </c>
      <c r="C147" s="1">
        <v>1.26</v>
      </c>
    </row>
    <row r="148" spans="1:3" ht="15.75" customHeight="1" x14ac:dyDescent="0.3">
      <c r="A148" s="1" t="s">
        <v>512</v>
      </c>
      <c r="B148" s="1">
        <v>1.88</v>
      </c>
      <c r="C148" s="1">
        <v>1.65</v>
      </c>
    </row>
    <row r="149" spans="1:3" ht="15.75" customHeight="1" x14ac:dyDescent="0.3">
      <c r="A149" s="1" t="s">
        <v>513</v>
      </c>
      <c r="B149" s="1">
        <v>2.09</v>
      </c>
      <c r="C149" s="1">
        <v>1.51</v>
      </c>
    </row>
    <row r="150" spans="1:3" ht="15.75" customHeight="1" x14ac:dyDescent="0.3">
      <c r="A150" s="1" t="s">
        <v>514</v>
      </c>
      <c r="B150" s="1">
        <v>2.15</v>
      </c>
      <c r="C150" s="1">
        <v>1.24</v>
      </c>
    </row>
    <row r="151" spans="1:3" ht="15.75" customHeight="1" x14ac:dyDescent="0.3">
      <c r="A151" s="1" t="s">
        <v>515</v>
      </c>
      <c r="B151" s="1">
        <v>0.01</v>
      </c>
      <c r="C151" s="1">
        <v>0.76</v>
      </c>
    </row>
    <row r="152" spans="1:3" ht="15.75" customHeight="1" x14ac:dyDescent="0.3">
      <c r="A152" s="1" t="s">
        <v>516</v>
      </c>
      <c r="B152" s="1">
        <v>1.67</v>
      </c>
      <c r="C152" s="1">
        <v>1.73</v>
      </c>
    </row>
    <row r="153" spans="1:3" ht="15.75" customHeight="1" x14ac:dyDescent="0.3">
      <c r="A153" s="1" t="s">
        <v>517</v>
      </c>
      <c r="B153" s="1">
        <v>1.45</v>
      </c>
      <c r="C153" s="1">
        <v>0.98</v>
      </c>
    </row>
    <row r="154" spans="1:3" ht="15.75" customHeight="1" x14ac:dyDescent="0.3">
      <c r="A154" s="1" t="s">
        <v>518</v>
      </c>
      <c r="B154" s="1">
        <v>1.65</v>
      </c>
      <c r="C154" s="1">
        <v>1.27</v>
      </c>
    </row>
    <row r="155" spans="1:3" ht="15.75" customHeight="1" x14ac:dyDescent="0.3">
      <c r="A155" s="1" t="s">
        <v>519</v>
      </c>
      <c r="B155" s="1">
        <v>0.18</v>
      </c>
      <c r="C155" s="1">
        <v>1.58</v>
      </c>
    </row>
    <row r="156" spans="1:3" ht="15.75" customHeight="1" x14ac:dyDescent="0.3">
      <c r="A156" s="1" t="s">
        <v>520</v>
      </c>
      <c r="B156" s="1">
        <v>1.1000000000000001</v>
      </c>
      <c r="C156" s="1">
        <v>0.84</v>
      </c>
    </row>
    <row r="157" spans="1:3" ht="15.75" customHeight="1" x14ac:dyDescent="0.3">
      <c r="A157" s="1" t="s">
        <v>521</v>
      </c>
      <c r="B157" s="1">
        <v>1.93</v>
      </c>
      <c r="C157" s="1">
        <v>1.59</v>
      </c>
    </row>
    <row r="158" spans="1:3" ht="15.75" customHeight="1" x14ac:dyDescent="0.3">
      <c r="A158" s="1" t="s">
        <v>522</v>
      </c>
      <c r="B158" s="1">
        <v>0.89</v>
      </c>
      <c r="C158" s="1">
        <v>0.93</v>
      </c>
    </row>
    <row r="159" spans="1:3" ht="15.75" customHeight="1" x14ac:dyDescent="0.3">
      <c r="A159" s="1" t="s">
        <v>523</v>
      </c>
      <c r="B159" s="1">
        <v>1.24</v>
      </c>
      <c r="C159" s="1">
        <v>1.1599999999999999</v>
      </c>
    </row>
    <row r="160" spans="1:3" ht="15.75" customHeight="1" x14ac:dyDescent="0.3">
      <c r="A160" s="1" t="s">
        <v>524</v>
      </c>
      <c r="B160" s="1">
        <v>1</v>
      </c>
      <c r="C160" s="1">
        <v>1.59</v>
      </c>
    </row>
    <row r="161" spans="1:4" ht="15.75" customHeight="1" x14ac:dyDescent="0.3">
      <c r="A161" s="12">
        <v>45501</v>
      </c>
      <c r="B161" s="2"/>
      <c r="C161" s="2"/>
      <c r="D161" s="2"/>
    </row>
    <row r="162" spans="1:4" ht="15.75" customHeight="1" x14ac:dyDescent="0.3">
      <c r="A162" s="1" t="s">
        <v>525</v>
      </c>
      <c r="B162" s="1">
        <v>1.51</v>
      </c>
      <c r="C162" s="1">
        <v>1.98</v>
      </c>
    </row>
    <row r="163" spans="1:4" ht="15.75" customHeight="1" x14ac:dyDescent="0.3">
      <c r="A163" s="1" t="s">
        <v>526</v>
      </c>
      <c r="B163" s="1">
        <v>1.21</v>
      </c>
      <c r="C163" s="1">
        <v>1.4</v>
      </c>
    </row>
    <row r="164" spans="1:4" ht="15.75" customHeight="1" x14ac:dyDescent="0.3">
      <c r="A164" s="1" t="s">
        <v>527</v>
      </c>
      <c r="B164" s="1">
        <v>1.59</v>
      </c>
      <c r="C164" s="1">
        <v>1.52</v>
      </c>
    </row>
    <row r="165" spans="1:4" ht="15.75" customHeight="1" x14ac:dyDescent="0.3">
      <c r="A165" s="1" t="s">
        <v>528</v>
      </c>
      <c r="B165" s="1">
        <v>1.27</v>
      </c>
      <c r="C165" s="1">
        <v>1.04</v>
      </c>
    </row>
    <row r="166" spans="1:4" ht="15.75" customHeight="1" x14ac:dyDescent="0.3">
      <c r="A166" s="1" t="s">
        <v>529</v>
      </c>
      <c r="B166" s="1">
        <v>2.25</v>
      </c>
      <c r="C166" s="1">
        <v>1.83</v>
      </c>
    </row>
    <row r="167" spans="1:4" ht="15.75" customHeight="1" x14ac:dyDescent="0.3">
      <c r="A167" s="1" t="s">
        <v>530</v>
      </c>
      <c r="B167" s="1">
        <v>2.09</v>
      </c>
      <c r="C167" s="1">
        <v>1.61</v>
      </c>
    </row>
    <row r="168" spans="1:4" ht="15.75" customHeight="1" x14ac:dyDescent="0.3">
      <c r="A168" s="1" t="s">
        <v>531</v>
      </c>
      <c r="B168" s="1">
        <v>1.84</v>
      </c>
      <c r="C168" s="1">
        <v>1.29</v>
      </c>
    </row>
    <row r="169" spans="1:4" ht="15.75" customHeight="1" x14ac:dyDescent="0.3">
      <c r="A169" s="1" t="s">
        <v>532</v>
      </c>
      <c r="B169" s="1">
        <v>1.63</v>
      </c>
      <c r="C169" s="1">
        <v>1.33</v>
      </c>
    </row>
    <row r="170" spans="1:4" ht="15.75" customHeight="1" x14ac:dyDescent="0.3">
      <c r="A170" s="1" t="s">
        <v>533</v>
      </c>
      <c r="B170" s="1">
        <v>1.08</v>
      </c>
      <c r="C170" s="1">
        <v>1.7</v>
      </c>
    </row>
    <row r="171" spans="1:4" ht="15.75" customHeight="1" x14ac:dyDescent="0.3">
      <c r="A171" s="1" t="s">
        <v>534</v>
      </c>
      <c r="B171" s="1">
        <v>1.85</v>
      </c>
      <c r="C171" s="1">
        <v>1.4</v>
      </c>
    </row>
    <row r="172" spans="1:4" ht="15.75" customHeight="1" x14ac:dyDescent="0.3">
      <c r="A172" s="15">
        <v>45507</v>
      </c>
      <c r="B172" s="4"/>
      <c r="C172" s="4"/>
      <c r="D172" s="4"/>
    </row>
    <row r="173" spans="1:4" ht="15.75" customHeight="1" x14ac:dyDescent="0.3">
      <c r="A173" s="1" t="s">
        <v>535</v>
      </c>
      <c r="B173" s="1">
        <v>1.1399999999999999</v>
      </c>
      <c r="C173" s="1">
        <v>1.26</v>
      </c>
    </row>
    <row r="174" spans="1:4" ht="15.75" customHeight="1" x14ac:dyDescent="0.3">
      <c r="A174" s="1" t="s">
        <v>536</v>
      </c>
      <c r="B174" s="1">
        <v>1.76</v>
      </c>
      <c r="C174" s="1">
        <v>1.27</v>
      </c>
    </row>
    <row r="175" spans="1:4" ht="15.75" customHeight="1" x14ac:dyDescent="0.3">
      <c r="A175" s="1" t="s">
        <v>537</v>
      </c>
      <c r="B175" s="1">
        <v>0.52</v>
      </c>
      <c r="C175" s="1">
        <v>1.07</v>
      </c>
    </row>
    <row r="176" spans="1:4" ht="15.75" customHeight="1" x14ac:dyDescent="0.3">
      <c r="A176" s="1" t="s">
        <v>538</v>
      </c>
      <c r="B176" s="1">
        <v>1.6</v>
      </c>
      <c r="C176" s="1">
        <v>1.23</v>
      </c>
    </row>
    <row r="177" spans="1:4" ht="15.75" customHeight="1" x14ac:dyDescent="0.3">
      <c r="A177" s="1" t="s">
        <v>539</v>
      </c>
      <c r="B177" s="1">
        <v>1.23</v>
      </c>
      <c r="C177" s="1">
        <v>1.34</v>
      </c>
    </row>
    <row r="178" spans="1:4" ht="15.75" customHeight="1" x14ac:dyDescent="0.3">
      <c r="A178" s="1" t="s">
        <v>540</v>
      </c>
      <c r="B178" s="1">
        <v>1.62</v>
      </c>
      <c r="C178" s="1">
        <v>1.41</v>
      </c>
    </row>
    <row r="179" spans="1:4" ht="15.75" customHeight="1" x14ac:dyDescent="0.3">
      <c r="A179" s="1" t="s">
        <v>541</v>
      </c>
      <c r="B179" s="1">
        <v>1.34</v>
      </c>
      <c r="C179" s="1">
        <v>2.25</v>
      </c>
    </row>
    <row r="180" spans="1:4" ht="15.75" customHeight="1" x14ac:dyDescent="0.3">
      <c r="A180" s="1" t="s">
        <v>542</v>
      </c>
      <c r="B180" s="1">
        <v>1.31</v>
      </c>
      <c r="C180" s="1">
        <v>1.45</v>
      </c>
    </row>
    <row r="181" spans="1:4" ht="15.75" customHeight="1" x14ac:dyDescent="0.3">
      <c r="A181" s="1" t="s">
        <v>543</v>
      </c>
      <c r="B181" s="1">
        <v>1.17</v>
      </c>
      <c r="C181" s="1">
        <v>0.38</v>
      </c>
    </row>
    <row r="182" spans="1:4" ht="15.75" customHeight="1" x14ac:dyDescent="0.3">
      <c r="A182" s="1" t="s">
        <v>544</v>
      </c>
      <c r="B182" s="1">
        <v>1.63</v>
      </c>
      <c r="C182" s="1">
        <v>1.84</v>
      </c>
    </row>
    <row r="183" spans="1:4" ht="15.75" customHeight="1" x14ac:dyDescent="0.3">
      <c r="A183" s="15">
        <v>45508</v>
      </c>
      <c r="B183" s="4"/>
      <c r="C183" s="4"/>
      <c r="D183" s="4"/>
    </row>
    <row r="184" spans="1:4" ht="15.75" customHeight="1" x14ac:dyDescent="0.3">
      <c r="A184" s="1" t="s">
        <v>545</v>
      </c>
      <c r="B184" s="1">
        <v>1.05</v>
      </c>
      <c r="C184" s="1">
        <v>1.38</v>
      </c>
    </row>
    <row r="185" spans="1:4" ht="15.75" customHeight="1" x14ac:dyDescent="0.3">
      <c r="A185" s="1" t="s">
        <v>546</v>
      </c>
      <c r="B185" s="1">
        <v>1.08</v>
      </c>
      <c r="C185" s="1">
        <v>1.55</v>
      </c>
    </row>
    <row r="186" spans="1:4" ht="15.75" customHeight="1" x14ac:dyDescent="0.3">
      <c r="A186" s="1" t="s">
        <v>547</v>
      </c>
      <c r="B186" s="1">
        <v>2.0299999999999998</v>
      </c>
      <c r="C186" s="1">
        <v>1.64</v>
      </c>
    </row>
    <row r="187" spans="1:4" ht="15.75" customHeight="1" x14ac:dyDescent="0.3">
      <c r="A187" s="1" t="s">
        <v>548</v>
      </c>
      <c r="B187" s="1">
        <v>1.69</v>
      </c>
      <c r="C187" s="1">
        <v>1.84</v>
      </c>
    </row>
    <row r="188" spans="1:4" ht="15.75" customHeight="1" x14ac:dyDescent="0.3">
      <c r="A188" s="1" t="s">
        <v>549</v>
      </c>
      <c r="B188" s="1">
        <v>0.35</v>
      </c>
      <c r="C188" s="1">
        <v>0.79</v>
      </c>
    </row>
    <row r="189" spans="1:4" ht="15.75" customHeight="1" x14ac:dyDescent="0.3">
      <c r="A189" s="1" t="s">
        <v>550</v>
      </c>
      <c r="B189" s="1">
        <v>1.57</v>
      </c>
      <c r="C189" s="1">
        <v>1.39</v>
      </c>
    </row>
    <row r="190" spans="1:4" ht="15.75" customHeight="1" x14ac:dyDescent="0.3">
      <c r="A190" s="1" t="s">
        <v>551</v>
      </c>
      <c r="B190" s="1">
        <v>1.04</v>
      </c>
      <c r="C190" s="1">
        <v>1.21</v>
      </c>
    </row>
    <row r="191" spans="1:4" ht="15.75" customHeight="1" x14ac:dyDescent="0.3">
      <c r="A191" s="1" t="s">
        <v>552</v>
      </c>
      <c r="B191" s="1">
        <v>1.64</v>
      </c>
      <c r="C191" s="1">
        <v>1.07</v>
      </c>
    </row>
    <row r="192" spans="1:4" ht="15.75" customHeight="1" x14ac:dyDescent="0.3">
      <c r="A192" s="1" t="s">
        <v>553</v>
      </c>
      <c r="B192" s="1">
        <v>0.01</v>
      </c>
      <c r="C192" s="1">
        <v>0.47</v>
      </c>
    </row>
    <row r="193" spans="1:4" ht="15.75" customHeight="1" x14ac:dyDescent="0.3">
      <c r="A193" s="1" t="s">
        <v>554</v>
      </c>
      <c r="B193" s="1">
        <v>1.71</v>
      </c>
      <c r="C193" s="1">
        <v>1.36</v>
      </c>
    </row>
    <row r="194" spans="1:4" ht="15.75" customHeight="1" x14ac:dyDescent="0.3">
      <c r="A194" s="1" t="s">
        <v>555</v>
      </c>
      <c r="B194" s="1">
        <v>1.35</v>
      </c>
      <c r="C194" s="1">
        <v>1.38</v>
      </c>
    </row>
    <row r="195" spans="1:4" ht="15.75" customHeight="1" x14ac:dyDescent="0.3">
      <c r="A195" s="1" t="s">
        <v>556</v>
      </c>
      <c r="B195" s="1">
        <v>1.19</v>
      </c>
      <c r="C195" s="1">
        <v>1.61</v>
      </c>
    </row>
    <row r="196" spans="1:4" ht="15.75" customHeight="1" x14ac:dyDescent="0.3">
      <c r="A196" s="15">
        <v>45514</v>
      </c>
      <c r="B196" s="4"/>
      <c r="C196" s="4"/>
      <c r="D196" s="4"/>
    </row>
    <row r="197" spans="1:4" ht="15.75" customHeight="1" x14ac:dyDescent="0.3">
      <c r="A197" s="1" t="s">
        <v>557</v>
      </c>
      <c r="B197" s="1">
        <v>1.27</v>
      </c>
      <c r="C197" s="1">
        <v>1.1200000000000001</v>
      </c>
    </row>
    <row r="198" spans="1:4" ht="15.75" customHeight="1" x14ac:dyDescent="0.3">
      <c r="A198" s="1" t="s">
        <v>558</v>
      </c>
      <c r="B198" s="1">
        <v>0.85</v>
      </c>
      <c r="C198" s="1">
        <v>1.1299999999999999</v>
      </c>
    </row>
    <row r="199" spans="1:4" ht="15.75" customHeight="1" x14ac:dyDescent="0.3">
      <c r="A199" s="1" t="s">
        <v>559</v>
      </c>
      <c r="B199" s="1">
        <v>1.47</v>
      </c>
      <c r="C199" s="1">
        <v>0.91</v>
      </c>
    </row>
    <row r="200" spans="1:4" ht="15.75" customHeight="1" x14ac:dyDescent="0.3">
      <c r="A200" s="1" t="s">
        <v>560</v>
      </c>
      <c r="B200" s="1">
        <v>0.99</v>
      </c>
      <c r="C200" s="1">
        <v>0.24</v>
      </c>
    </row>
    <row r="201" spans="1:4" ht="15.75" customHeight="1" x14ac:dyDescent="0.3">
      <c r="A201" s="1" t="s">
        <v>561</v>
      </c>
      <c r="B201" s="1">
        <v>1.1200000000000001</v>
      </c>
      <c r="C201" s="1">
        <v>0.77</v>
      </c>
    </row>
    <row r="202" spans="1:4" ht="15.75" customHeight="1" x14ac:dyDescent="0.3">
      <c r="A202" s="15">
        <v>45528</v>
      </c>
      <c r="B202" s="4"/>
      <c r="C202" s="4"/>
      <c r="D202" s="4"/>
    </row>
    <row r="203" spans="1:4" ht="15.75" customHeight="1" x14ac:dyDescent="0.3">
      <c r="A203" s="1" t="s">
        <v>562</v>
      </c>
      <c r="B203" s="1">
        <v>1.74</v>
      </c>
      <c r="C203" s="1">
        <v>0.81</v>
      </c>
    </row>
    <row r="204" spans="1:4" ht="15.75" customHeight="1" x14ac:dyDescent="0.3">
      <c r="A204" s="1" t="s">
        <v>563</v>
      </c>
      <c r="B204" s="1">
        <v>1</v>
      </c>
      <c r="C204" s="1">
        <v>0.72</v>
      </c>
    </row>
    <row r="205" spans="1:4" ht="15.75" customHeight="1" x14ac:dyDescent="0.3">
      <c r="A205" s="1" t="s">
        <v>564</v>
      </c>
      <c r="B205" s="1">
        <v>2</v>
      </c>
      <c r="C205" s="1">
        <v>1.41</v>
      </c>
    </row>
    <row r="206" spans="1:4" ht="15.75" customHeight="1" x14ac:dyDescent="0.3">
      <c r="A206" s="1" t="s">
        <v>565</v>
      </c>
      <c r="B206" s="1">
        <v>1.05</v>
      </c>
      <c r="C206" s="1">
        <v>1.48</v>
      </c>
    </row>
    <row r="207" spans="1:4" ht="15.75" customHeight="1" x14ac:dyDescent="0.3">
      <c r="A207" s="1" t="s">
        <v>566</v>
      </c>
      <c r="B207" s="1">
        <v>1.03</v>
      </c>
      <c r="C207" s="1">
        <v>1.83</v>
      </c>
    </row>
    <row r="208" spans="1:4" ht="15.75" customHeight="1" x14ac:dyDescent="0.3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3">
      <c r="A209" s="1" t="s">
        <v>568</v>
      </c>
      <c r="B209" s="1">
        <v>1.36</v>
      </c>
      <c r="C209" s="1">
        <v>1.76</v>
      </c>
    </row>
    <row r="210" spans="1:4" ht="15.75" customHeight="1" x14ac:dyDescent="0.3">
      <c r="A210" s="1" t="s">
        <v>569</v>
      </c>
      <c r="B210" s="1">
        <v>0.63</v>
      </c>
      <c r="C210" s="1">
        <v>2.2799999999999998</v>
      </c>
    </row>
    <row r="211" spans="1:4" ht="15.75" customHeight="1" x14ac:dyDescent="0.3">
      <c r="A211" s="1" t="s">
        <v>570</v>
      </c>
      <c r="B211" s="1">
        <v>0.6</v>
      </c>
      <c r="C211" s="1">
        <v>1.36</v>
      </c>
    </row>
    <row r="212" spans="1:4" ht="15.75" customHeight="1" x14ac:dyDescent="0.3">
      <c r="A212" s="12">
        <v>45529</v>
      </c>
      <c r="B212" s="2"/>
      <c r="C212" s="2"/>
      <c r="D212" s="2"/>
    </row>
    <row r="213" spans="1:4" ht="15.75" customHeight="1" x14ac:dyDescent="0.3">
      <c r="A213" s="1" t="s">
        <v>571</v>
      </c>
      <c r="B213" s="1">
        <v>1.64</v>
      </c>
      <c r="C213" s="1">
        <v>1.67</v>
      </c>
    </row>
    <row r="214" spans="1:4" ht="15.75" customHeight="1" x14ac:dyDescent="0.3">
      <c r="A214" s="15">
        <v>45534</v>
      </c>
      <c r="B214" s="4"/>
      <c r="C214" s="4"/>
      <c r="D214" s="4"/>
    </row>
    <row r="215" spans="1:4" ht="15.75" customHeight="1" x14ac:dyDescent="0.3">
      <c r="A215" s="1" t="s">
        <v>572</v>
      </c>
      <c r="B215" s="1">
        <v>0.78</v>
      </c>
      <c r="C215" s="1">
        <v>0.88</v>
      </c>
    </row>
    <row r="216" spans="1:4" ht="15.75" customHeight="1" x14ac:dyDescent="0.3">
      <c r="A216" s="1" t="s">
        <v>573</v>
      </c>
      <c r="B216" s="1">
        <v>1.32</v>
      </c>
      <c r="C216" s="1">
        <v>1.34</v>
      </c>
    </row>
    <row r="217" spans="1:4" ht="15.75" customHeight="1" x14ac:dyDescent="0.3">
      <c r="A217" s="1" t="s">
        <v>574</v>
      </c>
      <c r="B217" s="1">
        <v>1.1100000000000001</v>
      </c>
      <c r="C217" s="1">
        <v>0.99</v>
      </c>
    </row>
    <row r="218" spans="1:4" ht="15.75" customHeight="1" x14ac:dyDescent="0.3">
      <c r="A218" s="1" t="s">
        <v>575</v>
      </c>
      <c r="B218" s="1">
        <v>1.43</v>
      </c>
      <c r="C218" s="1">
        <v>1.55</v>
      </c>
    </row>
    <row r="219" spans="1:4" ht="15.75" customHeight="1" x14ac:dyDescent="0.3">
      <c r="A219" s="1" t="s">
        <v>576</v>
      </c>
      <c r="B219" s="1">
        <v>1.1399999999999999</v>
      </c>
      <c r="C219" s="1">
        <v>1.28</v>
      </c>
    </row>
    <row r="220" spans="1:4" ht="15.75" customHeight="1" x14ac:dyDescent="0.3">
      <c r="A220" s="1" t="s">
        <v>577</v>
      </c>
      <c r="B220" s="1">
        <v>2.41</v>
      </c>
      <c r="C220" s="1">
        <v>1.23</v>
      </c>
    </row>
    <row r="221" spans="1:4" ht="15.75" customHeight="1" x14ac:dyDescent="0.3">
      <c r="A221" s="1" t="s">
        <v>578</v>
      </c>
      <c r="B221" s="1">
        <v>1.19</v>
      </c>
      <c r="C221" s="1">
        <v>0.82</v>
      </c>
    </row>
    <row r="222" spans="1:4" ht="15.75" customHeight="1" x14ac:dyDescent="0.3">
      <c r="A222" s="15">
        <v>45536</v>
      </c>
      <c r="B222" s="4"/>
      <c r="C222" s="4"/>
      <c r="D222" s="4"/>
    </row>
    <row r="223" spans="1:4" ht="15.75" customHeight="1" x14ac:dyDescent="0.3">
      <c r="A223" s="1" t="s">
        <v>579</v>
      </c>
      <c r="B223" s="1">
        <v>0.88</v>
      </c>
      <c r="C223" s="1">
        <v>1.41</v>
      </c>
    </row>
    <row r="224" spans="1:4" ht="15.75" customHeight="1" x14ac:dyDescent="0.3">
      <c r="A224" s="1" t="s">
        <v>580</v>
      </c>
      <c r="B224" s="1">
        <v>1.0900000000000001</v>
      </c>
      <c r="C224" s="1">
        <v>0.73</v>
      </c>
    </row>
    <row r="225" spans="1:4" ht="15.75" customHeight="1" x14ac:dyDescent="0.3">
      <c r="A225" s="1" t="s">
        <v>581</v>
      </c>
      <c r="B225" s="1">
        <v>1.01</v>
      </c>
      <c r="C225" s="1">
        <v>1.08</v>
      </c>
    </row>
    <row r="226" spans="1:4" ht="15.75" customHeight="1" x14ac:dyDescent="0.3">
      <c r="A226" s="1" t="s">
        <v>582</v>
      </c>
      <c r="B226" s="1">
        <v>0.98</v>
      </c>
      <c r="C226" s="1">
        <v>0.65</v>
      </c>
    </row>
    <row r="227" spans="1:4" ht="15.75" customHeight="1" x14ac:dyDescent="0.3">
      <c r="A227" s="1" t="s">
        <v>583</v>
      </c>
      <c r="B227" s="1">
        <v>1.98</v>
      </c>
      <c r="C227" s="1">
        <v>1.62</v>
      </c>
    </row>
    <row r="228" spans="1:4" ht="15.75" customHeight="1" x14ac:dyDescent="0.3">
      <c r="A228" s="1" t="s">
        <v>584</v>
      </c>
      <c r="B228" s="1">
        <v>0.75</v>
      </c>
      <c r="C228" s="1">
        <v>0.66</v>
      </c>
    </row>
    <row r="229" spans="1:4" ht="15.75" customHeight="1" x14ac:dyDescent="0.3">
      <c r="A229" s="1" t="s">
        <v>585</v>
      </c>
      <c r="B229" s="1">
        <v>1.49</v>
      </c>
      <c r="C229" s="1">
        <v>2.34</v>
      </c>
    </row>
    <row r="230" spans="1:4" ht="15.75" customHeight="1" x14ac:dyDescent="0.3">
      <c r="A230" s="15">
        <v>45542</v>
      </c>
      <c r="B230" s="4"/>
      <c r="C230" s="4"/>
      <c r="D230" s="4"/>
    </row>
    <row r="231" spans="1:4" ht="15.75" customHeight="1" x14ac:dyDescent="0.3">
      <c r="A231" s="1" t="s">
        <v>586</v>
      </c>
      <c r="B231" s="1">
        <v>1.51</v>
      </c>
      <c r="C231" s="1">
        <v>1.21</v>
      </c>
    </row>
    <row r="232" spans="1:4" ht="15.75" customHeight="1" x14ac:dyDescent="0.3">
      <c r="A232" s="1" t="s">
        <v>587</v>
      </c>
      <c r="B232" s="1">
        <v>2.23</v>
      </c>
      <c r="C232" s="1">
        <v>2.0099999999999998</v>
      </c>
    </row>
    <row r="233" spans="1:4" ht="15.75" customHeight="1" x14ac:dyDescent="0.3">
      <c r="A233" s="1" t="s">
        <v>588</v>
      </c>
      <c r="B233" s="1">
        <v>1.96</v>
      </c>
      <c r="C233" s="1">
        <v>1.37</v>
      </c>
    </row>
    <row r="234" spans="1:4" ht="15.75" customHeight="1" x14ac:dyDescent="0.3">
      <c r="A234" s="1" t="s">
        <v>589</v>
      </c>
      <c r="B234" s="1">
        <v>1.1499999999999999</v>
      </c>
      <c r="C234" s="1">
        <v>0.96</v>
      </c>
    </row>
    <row r="235" spans="1:4" ht="15.75" customHeight="1" x14ac:dyDescent="0.3">
      <c r="A235" s="1" t="s">
        <v>590</v>
      </c>
      <c r="B235" s="1">
        <v>1.41</v>
      </c>
      <c r="C235" s="1">
        <v>0.97</v>
      </c>
    </row>
    <row r="236" spans="1:4" ht="15.75" customHeight="1" x14ac:dyDescent="0.3">
      <c r="A236" s="1" t="s">
        <v>591</v>
      </c>
      <c r="B236" s="1">
        <v>0.62</v>
      </c>
      <c r="C236" s="1">
        <v>1.07</v>
      </c>
    </row>
    <row r="237" spans="1:4" ht="15.75" customHeight="1" x14ac:dyDescent="0.3">
      <c r="A237" s="1" t="s">
        <v>592</v>
      </c>
      <c r="B237" s="1">
        <v>0.65</v>
      </c>
      <c r="C237" s="1">
        <v>1.04</v>
      </c>
    </row>
    <row r="238" spans="1:4" ht="15.75" customHeight="1" x14ac:dyDescent="0.3">
      <c r="A238" s="1" t="s">
        <v>593</v>
      </c>
      <c r="B238" s="1">
        <v>1.73</v>
      </c>
      <c r="C238" s="1">
        <v>1.5</v>
      </c>
    </row>
    <row r="239" spans="1:4" ht="15.75" customHeight="1" x14ac:dyDescent="0.3">
      <c r="A239" s="1" t="s">
        <v>594</v>
      </c>
      <c r="B239" s="1">
        <v>1.67</v>
      </c>
      <c r="C239" s="1">
        <v>1.48</v>
      </c>
    </row>
    <row r="240" spans="1:4" ht="15.75" customHeight="1" x14ac:dyDescent="0.3">
      <c r="A240" s="1" t="s">
        <v>595</v>
      </c>
      <c r="B240" s="1">
        <v>1.38</v>
      </c>
      <c r="C240" s="1">
        <v>1.39</v>
      </c>
    </row>
    <row r="241" spans="1:4" ht="15.75" customHeight="1" x14ac:dyDescent="0.3">
      <c r="A241" s="1" t="s">
        <v>596</v>
      </c>
      <c r="B241" s="1">
        <v>1.43</v>
      </c>
      <c r="C241" s="1">
        <v>2.0299999999999998</v>
      </c>
    </row>
    <row r="242" spans="1:4" ht="15.75" customHeight="1" x14ac:dyDescent="0.3">
      <c r="A242" s="15">
        <v>45545</v>
      </c>
      <c r="B242" s="4"/>
      <c r="C242" s="4"/>
      <c r="D242" s="4"/>
    </row>
    <row r="243" spans="1:4" ht="15.75" customHeight="1" x14ac:dyDescent="0.3">
      <c r="A243" s="1" t="s">
        <v>597</v>
      </c>
      <c r="B243" s="1">
        <v>1.18</v>
      </c>
      <c r="C243" s="1">
        <v>0.99</v>
      </c>
    </row>
    <row r="244" spans="1:4" ht="15.75" customHeight="1" x14ac:dyDescent="0.3">
      <c r="A244" s="1" t="s">
        <v>598</v>
      </c>
      <c r="B244" s="1">
        <v>2.2799999999999998</v>
      </c>
      <c r="C244" s="1">
        <v>1.5</v>
      </c>
    </row>
    <row r="245" spans="1:4" ht="15.75" customHeight="1" x14ac:dyDescent="0.3">
      <c r="A245" s="1" t="s">
        <v>599</v>
      </c>
      <c r="B245" s="1">
        <v>1.97</v>
      </c>
      <c r="C245" s="1">
        <v>1.01</v>
      </c>
    </row>
    <row r="246" spans="1:4" ht="15.75" customHeight="1" x14ac:dyDescent="0.3">
      <c r="A246" s="1" t="s">
        <v>600</v>
      </c>
      <c r="B246" s="1">
        <v>1.52</v>
      </c>
      <c r="C246" s="1">
        <v>1.05</v>
      </c>
    </row>
    <row r="247" spans="1:4" ht="15.75" customHeight="1" x14ac:dyDescent="0.3">
      <c r="A247" s="1" t="s">
        <v>601</v>
      </c>
      <c r="B247" s="1">
        <v>1.83</v>
      </c>
      <c r="C247" s="1">
        <v>2.09</v>
      </c>
    </row>
    <row r="248" spans="1:4" ht="15.75" customHeight="1" x14ac:dyDescent="0.3">
      <c r="A248" s="1" t="s">
        <v>602</v>
      </c>
      <c r="B248" s="1">
        <v>1.0900000000000001</v>
      </c>
      <c r="C248" s="1">
        <v>0.97</v>
      </c>
    </row>
    <row r="249" spans="1:4" ht="15.75" customHeight="1" x14ac:dyDescent="0.3">
      <c r="A249" s="1" t="s">
        <v>603</v>
      </c>
      <c r="B249" s="1">
        <v>1.2</v>
      </c>
      <c r="C249" s="1">
        <v>1.26</v>
      </c>
    </row>
    <row r="250" spans="1:4" ht="15.75" customHeight="1" x14ac:dyDescent="0.3">
      <c r="A250" s="1" t="s">
        <v>604</v>
      </c>
      <c r="B250" s="1">
        <v>0.19</v>
      </c>
      <c r="C250" s="1">
        <v>0.32</v>
      </c>
    </row>
    <row r="251" spans="1:4" ht="15.75" customHeight="1" x14ac:dyDescent="0.3">
      <c r="A251" s="1" t="s">
        <v>605</v>
      </c>
      <c r="B251" s="1">
        <v>1.51</v>
      </c>
      <c r="C251" s="1">
        <v>0.92</v>
      </c>
    </row>
    <row r="252" spans="1:4" ht="15.75" customHeight="1" x14ac:dyDescent="0.3">
      <c r="A252" s="1" t="s">
        <v>606</v>
      </c>
      <c r="B252" s="1">
        <v>1.39</v>
      </c>
      <c r="C252" s="1">
        <v>1.44</v>
      </c>
    </row>
    <row r="253" spans="1:4" ht="15.75" customHeight="1" x14ac:dyDescent="0.3">
      <c r="A253" s="1" t="s">
        <v>607</v>
      </c>
      <c r="B253" s="1">
        <v>0.62</v>
      </c>
      <c r="C253" s="1">
        <v>0.56000000000000005</v>
      </c>
    </row>
    <row r="254" spans="1:4" ht="15.75" customHeight="1" x14ac:dyDescent="0.3">
      <c r="A254" s="15">
        <v>45550</v>
      </c>
      <c r="B254" s="4"/>
      <c r="C254" s="4"/>
      <c r="D254" s="4"/>
    </row>
    <row r="255" spans="1:4" ht="15.75" customHeight="1" x14ac:dyDescent="0.3">
      <c r="A255" s="1" t="s">
        <v>608</v>
      </c>
      <c r="B255" s="1">
        <v>0.66</v>
      </c>
      <c r="C255" s="1">
        <v>0.79</v>
      </c>
    </row>
    <row r="256" spans="1:4" ht="15.75" customHeight="1" x14ac:dyDescent="0.3">
      <c r="A256" s="1" t="s">
        <v>609</v>
      </c>
      <c r="B256" s="1">
        <v>1.41</v>
      </c>
      <c r="C256" s="1">
        <v>1.89</v>
      </c>
    </row>
    <row r="257" spans="1:4" ht="15.75" customHeight="1" x14ac:dyDescent="0.3">
      <c r="A257" s="1" t="s">
        <v>610</v>
      </c>
      <c r="B257" s="1">
        <v>0.88</v>
      </c>
      <c r="C257" s="1">
        <v>1.21</v>
      </c>
    </row>
    <row r="258" spans="1:4" ht="15.75" customHeight="1" x14ac:dyDescent="0.3">
      <c r="A258" s="1" t="s">
        <v>611</v>
      </c>
      <c r="B258" s="1">
        <v>1.6</v>
      </c>
      <c r="C258" s="1">
        <v>1.85</v>
      </c>
    </row>
    <row r="259" spans="1:4" ht="15.75" customHeight="1" x14ac:dyDescent="0.3">
      <c r="A259" s="1" t="s">
        <v>612</v>
      </c>
      <c r="B259" s="1">
        <v>1.3</v>
      </c>
      <c r="C259" s="1">
        <v>1.1000000000000001</v>
      </c>
    </row>
    <row r="260" spans="1:4" ht="15.75" customHeight="1" x14ac:dyDescent="0.3">
      <c r="A260" s="1" t="s">
        <v>613</v>
      </c>
      <c r="B260" s="1">
        <v>0.41</v>
      </c>
      <c r="C260" s="1">
        <v>0.99</v>
      </c>
    </row>
    <row r="261" spans="1:4" ht="15.75" customHeight="1" x14ac:dyDescent="0.3">
      <c r="A261" s="1" t="s">
        <v>614</v>
      </c>
      <c r="B261" s="1">
        <v>1.51</v>
      </c>
      <c r="C261" s="1">
        <v>1.2</v>
      </c>
    </row>
    <row r="262" spans="1:4" ht="15.75" customHeight="1" x14ac:dyDescent="0.3">
      <c r="A262" s="1" t="s">
        <v>615</v>
      </c>
      <c r="B262" s="1">
        <v>1.32</v>
      </c>
      <c r="C262" s="1">
        <v>1.2</v>
      </c>
    </row>
    <row r="263" spans="1:4" ht="15.75" customHeight="1" x14ac:dyDescent="0.3">
      <c r="A263" s="1" t="s">
        <v>616</v>
      </c>
      <c r="B263" s="1">
        <v>0.9</v>
      </c>
      <c r="C263" s="1">
        <v>0.85</v>
      </c>
    </row>
    <row r="264" spans="1:4" ht="15.75" customHeight="1" x14ac:dyDescent="0.3">
      <c r="A264" s="1" t="s">
        <v>617</v>
      </c>
      <c r="B264" s="1">
        <v>1.58</v>
      </c>
      <c r="C264" s="1">
        <v>1.31</v>
      </c>
    </row>
    <row r="265" spans="1:4" ht="15.75" customHeight="1" x14ac:dyDescent="0.3">
      <c r="A265" s="1" t="s">
        <v>618</v>
      </c>
      <c r="B265" s="1">
        <v>1.72</v>
      </c>
      <c r="C265" s="1">
        <v>2</v>
      </c>
    </row>
    <row r="266" spans="1:4" ht="15.75" customHeight="1" x14ac:dyDescent="0.3">
      <c r="A266" s="1" t="s">
        <v>619</v>
      </c>
      <c r="B266" s="1">
        <v>1.9</v>
      </c>
      <c r="C266" s="1">
        <v>1.39</v>
      </c>
    </row>
    <row r="267" spans="1:4" ht="15.75" customHeight="1" x14ac:dyDescent="0.3">
      <c r="A267" s="15">
        <v>45556</v>
      </c>
      <c r="B267" s="4"/>
      <c r="C267" s="4"/>
      <c r="D267" s="4"/>
    </row>
    <row r="268" spans="1:4" ht="15.75" customHeight="1" x14ac:dyDescent="0.3">
      <c r="A268" s="1" t="s">
        <v>620</v>
      </c>
      <c r="B268" s="1">
        <v>1.1000000000000001</v>
      </c>
      <c r="C268" s="1">
        <v>0.68</v>
      </c>
    </row>
    <row r="269" spans="1:4" ht="15.75" customHeight="1" x14ac:dyDescent="0.3">
      <c r="A269" s="1" t="s">
        <v>621</v>
      </c>
      <c r="B269" s="1">
        <v>1.72</v>
      </c>
      <c r="C269" s="1">
        <v>1.21</v>
      </c>
    </row>
    <row r="270" spans="1:4" ht="15.75" customHeight="1" x14ac:dyDescent="0.3">
      <c r="A270" s="1" t="s">
        <v>622</v>
      </c>
      <c r="B270" s="1">
        <v>1.39</v>
      </c>
      <c r="C270" s="1">
        <v>1.24</v>
      </c>
    </row>
    <row r="271" spans="1:4" ht="15.75" customHeight="1" x14ac:dyDescent="0.3">
      <c r="A271" s="1" t="s">
        <v>623</v>
      </c>
      <c r="B271" s="1">
        <v>1.07</v>
      </c>
      <c r="C271" s="1">
        <v>0.89</v>
      </c>
    </row>
    <row r="272" spans="1:4" ht="15.75" customHeight="1" x14ac:dyDescent="0.3">
      <c r="A272" s="1" t="s">
        <v>624</v>
      </c>
      <c r="B272" s="1">
        <v>1.24</v>
      </c>
      <c r="C272" s="1">
        <v>1.1000000000000001</v>
      </c>
    </row>
    <row r="273" spans="1:4" ht="15.75" customHeight="1" x14ac:dyDescent="0.3">
      <c r="A273" s="1" t="s">
        <v>625</v>
      </c>
      <c r="B273" s="1">
        <v>0.73</v>
      </c>
      <c r="C273" s="1">
        <v>1.0900000000000001</v>
      </c>
    </row>
    <row r="274" spans="1:4" ht="15.75" customHeight="1" x14ac:dyDescent="0.3">
      <c r="A274" s="1" t="s">
        <v>626</v>
      </c>
      <c r="B274" s="1">
        <v>1.08</v>
      </c>
      <c r="C274" s="1">
        <v>1.05</v>
      </c>
    </row>
    <row r="275" spans="1:4" ht="15.75" customHeight="1" x14ac:dyDescent="0.3">
      <c r="A275" s="1" t="s">
        <v>627</v>
      </c>
      <c r="B275" s="1">
        <v>1.61</v>
      </c>
      <c r="C275" s="1">
        <v>1.37</v>
      </c>
    </row>
    <row r="276" spans="1:4" ht="15.75" customHeight="1" x14ac:dyDescent="0.3">
      <c r="A276" s="1" t="s">
        <v>628</v>
      </c>
      <c r="B276" s="1">
        <v>0.93</v>
      </c>
      <c r="C276" s="1">
        <v>0.92</v>
      </c>
    </row>
    <row r="277" spans="1:4" ht="15.75" customHeight="1" x14ac:dyDescent="0.3">
      <c r="A277" s="1" t="s">
        <v>629</v>
      </c>
      <c r="B277" s="1">
        <v>1.38</v>
      </c>
      <c r="C277" s="1">
        <v>1.05</v>
      </c>
    </row>
    <row r="278" spans="1:4" ht="15.75" customHeight="1" x14ac:dyDescent="0.3">
      <c r="A278" s="1" t="s">
        <v>630</v>
      </c>
      <c r="B278" s="1">
        <v>1.61</v>
      </c>
      <c r="C278" s="1">
        <v>0.81</v>
      </c>
    </row>
    <row r="279" spans="1:4" ht="15.75" customHeight="1" x14ac:dyDescent="0.3">
      <c r="A279" s="1" t="s">
        <v>631</v>
      </c>
      <c r="B279" s="1">
        <v>1.35</v>
      </c>
      <c r="C279" s="1">
        <v>1.17</v>
      </c>
    </row>
    <row r="280" spans="1:4" ht="15.75" customHeight="1" x14ac:dyDescent="0.3">
      <c r="A280" s="1" t="s">
        <v>632</v>
      </c>
      <c r="B280" s="1">
        <v>1.41</v>
      </c>
      <c r="C280" s="1">
        <v>2.04</v>
      </c>
    </row>
    <row r="281" spans="1:4" ht="15.75" customHeight="1" x14ac:dyDescent="0.3">
      <c r="A281" s="15">
        <v>45656</v>
      </c>
      <c r="B281" s="4"/>
      <c r="C281" s="4"/>
      <c r="D281" s="4"/>
    </row>
    <row r="282" spans="1:4" ht="15.75" customHeight="1" x14ac:dyDescent="0.3">
      <c r="A282" s="1" t="s">
        <v>633</v>
      </c>
      <c r="B282" s="1">
        <v>0.25</v>
      </c>
      <c r="D282" s="1">
        <v>0.43</v>
      </c>
    </row>
    <row r="283" spans="1:4" ht="15.75" customHeight="1" x14ac:dyDescent="0.3">
      <c r="A283" s="1" t="s">
        <v>634</v>
      </c>
      <c r="B283" s="1">
        <v>1.69</v>
      </c>
      <c r="D283" s="1">
        <v>1.81</v>
      </c>
    </row>
    <row r="284" spans="1:4" ht="15.75" customHeight="1" x14ac:dyDescent="0.3">
      <c r="A284" s="1" t="s">
        <v>635</v>
      </c>
      <c r="B284" s="1">
        <v>1.34</v>
      </c>
      <c r="D284" s="1">
        <v>1.1200000000000001</v>
      </c>
    </row>
    <row r="285" spans="1:4" ht="15.75" customHeight="1" x14ac:dyDescent="0.3">
      <c r="A285" s="1" t="s">
        <v>636</v>
      </c>
      <c r="B285" s="1">
        <v>1.68</v>
      </c>
      <c r="D285" s="1">
        <v>0.57999999999999996</v>
      </c>
    </row>
    <row r="286" spans="1:4" ht="15.75" customHeight="1" x14ac:dyDescent="0.3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3">
      <c r="A287" s="1" t="s">
        <v>638</v>
      </c>
      <c r="B287" s="1">
        <v>1.53</v>
      </c>
      <c r="D287" s="1">
        <v>0.89</v>
      </c>
    </row>
    <row r="288" spans="1:4" ht="15.75" customHeight="1" x14ac:dyDescent="0.3">
      <c r="A288" s="1" t="s">
        <v>639</v>
      </c>
      <c r="B288" s="1">
        <v>1.22</v>
      </c>
      <c r="D288" s="1">
        <v>0.83</v>
      </c>
    </row>
    <row r="289" spans="1:4" ht="15.75" customHeight="1" x14ac:dyDescent="0.3">
      <c r="A289" s="1" t="s">
        <v>640</v>
      </c>
      <c r="B289" s="1">
        <v>0.99</v>
      </c>
      <c r="D289" s="1">
        <v>0.43</v>
      </c>
    </row>
    <row r="290" spans="1:4" ht="15.75" customHeight="1" x14ac:dyDescent="0.3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3"/>
    <row r="292" spans="1:4" ht="15.75" customHeight="1" x14ac:dyDescent="0.3"/>
    <row r="293" spans="1:4" ht="15.75" customHeight="1" x14ac:dyDescent="0.3"/>
    <row r="294" spans="1:4" ht="15.75" customHeight="1" x14ac:dyDescent="0.3"/>
    <row r="295" spans="1:4" ht="15.75" customHeight="1" x14ac:dyDescent="0.3"/>
    <row r="296" spans="1:4" ht="15.75" customHeight="1" x14ac:dyDescent="0.3"/>
    <row r="297" spans="1:4" ht="15.75" customHeight="1" x14ac:dyDescent="0.3"/>
    <row r="298" spans="1:4" ht="15.75" customHeight="1" x14ac:dyDescent="0.3"/>
    <row r="299" spans="1:4" ht="15.75" customHeight="1" x14ac:dyDescent="0.3"/>
    <row r="300" spans="1:4" ht="15.75" customHeight="1" x14ac:dyDescent="0.3"/>
    <row r="301" spans="1:4" ht="15.75" customHeight="1" x14ac:dyDescent="0.3"/>
    <row r="302" spans="1:4" ht="15.75" customHeight="1" x14ac:dyDescent="0.3"/>
    <row r="303" spans="1:4" ht="15.75" customHeight="1" x14ac:dyDescent="0.3"/>
    <row r="304" spans="1: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4140625" defaultRowHeight="15" customHeight="1" x14ac:dyDescent="0.3"/>
  <cols>
    <col min="1" max="1" customWidth="true" width="11.44140625"/>
    <col min="2" max="3" customWidth="true" width="8.6640625"/>
    <col min="4" max="4" customWidth="true" width="12.109375"/>
    <col min="5" max="5" customWidth="true" width="10.5546875"/>
    <col min="6" max="9" customWidth="true" width="8.6640625"/>
    <col min="10" max="10" customWidth="true" width="12.33203125"/>
    <col min="11" max="11" customWidth="true" width="10.0"/>
    <col min="12" max="12" customWidth="true" width="8.6640625"/>
    <col min="13" max="13" customWidth="true" width="10.6640625"/>
    <col min="14" max="14" customWidth="true" width="8.6640625"/>
    <col min="15" max="15" customWidth="true" width="10.109375"/>
    <col min="16" max="16" customWidth="true" width="8.6640625"/>
    <col min="17" max="17" customWidth="true" width="9.109375"/>
    <col min="18" max="20" customWidth="true" width="8.6640625"/>
    <col min="21" max="21" customWidth="true" width="11.33203125"/>
    <col min="22" max="26" customWidth="true" width="8.6640625"/>
    <col min="27" max="27" customWidth="true" width="10.109375"/>
    <col min="28" max="33" customWidth="true" width="8.6640625"/>
  </cols>
  <sheetData>
    <row r="1" spans="1:33" ht="14.4" x14ac:dyDescent="0.3">
      <c r="A1" s="47" t="s">
        <v>641</v>
      </c>
      <c r="B1" s="53"/>
      <c r="C1" s="53"/>
      <c r="D1" s="48"/>
      <c r="E1" s="49" t="s">
        <v>642</v>
      </c>
      <c r="F1" s="53"/>
      <c r="G1" s="53"/>
      <c r="H1" s="53"/>
      <c r="I1" s="53"/>
      <c r="J1" s="48"/>
      <c r="K1" s="50" t="s">
        <v>643</v>
      </c>
      <c r="L1" s="53"/>
      <c r="M1" s="53"/>
      <c r="N1" s="48"/>
      <c r="O1" s="54" t="s">
        <v>644</v>
      </c>
      <c r="P1" s="55"/>
      <c r="Q1" s="55"/>
      <c r="R1" s="55"/>
      <c r="S1" s="56"/>
      <c r="T1" s="57" t="s">
        <v>645</v>
      </c>
      <c r="U1" s="58"/>
      <c r="V1" s="58"/>
      <c r="W1" s="58"/>
      <c r="X1" s="59"/>
      <c r="Y1" s="60" t="s">
        <v>646</v>
      </c>
      <c r="Z1" s="61"/>
      <c r="AA1" s="61"/>
      <c r="AB1" s="62"/>
      <c r="AC1" s="63" t="s">
        <v>647</v>
      </c>
      <c r="AD1" s="53"/>
      <c r="AE1" s="53"/>
      <c r="AF1" s="53"/>
      <c r="AG1" s="48"/>
    </row>
    <row r="2" spans="1:33" ht="14.4" x14ac:dyDescent="0.3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2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3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34" t="s">
        <v>649</v>
      </c>
    </row>
    <row r="3" spans="1:33" ht="14.4" x14ac:dyDescent="0.3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ht="14.4" x14ac:dyDescent="0.3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ht="14.4" x14ac:dyDescent="0.3">
      <c r="T5" s="1">
        <v>1.07</v>
      </c>
      <c r="U5" s="1">
        <v>1.02</v>
      </c>
      <c r="V5" s="1">
        <v>0.82</v>
      </c>
      <c r="X5" s="1">
        <v>0.74</v>
      </c>
    </row>
    <row r="6" spans="1:33" ht="14.4" x14ac:dyDescent="0.3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ht="14.4" x14ac:dyDescent="0.3">
      <c r="A8" s="51" t="s">
        <v>651</v>
      </c>
      <c r="B8" s="52"/>
      <c r="C8" s="52"/>
      <c r="D8" s="52"/>
      <c r="E8" s="52"/>
      <c r="F8" s="52"/>
      <c r="G8" s="52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ht="14.4" x14ac:dyDescent="0.3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5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ht="14.4" x14ac:dyDescent="0.3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5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ht="14.4" x14ac:dyDescent="0.3">
      <c r="A11" s="1" t="s">
        <v>182</v>
      </c>
      <c r="B11" s="1">
        <v>4</v>
      </c>
      <c r="C11" s="1">
        <v>2</v>
      </c>
      <c r="D11" s="1">
        <v>0</v>
      </c>
      <c r="E11" s="34">
        <v>1</v>
      </c>
      <c r="F11" s="1">
        <v>0</v>
      </c>
      <c r="G11" s="1">
        <v>0</v>
      </c>
      <c r="H11" s="1">
        <v>1</v>
      </c>
      <c r="I11" s="35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ht="14.4" x14ac:dyDescent="0.3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5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ht="14.4" x14ac:dyDescent="0.3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5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ht="14.4" x14ac:dyDescent="0.3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5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ht="14.4" x14ac:dyDescent="0.3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5">
        <f>1+1</f>
        <v>2</v>
      </c>
    </row>
    <row r="16" spans="1:33" ht="14.4" x14ac:dyDescent="0.3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5">
        <v>0</v>
      </c>
    </row>
    <row r="18" spans="1:13" ht="14.4" x14ac:dyDescent="0.3">
      <c r="A18" s="36" t="s">
        <v>707</v>
      </c>
      <c r="B18" s="36" t="s">
        <v>708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20" spans="1:13" ht="14.4" x14ac:dyDescent="0.3">
      <c r="A20" s="36" t="s">
        <v>709</v>
      </c>
      <c r="B20" s="64" t="s">
        <v>710</v>
      </c>
      <c r="C20" s="65"/>
      <c r="D20" s="65"/>
      <c r="E20" s="65"/>
      <c r="F20" s="65"/>
      <c r="G20" s="65"/>
      <c r="H20" s="66"/>
    </row>
    <row r="21" spans="1:13" ht="15.75" customHeight="1" x14ac:dyDescent="0.3"/>
    <row r="22" spans="1:13" ht="15.75" customHeight="1" x14ac:dyDescent="0.3">
      <c r="A22" s="64" t="s">
        <v>711</v>
      </c>
      <c r="B22" s="65"/>
      <c r="C22" s="66"/>
    </row>
    <row r="23" spans="1:13" ht="15.75" customHeight="1" x14ac:dyDescent="0.3"/>
    <row r="24" spans="1:13" ht="15.75" customHeight="1" x14ac:dyDescent="0.3"/>
    <row r="25" spans="1:13" ht="15.75" customHeight="1" x14ac:dyDescent="0.3"/>
    <row r="26" spans="1:13" ht="15.75" customHeight="1" x14ac:dyDescent="0.3"/>
    <row r="27" spans="1:13" ht="15.75" customHeight="1" x14ac:dyDescent="0.3"/>
    <row r="28" spans="1:13" ht="15.75" customHeight="1" x14ac:dyDescent="0.3"/>
    <row r="29" spans="1:13" ht="15.75" customHeight="1" x14ac:dyDescent="0.3"/>
    <row r="30" spans="1:13" ht="15.75" customHeight="1" x14ac:dyDescent="0.3"/>
    <row r="31" spans="1:13" ht="15.75" customHeight="1" x14ac:dyDescent="0.3"/>
    <row r="32" spans="1:1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013"/>
  <sheetViews>
    <sheetView workbookViewId="0">
      <selection activeCell="E1" sqref="E1"/>
    </sheetView>
  </sheetViews>
  <sheetFormatPr defaultColWidth="14.44140625" defaultRowHeight="15" customHeight="1" x14ac:dyDescent="0.3"/>
  <cols>
    <col min="1" max="1" customWidth="true" width="13.33203125"/>
    <col min="2" max="2" customWidth="true" width="9.6640625"/>
    <col min="3" max="3" customWidth="true" width="10.88671875"/>
    <col min="4" max="4" customWidth="true" width="8.6640625"/>
    <col min="5" max="5" customWidth="true" width="10.0"/>
    <col min="6" max="32" customWidth="true" width="8.6640625"/>
  </cols>
  <sheetData>
    <row r="1" spans="1:32" ht="14.4" x14ac:dyDescent="0.3">
      <c r="B1" s="1" t="s">
        <v>84</v>
      </c>
      <c r="C1" s="1" t="s">
        <v>1</v>
      </c>
      <c r="D1" s="46" t="s">
        <v>183</v>
      </c>
      <c r="E1" s="1" t="s">
        <v>712</v>
      </c>
      <c r="G1" s="1" t="s">
        <v>371</v>
      </c>
      <c r="I1" s="1">
        <v>12</v>
      </c>
    </row>
    <row r="2" spans="1:32" ht="14.4" x14ac:dyDescent="0.3">
      <c r="A2" s="15">
        <v>45662</v>
      </c>
      <c r="B2" s="4" t="s">
        <v>713</v>
      </c>
      <c r="C2" s="4"/>
      <c r="D2" s="4"/>
      <c r="E2" s="4"/>
    </row>
    <row r="3" spans="1:32" ht="14.4" x14ac:dyDescent="0.3">
      <c r="A3" s="1" t="s">
        <v>714</v>
      </c>
      <c r="B3" s="1">
        <v>1.5</v>
      </c>
      <c r="C3" s="1">
        <v>1.33</v>
      </c>
      <c r="H3" s="51" t="s">
        <v>715</v>
      </c>
      <c r="I3" s="52"/>
      <c r="J3" s="52"/>
      <c r="K3" s="52"/>
      <c r="L3" s="51" t="s">
        <v>716</v>
      </c>
      <c r="M3" s="52"/>
      <c r="N3" s="52"/>
      <c r="O3" s="52"/>
      <c r="P3" s="51" t="s">
        <v>717</v>
      </c>
      <c r="Q3" s="52"/>
      <c r="R3" s="52"/>
      <c r="S3" s="52"/>
      <c r="T3" s="51" t="s">
        <v>718</v>
      </c>
      <c r="U3" s="52"/>
      <c r="V3" s="52"/>
      <c r="W3" s="52"/>
      <c r="X3" s="51" t="s">
        <v>719</v>
      </c>
      <c r="Y3" s="52"/>
      <c r="Z3" s="52"/>
      <c r="AA3" s="52"/>
      <c r="AB3" s="51" t="s">
        <v>720</v>
      </c>
      <c r="AC3" s="52"/>
      <c r="AD3" s="52"/>
      <c r="AE3" s="52"/>
      <c r="AF3" s="22"/>
    </row>
    <row r="4" spans="1:32" ht="14.4" x14ac:dyDescent="0.3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ht="14.4" x14ac:dyDescent="0.3">
      <c r="A5" s="1" t="s">
        <v>722</v>
      </c>
      <c r="B5" s="1">
        <v>0.56999999999999995</v>
      </c>
      <c r="C5" s="1">
        <v>1.06</v>
      </c>
    </row>
    <row r="6" spans="1:32" ht="14.4" x14ac:dyDescent="0.3">
      <c r="A6" s="1" t="s">
        <v>723</v>
      </c>
      <c r="B6" s="1">
        <v>1.91</v>
      </c>
      <c r="C6" s="1">
        <v>1.02</v>
      </c>
    </row>
    <row r="7" spans="1:32" ht="14.4" x14ac:dyDescent="0.3">
      <c r="A7" s="1" t="s">
        <v>724</v>
      </c>
      <c r="B7" s="1">
        <v>1.2</v>
      </c>
      <c r="C7" s="1">
        <v>1.37</v>
      </c>
    </row>
    <row r="8" spans="1:32" ht="14.4" x14ac:dyDescent="0.3">
      <c r="A8" s="1" t="s">
        <v>725</v>
      </c>
      <c r="B8" s="1">
        <v>1.29</v>
      </c>
      <c r="C8" s="1">
        <v>0.85</v>
      </c>
    </row>
    <row r="9" spans="1:32" ht="14.4" x14ac:dyDescent="0.3">
      <c r="A9" s="1" t="s">
        <v>726</v>
      </c>
      <c r="B9" s="1">
        <v>1.08</v>
      </c>
      <c r="C9" s="1">
        <v>0.13</v>
      </c>
    </row>
    <row r="10" spans="1:32" ht="14.4" x14ac:dyDescent="0.3">
      <c r="A10" s="1" t="s">
        <v>387</v>
      </c>
      <c r="B10" s="1">
        <v>1.3</v>
      </c>
      <c r="C10" s="1">
        <v>1.57</v>
      </c>
    </row>
    <row r="11" spans="1:32" ht="14.4" x14ac:dyDescent="0.3">
      <c r="A11" s="1" t="s">
        <v>388</v>
      </c>
      <c r="B11" s="1">
        <v>1.36</v>
      </c>
      <c r="C11" s="1">
        <v>1.48</v>
      </c>
    </row>
    <row r="12" spans="1:32" ht="14.4" x14ac:dyDescent="0.3">
      <c r="A12" s="15">
        <v>45663</v>
      </c>
      <c r="B12" s="4" t="s">
        <v>727</v>
      </c>
      <c r="C12" s="4"/>
      <c r="D12" s="4"/>
      <c r="E12" s="4"/>
    </row>
    <row r="13" spans="1:32" ht="14.4" x14ac:dyDescent="0.3">
      <c r="A13" s="1" t="s">
        <v>389</v>
      </c>
      <c r="B13" s="1">
        <v>1.6</v>
      </c>
      <c r="C13" s="1">
        <v>0.77</v>
      </c>
    </row>
    <row r="14" spans="1:32" ht="14.4" x14ac:dyDescent="0.3">
      <c r="A14" s="1" t="s">
        <v>728</v>
      </c>
      <c r="B14" s="1">
        <v>1.33</v>
      </c>
      <c r="C14" s="1">
        <v>1.2</v>
      </c>
    </row>
    <row r="15" spans="1:32" ht="14.4" x14ac:dyDescent="0.3">
      <c r="A15" s="1" t="s">
        <v>729</v>
      </c>
      <c r="B15" s="1">
        <v>0.68</v>
      </c>
      <c r="C15" s="1">
        <v>0.82</v>
      </c>
    </row>
    <row r="16" spans="1:32" ht="14.4" x14ac:dyDescent="0.3">
      <c r="A16" s="1" t="s">
        <v>730</v>
      </c>
      <c r="B16" s="1">
        <v>1.1399999999999999</v>
      </c>
      <c r="C16" s="1">
        <v>1.89</v>
      </c>
    </row>
    <row r="17" spans="1:5" ht="14.4" x14ac:dyDescent="0.3">
      <c r="A17" s="1" t="s">
        <v>731</v>
      </c>
      <c r="B17" s="1">
        <v>1.01</v>
      </c>
      <c r="C17" s="1">
        <v>0.6</v>
      </c>
    </row>
    <row r="18" spans="1:5" ht="14.4" x14ac:dyDescent="0.3">
      <c r="A18" s="1" t="s">
        <v>732</v>
      </c>
      <c r="B18" s="1">
        <v>0.84</v>
      </c>
      <c r="C18" s="1">
        <v>0.92</v>
      </c>
    </row>
    <row r="19" spans="1:5" ht="14.4" x14ac:dyDescent="0.3">
      <c r="A19" s="1" t="s">
        <v>733</v>
      </c>
      <c r="B19" s="1">
        <v>1.29</v>
      </c>
      <c r="C19" s="1">
        <v>1</v>
      </c>
    </row>
    <row r="20" spans="1:5" ht="14.4" x14ac:dyDescent="0.3">
      <c r="A20" s="1" t="s">
        <v>734</v>
      </c>
      <c r="B20" s="1">
        <v>1.42</v>
      </c>
      <c r="C20" s="1">
        <v>1.32</v>
      </c>
    </row>
    <row r="21" spans="1:5" ht="15.75" customHeight="1" x14ac:dyDescent="0.3">
      <c r="A21" s="1" t="s">
        <v>735</v>
      </c>
      <c r="B21" s="1">
        <v>1.76</v>
      </c>
      <c r="C21" s="1">
        <v>1.89</v>
      </c>
    </row>
    <row r="22" spans="1:5" ht="15.75" customHeight="1" x14ac:dyDescent="0.3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3">
      <c r="A23" s="1" t="s">
        <v>737</v>
      </c>
      <c r="B23" s="1">
        <v>1.04</v>
      </c>
      <c r="C23" s="1">
        <v>0.61</v>
      </c>
    </row>
    <row r="24" spans="1:5" ht="15.75" customHeight="1" x14ac:dyDescent="0.3">
      <c r="A24" s="1" t="s">
        <v>738</v>
      </c>
      <c r="B24" s="1">
        <v>0.83</v>
      </c>
      <c r="C24" s="1">
        <v>0.4</v>
      </c>
    </row>
    <row r="25" spans="1:5" ht="15.75" customHeight="1" x14ac:dyDescent="0.3">
      <c r="A25" s="1" t="s">
        <v>344</v>
      </c>
      <c r="B25" s="1">
        <v>1.58</v>
      </c>
      <c r="C25" s="1">
        <v>1.39</v>
      </c>
    </row>
    <row r="26" spans="1:5" ht="15.75" customHeight="1" x14ac:dyDescent="0.3">
      <c r="A26" s="1" t="s">
        <v>345</v>
      </c>
      <c r="B26" s="1">
        <v>1</v>
      </c>
      <c r="C26" s="1">
        <v>0.91</v>
      </c>
    </row>
    <row r="27" spans="1:5" ht="15.75" customHeight="1" x14ac:dyDescent="0.3">
      <c r="A27" s="1" t="s">
        <v>402</v>
      </c>
      <c r="B27" s="1">
        <v>1.72</v>
      </c>
      <c r="C27" s="1">
        <v>1.69</v>
      </c>
    </row>
    <row r="28" spans="1:5" ht="15.75" customHeight="1" x14ac:dyDescent="0.3">
      <c r="A28" s="1" t="s">
        <v>739</v>
      </c>
      <c r="B28" s="1">
        <v>1.36</v>
      </c>
      <c r="C28" s="1">
        <v>0.95</v>
      </c>
    </row>
    <row r="29" spans="1:5" ht="15.75" customHeight="1" x14ac:dyDescent="0.3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3">
      <c r="A30" s="1" t="s">
        <v>404</v>
      </c>
      <c r="B30" s="1">
        <v>0.86</v>
      </c>
      <c r="C30" s="1">
        <v>1.04</v>
      </c>
    </row>
    <row r="31" spans="1:5" ht="15.75" customHeight="1" x14ac:dyDescent="0.3">
      <c r="A31" s="1" t="s">
        <v>740</v>
      </c>
      <c r="B31" s="1">
        <v>0.39</v>
      </c>
      <c r="C31" s="1">
        <v>0.5</v>
      </c>
    </row>
    <row r="32" spans="1:5" ht="15.75" customHeight="1" x14ac:dyDescent="0.3">
      <c r="A32" s="1" t="s">
        <v>741</v>
      </c>
      <c r="B32" s="1">
        <v>1.25</v>
      </c>
      <c r="C32" s="1">
        <v>1.36</v>
      </c>
    </row>
    <row r="33" spans="1:7" ht="15.75" customHeight="1" x14ac:dyDescent="0.3">
      <c r="A33" s="1" t="s">
        <v>742</v>
      </c>
      <c r="B33" s="1">
        <v>1.67</v>
      </c>
      <c r="C33" s="1">
        <v>0.83</v>
      </c>
    </row>
    <row r="34" spans="1:7" ht="15.75" customHeight="1" x14ac:dyDescent="0.3">
      <c r="A34" s="1" t="s">
        <v>743</v>
      </c>
      <c r="B34" s="1">
        <v>2.38</v>
      </c>
      <c r="C34" s="1">
        <v>1.97</v>
      </c>
    </row>
    <row r="35" spans="1:7" ht="15.75" customHeight="1" x14ac:dyDescent="0.3">
      <c r="A35" s="1" t="s">
        <v>744</v>
      </c>
      <c r="B35" s="1">
        <v>1.24</v>
      </c>
      <c r="C35" s="1">
        <v>0.79</v>
      </c>
    </row>
    <row r="36" spans="1:7" ht="15.75" customHeight="1" x14ac:dyDescent="0.3">
      <c r="A36" s="1" t="s">
        <v>410</v>
      </c>
      <c r="B36" s="1">
        <v>0.79</v>
      </c>
      <c r="C36" s="1">
        <v>0.85</v>
      </c>
    </row>
    <row r="37" spans="1:7" ht="15.75" customHeight="1" x14ac:dyDescent="0.3">
      <c r="A37" s="1" t="s">
        <v>355</v>
      </c>
      <c r="B37" s="1">
        <v>1.24</v>
      </c>
      <c r="C37" s="1">
        <v>1.48</v>
      </c>
    </row>
    <row r="38" spans="1:7" ht="15.75" customHeight="1" x14ac:dyDescent="0.3">
      <c r="A38" s="1" t="s">
        <v>745</v>
      </c>
      <c r="B38" s="1">
        <v>0.52</v>
      </c>
      <c r="C38" s="1">
        <v>0.92</v>
      </c>
    </row>
    <row r="39" spans="1:7" ht="15.75" customHeight="1" x14ac:dyDescent="0.3">
      <c r="A39" s="1" t="s">
        <v>746</v>
      </c>
      <c r="B39" s="1">
        <v>1.04</v>
      </c>
      <c r="C39" s="1">
        <v>1.78</v>
      </c>
    </row>
    <row r="40" spans="1:7" ht="15.75" customHeight="1" x14ac:dyDescent="0.3">
      <c r="A40" s="1" t="s">
        <v>747</v>
      </c>
      <c r="B40" s="1">
        <v>0.94</v>
      </c>
      <c r="C40" s="1">
        <v>1.17</v>
      </c>
    </row>
    <row r="41" spans="1:7" ht="15.75" customHeight="1" x14ac:dyDescent="0.3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3">
      <c r="A42" s="1" t="s">
        <v>749</v>
      </c>
      <c r="B42" s="1">
        <v>0.91</v>
      </c>
      <c r="D42" s="1">
        <v>0.2</v>
      </c>
    </row>
    <row r="43" spans="1:7" ht="15.75" customHeight="1" x14ac:dyDescent="0.3">
      <c r="A43" s="1" t="s">
        <v>750</v>
      </c>
      <c r="B43" s="1">
        <v>1.24</v>
      </c>
      <c r="D43" s="1">
        <v>1.08</v>
      </c>
    </row>
    <row r="44" spans="1:7" ht="15.75" customHeight="1" x14ac:dyDescent="0.3">
      <c r="A44" s="1" t="s">
        <v>417</v>
      </c>
      <c r="B44" s="1">
        <v>1.4</v>
      </c>
      <c r="D44" s="1">
        <v>0.88</v>
      </c>
    </row>
    <row r="45" spans="1:7" ht="15.75" customHeight="1" x14ac:dyDescent="0.3">
      <c r="A45" s="1" t="s">
        <v>751</v>
      </c>
      <c r="B45" s="1">
        <v>1.67</v>
      </c>
      <c r="D45" s="1">
        <v>1.22</v>
      </c>
    </row>
    <row r="46" spans="1:7" ht="15.75" customHeight="1" x14ac:dyDescent="0.3">
      <c r="A46" s="1" t="s">
        <v>752</v>
      </c>
      <c r="B46" s="1">
        <v>0.55000000000000004</v>
      </c>
      <c r="D46" s="1">
        <v>0.95</v>
      </c>
    </row>
    <row r="47" spans="1:7" ht="15.75" customHeight="1" x14ac:dyDescent="0.3">
      <c r="A47" s="32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3">
      <c r="A48" s="1" t="s">
        <v>755</v>
      </c>
      <c r="B48" s="1">
        <v>2.41</v>
      </c>
      <c r="C48" s="1">
        <v>0.91</v>
      </c>
    </row>
    <row r="49" spans="1:32" ht="15.75" customHeight="1" x14ac:dyDescent="0.3">
      <c r="A49" s="1" t="s">
        <v>756</v>
      </c>
      <c r="B49" s="1">
        <v>1.31</v>
      </c>
      <c r="C49" s="1">
        <v>0.93</v>
      </c>
    </row>
    <row r="50" spans="1:32" ht="15.75" customHeight="1" x14ac:dyDescent="0.3">
      <c r="A50" s="1" t="s">
        <v>757</v>
      </c>
      <c r="B50" s="1">
        <v>1.1000000000000001</v>
      </c>
      <c r="C50" s="1">
        <v>1.07</v>
      </c>
    </row>
    <row r="51" spans="1:32" ht="15.75" customHeight="1" x14ac:dyDescent="0.3">
      <c r="A51" s="1" t="s">
        <v>424</v>
      </c>
      <c r="B51" s="1">
        <v>1.73</v>
      </c>
      <c r="C51" s="1">
        <v>1.18</v>
      </c>
    </row>
    <row r="52" spans="1:32" ht="15.75" customHeight="1" x14ac:dyDescent="0.3">
      <c r="A52" s="1" t="s">
        <v>425</v>
      </c>
      <c r="B52" s="1">
        <v>1.63</v>
      </c>
      <c r="C52" s="1">
        <v>2.46</v>
      </c>
    </row>
    <row r="53" spans="1:32" ht="15.75" customHeight="1" x14ac:dyDescent="0.3">
      <c r="A53" s="1" t="s">
        <v>426</v>
      </c>
      <c r="B53" s="1">
        <v>1.19</v>
      </c>
      <c r="C53" s="1">
        <v>1.0900000000000001</v>
      </c>
    </row>
    <row r="54" spans="1:32" ht="15.75" customHeight="1" x14ac:dyDescent="0.3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3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3">
      <c r="A56" s="1" t="s">
        <v>759</v>
      </c>
      <c r="B56" s="1">
        <v>0.99</v>
      </c>
      <c r="E56" s="1">
        <v>0.38</v>
      </c>
    </row>
    <row r="57" spans="1:32" ht="15.75" customHeight="1" x14ac:dyDescent="0.3">
      <c r="A57" s="1" t="s">
        <v>760</v>
      </c>
      <c r="B57" s="1">
        <v>1.17</v>
      </c>
      <c r="E57" s="1">
        <v>1.65</v>
      </c>
    </row>
    <row r="58" spans="1:32" ht="15.75" customHeight="1" x14ac:dyDescent="0.3">
      <c r="A58" s="1" t="s">
        <v>761</v>
      </c>
      <c r="B58" s="1">
        <v>1.37</v>
      </c>
      <c r="E58" s="1">
        <v>0.66</v>
      </c>
    </row>
    <row r="59" spans="1:32" ht="15.75" customHeight="1" x14ac:dyDescent="0.3">
      <c r="A59" s="1" t="s">
        <v>762</v>
      </c>
      <c r="B59" s="1">
        <v>1.48</v>
      </c>
      <c r="E59" s="1">
        <v>0.87</v>
      </c>
    </row>
    <row r="60" spans="1:32" ht="15.75" customHeight="1" x14ac:dyDescent="0.3">
      <c r="A60" s="1" t="s">
        <v>763</v>
      </c>
      <c r="B60" s="1">
        <v>1.64</v>
      </c>
      <c r="C60" s="1">
        <v>0.95</v>
      </c>
    </row>
    <row r="61" spans="1:32" ht="15.75" customHeight="1" x14ac:dyDescent="0.3">
      <c r="A61" s="1" t="s">
        <v>764</v>
      </c>
      <c r="B61" s="1">
        <v>0.85</v>
      </c>
      <c r="C61" s="1">
        <v>0.73</v>
      </c>
    </row>
    <row r="62" spans="1:32" ht="15.75" customHeight="1" x14ac:dyDescent="0.3">
      <c r="A62" s="37">
        <v>45682</v>
      </c>
      <c r="B62" s="20" t="s">
        <v>765</v>
      </c>
      <c r="C62" s="4"/>
      <c r="D62" s="4"/>
      <c r="E62" s="4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 spans="1:32" ht="15.75" customHeight="1" x14ac:dyDescent="0.3">
      <c r="A63" s="1" t="s">
        <v>766</v>
      </c>
      <c r="B63" s="39">
        <v>0.61</v>
      </c>
      <c r="C63" s="39">
        <v>0.16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 spans="1:32" ht="15.75" customHeight="1" x14ac:dyDescent="0.3">
      <c r="A64" s="34" t="s">
        <v>767</v>
      </c>
      <c r="B64" s="39">
        <v>0.64</v>
      </c>
      <c r="C64" s="39">
        <v>1.2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.75" customHeight="1" x14ac:dyDescent="0.3">
      <c r="A65" s="34" t="s">
        <v>768</v>
      </c>
      <c r="B65" s="39">
        <v>1.32</v>
      </c>
      <c r="C65" s="39">
        <v>1.08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.75" customHeight="1" x14ac:dyDescent="0.3">
      <c r="A66" s="34" t="s">
        <v>769</v>
      </c>
      <c r="B66" s="39">
        <v>0.98</v>
      </c>
      <c r="C66" s="39">
        <v>1.51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ht="15.75" customHeight="1" x14ac:dyDescent="0.3">
      <c r="A67" s="34" t="s">
        <v>770</v>
      </c>
      <c r="B67" s="34">
        <v>0.92</v>
      </c>
      <c r="C67" s="34">
        <v>1.93</v>
      </c>
    </row>
    <row r="68" spans="1:32" ht="15.75" customHeight="1" x14ac:dyDescent="0.3">
      <c r="A68" s="34" t="s">
        <v>771</v>
      </c>
      <c r="B68" s="34">
        <v>1.64</v>
      </c>
      <c r="C68" s="34">
        <v>1.34</v>
      </c>
    </row>
    <row r="69" spans="1:32" ht="15.75" customHeight="1" x14ac:dyDescent="0.3">
      <c r="A69" s="34" t="s">
        <v>772</v>
      </c>
      <c r="B69" s="34">
        <v>1.18</v>
      </c>
      <c r="C69" s="34">
        <v>0.26</v>
      </c>
    </row>
    <row r="70" spans="1:32" ht="15.75" customHeight="1" x14ac:dyDescent="0.3">
      <c r="A70" s="34" t="s">
        <v>773</v>
      </c>
      <c r="B70" s="34">
        <v>0.86</v>
      </c>
      <c r="C70" s="34">
        <v>1.68</v>
      </c>
    </row>
    <row r="71" spans="1:32" ht="15.75" customHeight="1" x14ac:dyDescent="0.3">
      <c r="A71" s="34" t="s">
        <v>774</v>
      </c>
      <c r="B71" s="34">
        <v>1.82</v>
      </c>
      <c r="C71" s="34">
        <v>1.51</v>
      </c>
    </row>
    <row r="72" spans="1:32" ht="15.75" customHeight="1" x14ac:dyDescent="0.3">
      <c r="A72" s="34" t="s">
        <v>775</v>
      </c>
      <c r="B72" s="34">
        <v>0.28000000000000003</v>
      </c>
      <c r="C72" s="34">
        <v>0.01</v>
      </c>
    </row>
    <row r="73" spans="1:32" ht="15.75" customHeight="1" x14ac:dyDescent="0.3">
      <c r="A73" s="32" t="s">
        <v>444</v>
      </c>
      <c r="B73" s="34">
        <v>0.98</v>
      </c>
      <c r="C73" s="34">
        <v>0.94</v>
      </c>
      <c r="G73" s="34" t="s">
        <v>776</v>
      </c>
    </row>
    <row r="74" spans="1:32" ht="15.75" customHeight="1" x14ac:dyDescent="0.3">
      <c r="B74" s="1">
        <f t="shared" ref="B74:C74" si="6">AVERAGE(B3:B73)</f>
        <v>1.1936923076923078</v>
      </c>
      <c r="C74" s="1">
        <f t="shared" si="6"/>
        <v>1.0987272727272726</v>
      </c>
      <c r="D74" s="1">
        <f t="shared" ref="D74:E74" si="7">AVERAGE(D3:D61)</f>
        <v>0.86599999999999999</v>
      </c>
      <c r="E74" s="1">
        <f t="shared" si="7"/>
        <v>0.82799999999999996</v>
      </c>
    </row>
    <row r="75" spans="1:32" ht="15.75" customHeight="1" x14ac:dyDescent="0.3"/>
    <row r="76" spans="1:32" ht="15.75" customHeight="1" x14ac:dyDescent="0.3"/>
    <row r="77" spans="1:32" ht="15.75" customHeight="1" x14ac:dyDescent="0.3"/>
    <row r="78" spans="1:32" ht="15.75" customHeight="1" x14ac:dyDescent="0.3"/>
    <row r="79" spans="1:32" ht="15.75" customHeight="1" x14ac:dyDescent="0.3"/>
    <row r="80" spans="1:3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59"/>
  <sheetViews>
    <sheetView workbookViewId="0">
      <selection activeCell="E3" sqref="E3"/>
    </sheetView>
  </sheetViews>
  <sheetFormatPr defaultColWidth="14.44140625" defaultRowHeight="15" customHeight="1" x14ac:dyDescent="0.3"/>
  <sheetData>
    <row r="1" spans="1:43" x14ac:dyDescent="0.3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</row>
    <row r="2" spans="1:43" x14ac:dyDescent="0.3">
      <c r="A2" s="40">
        <v>45682</v>
      </c>
      <c r="B2" s="41" t="s">
        <v>713</v>
      </c>
      <c r="C2" s="42"/>
      <c r="D2" s="42"/>
      <c r="E2" s="2"/>
      <c r="M2" s="13"/>
      <c r="R2" s="4"/>
      <c r="Z2" s="13"/>
      <c r="AE2" s="8"/>
      <c r="AM2" s="13"/>
    </row>
    <row r="3" spans="1:43" x14ac:dyDescent="0.3">
      <c r="A3" s="2" t="s">
        <v>777</v>
      </c>
      <c r="B3" s="34">
        <v>1.05</v>
      </c>
      <c r="C3" s="34">
        <v>1.1599999999999999</v>
      </c>
      <c r="E3" s="43">
        <v>0</v>
      </c>
      <c r="F3" s="34">
        <v>1</v>
      </c>
      <c r="G3" s="34">
        <v>1</v>
      </c>
      <c r="H3" s="34">
        <v>0</v>
      </c>
      <c r="I3" s="34">
        <v>0</v>
      </c>
      <c r="J3" s="34">
        <v>0</v>
      </c>
      <c r="K3" s="34">
        <v>2</v>
      </c>
      <c r="L3" s="34">
        <v>1</v>
      </c>
      <c r="M3" s="44">
        <v>0</v>
      </c>
      <c r="N3" s="1">
        <v>0</v>
      </c>
      <c r="O3" s="1">
        <v>0</v>
      </c>
      <c r="P3" s="1">
        <v>0</v>
      </c>
      <c r="Q3" s="1">
        <v>0</v>
      </c>
      <c r="R3" s="20">
        <v>1</v>
      </c>
      <c r="S3" s="34">
        <v>1</v>
      </c>
      <c r="T3" s="34">
        <v>1</v>
      </c>
      <c r="U3" s="34">
        <v>0</v>
      </c>
      <c r="V3" s="34">
        <v>0</v>
      </c>
      <c r="W3" s="34">
        <v>0</v>
      </c>
      <c r="X3" s="34">
        <v>6</v>
      </c>
      <c r="Y3" s="34">
        <v>0</v>
      </c>
      <c r="Z3" s="44">
        <v>1</v>
      </c>
      <c r="AA3" s="34">
        <v>0</v>
      </c>
      <c r="AB3" s="34">
        <v>1</v>
      </c>
      <c r="AC3" s="34">
        <v>0</v>
      </c>
      <c r="AD3" s="1">
        <v>0</v>
      </c>
      <c r="AE3" s="8"/>
      <c r="AM3" s="13"/>
    </row>
    <row r="4" spans="1:43" x14ac:dyDescent="0.3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2">
        <f t="shared" ref="E4:AQ4" si="1">SUM(E3)</f>
        <v>0</v>
      </c>
      <c r="F4" s="2">
        <f t="shared" si="1"/>
        <v>1</v>
      </c>
      <c r="G4" s="2">
        <f t="shared" si="1"/>
        <v>1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2</v>
      </c>
      <c r="L4" s="2">
        <f t="shared" si="1"/>
        <v>1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6</v>
      </c>
      <c r="Y4" s="2">
        <f t="shared" si="1"/>
        <v>0</v>
      </c>
      <c r="Z4" s="2">
        <f t="shared" si="1"/>
        <v>1</v>
      </c>
      <c r="AA4" s="2">
        <f t="shared" si="1"/>
        <v>0</v>
      </c>
      <c r="AB4" s="2">
        <f t="shared" si="1"/>
        <v>1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</row>
    <row r="5" spans="1:43" x14ac:dyDescent="0.3">
      <c r="E5" s="2"/>
      <c r="M5" s="13"/>
      <c r="R5" s="4"/>
      <c r="Z5" s="13"/>
      <c r="AE5" s="8"/>
      <c r="AM5" s="13"/>
    </row>
    <row r="6" spans="1:43" x14ac:dyDescent="0.3">
      <c r="E6" s="2"/>
      <c r="M6" s="13"/>
      <c r="R6" s="4"/>
      <c r="Z6" s="13"/>
      <c r="AE6" s="8"/>
      <c r="AM6" s="13"/>
    </row>
    <row r="7" spans="1:43" x14ac:dyDescent="0.3">
      <c r="E7" s="2"/>
      <c r="M7" s="13"/>
      <c r="R7" s="4"/>
      <c r="Z7" s="13"/>
      <c r="AE7" s="8"/>
      <c r="AM7" s="13"/>
    </row>
    <row r="8" spans="1:43" x14ac:dyDescent="0.3">
      <c r="E8" s="2"/>
      <c r="M8" s="13"/>
      <c r="R8" s="4"/>
      <c r="Z8" s="13"/>
      <c r="AE8" s="8"/>
      <c r="AM8" s="13"/>
    </row>
    <row r="9" spans="1:43" x14ac:dyDescent="0.3">
      <c r="E9" s="2"/>
      <c r="M9" s="13"/>
      <c r="R9" s="4"/>
      <c r="Z9" s="13"/>
      <c r="AE9" s="8"/>
      <c r="AM9" s="13"/>
    </row>
    <row r="10" spans="1:43" x14ac:dyDescent="0.3">
      <c r="E10" s="2"/>
      <c r="M10" s="13"/>
      <c r="R10" s="4"/>
      <c r="Z10" s="13"/>
      <c r="AE10" s="8"/>
      <c r="AM10" s="13"/>
    </row>
    <row r="11" spans="1:43" x14ac:dyDescent="0.3">
      <c r="E11" s="2"/>
      <c r="M11" s="13"/>
      <c r="R11" s="4"/>
      <c r="Z11" s="13"/>
      <c r="AE11" s="8"/>
      <c r="AM11" s="13"/>
    </row>
    <row r="12" spans="1:43" x14ac:dyDescent="0.3">
      <c r="E12" s="2"/>
      <c r="M12" s="13"/>
      <c r="R12" s="4"/>
      <c r="Z12" s="13"/>
      <c r="AE12" s="8"/>
      <c r="AM12" s="13"/>
    </row>
    <row r="13" spans="1:43" x14ac:dyDescent="0.3">
      <c r="E13" s="2"/>
      <c r="M13" s="13"/>
      <c r="R13" s="4"/>
      <c r="Z13" s="13"/>
      <c r="AE13" s="8"/>
      <c r="AM13" s="13"/>
    </row>
    <row r="14" spans="1:43" x14ac:dyDescent="0.3">
      <c r="E14" s="2"/>
      <c r="M14" s="13"/>
      <c r="R14" s="4"/>
      <c r="Z14" s="13"/>
      <c r="AE14" s="8"/>
      <c r="AM14" s="13"/>
    </row>
    <row r="15" spans="1:43" x14ac:dyDescent="0.3">
      <c r="E15" s="2"/>
      <c r="M15" s="13"/>
      <c r="R15" s="4"/>
      <c r="Z15" s="13"/>
      <c r="AE15" s="8"/>
      <c r="AM15" s="13"/>
    </row>
    <row r="16" spans="1:43" x14ac:dyDescent="0.3">
      <c r="E16" s="2"/>
      <c r="M16" s="13"/>
      <c r="R16" s="4"/>
      <c r="Z16" s="13"/>
      <c r="AE16" s="8"/>
      <c r="AM16" s="13"/>
    </row>
    <row r="17" spans="5:39" x14ac:dyDescent="0.3">
      <c r="E17" s="2"/>
      <c r="M17" s="13"/>
      <c r="R17" s="4"/>
      <c r="Z17" s="13"/>
      <c r="AE17" s="8"/>
      <c r="AM17" s="13"/>
    </row>
    <row r="18" spans="5:39" x14ac:dyDescent="0.3">
      <c r="E18" s="2"/>
      <c r="M18" s="13"/>
      <c r="R18" s="4"/>
      <c r="Z18" s="13"/>
      <c r="AE18" s="8"/>
      <c r="AM18" s="13"/>
    </row>
    <row r="19" spans="5:39" x14ac:dyDescent="0.3">
      <c r="E19" s="2"/>
      <c r="M19" s="13"/>
      <c r="R19" s="4"/>
      <c r="Z19" s="13"/>
      <c r="AE19" s="8"/>
      <c r="AM19" s="13"/>
    </row>
    <row r="20" spans="5:39" x14ac:dyDescent="0.3">
      <c r="E20" s="2"/>
      <c r="M20" s="13"/>
      <c r="R20" s="4"/>
      <c r="Z20" s="13"/>
      <c r="AE20" s="8"/>
      <c r="AM20" s="13"/>
    </row>
    <row r="21" spans="5:39" x14ac:dyDescent="0.3">
      <c r="E21" s="2"/>
      <c r="M21" s="13"/>
      <c r="R21" s="4"/>
      <c r="Z21" s="13"/>
      <c r="AE21" s="8"/>
      <c r="AM21" s="13"/>
    </row>
    <row r="22" spans="5:39" x14ac:dyDescent="0.3">
      <c r="E22" s="2"/>
      <c r="M22" s="13"/>
      <c r="R22" s="4"/>
      <c r="Z22" s="13"/>
      <c r="AE22" s="8"/>
      <c r="AM22" s="13"/>
    </row>
    <row r="23" spans="5:39" x14ac:dyDescent="0.3">
      <c r="E23" s="2"/>
      <c r="M23" s="13"/>
      <c r="R23" s="4"/>
      <c r="Z23" s="13"/>
      <c r="AE23" s="8"/>
      <c r="AM23" s="13"/>
    </row>
    <row r="24" spans="5:39" x14ac:dyDescent="0.3">
      <c r="E24" s="2"/>
      <c r="M24" s="13"/>
      <c r="R24" s="4"/>
      <c r="Z24" s="13"/>
      <c r="AE24" s="8"/>
      <c r="AM24" s="13"/>
    </row>
    <row r="25" spans="5:39" x14ac:dyDescent="0.3">
      <c r="E25" s="2"/>
      <c r="M25" s="13"/>
      <c r="R25" s="4"/>
      <c r="Z25" s="13"/>
      <c r="AE25" s="8"/>
      <c r="AM25" s="13"/>
    </row>
    <row r="26" spans="5:39" x14ac:dyDescent="0.3">
      <c r="E26" s="2"/>
      <c r="M26" s="13"/>
      <c r="R26" s="4"/>
      <c r="Z26" s="13"/>
      <c r="AE26" s="8"/>
      <c r="AM26" s="13"/>
    </row>
    <row r="27" spans="5:39" x14ac:dyDescent="0.3">
      <c r="E27" s="2"/>
      <c r="M27" s="13"/>
      <c r="R27" s="4"/>
      <c r="Z27" s="13"/>
      <c r="AE27" s="8"/>
      <c r="AM27" s="13"/>
    </row>
    <row r="28" spans="5:39" x14ac:dyDescent="0.3">
      <c r="E28" s="2"/>
      <c r="M28" s="13"/>
      <c r="R28" s="4"/>
      <c r="Z28" s="13"/>
      <c r="AE28" s="8"/>
      <c r="AM28" s="13"/>
    </row>
    <row r="29" spans="5:39" x14ac:dyDescent="0.3">
      <c r="E29" s="2"/>
      <c r="M29" s="13"/>
      <c r="R29" s="4"/>
      <c r="Z29" s="13"/>
      <c r="AE29" s="8"/>
      <c r="AM29" s="13"/>
    </row>
    <row r="30" spans="5:39" x14ac:dyDescent="0.3">
      <c r="E30" s="2"/>
      <c r="M30" s="13"/>
      <c r="R30" s="4"/>
      <c r="Z30" s="13"/>
      <c r="AE30" s="8"/>
      <c r="AM30" s="13"/>
    </row>
    <row r="31" spans="5:39" x14ac:dyDescent="0.3">
      <c r="E31" s="2"/>
      <c r="M31" s="13"/>
      <c r="R31" s="4"/>
      <c r="Z31" s="13"/>
      <c r="AE31" s="8"/>
      <c r="AM31" s="13"/>
    </row>
    <row r="32" spans="5:39" x14ac:dyDescent="0.3">
      <c r="E32" s="2"/>
      <c r="M32" s="13"/>
      <c r="R32" s="4"/>
      <c r="Z32" s="13"/>
      <c r="AE32" s="8"/>
      <c r="AM32" s="13"/>
    </row>
    <row r="33" spans="5:39" x14ac:dyDescent="0.3">
      <c r="E33" s="2"/>
      <c r="M33" s="13"/>
      <c r="R33" s="4"/>
      <c r="Z33" s="13"/>
      <c r="AE33" s="8"/>
      <c r="AM33" s="13"/>
    </row>
    <row r="34" spans="5:39" x14ac:dyDescent="0.3">
      <c r="E34" s="2"/>
      <c r="M34" s="13"/>
      <c r="R34" s="4"/>
      <c r="Z34" s="13"/>
      <c r="AE34" s="8"/>
      <c r="AM34" s="13"/>
    </row>
    <row r="35" spans="5:39" x14ac:dyDescent="0.3">
      <c r="E35" s="2"/>
      <c r="M35" s="13"/>
      <c r="R35" s="4"/>
      <c r="Z35" s="13"/>
      <c r="AE35" s="8"/>
      <c r="AM35" s="13"/>
    </row>
    <row r="36" spans="5:39" x14ac:dyDescent="0.3">
      <c r="E36" s="2"/>
      <c r="M36" s="13"/>
      <c r="R36" s="4"/>
      <c r="Z36" s="13"/>
      <c r="AE36" s="8"/>
      <c r="AM36" s="13"/>
    </row>
    <row r="37" spans="5:39" x14ac:dyDescent="0.3">
      <c r="E37" s="2"/>
      <c r="M37" s="13"/>
      <c r="R37" s="4"/>
      <c r="Z37" s="13"/>
      <c r="AE37" s="8"/>
      <c r="AM37" s="13"/>
    </row>
    <row r="38" spans="5:39" x14ac:dyDescent="0.3">
      <c r="E38" s="2"/>
      <c r="M38" s="13"/>
      <c r="R38" s="4"/>
      <c r="Z38" s="13"/>
      <c r="AE38" s="8"/>
      <c r="AM38" s="13"/>
    </row>
    <row r="39" spans="5:39" x14ac:dyDescent="0.3">
      <c r="E39" s="2"/>
      <c r="M39" s="13"/>
      <c r="R39" s="4"/>
      <c r="Z39" s="13"/>
      <c r="AE39" s="8"/>
      <c r="AM39" s="13"/>
    </row>
    <row r="40" spans="5:39" x14ac:dyDescent="0.3">
      <c r="E40" s="2"/>
      <c r="R40" s="4"/>
      <c r="Z40" s="13"/>
      <c r="AE40" s="8"/>
      <c r="AM40" s="13"/>
    </row>
    <row r="41" spans="5:39" x14ac:dyDescent="0.3">
      <c r="E41" s="2"/>
      <c r="R41" s="4"/>
      <c r="Z41" s="13"/>
      <c r="AE41" s="8"/>
      <c r="AM41" s="13"/>
    </row>
    <row r="42" spans="5:39" x14ac:dyDescent="0.3">
      <c r="E42" s="2"/>
      <c r="R42" s="4"/>
      <c r="Z42" s="13"/>
      <c r="AE42" s="8"/>
      <c r="AM42" s="13"/>
    </row>
    <row r="43" spans="5:39" x14ac:dyDescent="0.3">
      <c r="E43" s="2"/>
      <c r="R43" s="4"/>
      <c r="Z43" s="13"/>
      <c r="AE43" s="8"/>
      <c r="AM43" s="13"/>
    </row>
    <row r="44" spans="5:39" x14ac:dyDescent="0.3">
      <c r="E44" s="2"/>
      <c r="Z44" s="13"/>
      <c r="AM44" s="13"/>
    </row>
    <row r="45" spans="5:39" x14ac:dyDescent="0.3">
      <c r="E45" s="2"/>
      <c r="Z45" s="13"/>
      <c r="AM45" s="13"/>
    </row>
    <row r="46" spans="5:39" x14ac:dyDescent="0.3">
      <c r="E46" s="2"/>
      <c r="Z46" s="13"/>
      <c r="AM46" s="13"/>
    </row>
    <row r="47" spans="5:39" x14ac:dyDescent="0.3">
      <c r="E47" s="2"/>
      <c r="Z47" s="13"/>
      <c r="AM47" s="13"/>
    </row>
    <row r="48" spans="5:39" x14ac:dyDescent="0.3">
      <c r="E48" s="2"/>
      <c r="Z48" s="13"/>
      <c r="AM48" s="13"/>
    </row>
    <row r="49" spans="5:39" x14ac:dyDescent="0.3">
      <c r="E49" s="2"/>
      <c r="Z49" s="13"/>
      <c r="AM49" s="13"/>
    </row>
    <row r="50" spans="5:39" x14ac:dyDescent="0.3">
      <c r="E50" s="2"/>
      <c r="Z50" s="13"/>
      <c r="AM50" s="13"/>
    </row>
    <row r="51" spans="5:39" x14ac:dyDescent="0.3">
      <c r="E51" s="2"/>
      <c r="Z51" s="13"/>
      <c r="AM51" s="13"/>
    </row>
    <row r="52" spans="5:39" x14ac:dyDescent="0.3">
      <c r="E52" s="2"/>
      <c r="Z52" s="13"/>
      <c r="AM52" s="13"/>
    </row>
    <row r="53" spans="5:39" x14ac:dyDescent="0.3">
      <c r="E53" s="2"/>
      <c r="Z53" s="13"/>
      <c r="AM53" s="13"/>
    </row>
    <row r="54" spans="5:39" x14ac:dyDescent="0.3">
      <c r="E54" s="2"/>
      <c r="Z54" s="13"/>
      <c r="AM54" s="13"/>
    </row>
    <row r="55" spans="5:39" x14ac:dyDescent="0.3">
      <c r="E55" s="2"/>
      <c r="Z55" s="13"/>
      <c r="AM55" s="13"/>
    </row>
    <row r="56" spans="5:39" x14ac:dyDescent="0.3">
      <c r="E56" s="2"/>
      <c r="Z56" s="13"/>
    </row>
    <row r="57" spans="5:39" x14ac:dyDescent="0.3">
      <c r="E57" s="2"/>
      <c r="Z57" s="13"/>
    </row>
    <row r="58" spans="5:39" x14ac:dyDescent="0.3">
      <c r="E58" s="2"/>
    </row>
    <row r="59" spans="5:39" x14ac:dyDescent="0.3">
      <c r="E59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Z1003"/>
  <sheetViews>
    <sheetView tabSelected="1" workbookViewId="0">
      <pane ySplit="1" topLeftCell="A24" activePane="bottomLeft" state="frozen"/>
      <selection pane="bottomLeft" activeCell="I20" sqref="I20"/>
    </sheetView>
  </sheetViews>
  <sheetFormatPr defaultColWidth="14.44140625" defaultRowHeight="15" customHeight="1" x14ac:dyDescent="0.3"/>
  <cols>
    <col min="1" max="1" customWidth="true" width="13.44140625"/>
    <col min="2" max="104" customWidth="true" width="8.6640625"/>
  </cols>
  <sheetData>
    <row r="1" spans="1:104" ht="14.4" x14ac:dyDescent="0.3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  <c r="AR1" s="6" t="s">
        <v>5</v>
      </c>
      <c r="AS1" s="6" t="s">
        <v>6</v>
      </c>
      <c r="AT1" s="6" t="s">
        <v>7</v>
      </c>
      <c r="AU1" s="6" t="s">
        <v>8</v>
      </c>
      <c r="AV1" s="6" t="s">
        <v>9</v>
      </c>
      <c r="AW1" s="6" t="s">
        <v>10</v>
      </c>
      <c r="AX1" s="6" t="s">
        <v>11</v>
      </c>
      <c r="AY1" s="6" t="s">
        <v>12</v>
      </c>
      <c r="AZ1" s="7" t="s">
        <v>13</v>
      </c>
      <c r="BA1" s="6" t="s">
        <v>14</v>
      </c>
      <c r="BB1" s="6" t="s">
        <v>15</v>
      </c>
      <c r="BC1" s="6" t="s">
        <v>16</v>
      </c>
      <c r="BD1" s="6" t="s">
        <v>17</v>
      </c>
      <c r="BE1" s="10" t="s">
        <v>5</v>
      </c>
      <c r="BF1" s="10" t="s">
        <v>6</v>
      </c>
      <c r="BG1" s="10" t="s">
        <v>7</v>
      </c>
      <c r="BH1" s="10" t="s">
        <v>8</v>
      </c>
      <c r="BI1" s="10" t="s">
        <v>9</v>
      </c>
      <c r="BJ1" s="10" t="s">
        <v>10</v>
      </c>
      <c r="BK1" s="10" t="s">
        <v>11</v>
      </c>
      <c r="BL1" s="10" t="s">
        <v>12</v>
      </c>
      <c r="BM1" s="11" t="s">
        <v>13</v>
      </c>
      <c r="BN1" s="10" t="s">
        <v>14</v>
      </c>
      <c r="BO1" s="10" t="s">
        <v>15</v>
      </c>
      <c r="BP1" s="10" t="s">
        <v>16</v>
      </c>
      <c r="BQ1" s="10" t="s">
        <v>17</v>
      </c>
      <c r="BT1" s="51" t="s">
        <v>778</v>
      </c>
      <c r="BU1" s="52"/>
      <c r="BV1" s="52"/>
      <c r="BW1" s="51" t="s">
        <v>779</v>
      </c>
      <c r="BX1" s="52"/>
      <c r="BY1" s="52"/>
      <c r="BZ1" s="51" t="s">
        <v>780</v>
      </c>
      <c r="CA1" s="52"/>
      <c r="CB1" s="52"/>
      <c r="CC1" s="51" t="s">
        <v>781</v>
      </c>
      <c r="CD1" s="52"/>
      <c r="CE1" s="52"/>
      <c r="CF1" s="51" t="s">
        <v>782</v>
      </c>
      <c r="CG1" s="52"/>
      <c r="CH1" s="52"/>
      <c r="CI1" s="51" t="s">
        <v>783</v>
      </c>
      <c r="CJ1" s="52"/>
      <c r="CK1" s="52"/>
      <c r="CL1" s="51" t="s">
        <v>784</v>
      </c>
      <c r="CM1" s="52"/>
      <c r="CN1" s="52"/>
      <c r="CO1" s="51" t="s">
        <v>785</v>
      </c>
      <c r="CP1" s="52"/>
      <c r="CQ1" s="52"/>
      <c r="CR1" s="51" t="s">
        <v>786</v>
      </c>
      <c r="CS1" s="52"/>
      <c r="CT1" s="52"/>
      <c r="CU1" s="51" t="s">
        <v>787</v>
      </c>
      <c r="CV1" s="52"/>
      <c r="CW1" s="52"/>
      <c r="CX1" s="51" t="s">
        <v>788</v>
      </c>
      <c r="CY1" s="52"/>
      <c r="CZ1" s="52"/>
    </row>
    <row r="2" spans="1:104" ht="14.4" x14ac:dyDescent="0.3">
      <c r="A2" s="15">
        <v>45664</v>
      </c>
      <c r="B2" s="4"/>
      <c r="C2" s="4"/>
      <c r="D2" s="4"/>
      <c r="E2" s="2"/>
      <c r="M2" s="13"/>
      <c r="R2" s="4"/>
      <c r="Z2" s="13"/>
      <c r="AE2" s="8"/>
      <c r="AM2" s="13"/>
      <c r="AR2" s="6"/>
      <c r="BT2" s="1">
        <f t="shared" ref="BT2:BV2" si="0">AVERAGE(B3,B11,B19,B26,B42)</f>
        <v>1.5740000000000001</v>
      </c>
      <c r="BU2" s="1">
        <f t="shared" si="0"/>
        <v>1.266</v>
      </c>
      <c r="BV2" s="1">
        <f t="shared" si="0"/>
        <v>1.4660000000000002</v>
      </c>
      <c r="BW2" s="1">
        <f t="shared" ref="BW2:BY2" si="1">AVERAGE(B10,B17,B28,B33,B40)</f>
        <v>1.1099999999999999</v>
      </c>
      <c r="BX2" s="1">
        <f t="shared" si="1"/>
        <v>0.84000000000000008</v>
      </c>
      <c r="BY2" s="1">
        <f t="shared" si="1"/>
        <v>1.4040000000000001</v>
      </c>
      <c r="BZ2" s="1">
        <f t="shared" ref="BZ2:CB2" si="2">AVERAGE(B14,B22)</f>
        <v>1.4450000000000001</v>
      </c>
      <c r="CA2" s="1">
        <f t="shared" si="2"/>
        <v>1.67</v>
      </c>
      <c r="CB2" s="1">
        <f t="shared" si="2"/>
        <v>1.095</v>
      </c>
      <c r="CC2" s="1">
        <f t="shared" ref="CC2:CE2" si="3">AVERAGE(B4,B13,B21,B38)</f>
        <v>1.46</v>
      </c>
      <c r="CD2" s="1">
        <f t="shared" si="3"/>
        <v>1.1850000000000001</v>
      </c>
      <c r="CE2" s="1">
        <f t="shared" si="3"/>
        <v>1.0525</v>
      </c>
      <c r="CF2" s="1">
        <f t="shared" ref="CF2:CH2" si="4">AVERAGE(B5,B8,B23,B29,B34)</f>
        <v>1.2840000000000003</v>
      </c>
      <c r="CG2" s="1">
        <f t="shared" si="4"/>
        <v>1.01</v>
      </c>
      <c r="CH2" s="1">
        <f t="shared" si="4"/>
        <v>1.27</v>
      </c>
      <c r="CI2" s="1">
        <f t="shared" ref="CI2:CK2" si="5">AVERAGE(B6,B9,B37)</f>
        <v>1.4366666666666668</v>
      </c>
      <c r="CJ2" s="1">
        <f t="shared" si="5"/>
        <v>1.28</v>
      </c>
      <c r="CK2" s="1">
        <f t="shared" si="5"/>
        <v>1.1066666666666667</v>
      </c>
      <c r="CL2" s="1">
        <f t="shared" ref="CL2:CN2" si="6">AVERAGE(B12,B16)</f>
        <v>1.19</v>
      </c>
      <c r="CM2" s="1">
        <f t="shared" si="6"/>
        <v>1.24</v>
      </c>
      <c r="CN2" s="1">
        <f t="shared" si="6"/>
        <v>1.1800000000000002</v>
      </c>
      <c r="CO2" s="1">
        <f t="shared" ref="CO2:CQ2" si="7">AVERAGE(B24,B30,B39)</f>
        <v>1.2133333333333332</v>
      </c>
      <c r="CP2" s="1">
        <f t="shared" si="7"/>
        <v>1.5899999999999999</v>
      </c>
      <c r="CQ2" s="1">
        <f t="shared" si="7"/>
        <v>1.2</v>
      </c>
      <c r="CR2" s="1">
        <f t="shared" ref="CR2:CT2" si="8">AVERAGE(B18,B27,B35,B41)</f>
        <v>1.1499999999999999</v>
      </c>
      <c r="CS2" s="1">
        <f t="shared" si="8"/>
        <v>0.7975000000000001</v>
      </c>
      <c r="CT2" s="1">
        <f t="shared" si="8"/>
        <v>0.9375</v>
      </c>
      <c r="CU2" s="1">
        <f t="shared" ref="CU2:CW2" si="9">AVERAGE(B20)</f>
        <v>0.69</v>
      </c>
      <c r="CV2" s="1">
        <f t="shared" si="9"/>
        <v>1.37</v>
      </c>
      <c r="CW2" s="1">
        <f t="shared" si="9"/>
        <v>1.1200000000000001</v>
      </c>
      <c r="CX2" s="1">
        <f t="shared" ref="CX2:CZ2" si="10">AVERAGE(B32)</f>
        <v>1.63</v>
      </c>
      <c r="CY2" s="1">
        <f t="shared" si="10"/>
        <v>1.26</v>
      </c>
      <c r="CZ2" s="1">
        <f t="shared" si="10"/>
        <v>1.72</v>
      </c>
    </row>
    <row r="3" spans="1:104" ht="14.4" x14ac:dyDescent="0.3">
      <c r="A3" s="6" t="s">
        <v>789</v>
      </c>
      <c r="B3" s="1">
        <v>1.1000000000000001</v>
      </c>
      <c r="C3" s="1">
        <v>1.28</v>
      </c>
      <c r="D3" s="1">
        <v>0.71</v>
      </c>
      <c r="E3" s="2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3">
        <v>0</v>
      </c>
      <c r="N3" s="1">
        <v>0</v>
      </c>
      <c r="O3" s="1">
        <v>0</v>
      </c>
      <c r="P3" s="1">
        <v>0</v>
      </c>
      <c r="Q3" s="1">
        <v>0</v>
      </c>
      <c r="R3" s="4">
        <v>1</v>
      </c>
      <c r="S3" s="1">
        <v>1</v>
      </c>
      <c r="T3" s="1">
        <v>2</v>
      </c>
      <c r="U3" s="1">
        <v>0</v>
      </c>
      <c r="V3" s="1">
        <v>0</v>
      </c>
      <c r="W3" s="1">
        <v>0</v>
      </c>
      <c r="X3" s="1">
        <v>1</v>
      </c>
      <c r="Y3" s="1">
        <v>2</v>
      </c>
      <c r="Z3" s="13">
        <v>0</v>
      </c>
      <c r="AA3" s="1">
        <v>0</v>
      </c>
      <c r="AB3" s="1">
        <v>0</v>
      </c>
      <c r="AC3" s="1">
        <v>0</v>
      </c>
      <c r="AD3" s="1">
        <v>0</v>
      </c>
      <c r="AE3" s="6">
        <v>0</v>
      </c>
      <c r="AF3" s="1">
        <v>3</v>
      </c>
      <c r="AG3" s="1">
        <v>0</v>
      </c>
      <c r="AH3" s="1">
        <v>0</v>
      </c>
      <c r="AI3" s="1">
        <v>0</v>
      </c>
      <c r="AJ3" s="1">
        <v>0</v>
      </c>
      <c r="AK3" s="1">
        <v>2</v>
      </c>
      <c r="AL3" s="1">
        <v>0</v>
      </c>
      <c r="AM3" s="13">
        <v>0</v>
      </c>
      <c r="AN3" s="1">
        <v>0</v>
      </c>
      <c r="AO3" s="1">
        <v>0</v>
      </c>
      <c r="AP3" s="1">
        <v>0</v>
      </c>
      <c r="AQ3" s="1">
        <v>0</v>
      </c>
      <c r="AR3" s="6"/>
      <c r="BT3" s="51">
        <f>SUM(BT2:BV2)</f>
        <v>4.306</v>
      </c>
      <c r="BU3" s="52"/>
      <c r="BV3" s="52"/>
      <c r="BW3" s="51">
        <f>SUM(BW2:BY2)</f>
        <v>3.3540000000000001</v>
      </c>
      <c r="BX3" s="52"/>
      <c r="BY3" s="52"/>
      <c r="BZ3" s="51">
        <f>SUM(BZ2:CB2)</f>
        <v>4.21</v>
      </c>
      <c r="CA3" s="52"/>
      <c r="CB3" s="52"/>
      <c r="CC3" s="51">
        <f>SUM(CC2:CE2)</f>
        <v>3.6974999999999998</v>
      </c>
      <c r="CD3" s="52"/>
      <c r="CE3" s="52"/>
      <c r="CF3" s="51">
        <f>SUM(CF2:CH2)</f>
        <v>3.5640000000000005</v>
      </c>
      <c r="CG3" s="52"/>
      <c r="CH3" s="52"/>
      <c r="CI3" s="51">
        <f>SUM(CI2:CK2)</f>
        <v>3.8233333333333333</v>
      </c>
      <c r="CJ3" s="52"/>
      <c r="CK3" s="52"/>
      <c r="CL3" s="51">
        <f>SUM(CL2:CN2)</f>
        <v>3.61</v>
      </c>
      <c r="CM3" s="52"/>
      <c r="CN3" s="52"/>
      <c r="CO3" s="51">
        <f>SUM(CO2:CQ2)</f>
        <v>4.003333333333333</v>
      </c>
      <c r="CP3" s="52"/>
      <c r="CQ3" s="52"/>
      <c r="CR3" s="51">
        <f>SUM(CR2:CT2)</f>
        <v>2.8849999999999998</v>
      </c>
      <c r="CS3" s="52"/>
      <c r="CT3" s="52"/>
      <c r="CU3" s="51">
        <f>SUM(CU2:CW2)</f>
        <v>3.18</v>
      </c>
      <c r="CV3" s="52"/>
      <c r="CW3" s="52"/>
      <c r="CX3" s="51">
        <f>SUM(CX2:CZ2)</f>
        <v>4.6099999999999994</v>
      </c>
      <c r="CY3" s="52"/>
      <c r="CZ3" s="52"/>
    </row>
    <row r="4" spans="1:104" ht="14.4" x14ac:dyDescent="0.3">
      <c r="A4" s="6" t="s">
        <v>790</v>
      </c>
      <c r="B4" s="1">
        <v>0.97</v>
      </c>
      <c r="C4" s="1">
        <v>1.34</v>
      </c>
      <c r="D4" s="1">
        <v>0.86</v>
      </c>
      <c r="E4" s="2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3">
        <v>0</v>
      </c>
      <c r="N4" s="1">
        <v>0</v>
      </c>
      <c r="O4" s="1">
        <v>0</v>
      </c>
      <c r="P4" s="1">
        <v>0</v>
      </c>
      <c r="Q4" s="1">
        <v>0</v>
      </c>
      <c r="R4" s="4">
        <v>1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6</v>
      </c>
      <c r="Y4" s="1">
        <v>0</v>
      </c>
      <c r="Z4" s="13">
        <v>0</v>
      </c>
      <c r="AA4" s="1">
        <v>0</v>
      </c>
      <c r="AB4" s="1">
        <v>1</v>
      </c>
      <c r="AC4" s="1">
        <v>0</v>
      </c>
      <c r="AD4" s="1">
        <v>0</v>
      </c>
      <c r="AE4" s="6">
        <v>2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2</v>
      </c>
      <c r="AL4" s="1">
        <v>2</v>
      </c>
      <c r="AM4" s="13">
        <v>1</v>
      </c>
      <c r="AN4" s="1">
        <v>0</v>
      </c>
      <c r="AO4" s="1">
        <v>0</v>
      </c>
      <c r="AP4" s="1">
        <v>0</v>
      </c>
      <c r="AQ4" s="1">
        <v>0</v>
      </c>
      <c r="AR4" s="6"/>
    </row>
    <row r="5" spans="1:104" ht="14.4" x14ac:dyDescent="0.3">
      <c r="A5" s="6" t="s">
        <v>791</v>
      </c>
      <c r="B5" s="1">
        <v>0.78</v>
      </c>
      <c r="C5" s="1">
        <v>1.01</v>
      </c>
      <c r="D5" s="1">
        <v>1.04</v>
      </c>
      <c r="E5" s="2">
        <v>0</v>
      </c>
      <c r="F5" s="1">
        <v>2</v>
      </c>
      <c r="G5" s="1">
        <v>1</v>
      </c>
      <c r="H5" s="1">
        <v>0</v>
      </c>
      <c r="I5" s="1">
        <v>0</v>
      </c>
      <c r="J5" s="1">
        <v>0</v>
      </c>
      <c r="K5" s="1">
        <v>3</v>
      </c>
      <c r="L5" s="1">
        <v>1</v>
      </c>
      <c r="M5" s="13">
        <v>0</v>
      </c>
      <c r="N5" s="1">
        <v>0</v>
      </c>
      <c r="O5" s="1">
        <v>0</v>
      </c>
      <c r="P5" s="1">
        <v>0</v>
      </c>
      <c r="Q5" s="1">
        <v>0</v>
      </c>
      <c r="R5" s="4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5</v>
      </c>
      <c r="Y5" s="1">
        <v>1</v>
      </c>
      <c r="Z5" s="13">
        <v>1</v>
      </c>
      <c r="AA5" s="1">
        <v>0</v>
      </c>
      <c r="AB5" s="1">
        <v>1</v>
      </c>
      <c r="AC5" s="1">
        <v>0</v>
      </c>
      <c r="AD5" s="1">
        <v>0</v>
      </c>
      <c r="AE5" s="6">
        <v>5</v>
      </c>
      <c r="AF5" s="1">
        <v>2</v>
      </c>
      <c r="AG5" s="1">
        <v>1</v>
      </c>
      <c r="AH5" s="1">
        <v>1</v>
      </c>
      <c r="AI5" s="1">
        <v>0</v>
      </c>
      <c r="AJ5" s="1">
        <v>0</v>
      </c>
      <c r="AK5" s="1">
        <v>4</v>
      </c>
      <c r="AL5" s="1">
        <v>0</v>
      </c>
      <c r="AM5" s="13">
        <v>0</v>
      </c>
      <c r="AN5" s="1">
        <v>0</v>
      </c>
      <c r="AO5" s="1">
        <v>0</v>
      </c>
      <c r="AP5" s="1">
        <v>0</v>
      </c>
      <c r="AQ5" s="1">
        <v>0</v>
      </c>
      <c r="AR5" s="6"/>
    </row>
    <row r="6" spans="1:104" ht="14.4" x14ac:dyDescent="0.3">
      <c r="A6" s="6" t="s">
        <v>383</v>
      </c>
      <c r="B6" s="1">
        <v>1.1499999999999999</v>
      </c>
      <c r="C6" s="1">
        <v>0.98</v>
      </c>
      <c r="D6" s="1">
        <v>0.67</v>
      </c>
      <c r="E6" s="2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2</v>
      </c>
      <c r="L6" s="1">
        <v>0</v>
      </c>
      <c r="M6" s="13">
        <v>0</v>
      </c>
      <c r="N6" s="1">
        <v>0</v>
      </c>
      <c r="O6" s="1">
        <v>0</v>
      </c>
      <c r="P6" s="1">
        <v>0</v>
      </c>
      <c r="Q6" s="1">
        <v>0</v>
      </c>
      <c r="R6" s="4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4</v>
      </c>
      <c r="Y6" s="1">
        <v>0</v>
      </c>
      <c r="Z6" s="13">
        <v>0</v>
      </c>
      <c r="AA6" s="1">
        <v>0</v>
      </c>
      <c r="AB6" s="1">
        <v>0</v>
      </c>
      <c r="AC6" s="1">
        <v>0</v>
      </c>
      <c r="AD6" s="1">
        <v>0</v>
      </c>
      <c r="AE6" s="6">
        <v>0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0</v>
      </c>
      <c r="AM6" s="13">
        <v>0</v>
      </c>
      <c r="AN6" s="1">
        <v>0</v>
      </c>
      <c r="AO6" s="1">
        <v>0</v>
      </c>
      <c r="AP6" s="1">
        <v>0</v>
      </c>
      <c r="AQ6" s="1">
        <v>0</v>
      </c>
      <c r="AR6" s="6"/>
    </row>
    <row r="7" spans="1:104" ht="14.4" x14ac:dyDescent="0.3">
      <c r="A7" s="12">
        <v>45668</v>
      </c>
      <c r="B7" s="2"/>
      <c r="C7" s="2"/>
      <c r="D7" s="2"/>
      <c r="E7" s="2"/>
      <c r="F7" s="1"/>
      <c r="G7" s="1"/>
      <c r="H7" s="1"/>
      <c r="I7" s="1"/>
      <c r="J7" s="1"/>
      <c r="K7" s="1"/>
      <c r="L7" s="1"/>
      <c r="M7" s="13"/>
      <c r="N7" s="1"/>
      <c r="O7" s="1"/>
      <c r="P7" s="1"/>
      <c r="Q7" s="1"/>
      <c r="R7" s="4"/>
      <c r="S7" s="1"/>
      <c r="T7" s="1"/>
      <c r="U7" s="1"/>
      <c r="V7" s="1"/>
      <c r="W7" s="1"/>
      <c r="X7" s="1"/>
      <c r="Y7" s="1"/>
      <c r="Z7" s="13"/>
      <c r="AA7" s="1"/>
      <c r="AB7" s="1"/>
      <c r="AC7" s="1"/>
      <c r="AD7" s="1"/>
      <c r="AE7" s="6"/>
      <c r="AF7" s="1"/>
      <c r="AG7" s="1"/>
      <c r="AH7" s="1"/>
      <c r="AI7" s="1"/>
      <c r="AJ7" s="1"/>
      <c r="AK7" s="1"/>
      <c r="AL7" s="1"/>
      <c r="AM7" s="13"/>
      <c r="AN7" s="1"/>
      <c r="AO7" s="1"/>
      <c r="AP7" s="1"/>
      <c r="AQ7" s="1"/>
      <c r="AR7" s="6"/>
    </row>
    <row r="8" spans="1:104" ht="14.4" x14ac:dyDescent="0.3">
      <c r="A8" s="2" t="s">
        <v>792</v>
      </c>
      <c r="B8" s="1">
        <v>1.33</v>
      </c>
      <c r="C8" s="1">
        <v>1.04</v>
      </c>
      <c r="D8" s="1">
        <v>1.87</v>
      </c>
      <c r="E8" s="2">
        <v>1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3">
        <v>0</v>
      </c>
      <c r="N8" s="1">
        <v>0</v>
      </c>
      <c r="O8" s="1">
        <v>0</v>
      </c>
      <c r="P8" s="1">
        <v>0</v>
      </c>
      <c r="Q8" s="1">
        <v>0</v>
      </c>
      <c r="R8" s="4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3</v>
      </c>
      <c r="Y8" s="1">
        <v>0</v>
      </c>
      <c r="Z8" s="13">
        <v>0</v>
      </c>
      <c r="AA8" s="1">
        <v>0</v>
      </c>
      <c r="AB8" s="1">
        <v>0</v>
      </c>
      <c r="AC8" s="1">
        <v>0</v>
      </c>
      <c r="AD8" s="1">
        <v>0</v>
      </c>
      <c r="AE8" s="6">
        <v>1</v>
      </c>
      <c r="AF8" s="1">
        <v>3</v>
      </c>
      <c r="AG8" s="1">
        <v>2</v>
      </c>
      <c r="AH8" s="1">
        <v>1</v>
      </c>
      <c r="AI8" s="1">
        <v>0</v>
      </c>
      <c r="AJ8" s="1">
        <v>0</v>
      </c>
      <c r="AK8" s="1">
        <v>3</v>
      </c>
      <c r="AL8" s="1">
        <v>1</v>
      </c>
      <c r="AM8" s="13">
        <v>0</v>
      </c>
      <c r="AN8" s="1">
        <v>0</v>
      </c>
      <c r="AO8" s="1">
        <v>0</v>
      </c>
      <c r="AP8" s="1">
        <v>0</v>
      </c>
      <c r="AQ8" s="1">
        <v>0</v>
      </c>
      <c r="AR8" s="6"/>
    </row>
    <row r="9" spans="1:104" ht="14.4" x14ac:dyDescent="0.3">
      <c r="A9" s="2" t="s">
        <v>385</v>
      </c>
      <c r="B9" s="1">
        <v>1.39</v>
      </c>
      <c r="C9" s="1">
        <v>1.7</v>
      </c>
      <c r="D9" s="1">
        <v>1.46</v>
      </c>
      <c r="E9" s="2">
        <v>1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3</v>
      </c>
      <c r="L9" s="1">
        <v>1</v>
      </c>
      <c r="M9" s="13">
        <v>0</v>
      </c>
      <c r="N9" s="1">
        <v>0</v>
      </c>
      <c r="O9" s="1">
        <v>0</v>
      </c>
      <c r="P9" s="1">
        <v>0</v>
      </c>
      <c r="Q9" s="1">
        <v>0</v>
      </c>
      <c r="R9" s="4">
        <v>1</v>
      </c>
      <c r="S9" s="1">
        <v>1</v>
      </c>
      <c r="T9" s="1">
        <v>3</v>
      </c>
      <c r="U9" s="1">
        <v>0</v>
      </c>
      <c r="V9" s="1">
        <v>0</v>
      </c>
      <c r="W9" s="1">
        <v>0</v>
      </c>
      <c r="X9" s="1">
        <v>6</v>
      </c>
      <c r="Y9" s="1">
        <v>4</v>
      </c>
      <c r="Z9" s="13">
        <v>0</v>
      </c>
      <c r="AA9" s="1">
        <v>0</v>
      </c>
      <c r="AB9" s="1">
        <v>0</v>
      </c>
      <c r="AC9" s="1">
        <v>0</v>
      </c>
      <c r="AD9" s="1">
        <v>0</v>
      </c>
      <c r="AE9" s="6">
        <v>3</v>
      </c>
      <c r="AF9" s="1">
        <v>3</v>
      </c>
      <c r="AG9" s="1">
        <v>2</v>
      </c>
      <c r="AH9" s="1">
        <v>0</v>
      </c>
      <c r="AI9" s="1">
        <v>0</v>
      </c>
      <c r="AJ9" s="1">
        <v>2</v>
      </c>
      <c r="AK9" s="1">
        <v>3</v>
      </c>
      <c r="AL9" s="1">
        <v>0</v>
      </c>
      <c r="AM9" s="13">
        <v>0</v>
      </c>
      <c r="AN9" s="1">
        <v>1</v>
      </c>
      <c r="AO9" s="1">
        <v>0</v>
      </c>
      <c r="AP9" s="1">
        <v>0</v>
      </c>
      <c r="AQ9" s="1">
        <v>0</v>
      </c>
      <c r="AR9" s="6"/>
    </row>
    <row r="10" spans="1:104" ht="14.4" x14ac:dyDescent="0.3">
      <c r="A10" s="2" t="s">
        <v>793</v>
      </c>
      <c r="B10" s="1">
        <v>1.21</v>
      </c>
      <c r="C10" s="1">
        <v>0.84</v>
      </c>
      <c r="D10" s="1">
        <v>2.56</v>
      </c>
      <c r="E10" s="2">
        <v>0</v>
      </c>
      <c r="F10" s="1">
        <v>2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3">
        <v>0</v>
      </c>
      <c r="N10" s="1">
        <v>1</v>
      </c>
      <c r="O10" s="1">
        <v>0</v>
      </c>
      <c r="P10" s="1">
        <v>0</v>
      </c>
      <c r="Q10" s="1">
        <v>0</v>
      </c>
      <c r="R10" s="4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3</v>
      </c>
      <c r="Y10" s="1">
        <v>0</v>
      </c>
      <c r="Z10" s="13">
        <v>0</v>
      </c>
      <c r="AA10" s="1">
        <v>0</v>
      </c>
      <c r="AB10" s="1">
        <v>0</v>
      </c>
      <c r="AC10" s="1">
        <v>0</v>
      </c>
      <c r="AD10" s="1">
        <v>0</v>
      </c>
      <c r="AE10" s="6">
        <v>0</v>
      </c>
      <c r="AF10" s="1">
        <v>2</v>
      </c>
      <c r="AG10" s="1">
        <v>2</v>
      </c>
      <c r="AH10" s="1">
        <v>1</v>
      </c>
      <c r="AI10" s="1">
        <v>1</v>
      </c>
      <c r="AJ10" s="1">
        <v>0</v>
      </c>
      <c r="AK10" s="1">
        <v>5</v>
      </c>
      <c r="AL10" s="1">
        <v>2</v>
      </c>
      <c r="AM10" s="13">
        <v>0</v>
      </c>
      <c r="AN10" s="1">
        <v>1</v>
      </c>
      <c r="AO10" s="1">
        <v>0</v>
      </c>
      <c r="AP10" s="1">
        <v>0</v>
      </c>
      <c r="AQ10" s="1">
        <v>0</v>
      </c>
      <c r="AR10" s="6"/>
    </row>
    <row r="11" spans="1:104" ht="14.4" x14ac:dyDescent="0.3">
      <c r="A11" s="4" t="s">
        <v>794</v>
      </c>
      <c r="B11" s="1">
        <v>1.21</v>
      </c>
      <c r="C11" s="1">
        <v>1</v>
      </c>
      <c r="D11" s="1">
        <v>1.53</v>
      </c>
      <c r="E11" s="2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2</v>
      </c>
      <c r="L11" s="1">
        <v>1</v>
      </c>
      <c r="M11" s="13">
        <v>1</v>
      </c>
      <c r="N11" s="1">
        <v>1</v>
      </c>
      <c r="O11" s="1">
        <v>0</v>
      </c>
      <c r="P11" s="1">
        <v>0</v>
      </c>
      <c r="Q11" s="1">
        <v>0</v>
      </c>
      <c r="R11" s="4">
        <v>0</v>
      </c>
      <c r="S11" s="1">
        <v>1</v>
      </c>
      <c r="T11" s="1">
        <v>1</v>
      </c>
      <c r="U11" s="1">
        <v>0</v>
      </c>
      <c r="V11" s="1">
        <v>0</v>
      </c>
      <c r="W11" s="1">
        <v>3</v>
      </c>
      <c r="X11" s="1">
        <v>4</v>
      </c>
      <c r="Y11" s="1">
        <v>1</v>
      </c>
      <c r="Z11" s="13">
        <v>0</v>
      </c>
      <c r="AA11" s="1">
        <v>0</v>
      </c>
      <c r="AB11" s="1">
        <v>0</v>
      </c>
      <c r="AC11" s="1">
        <v>0</v>
      </c>
      <c r="AD11" s="1">
        <v>0</v>
      </c>
      <c r="AE11" s="6">
        <v>2</v>
      </c>
      <c r="AF11" s="1">
        <v>7</v>
      </c>
      <c r="AG11" s="1">
        <v>2</v>
      </c>
      <c r="AH11" s="1">
        <v>0</v>
      </c>
      <c r="AI11" s="1">
        <v>0</v>
      </c>
      <c r="AJ11" s="1">
        <v>4</v>
      </c>
      <c r="AK11" s="1">
        <v>1</v>
      </c>
      <c r="AL11" s="1">
        <v>2</v>
      </c>
      <c r="AM11" s="13">
        <v>1</v>
      </c>
      <c r="AN11" s="1">
        <v>0</v>
      </c>
      <c r="AO11" s="1">
        <v>0</v>
      </c>
      <c r="AP11" s="1">
        <v>0</v>
      </c>
      <c r="AQ11" s="1">
        <v>0</v>
      </c>
      <c r="AR11" s="6"/>
    </row>
    <row r="12" spans="1:104" ht="14.4" x14ac:dyDescent="0.3">
      <c r="A12" s="2" t="s">
        <v>795</v>
      </c>
      <c r="B12" s="1">
        <v>1.58</v>
      </c>
      <c r="C12" s="1">
        <v>1.1299999999999999</v>
      </c>
      <c r="D12" s="1">
        <v>1.07</v>
      </c>
      <c r="E12" s="2">
        <v>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">
        <v>4</v>
      </c>
      <c r="L12" s="1">
        <v>0</v>
      </c>
      <c r="M12" s="13">
        <v>1</v>
      </c>
      <c r="N12" s="1">
        <v>1</v>
      </c>
      <c r="O12" s="1">
        <v>0</v>
      </c>
      <c r="P12" s="1">
        <v>0</v>
      </c>
      <c r="Q12" s="1">
        <v>0</v>
      </c>
      <c r="R12" s="4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4</v>
      </c>
      <c r="Y12" s="1">
        <v>0</v>
      </c>
      <c r="Z12" s="13">
        <v>0</v>
      </c>
      <c r="AA12" s="1">
        <v>0</v>
      </c>
      <c r="AB12" s="1">
        <v>0</v>
      </c>
      <c r="AC12" s="1">
        <v>0</v>
      </c>
      <c r="AD12" s="1">
        <v>0</v>
      </c>
      <c r="AE12" s="6">
        <v>0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3</v>
      </c>
      <c r="AL12" s="1">
        <v>0</v>
      </c>
      <c r="AM12" s="13">
        <v>1</v>
      </c>
      <c r="AN12" s="1">
        <v>0</v>
      </c>
      <c r="AO12" s="1">
        <v>1</v>
      </c>
      <c r="AP12" s="1">
        <v>0</v>
      </c>
      <c r="AQ12" s="1">
        <v>0</v>
      </c>
      <c r="AR12" s="6"/>
    </row>
    <row r="13" spans="1:104" ht="14.4" x14ac:dyDescent="0.3">
      <c r="A13" s="6" t="s">
        <v>796</v>
      </c>
      <c r="B13" s="1">
        <v>1.36</v>
      </c>
      <c r="C13" s="1">
        <v>0.9</v>
      </c>
      <c r="D13" s="1">
        <v>1.1100000000000001</v>
      </c>
      <c r="E13" s="2">
        <v>0</v>
      </c>
      <c r="F13" s="1">
        <v>4</v>
      </c>
      <c r="G13" s="1">
        <v>1</v>
      </c>
      <c r="H13" s="1">
        <v>0</v>
      </c>
      <c r="I13" s="1">
        <v>0</v>
      </c>
      <c r="J13" s="1">
        <v>0</v>
      </c>
      <c r="K13" s="1">
        <v>3</v>
      </c>
      <c r="L13" s="1">
        <v>0</v>
      </c>
      <c r="M13" s="13">
        <v>0</v>
      </c>
      <c r="N13" s="1">
        <v>0</v>
      </c>
      <c r="O13" s="1">
        <v>0</v>
      </c>
      <c r="P13" s="1">
        <v>0</v>
      </c>
      <c r="Q13" s="1">
        <v>0</v>
      </c>
      <c r="R13" s="4">
        <v>0</v>
      </c>
      <c r="S13" s="1">
        <v>1</v>
      </c>
      <c r="T13" s="1"/>
      <c r="U13" s="1">
        <v>0</v>
      </c>
      <c r="V13" s="1">
        <v>0</v>
      </c>
      <c r="W13" s="1">
        <v>0</v>
      </c>
      <c r="X13" s="1">
        <v>4</v>
      </c>
      <c r="Y13" s="1">
        <v>0</v>
      </c>
      <c r="Z13" s="13">
        <v>0</v>
      </c>
      <c r="AA13" s="1">
        <v>1</v>
      </c>
      <c r="AB13" s="1">
        <v>0</v>
      </c>
      <c r="AC13" s="1">
        <v>0</v>
      </c>
      <c r="AD13" s="1">
        <v>0</v>
      </c>
      <c r="AE13" s="6">
        <v>1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5</v>
      </c>
      <c r="AL13" s="1">
        <v>0</v>
      </c>
      <c r="AM13" s="13">
        <v>0</v>
      </c>
      <c r="AN13" s="1">
        <v>0</v>
      </c>
      <c r="AO13" s="1">
        <v>0</v>
      </c>
      <c r="AP13" s="1">
        <v>0</v>
      </c>
      <c r="AQ13" s="1">
        <v>0</v>
      </c>
      <c r="AR13" s="6"/>
    </row>
    <row r="14" spans="1:104" ht="14.4" x14ac:dyDescent="0.3">
      <c r="A14" s="2" t="s">
        <v>728</v>
      </c>
      <c r="B14" s="1">
        <v>1.79</v>
      </c>
      <c r="C14" s="1">
        <v>2.0499999999999998</v>
      </c>
      <c r="D14" s="1">
        <v>1.28</v>
      </c>
      <c r="E14" s="2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3">
        <v>0</v>
      </c>
      <c r="N14" s="1">
        <v>0</v>
      </c>
      <c r="O14" s="1">
        <v>0</v>
      </c>
      <c r="P14" s="1">
        <v>0</v>
      </c>
      <c r="Q14" s="1">
        <v>0</v>
      </c>
      <c r="R14" s="4">
        <v>0</v>
      </c>
      <c r="S14" s="1">
        <v>0</v>
      </c>
      <c r="T14" s="1">
        <v>2</v>
      </c>
      <c r="U14" s="1">
        <v>1</v>
      </c>
      <c r="V14" s="1">
        <v>0</v>
      </c>
      <c r="W14" s="1">
        <v>2</v>
      </c>
      <c r="X14" s="1">
        <v>3</v>
      </c>
      <c r="Y14" s="1">
        <v>0</v>
      </c>
      <c r="Z14" s="13">
        <v>0</v>
      </c>
      <c r="AA14" s="1">
        <v>0</v>
      </c>
      <c r="AB14" s="1">
        <v>0</v>
      </c>
      <c r="AC14" s="1">
        <v>0</v>
      </c>
      <c r="AD14" s="1">
        <v>0</v>
      </c>
      <c r="AE14" s="6">
        <v>0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3">
        <v>0</v>
      </c>
      <c r="AN14" s="1">
        <v>0</v>
      </c>
      <c r="AO14" s="1">
        <v>0</v>
      </c>
      <c r="AP14" s="1">
        <v>0</v>
      </c>
      <c r="AQ14" s="1">
        <v>0</v>
      </c>
      <c r="AR14" s="6"/>
    </row>
    <row r="15" spans="1:104" ht="14.4" x14ac:dyDescent="0.3">
      <c r="A15" s="15">
        <v>45675</v>
      </c>
      <c r="B15" s="4"/>
      <c r="C15" s="4"/>
      <c r="D15" s="4"/>
      <c r="E15" s="2"/>
      <c r="F15" s="1"/>
      <c r="G15" s="1"/>
      <c r="H15" s="1"/>
      <c r="I15" s="1"/>
      <c r="J15" s="1"/>
      <c r="K15" s="1"/>
      <c r="L15" s="1"/>
      <c r="M15" s="13"/>
      <c r="N15" s="1"/>
      <c r="O15" s="1"/>
      <c r="P15" s="1"/>
      <c r="Q15" s="1"/>
      <c r="R15" s="4"/>
      <c r="S15" s="1"/>
      <c r="T15" s="1"/>
      <c r="U15" s="1"/>
      <c r="V15" s="1"/>
      <c r="W15" s="1"/>
      <c r="X15" s="1"/>
      <c r="Y15" s="1"/>
      <c r="Z15" s="13"/>
      <c r="AA15" s="1"/>
      <c r="AB15" s="1"/>
      <c r="AC15" s="1"/>
      <c r="AD15" s="1"/>
      <c r="AE15" s="6"/>
      <c r="AF15" s="1"/>
      <c r="AG15" s="1"/>
      <c r="AH15" s="1"/>
      <c r="AI15" s="1"/>
      <c r="AJ15" s="1"/>
      <c r="AK15" s="1"/>
      <c r="AL15" s="1"/>
      <c r="AM15" s="13"/>
      <c r="AN15" s="1"/>
      <c r="AO15" s="1"/>
      <c r="AP15" s="1"/>
      <c r="AQ15" s="1"/>
      <c r="AR15" s="6"/>
    </row>
    <row r="16" spans="1:104" ht="14.4" x14ac:dyDescent="0.3">
      <c r="A16" s="45" t="s">
        <v>797</v>
      </c>
      <c r="B16" s="1">
        <v>0.8</v>
      </c>
      <c r="C16" s="1">
        <v>1.35</v>
      </c>
      <c r="D16" s="1">
        <v>1.29</v>
      </c>
      <c r="E16" s="2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3">
        <v>0</v>
      </c>
      <c r="N16" s="1">
        <v>0</v>
      </c>
      <c r="O16" s="1">
        <v>0</v>
      </c>
      <c r="P16" s="1">
        <v>0</v>
      </c>
      <c r="Q16" s="1">
        <v>0</v>
      </c>
      <c r="R16" s="4">
        <v>0</v>
      </c>
      <c r="S16" s="1">
        <v>1</v>
      </c>
      <c r="T16" s="1">
        <v>2</v>
      </c>
      <c r="U16" s="1">
        <v>1</v>
      </c>
      <c r="V16" s="1">
        <v>0</v>
      </c>
      <c r="W16" s="1">
        <v>0</v>
      </c>
      <c r="X16" s="1">
        <v>7</v>
      </c>
      <c r="Y16" s="1">
        <v>0</v>
      </c>
      <c r="Z16" s="13">
        <v>1</v>
      </c>
      <c r="AA16" s="1">
        <v>0</v>
      </c>
      <c r="AB16" s="1">
        <v>0</v>
      </c>
      <c r="AC16" s="1">
        <v>0</v>
      </c>
      <c r="AD16" s="1">
        <v>0</v>
      </c>
      <c r="AE16" s="6">
        <v>2</v>
      </c>
      <c r="AF16" s="1">
        <v>1</v>
      </c>
      <c r="AG16" s="1">
        <v>1</v>
      </c>
      <c r="AH16" s="1">
        <v>0</v>
      </c>
      <c r="AI16" s="1">
        <v>1</v>
      </c>
      <c r="AJ16" s="1">
        <v>0</v>
      </c>
      <c r="AK16" s="1">
        <v>5</v>
      </c>
      <c r="AL16" s="1">
        <v>0</v>
      </c>
      <c r="AM16" s="13">
        <v>1</v>
      </c>
      <c r="AN16" s="1">
        <v>0</v>
      </c>
      <c r="AO16" s="1">
        <v>0</v>
      </c>
      <c r="AP16" s="1">
        <v>0</v>
      </c>
      <c r="AQ16" s="1">
        <v>0</v>
      </c>
      <c r="AR16" s="6"/>
    </row>
    <row r="17" spans="1:44" ht="14.4" x14ac:dyDescent="0.3">
      <c r="A17" s="6" t="s">
        <v>798</v>
      </c>
      <c r="B17" s="1">
        <v>0.76</v>
      </c>
      <c r="C17" s="1">
        <v>0.28999999999999998</v>
      </c>
      <c r="D17" s="1">
        <v>0.65</v>
      </c>
      <c r="E17" s="2">
        <v>0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3">
        <v>0</v>
      </c>
      <c r="N17" s="1">
        <v>0</v>
      </c>
      <c r="O17" s="1">
        <v>0</v>
      </c>
      <c r="P17" s="1">
        <v>0</v>
      </c>
      <c r="Q17" s="1">
        <v>0</v>
      </c>
      <c r="R17" s="4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3">
        <v>0</v>
      </c>
      <c r="AA17" s="1">
        <v>0</v>
      </c>
      <c r="AB17" s="1">
        <v>0</v>
      </c>
      <c r="AC17" s="1">
        <v>0</v>
      </c>
      <c r="AD17" s="1">
        <v>0</v>
      </c>
      <c r="AE17" s="6">
        <v>2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3">
        <v>0</v>
      </c>
      <c r="AN17" s="1">
        <v>0</v>
      </c>
      <c r="AO17" s="1">
        <v>0</v>
      </c>
      <c r="AP17" s="1">
        <v>0</v>
      </c>
      <c r="AQ17" s="1">
        <v>0</v>
      </c>
      <c r="AR17" s="6"/>
    </row>
    <row r="18" spans="1:44" ht="14.4" x14ac:dyDescent="0.3">
      <c r="A18" s="6" t="s">
        <v>799</v>
      </c>
      <c r="B18" s="1">
        <v>1.19</v>
      </c>
      <c r="C18" s="1">
        <v>0.43</v>
      </c>
      <c r="D18" s="1">
        <v>0.68</v>
      </c>
      <c r="E18" s="2">
        <v>0</v>
      </c>
      <c r="F18" s="1">
        <v>5</v>
      </c>
      <c r="G18" s="1">
        <v>0</v>
      </c>
      <c r="H18" s="1">
        <v>0</v>
      </c>
      <c r="I18" s="1">
        <v>0</v>
      </c>
      <c r="J18" s="1">
        <v>0</v>
      </c>
      <c r="K18" s="1">
        <v>2</v>
      </c>
      <c r="L18" s="1">
        <v>1</v>
      </c>
      <c r="M18" s="13">
        <v>1</v>
      </c>
      <c r="N18" s="1">
        <v>0</v>
      </c>
      <c r="O18" s="1">
        <v>0</v>
      </c>
      <c r="P18" s="1">
        <v>0</v>
      </c>
      <c r="Q18" s="1">
        <v>0</v>
      </c>
      <c r="R18" s="4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3">
        <v>1</v>
      </c>
      <c r="AA18" s="1">
        <v>0</v>
      </c>
      <c r="AB18" s="1">
        <v>0</v>
      </c>
      <c r="AC18" s="1">
        <v>0</v>
      </c>
      <c r="AD18" s="1">
        <v>0</v>
      </c>
      <c r="AE18" s="6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3">
        <v>0</v>
      </c>
      <c r="AN18" s="1">
        <v>0</v>
      </c>
      <c r="AO18" s="1">
        <v>0</v>
      </c>
      <c r="AP18" s="1">
        <v>0</v>
      </c>
      <c r="AQ18" s="1">
        <v>0</v>
      </c>
      <c r="AR18" s="6"/>
    </row>
    <row r="19" spans="1:44" ht="14.4" x14ac:dyDescent="0.3">
      <c r="A19" s="2" t="s">
        <v>800</v>
      </c>
      <c r="B19" s="1">
        <v>1.96</v>
      </c>
      <c r="C19" s="1">
        <v>1.63</v>
      </c>
      <c r="D19" s="1">
        <v>2.15</v>
      </c>
      <c r="E19" s="2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3">
        <v>0</v>
      </c>
      <c r="N19" s="1">
        <v>0</v>
      </c>
      <c r="O19" s="1">
        <v>1</v>
      </c>
      <c r="P19" s="1">
        <v>0</v>
      </c>
      <c r="Q19" s="1">
        <v>0</v>
      </c>
      <c r="R19" s="4">
        <v>1</v>
      </c>
      <c r="S19" s="1">
        <v>2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3">
        <v>0</v>
      </c>
      <c r="AA19" s="1">
        <v>1</v>
      </c>
      <c r="AB19" s="1">
        <v>0</v>
      </c>
      <c r="AC19" s="1">
        <v>0</v>
      </c>
      <c r="AD19" s="1">
        <v>0</v>
      </c>
      <c r="AE19" s="6">
        <v>0</v>
      </c>
      <c r="AF19" s="1">
        <v>3</v>
      </c>
      <c r="AG19" s="1">
        <v>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3">
        <v>0</v>
      </c>
      <c r="AN19" s="1">
        <v>0</v>
      </c>
      <c r="AO19" s="1">
        <v>1</v>
      </c>
      <c r="AP19" s="1">
        <v>0</v>
      </c>
      <c r="AQ19" s="1">
        <v>0</v>
      </c>
      <c r="AR19" s="6"/>
    </row>
    <row r="20" spans="1:44" ht="14.4" x14ac:dyDescent="0.3">
      <c r="A20" s="2" t="s">
        <v>801</v>
      </c>
      <c r="B20" s="1">
        <v>0.69</v>
      </c>
      <c r="C20" s="1">
        <v>1.37</v>
      </c>
      <c r="D20" s="1">
        <v>1.1200000000000001</v>
      </c>
      <c r="E20" s="2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3">
        <v>0</v>
      </c>
      <c r="N20" s="1">
        <v>0</v>
      </c>
      <c r="O20" s="1">
        <v>0</v>
      </c>
      <c r="P20" s="1">
        <v>0</v>
      </c>
      <c r="Q20" s="1">
        <v>0</v>
      </c>
      <c r="R20" s="4">
        <v>0</v>
      </c>
      <c r="S20" s="1">
        <v>2</v>
      </c>
      <c r="T20" s="1">
        <v>3</v>
      </c>
      <c r="U20" s="1">
        <v>0</v>
      </c>
      <c r="V20" s="1">
        <v>0</v>
      </c>
      <c r="W20" s="1">
        <v>0</v>
      </c>
      <c r="X20" s="1">
        <v>5</v>
      </c>
      <c r="Y20" s="1">
        <v>2</v>
      </c>
      <c r="Z20" s="13">
        <v>0</v>
      </c>
      <c r="AA20" s="1">
        <v>0</v>
      </c>
      <c r="AB20" s="1">
        <v>0</v>
      </c>
      <c r="AC20" s="1">
        <v>0</v>
      </c>
      <c r="AD20" s="1">
        <v>0</v>
      </c>
      <c r="AE20" s="6">
        <v>0</v>
      </c>
      <c r="AF20" s="1">
        <v>1</v>
      </c>
      <c r="AG20" s="1">
        <v>1</v>
      </c>
      <c r="AH20" s="1">
        <v>0</v>
      </c>
      <c r="AI20" s="1">
        <v>0</v>
      </c>
      <c r="AJ20" s="1">
        <v>0</v>
      </c>
      <c r="AK20" s="1">
        <v>4</v>
      </c>
      <c r="AL20" s="1">
        <v>1</v>
      </c>
      <c r="AM20" s="13">
        <v>1</v>
      </c>
      <c r="AN20" s="1">
        <v>0</v>
      </c>
      <c r="AO20" s="1">
        <v>0</v>
      </c>
      <c r="AP20" s="1">
        <v>0</v>
      </c>
      <c r="AQ20" s="1">
        <v>0</v>
      </c>
      <c r="AR20" s="6"/>
    </row>
    <row r="21" spans="1:44" ht="15.75" customHeight="1" x14ac:dyDescent="0.3">
      <c r="A21" s="2" t="s">
        <v>802</v>
      </c>
      <c r="B21" s="1">
        <v>1.87</v>
      </c>
      <c r="C21" s="1">
        <v>1.1599999999999999</v>
      </c>
      <c r="D21" s="1">
        <v>1.1299999999999999</v>
      </c>
      <c r="E21" s="2">
        <v>0</v>
      </c>
      <c r="F21" s="1">
        <v>4</v>
      </c>
      <c r="G21" s="1">
        <v>3</v>
      </c>
      <c r="H21" s="1">
        <v>0</v>
      </c>
      <c r="I21" s="1">
        <v>0</v>
      </c>
      <c r="J21" s="1">
        <v>0</v>
      </c>
      <c r="K21" s="1">
        <v>2</v>
      </c>
      <c r="L21" s="1">
        <v>0</v>
      </c>
      <c r="M21" s="13">
        <v>1</v>
      </c>
      <c r="N21" s="1">
        <v>0</v>
      </c>
      <c r="O21" s="1">
        <v>0</v>
      </c>
      <c r="P21" s="1">
        <v>0</v>
      </c>
      <c r="Q21" s="1">
        <v>0</v>
      </c>
      <c r="R21" s="4">
        <v>0</v>
      </c>
      <c r="S21" s="1">
        <v>1</v>
      </c>
      <c r="T21" s="1">
        <v>1</v>
      </c>
      <c r="U21" s="1">
        <v>0</v>
      </c>
      <c r="V21" s="1">
        <v>0</v>
      </c>
      <c r="W21" s="1">
        <v>3</v>
      </c>
      <c r="X21" s="1">
        <v>4</v>
      </c>
      <c r="Y21" s="1">
        <v>1</v>
      </c>
      <c r="Z21" s="13">
        <v>0</v>
      </c>
      <c r="AA21" s="1">
        <v>0</v>
      </c>
      <c r="AB21" s="1">
        <v>0</v>
      </c>
      <c r="AC21" s="1">
        <v>0</v>
      </c>
      <c r="AD21" s="1">
        <v>0</v>
      </c>
      <c r="AE21" s="6">
        <v>0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3</v>
      </c>
      <c r="AL21" s="1">
        <v>0</v>
      </c>
      <c r="AM21" s="13">
        <v>0</v>
      </c>
      <c r="AN21" s="1">
        <v>0</v>
      </c>
      <c r="AO21" s="1">
        <v>0</v>
      </c>
      <c r="AP21" s="1">
        <v>0</v>
      </c>
      <c r="AQ21" s="1">
        <v>0</v>
      </c>
      <c r="AR21" s="6"/>
    </row>
    <row r="22" spans="1:44" ht="15.75" customHeight="1" x14ac:dyDescent="0.3">
      <c r="A22" s="6" t="s">
        <v>803</v>
      </c>
      <c r="B22" s="1">
        <v>1.1000000000000001</v>
      </c>
      <c r="C22" s="1">
        <v>1.29</v>
      </c>
      <c r="D22" s="1">
        <v>0.91</v>
      </c>
      <c r="E22" s="2">
        <v>0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3">
        <v>0</v>
      </c>
      <c r="N22" s="1">
        <v>0</v>
      </c>
      <c r="O22" s="1">
        <v>0</v>
      </c>
      <c r="P22" s="1">
        <v>0</v>
      </c>
      <c r="Q22" s="1">
        <v>0</v>
      </c>
      <c r="R22" s="4">
        <v>1</v>
      </c>
      <c r="S22" s="1">
        <v>2</v>
      </c>
      <c r="T22" s="1">
        <v>3</v>
      </c>
      <c r="U22" s="1">
        <v>0</v>
      </c>
      <c r="V22" s="1">
        <v>0</v>
      </c>
      <c r="W22" s="1">
        <v>2</v>
      </c>
      <c r="X22" s="1">
        <v>4</v>
      </c>
      <c r="Y22" s="1">
        <v>0</v>
      </c>
      <c r="Z22" s="13">
        <v>1</v>
      </c>
      <c r="AA22" s="1">
        <v>1</v>
      </c>
      <c r="AB22" s="1">
        <v>0</v>
      </c>
      <c r="AC22" s="1">
        <v>0</v>
      </c>
      <c r="AD22" s="1">
        <v>0</v>
      </c>
      <c r="AE22" s="6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1</v>
      </c>
      <c r="AL22" s="1">
        <v>0</v>
      </c>
      <c r="AM22" s="13">
        <v>0</v>
      </c>
      <c r="AN22" s="1">
        <v>0</v>
      </c>
      <c r="AO22" s="1">
        <v>0</v>
      </c>
      <c r="AP22" s="1">
        <v>0</v>
      </c>
      <c r="AQ22" s="1">
        <v>0</v>
      </c>
      <c r="AR22" s="6"/>
    </row>
    <row r="23" spans="1:44" ht="15.75" customHeight="1" x14ac:dyDescent="0.3">
      <c r="A23" s="2" t="s">
        <v>804</v>
      </c>
      <c r="B23" s="1">
        <v>1.64</v>
      </c>
      <c r="C23" s="1">
        <v>1.31</v>
      </c>
      <c r="D23" s="1">
        <v>0.72</v>
      </c>
      <c r="E23" s="2">
        <v>2</v>
      </c>
      <c r="F23" s="1">
        <v>3</v>
      </c>
      <c r="G23" s="1">
        <v>1</v>
      </c>
      <c r="H23" s="1">
        <v>0</v>
      </c>
      <c r="I23" s="1">
        <v>0</v>
      </c>
      <c r="J23" s="1">
        <v>0</v>
      </c>
      <c r="K23" s="1">
        <v>7</v>
      </c>
      <c r="L23" s="1">
        <v>1</v>
      </c>
      <c r="M23" s="13">
        <v>0</v>
      </c>
      <c r="N23" s="1">
        <v>0</v>
      </c>
      <c r="O23" s="1">
        <v>0</v>
      </c>
      <c r="P23" s="1">
        <v>0</v>
      </c>
      <c r="Q23" s="1">
        <v>0</v>
      </c>
      <c r="R23" s="4">
        <v>0</v>
      </c>
      <c r="S23" s="1">
        <v>2</v>
      </c>
      <c r="T23" s="1">
        <v>0</v>
      </c>
      <c r="U23" s="1">
        <v>0</v>
      </c>
      <c r="V23" s="1">
        <v>0</v>
      </c>
      <c r="W23" s="1">
        <v>0</v>
      </c>
      <c r="X23" s="1">
        <v>5</v>
      </c>
      <c r="Y23" s="1">
        <v>0</v>
      </c>
      <c r="Z23" s="13">
        <v>0</v>
      </c>
      <c r="AA23" s="1">
        <v>0</v>
      </c>
      <c r="AB23" s="1">
        <v>0</v>
      </c>
      <c r="AC23" s="1">
        <v>0</v>
      </c>
      <c r="AD23" s="1">
        <v>0</v>
      </c>
      <c r="AE23" s="6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2</v>
      </c>
      <c r="AL23" s="1">
        <v>1</v>
      </c>
      <c r="AM23" s="13">
        <v>0</v>
      </c>
      <c r="AN23" s="1">
        <v>0</v>
      </c>
      <c r="AO23" s="1">
        <v>0</v>
      </c>
      <c r="AP23" s="1">
        <v>0</v>
      </c>
      <c r="AQ23" s="1">
        <v>0</v>
      </c>
      <c r="AR23" s="6"/>
    </row>
    <row r="24" spans="1:44" ht="15.75" customHeight="1" x14ac:dyDescent="0.3">
      <c r="A24" s="6" t="s">
        <v>805</v>
      </c>
      <c r="B24" s="1">
        <v>1.05</v>
      </c>
      <c r="C24" s="1">
        <v>1.1599999999999999</v>
      </c>
      <c r="D24" s="1">
        <v>1.57</v>
      </c>
      <c r="E24" s="2">
        <v>0</v>
      </c>
      <c r="F24" s="1">
        <v>2</v>
      </c>
      <c r="G24" s="1">
        <v>1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3">
        <v>0</v>
      </c>
      <c r="N24" s="1">
        <v>0</v>
      </c>
      <c r="O24" s="1">
        <v>0</v>
      </c>
      <c r="P24" s="1">
        <v>0</v>
      </c>
      <c r="Q24" s="1">
        <v>0</v>
      </c>
      <c r="R24" s="4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3</v>
      </c>
      <c r="Y24" s="1">
        <v>0</v>
      </c>
      <c r="Z24" s="13">
        <v>0</v>
      </c>
      <c r="AA24" s="1">
        <v>1</v>
      </c>
      <c r="AB24" s="1">
        <v>0</v>
      </c>
      <c r="AC24" s="1">
        <v>0</v>
      </c>
      <c r="AD24" s="1">
        <v>0</v>
      </c>
      <c r="AE24" s="6">
        <v>2</v>
      </c>
      <c r="AF24" s="1">
        <v>3</v>
      </c>
      <c r="AG24" s="1">
        <v>1</v>
      </c>
      <c r="AH24" s="1">
        <v>2</v>
      </c>
      <c r="AI24" s="1">
        <v>0</v>
      </c>
      <c r="AJ24" s="1">
        <v>0</v>
      </c>
      <c r="AK24" s="1">
        <v>7</v>
      </c>
      <c r="AL24" s="1">
        <v>0</v>
      </c>
      <c r="AM24" s="13">
        <v>1</v>
      </c>
      <c r="AN24" s="1">
        <v>0</v>
      </c>
      <c r="AO24" s="1">
        <v>0</v>
      </c>
      <c r="AP24" s="1">
        <v>0</v>
      </c>
      <c r="AQ24" s="1">
        <v>0</v>
      </c>
      <c r="AR24" s="6"/>
    </row>
    <row r="25" spans="1:44" ht="15.75" customHeight="1" x14ac:dyDescent="0.3">
      <c r="A25" s="15">
        <v>45676</v>
      </c>
      <c r="B25" s="4"/>
      <c r="C25" s="4"/>
      <c r="D25" s="4"/>
      <c r="E25" s="2"/>
      <c r="F25" s="1"/>
      <c r="G25" s="1"/>
      <c r="H25" s="1"/>
      <c r="I25" s="1"/>
      <c r="J25" s="1"/>
      <c r="K25" s="1"/>
      <c r="L25" s="1"/>
      <c r="M25" s="13"/>
      <c r="N25" s="1"/>
      <c r="O25" s="1"/>
      <c r="P25" s="1"/>
      <c r="Q25" s="1"/>
      <c r="R25" s="4"/>
      <c r="S25" s="1"/>
      <c r="T25" s="1"/>
      <c r="U25" s="1"/>
      <c r="V25" s="1"/>
      <c r="W25" s="1"/>
      <c r="X25" s="1"/>
      <c r="Y25" s="1"/>
      <c r="Z25" s="13"/>
      <c r="AA25" s="1"/>
      <c r="AB25" s="1"/>
      <c r="AC25" s="1"/>
      <c r="AD25" s="1"/>
      <c r="AE25" s="6"/>
      <c r="AF25" s="1"/>
      <c r="AG25" s="1"/>
      <c r="AH25" s="1"/>
      <c r="AI25" s="1"/>
      <c r="AJ25" s="1"/>
      <c r="AK25" s="1"/>
      <c r="AL25" s="1"/>
      <c r="AM25" s="13"/>
      <c r="AN25" s="1"/>
      <c r="AO25" s="1"/>
      <c r="AP25" s="1"/>
      <c r="AQ25" s="1"/>
      <c r="AR25" s="6"/>
    </row>
    <row r="26" spans="1:44" ht="15.75" customHeight="1" x14ac:dyDescent="0.3">
      <c r="A26" s="2" t="s">
        <v>806</v>
      </c>
      <c r="B26" s="1">
        <v>1.61</v>
      </c>
      <c r="C26" s="1">
        <v>1.18</v>
      </c>
      <c r="D26" s="1">
        <v>1.56</v>
      </c>
      <c r="E26" s="2">
        <v>1</v>
      </c>
      <c r="F26" s="1">
        <v>3</v>
      </c>
      <c r="G26" s="1">
        <v>1</v>
      </c>
      <c r="H26" s="1">
        <v>0</v>
      </c>
      <c r="I26" s="1">
        <v>0</v>
      </c>
      <c r="J26" s="1">
        <v>0</v>
      </c>
      <c r="K26" s="1">
        <v>2</v>
      </c>
      <c r="L26" s="1">
        <v>0</v>
      </c>
      <c r="M26" s="13">
        <v>0</v>
      </c>
      <c r="N26" s="1">
        <v>0</v>
      </c>
      <c r="O26" s="1">
        <v>0</v>
      </c>
      <c r="P26" s="1">
        <v>0</v>
      </c>
      <c r="Q26" s="1">
        <v>0</v>
      </c>
      <c r="R26" s="4">
        <v>0</v>
      </c>
      <c r="S26" s="1">
        <v>0</v>
      </c>
      <c r="T26" s="1">
        <v>1</v>
      </c>
      <c r="U26" s="1">
        <v>0</v>
      </c>
      <c r="V26" s="1">
        <v>0</v>
      </c>
      <c r="W26" s="1">
        <v>3</v>
      </c>
      <c r="X26" s="1">
        <v>0</v>
      </c>
      <c r="Y26" s="1">
        <v>0</v>
      </c>
      <c r="Z26" s="13">
        <v>0</v>
      </c>
      <c r="AA26" s="1">
        <v>0</v>
      </c>
      <c r="AB26" s="1">
        <v>0</v>
      </c>
      <c r="AC26" s="1">
        <v>0</v>
      </c>
      <c r="AD26" s="1">
        <v>0</v>
      </c>
      <c r="AE26" s="6">
        <v>0</v>
      </c>
      <c r="AF26" s="1">
        <v>1</v>
      </c>
      <c r="AG26" s="1">
        <v>3</v>
      </c>
      <c r="AH26" s="1">
        <v>0</v>
      </c>
      <c r="AI26" s="1">
        <v>0</v>
      </c>
      <c r="AJ26" s="1">
        <v>2</v>
      </c>
      <c r="AK26" s="1">
        <v>3</v>
      </c>
      <c r="AL26" s="1">
        <v>1</v>
      </c>
      <c r="AM26" s="13">
        <v>0</v>
      </c>
      <c r="AN26" s="1">
        <v>0</v>
      </c>
      <c r="AO26" s="1">
        <v>2</v>
      </c>
      <c r="AP26" s="1">
        <v>0</v>
      </c>
      <c r="AQ26" s="1">
        <v>0</v>
      </c>
      <c r="AR26" s="6"/>
    </row>
    <row r="27" spans="1:44" ht="15.75" customHeight="1" x14ac:dyDescent="0.3">
      <c r="A27" s="2" t="s">
        <v>807</v>
      </c>
      <c r="B27" s="1">
        <v>0.87</v>
      </c>
      <c r="C27" s="1">
        <v>0.96</v>
      </c>
      <c r="D27" s="1">
        <v>1.49</v>
      </c>
      <c r="E27" s="2">
        <v>0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2</v>
      </c>
      <c r="L27" s="1">
        <v>0</v>
      </c>
      <c r="M27" s="13">
        <v>1</v>
      </c>
      <c r="N27" s="1">
        <v>0</v>
      </c>
      <c r="O27" s="1">
        <v>0</v>
      </c>
      <c r="P27" s="1">
        <v>0</v>
      </c>
      <c r="Q27" s="1">
        <v>0</v>
      </c>
      <c r="R27" s="4">
        <v>0</v>
      </c>
      <c r="S27" s="1">
        <v>1</v>
      </c>
      <c r="T27" s="1">
        <v>2</v>
      </c>
      <c r="U27" s="1">
        <v>0</v>
      </c>
      <c r="V27" s="1">
        <v>0</v>
      </c>
      <c r="W27" s="1">
        <v>0</v>
      </c>
      <c r="X27" s="1">
        <v>4</v>
      </c>
      <c r="Y27" s="1">
        <v>0</v>
      </c>
      <c r="Z27" s="13">
        <v>2</v>
      </c>
      <c r="AA27" s="1">
        <v>1</v>
      </c>
      <c r="AB27" s="1">
        <v>0</v>
      </c>
      <c r="AC27" s="1">
        <v>0</v>
      </c>
      <c r="AD27" s="1">
        <v>0</v>
      </c>
      <c r="AE27" s="6">
        <v>1</v>
      </c>
      <c r="AF27" s="1">
        <v>3</v>
      </c>
      <c r="AG27" s="1">
        <v>3</v>
      </c>
      <c r="AH27" s="1">
        <v>1</v>
      </c>
      <c r="AI27" s="1">
        <v>0</v>
      </c>
      <c r="AJ27" s="1">
        <v>0</v>
      </c>
      <c r="AK27" s="1">
        <v>3</v>
      </c>
      <c r="AL27" s="1">
        <v>1</v>
      </c>
      <c r="AM27" s="13">
        <v>0</v>
      </c>
      <c r="AN27" s="1">
        <v>1</v>
      </c>
      <c r="AO27" s="1">
        <v>0</v>
      </c>
      <c r="AP27" s="1">
        <v>0</v>
      </c>
      <c r="AQ27" s="1">
        <v>0</v>
      </c>
      <c r="AR27" s="6"/>
    </row>
    <row r="28" spans="1:44" ht="15.75" customHeight="1" x14ac:dyDescent="0.3">
      <c r="A28" s="6" t="s">
        <v>808</v>
      </c>
      <c r="B28" s="1">
        <v>1.29</v>
      </c>
      <c r="C28" s="1">
        <v>0.85</v>
      </c>
      <c r="D28" s="1">
        <v>1.1100000000000001</v>
      </c>
      <c r="E28" s="2">
        <v>1</v>
      </c>
      <c r="F28" s="1">
        <v>5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3">
        <v>0</v>
      </c>
      <c r="N28" s="1">
        <v>0</v>
      </c>
      <c r="O28" s="1">
        <v>0</v>
      </c>
      <c r="P28" s="1">
        <v>0</v>
      </c>
      <c r="Q28" s="1">
        <v>0</v>
      </c>
      <c r="R28" s="4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3</v>
      </c>
      <c r="Y28" s="1">
        <v>1</v>
      </c>
      <c r="Z28" s="13">
        <v>0</v>
      </c>
      <c r="AA28" s="1">
        <v>0</v>
      </c>
      <c r="AB28" s="1">
        <v>0</v>
      </c>
      <c r="AC28" s="1">
        <v>0</v>
      </c>
      <c r="AD28" s="1">
        <v>0</v>
      </c>
      <c r="AE28" s="6">
        <v>0</v>
      </c>
      <c r="AF28" s="1">
        <v>0</v>
      </c>
      <c r="AG28" s="1">
        <v>2</v>
      </c>
      <c r="AH28" s="1">
        <v>0</v>
      </c>
      <c r="AI28" s="1">
        <v>0</v>
      </c>
      <c r="AJ28" s="1">
        <v>0</v>
      </c>
      <c r="AK28" s="1">
        <v>2</v>
      </c>
      <c r="AL28" s="1">
        <v>1</v>
      </c>
      <c r="AM28" s="13">
        <v>0</v>
      </c>
      <c r="AN28" s="1">
        <v>1</v>
      </c>
      <c r="AO28" s="1">
        <v>0</v>
      </c>
      <c r="AP28" s="1">
        <v>0</v>
      </c>
      <c r="AQ28" s="1">
        <v>0</v>
      </c>
      <c r="AR28" s="6"/>
    </row>
    <row r="29" spans="1:44" ht="15.75" customHeight="1" x14ac:dyDescent="0.3">
      <c r="A29" s="2" t="s">
        <v>809</v>
      </c>
      <c r="B29" s="1">
        <v>1.31</v>
      </c>
      <c r="C29" s="1">
        <v>0.82</v>
      </c>
      <c r="D29" s="1">
        <v>1.44</v>
      </c>
      <c r="E29" s="2">
        <v>0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3</v>
      </c>
      <c r="L29" s="1">
        <v>2</v>
      </c>
      <c r="M29" s="13">
        <v>1</v>
      </c>
      <c r="N29" s="1">
        <v>0</v>
      </c>
      <c r="O29" s="1">
        <v>0</v>
      </c>
      <c r="P29" s="1">
        <v>0</v>
      </c>
      <c r="Q29" s="1">
        <v>0</v>
      </c>
      <c r="R29" s="4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3">
        <v>1</v>
      </c>
      <c r="AA29" s="1">
        <v>0</v>
      </c>
      <c r="AB29" s="1">
        <v>0</v>
      </c>
      <c r="AC29" s="1">
        <v>0</v>
      </c>
      <c r="AD29" s="1">
        <v>0</v>
      </c>
      <c r="AE29" s="6">
        <v>2</v>
      </c>
      <c r="AF29" s="1">
        <v>3</v>
      </c>
      <c r="AG29" s="1">
        <v>1</v>
      </c>
      <c r="AH29" s="1">
        <v>0</v>
      </c>
      <c r="AI29" s="1">
        <v>0</v>
      </c>
      <c r="AJ29" s="1">
        <v>0</v>
      </c>
      <c r="AK29" s="1">
        <v>2</v>
      </c>
      <c r="AL29" s="1">
        <v>0</v>
      </c>
      <c r="AM29" s="13">
        <v>0</v>
      </c>
      <c r="AN29" s="1">
        <v>2</v>
      </c>
      <c r="AO29" s="1">
        <v>0</v>
      </c>
      <c r="AP29" s="1">
        <v>0</v>
      </c>
      <c r="AQ29" s="1">
        <v>0</v>
      </c>
      <c r="AR29" s="6"/>
    </row>
    <row r="30" spans="1:44" ht="15.75" customHeight="1" x14ac:dyDescent="0.3">
      <c r="A30" s="6" t="s">
        <v>810</v>
      </c>
      <c r="B30" s="1">
        <v>0.96</v>
      </c>
      <c r="C30" s="1">
        <v>1.55</v>
      </c>
      <c r="D30" s="1">
        <v>0.94</v>
      </c>
      <c r="E30" s="2">
        <v>1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3">
        <v>0</v>
      </c>
      <c r="N30" s="1">
        <v>0</v>
      </c>
      <c r="O30" s="1">
        <v>0</v>
      </c>
      <c r="P30" s="1">
        <v>0</v>
      </c>
      <c r="Q30" s="1">
        <v>0</v>
      </c>
      <c r="R30" s="4">
        <v>0</v>
      </c>
      <c r="S30" s="1">
        <v>2</v>
      </c>
      <c r="T30" s="1">
        <v>1</v>
      </c>
      <c r="U30" s="1">
        <v>1</v>
      </c>
      <c r="V30" s="1">
        <v>0</v>
      </c>
      <c r="W30" s="1">
        <v>0</v>
      </c>
      <c r="X30" s="1">
        <v>5</v>
      </c>
      <c r="Y30" s="1">
        <v>0</v>
      </c>
      <c r="Z30" s="13">
        <v>1</v>
      </c>
      <c r="AA30" s="1">
        <v>0</v>
      </c>
      <c r="AB30" s="1">
        <v>1</v>
      </c>
      <c r="AC30" s="1">
        <v>0</v>
      </c>
      <c r="AD30" s="1">
        <v>0</v>
      </c>
      <c r="AE30" s="6">
        <v>0</v>
      </c>
      <c r="AF30" s="1">
        <v>3</v>
      </c>
      <c r="AG30" s="1">
        <v>2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3">
        <v>0</v>
      </c>
      <c r="AN30" s="1">
        <v>0</v>
      </c>
      <c r="AO30" s="1">
        <v>0</v>
      </c>
      <c r="AP30" s="1">
        <v>0</v>
      </c>
      <c r="AQ30" s="1">
        <v>0</v>
      </c>
      <c r="AR30" s="6"/>
    </row>
    <row r="31" spans="1:44" ht="15.75" customHeight="1" x14ac:dyDescent="0.3">
      <c r="A31" s="12">
        <v>45679</v>
      </c>
      <c r="B31" s="2"/>
      <c r="C31" s="2"/>
      <c r="D31" s="2"/>
      <c r="E31" s="2"/>
      <c r="F31" s="1"/>
      <c r="G31" s="1"/>
      <c r="H31" s="1"/>
      <c r="I31" s="1"/>
      <c r="J31" s="1"/>
      <c r="K31" s="1"/>
      <c r="L31" s="1"/>
      <c r="M31" s="13"/>
      <c r="N31" s="1"/>
      <c r="O31" s="1"/>
      <c r="P31" s="1"/>
      <c r="Q31" s="1"/>
      <c r="R31" s="4"/>
      <c r="S31" s="1"/>
      <c r="T31" s="1"/>
      <c r="U31" s="1"/>
      <c r="V31" s="1"/>
      <c r="W31" s="1"/>
      <c r="X31" s="1"/>
      <c r="Y31" s="1"/>
      <c r="Z31" s="13"/>
      <c r="AA31" s="1"/>
      <c r="AB31" s="1"/>
      <c r="AC31" s="1"/>
      <c r="AD31" s="1"/>
      <c r="AE31" s="6"/>
      <c r="AF31" s="1"/>
      <c r="AG31" s="1"/>
      <c r="AH31" s="1"/>
      <c r="AI31" s="1"/>
      <c r="AJ31" s="1"/>
      <c r="AK31" s="1"/>
      <c r="AL31" s="1"/>
      <c r="AM31" s="13"/>
      <c r="AN31" s="1"/>
      <c r="AO31" s="1"/>
      <c r="AP31" s="1"/>
      <c r="AQ31" s="1"/>
      <c r="AR31" s="6"/>
    </row>
    <row r="32" spans="1:44" ht="15.75" customHeight="1" x14ac:dyDescent="0.3">
      <c r="A32" s="2" t="s">
        <v>811</v>
      </c>
      <c r="B32" s="1">
        <v>1.63</v>
      </c>
      <c r="C32" s="1">
        <v>1.26</v>
      </c>
      <c r="D32" s="1">
        <v>1.72</v>
      </c>
      <c r="E32" s="2">
        <v>0</v>
      </c>
      <c r="F32" s="1">
        <v>1</v>
      </c>
      <c r="G32" s="1">
        <v>0</v>
      </c>
      <c r="H32" s="1">
        <v>0</v>
      </c>
      <c r="I32" s="1">
        <v>0</v>
      </c>
      <c r="J32" s="1">
        <v>2</v>
      </c>
      <c r="K32" s="1">
        <v>2</v>
      </c>
      <c r="L32" s="1">
        <v>0</v>
      </c>
      <c r="M32" s="13">
        <v>0</v>
      </c>
      <c r="N32" s="1">
        <v>0</v>
      </c>
      <c r="O32" s="1">
        <v>0</v>
      </c>
      <c r="P32" s="1">
        <v>0</v>
      </c>
      <c r="Q32" s="1">
        <v>0</v>
      </c>
      <c r="R32" s="4">
        <v>0</v>
      </c>
      <c r="S32" s="1">
        <v>2</v>
      </c>
      <c r="T32" s="1">
        <v>0</v>
      </c>
      <c r="U32" s="1">
        <v>0</v>
      </c>
      <c r="V32" s="1">
        <v>0</v>
      </c>
      <c r="W32" s="1">
        <v>0</v>
      </c>
      <c r="X32" s="1">
        <v>2</v>
      </c>
      <c r="Y32" s="1">
        <v>0</v>
      </c>
      <c r="Z32" s="13">
        <v>0</v>
      </c>
      <c r="AA32" s="1">
        <v>0</v>
      </c>
      <c r="AB32" s="1">
        <v>0</v>
      </c>
      <c r="AC32" s="1">
        <v>0</v>
      </c>
      <c r="AD32" s="1">
        <v>0</v>
      </c>
      <c r="AE32" s="6">
        <v>1</v>
      </c>
      <c r="AF32" s="1">
        <v>5</v>
      </c>
      <c r="AG32" s="1">
        <v>1</v>
      </c>
      <c r="AH32" s="1">
        <v>0</v>
      </c>
      <c r="AI32" s="1">
        <v>1</v>
      </c>
      <c r="AJ32" s="1">
        <v>2</v>
      </c>
      <c r="AK32" s="1">
        <v>3</v>
      </c>
      <c r="AL32" s="1">
        <v>0</v>
      </c>
      <c r="AM32" s="13">
        <v>1</v>
      </c>
      <c r="AN32" s="1">
        <v>0</v>
      </c>
      <c r="AO32" s="1">
        <v>0</v>
      </c>
      <c r="AP32" s="1">
        <v>0</v>
      </c>
      <c r="AQ32" s="1">
        <v>0</v>
      </c>
      <c r="AR32" s="6"/>
    </row>
    <row r="33" spans="1:44" ht="15.75" customHeight="1" x14ac:dyDescent="0.3">
      <c r="A33" s="2" t="s">
        <v>812</v>
      </c>
      <c r="B33" s="1">
        <v>1.35</v>
      </c>
      <c r="C33" s="1">
        <v>1.38</v>
      </c>
      <c r="D33" s="1">
        <v>1.17</v>
      </c>
      <c r="E33" s="2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2</v>
      </c>
      <c r="L33" s="1">
        <v>0</v>
      </c>
      <c r="M33" s="13">
        <v>0</v>
      </c>
      <c r="N33" s="1">
        <v>0</v>
      </c>
      <c r="O33" s="1">
        <v>0</v>
      </c>
      <c r="P33" s="1">
        <v>0</v>
      </c>
      <c r="Q33" s="1">
        <v>0</v>
      </c>
      <c r="R33" s="4">
        <v>1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3</v>
      </c>
      <c r="Y33" s="1">
        <v>0</v>
      </c>
      <c r="Z33" s="13">
        <v>1</v>
      </c>
      <c r="AA33" s="1">
        <v>0</v>
      </c>
      <c r="AB33" s="1">
        <v>0</v>
      </c>
      <c r="AC33" s="1">
        <v>0</v>
      </c>
      <c r="AD33" s="1">
        <v>0</v>
      </c>
      <c r="AE33" s="6">
        <v>0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0</v>
      </c>
      <c r="AM33" s="13">
        <v>1</v>
      </c>
      <c r="AN33" s="1">
        <v>0</v>
      </c>
      <c r="AO33" s="1">
        <v>0</v>
      </c>
      <c r="AP33" s="1">
        <v>0</v>
      </c>
      <c r="AQ33" s="1">
        <v>0</v>
      </c>
      <c r="AR33" s="6"/>
    </row>
    <row r="34" spans="1:44" ht="15.75" customHeight="1" x14ac:dyDescent="0.3">
      <c r="A34" s="6" t="s">
        <v>813</v>
      </c>
      <c r="B34" s="1">
        <v>1.36</v>
      </c>
      <c r="C34" s="1">
        <v>0.87</v>
      </c>
      <c r="D34" s="1">
        <v>1.28</v>
      </c>
      <c r="E34" s="2">
        <v>1</v>
      </c>
      <c r="F34" s="1">
        <v>5</v>
      </c>
      <c r="G34" s="1">
        <v>1</v>
      </c>
      <c r="H34" s="1">
        <v>1</v>
      </c>
      <c r="I34" s="1">
        <v>0</v>
      </c>
      <c r="J34" s="1">
        <v>0</v>
      </c>
      <c r="K34" s="1">
        <v>1</v>
      </c>
      <c r="L34" s="1">
        <v>0</v>
      </c>
      <c r="M34" s="13">
        <v>0</v>
      </c>
      <c r="N34" s="1">
        <v>1</v>
      </c>
      <c r="O34" s="1">
        <v>0</v>
      </c>
      <c r="P34" s="1">
        <v>0</v>
      </c>
      <c r="Q34" s="1">
        <v>0</v>
      </c>
      <c r="R34" s="4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>
        <v>3</v>
      </c>
      <c r="Y34" s="1">
        <v>0</v>
      </c>
      <c r="Z34" s="13">
        <v>0</v>
      </c>
      <c r="AA34" s="1">
        <v>0</v>
      </c>
      <c r="AB34" s="1">
        <v>0</v>
      </c>
      <c r="AC34" s="1">
        <v>0</v>
      </c>
      <c r="AD34" s="1">
        <v>0</v>
      </c>
      <c r="AE34" s="6">
        <v>1</v>
      </c>
      <c r="AF34" s="1">
        <v>5</v>
      </c>
      <c r="AG34" s="1">
        <v>2</v>
      </c>
      <c r="AH34" s="1">
        <v>0</v>
      </c>
      <c r="AI34" s="1">
        <v>0</v>
      </c>
      <c r="AJ34" s="1">
        <v>1</v>
      </c>
      <c r="AK34" s="1">
        <v>2</v>
      </c>
      <c r="AL34" s="1">
        <v>0</v>
      </c>
      <c r="AM34" s="13">
        <v>0</v>
      </c>
      <c r="AN34" s="1">
        <v>0</v>
      </c>
      <c r="AO34" s="1">
        <v>0</v>
      </c>
      <c r="AP34" s="1">
        <v>0</v>
      </c>
      <c r="AQ34" s="1">
        <v>0</v>
      </c>
      <c r="AR34" s="6"/>
    </row>
    <row r="35" spans="1:44" ht="15.75" customHeight="1" x14ac:dyDescent="0.3">
      <c r="A35" s="6" t="s">
        <v>814</v>
      </c>
      <c r="B35" s="1">
        <v>1.07</v>
      </c>
      <c r="C35" s="1">
        <v>1.1000000000000001</v>
      </c>
      <c r="D35" s="1">
        <v>0.78</v>
      </c>
      <c r="E35" s="2">
        <v>2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3">
        <v>0</v>
      </c>
      <c r="N35" s="1">
        <v>1</v>
      </c>
      <c r="O35" s="1">
        <v>0</v>
      </c>
      <c r="P35" s="1">
        <v>0</v>
      </c>
      <c r="Q35" s="1">
        <v>0</v>
      </c>
      <c r="R35" s="4">
        <v>1</v>
      </c>
      <c r="S35" s="1">
        <v>2</v>
      </c>
      <c r="T35" s="1">
        <v>1</v>
      </c>
      <c r="U35" s="1">
        <v>0</v>
      </c>
      <c r="V35" s="1">
        <v>0</v>
      </c>
      <c r="W35" s="1">
        <v>0</v>
      </c>
      <c r="X35" s="1">
        <v>5</v>
      </c>
      <c r="Y35" s="1">
        <v>0</v>
      </c>
      <c r="Z35" s="13">
        <v>1</v>
      </c>
      <c r="AA35" s="1">
        <v>0</v>
      </c>
      <c r="AB35" s="1">
        <v>0</v>
      </c>
      <c r="AC35" s="1">
        <v>0</v>
      </c>
      <c r="AD35" s="1">
        <v>0</v>
      </c>
      <c r="AE35" s="6">
        <v>0</v>
      </c>
      <c r="AF35" s="1">
        <v>1</v>
      </c>
      <c r="AG35" s="1">
        <v>1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3">
        <v>0</v>
      </c>
      <c r="AN35" s="1">
        <v>0</v>
      </c>
      <c r="AO35" s="1">
        <v>0</v>
      </c>
      <c r="AP35" s="1">
        <v>1</v>
      </c>
      <c r="AQ35" s="1">
        <v>0</v>
      </c>
      <c r="AR35" s="6"/>
    </row>
    <row r="36" spans="1:44" ht="15.75" customHeight="1" x14ac:dyDescent="0.3">
      <c r="A36" s="15">
        <v>45680</v>
      </c>
      <c r="B36" s="4"/>
      <c r="C36" s="4"/>
      <c r="D36" s="4"/>
      <c r="E36" s="2"/>
      <c r="F36" s="1"/>
      <c r="G36" s="1"/>
      <c r="H36" s="1"/>
      <c r="I36" s="1"/>
      <c r="J36" s="1"/>
      <c r="K36" s="1"/>
      <c r="L36" s="1"/>
      <c r="M36" s="13"/>
      <c r="N36" s="1"/>
      <c r="O36" s="1"/>
      <c r="P36" s="1"/>
      <c r="Q36" s="1"/>
      <c r="R36" s="4"/>
      <c r="S36" s="1"/>
      <c r="T36" s="1"/>
      <c r="U36" s="1"/>
      <c r="V36" s="1"/>
      <c r="W36" s="1"/>
      <c r="X36" s="1"/>
      <c r="Y36" s="1"/>
      <c r="Z36" s="13"/>
      <c r="AA36" s="1"/>
      <c r="AB36" s="1"/>
      <c r="AC36" s="1"/>
      <c r="AD36" s="1"/>
      <c r="AE36" s="6"/>
      <c r="AF36" s="1"/>
      <c r="AG36" s="1"/>
      <c r="AH36" s="1"/>
      <c r="AI36" s="1"/>
      <c r="AJ36" s="1"/>
      <c r="AK36" s="1"/>
      <c r="AL36" s="1"/>
      <c r="AM36" s="13"/>
      <c r="AN36" s="1"/>
      <c r="AO36" s="1"/>
      <c r="AP36" s="1"/>
      <c r="AQ36" s="1"/>
      <c r="AR36" s="6"/>
    </row>
    <row r="37" spans="1:44" ht="15.75" customHeight="1" x14ac:dyDescent="0.3">
      <c r="A37" s="2" t="s">
        <v>815</v>
      </c>
      <c r="B37" s="1">
        <v>1.77</v>
      </c>
      <c r="C37" s="1">
        <v>1.1599999999999999</v>
      </c>
      <c r="D37" s="1">
        <v>1.19</v>
      </c>
      <c r="E37" s="2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3</v>
      </c>
      <c r="L37" s="1">
        <v>0</v>
      </c>
      <c r="M37" s="13">
        <v>0</v>
      </c>
      <c r="N37" s="1">
        <v>0</v>
      </c>
      <c r="O37" s="1">
        <v>0</v>
      </c>
      <c r="P37" s="1">
        <v>0</v>
      </c>
      <c r="Q37" s="1">
        <v>0</v>
      </c>
      <c r="R37" s="4">
        <v>0</v>
      </c>
      <c r="S37" s="1">
        <v>1</v>
      </c>
      <c r="T37" s="1">
        <v>0</v>
      </c>
      <c r="U37" s="1">
        <v>0</v>
      </c>
      <c r="V37" s="1">
        <v>0</v>
      </c>
      <c r="W37" s="1">
        <v>2</v>
      </c>
      <c r="X37" s="1">
        <v>2</v>
      </c>
      <c r="Y37" s="1">
        <v>0</v>
      </c>
      <c r="Z37" s="13">
        <v>0</v>
      </c>
      <c r="AA37" s="1">
        <v>0</v>
      </c>
      <c r="AB37" s="1">
        <v>0</v>
      </c>
      <c r="AC37" s="1">
        <v>0</v>
      </c>
      <c r="AD37" s="1">
        <v>0</v>
      </c>
      <c r="AE37" s="6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3">
        <v>1</v>
      </c>
      <c r="AN37" s="1">
        <v>0</v>
      </c>
      <c r="AO37" s="1">
        <v>0</v>
      </c>
      <c r="AP37" s="1">
        <v>0</v>
      </c>
      <c r="AQ37" s="1">
        <v>0</v>
      </c>
      <c r="AR37" s="6"/>
    </row>
    <row r="38" spans="1:44" ht="15.75" customHeight="1" x14ac:dyDescent="0.3">
      <c r="A38" s="2" t="s">
        <v>816</v>
      </c>
      <c r="B38" s="1">
        <v>1.64</v>
      </c>
      <c r="C38" s="1">
        <v>1.34</v>
      </c>
      <c r="D38" s="1">
        <v>1.1100000000000001</v>
      </c>
      <c r="E38" s="2">
        <v>0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2</v>
      </c>
      <c r="L38" s="1">
        <v>0</v>
      </c>
      <c r="M38" s="13">
        <v>0</v>
      </c>
      <c r="N38" s="1">
        <v>0</v>
      </c>
      <c r="O38" s="1">
        <v>0</v>
      </c>
      <c r="P38" s="1">
        <v>0</v>
      </c>
      <c r="Q38" s="1">
        <v>0</v>
      </c>
      <c r="R38" s="4">
        <v>0</v>
      </c>
      <c r="S38" s="1">
        <v>3</v>
      </c>
      <c r="T38" s="1">
        <v>3</v>
      </c>
      <c r="U38" s="1">
        <v>0</v>
      </c>
      <c r="V38" s="1">
        <v>0</v>
      </c>
      <c r="W38" s="1">
        <v>0</v>
      </c>
      <c r="X38" s="1">
        <v>3</v>
      </c>
      <c r="Y38" s="1">
        <v>0</v>
      </c>
      <c r="Z38" s="13">
        <v>0</v>
      </c>
      <c r="AA38" s="1">
        <v>0</v>
      </c>
      <c r="AB38" s="1">
        <v>0</v>
      </c>
      <c r="AC38" s="1">
        <v>0</v>
      </c>
      <c r="AD38" s="1">
        <v>0</v>
      </c>
      <c r="AE38" s="6">
        <v>0</v>
      </c>
      <c r="AF38" s="1">
        <v>4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3">
        <v>0</v>
      </c>
      <c r="AN38" s="1">
        <v>0</v>
      </c>
      <c r="AO38" s="1">
        <v>0</v>
      </c>
      <c r="AP38" s="1">
        <v>0</v>
      </c>
      <c r="AQ38" s="1">
        <v>0</v>
      </c>
      <c r="AR38" s="6"/>
    </row>
    <row r="39" spans="1:44" ht="15.75" customHeight="1" x14ac:dyDescent="0.3">
      <c r="A39" s="2" t="s">
        <v>817</v>
      </c>
      <c r="B39" s="1">
        <v>1.63</v>
      </c>
      <c r="C39" s="1">
        <v>2.06</v>
      </c>
      <c r="D39" s="1">
        <v>1.0900000000000001</v>
      </c>
      <c r="E39" s="2">
        <v>0</v>
      </c>
      <c r="F39" s="1">
        <v>2</v>
      </c>
      <c r="G39" s="1">
        <v>2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3">
        <v>0</v>
      </c>
      <c r="N39" s="1">
        <v>1</v>
      </c>
      <c r="O39" s="1">
        <v>0</v>
      </c>
      <c r="P39" s="1">
        <v>0</v>
      </c>
      <c r="Q39" s="1">
        <v>0</v>
      </c>
      <c r="R39" s="4">
        <v>0</v>
      </c>
      <c r="S39" s="1">
        <v>0</v>
      </c>
      <c r="T39" s="1">
        <v>2</v>
      </c>
      <c r="U39" s="1">
        <v>0</v>
      </c>
      <c r="V39" s="1">
        <v>0</v>
      </c>
      <c r="W39" s="1">
        <v>5</v>
      </c>
      <c r="X39" s="1">
        <v>3</v>
      </c>
      <c r="Y39" s="1">
        <v>0</v>
      </c>
      <c r="Z39" s="13">
        <v>1</v>
      </c>
      <c r="AA39" s="1">
        <v>0</v>
      </c>
      <c r="AB39" s="1">
        <v>1</v>
      </c>
      <c r="AC39" s="1">
        <v>0</v>
      </c>
      <c r="AD39" s="1">
        <v>0</v>
      </c>
      <c r="AE39" s="6">
        <v>0</v>
      </c>
      <c r="AF39" s="1">
        <v>3</v>
      </c>
      <c r="AG39" s="1">
        <v>0</v>
      </c>
      <c r="AH39" s="1">
        <v>0</v>
      </c>
      <c r="AI39" s="1">
        <v>0</v>
      </c>
      <c r="AJ39" s="1">
        <v>0</v>
      </c>
      <c r="AK39" s="1">
        <v>2</v>
      </c>
      <c r="AL39" s="1">
        <v>0</v>
      </c>
      <c r="AM39" s="13">
        <v>0</v>
      </c>
      <c r="AN39" s="1">
        <v>0</v>
      </c>
      <c r="AO39" s="1">
        <v>0</v>
      </c>
      <c r="AP39" s="1">
        <v>0</v>
      </c>
      <c r="AQ39" s="1">
        <v>0</v>
      </c>
      <c r="AR39" s="6"/>
    </row>
    <row r="40" spans="1:44" ht="15.75" customHeight="1" x14ac:dyDescent="0.3">
      <c r="A40" s="6" t="s">
        <v>818</v>
      </c>
      <c r="B40" s="1">
        <v>0.94</v>
      </c>
      <c r="C40" s="1">
        <v>0.84</v>
      </c>
      <c r="D40" s="1">
        <v>1.53</v>
      </c>
      <c r="E40" s="2">
        <v>0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0</v>
      </c>
      <c r="M40" s="13">
        <v>0</v>
      </c>
      <c r="N40" s="1">
        <v>0</v>
      </c>
      <c r="O40" s="1">
        <v>0</v>
      </c>
      <c r="P40" s="1">
        <v>0</v>
      </c>
      <c r="Q40" s="1">
        <v>0</v>
      </c>
      <c r="R40" s="4">
        <v>0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3</v>
      </c>
      <c r="Y40" s="1">
        <v>0</v>
      </c>
      <c r="Z40" s="13">
        <v>0</v>
      </c>
      <c r="AA40" s="1">
        <v>0</v>
      </c>
      <c r="AB40" s="1">
        <v>0</v>
      </c>
      <c r="AC40" s="1">
        <v>0</v>
      </c>
      <c r="AD40" s="1">
        <v>0</v>
      </c>
      <c r="AE40" s="6">
        <v>2</v>
      </c>
      <c r="AF40" s="1">
        <v>3</v>
      </c>
      <c r="AG40" s="1">
        <v>1</v>
      </c>
      <c r="AH40" s="1">
        <v>0</v>
      </c>
      <c r="AI40" s="1">
        <v>0</v>
      </c>
      <c r="AJ40" s="1">
        <v>0</v>
      </c>
      <c r="AK40" s="1">
        <v>2</v>
      </c>
      <c r="AL40" s="1">
        <v>0</v>
      </c>
      <c r="AM40" s="13">
        <v>0</v>
      </c>
      <c r="AN40" s="1">
        <v>0</v>
      </c>
      <c r="AO40" s="1">
        <v>0</v>
      </c>
      <c r="AP40" s="1">
        <v>0</v>
      </c>
      <c r="AQ40" s="1">
        <v>0</v>
      </c>
      <c r="AR40" s="6"/>
    </row>
    <row r="41" spans="1:44" ht="15.75" customHeight="1" x14ac:dyDescent="0.3">
      <c r="A41" s="4" t="s">
        <v>819</v>
      </c>
      <c r="B41" s="1">
        <v>1.47</v>
      </c>
      <c r="C41" s="1">
        <v>0.7</v>
      </c>
      <c r="D41" s="1">
        <v>0.8</v>
      </c>
      <c r="E41" s="2">
        <v>2</v>
      </c>
      <c r="F41" s="1">
        <v>2</v>
      </c>
      <c r="G41" s="1">
        <v>2</v>
      </c>
      <c r="H41" s="1">
        <v>1</v>
      </c>
      <c r="I41" s="1">
        <v>0</v>
      </c>
      <c r="J41" s="1">
        <v>7</v>
      </c>
      <c r="K41" s="1">
        <v>2</v>
      </c>
      <c r="L41" s="1">
        <v>0</v>
      </c>
      <c r="M41" s="13">
        <v>0</v>
      </c>
      <c r="N41" s="1">
        <v>0</v>
      </c>
      <c r="O41" s="1">
        <v>0</v>
      </c>
      <c r="P41" s="1">
        <v>0</v>
      </c>
      <c r="Q41" s="1">
        <v>0</v>
      </c>
      <c r="R41" s="4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3">
        <v>0</v>
      </c>
      <c r="AA41" s="1">
        <v>0</v>
      </c>
      <c r="AB41" s="1">
        <v>0</v>
      </c>
      <c r="AC41" s="1">
        <v>0</v>
      </c>
      <c r="AD41" s="1">
        <v>0</v>
      </c>
      <c r="AE41" s="6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0</v>
      </c>
      <c r="AM41" s="13">
        <v>0</v>
      </c>
      <c r="AN41" s="1">
        <v>0</v>
      </c>
      <c r="AO41" s="1">
        <v>0</v>
      </c>
      <c r="AP41" s="1">
        <v>0</v>
      </c>
      <c r="AQ41" s="1">
        <v>0</v>
      </c>
      <c r="AR41" s="6"/>
    </row>
    <row r="42" spans="1:44" ht="15.75" customHeight="1" x14ac:dyDescent="0.3">
      <c r="A42" s="2" t="s">
        <v>820</v>
      </c>
      <c r="B42" s="1">
        <v>1.99</v>
      </c>
      <c r="C42" s="1">
        <v>1.24</v>
      </c>
      <c r="D42" s="1">
        <v>1.38</v>
      </c>
      <c r="E42" s="2">
        <v>1</v>
      </c>
      <c r="F42" s="1">
        <v>3</v>
      </c>
      <c r="G42" s="1">
        <v>2</v>
      </c>
      <c r="H42" s="1">
        <v>2</v>
      </c>
      <c r="I42" s="1">
        <v>0</v>
      </c>
      <c r="J42" s="1">
        <v>0</v>
      </c>
      <c r="K42" s="1">
        <v>6</v>
      </c>
      <c r="L42" s="1">
        <v>0</v>
      </c>
      <c r="M42" s="13">
        <v>1</v>
      </c>
      <c r="N42" s="1">
        <v>0</v>
      </c>
      <c r="O42" s="1">
        <v>0</v>
      </c>
      <c r="P42" s="1">
        <v>0</v>
      </c>
      <c r="Q42" s="1">
        <v>0</v>
      </c>
      <c r="R42" s="4">
        <v>0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6</v>
      </c>
      <c r="Y42" s="1">
        <v>0</v>
      </c>
      <c r="Z42" s="13">
        <v>0</v>
      </c>
      <c r="AA42" s="1">
        <v>0</v>
      </c>
      <c r="AB42" s="1">
        <v>0</v>
      </c>
      <c r="AC42" s="1">
        <v>0</v>
      </c>
      <c r="AD42" s="1">
        <v>0</v>
      </c>
      <c r="AE42" s="6">
        <v>1</v>
      </c>
      <c r="AF42" s="1">
        <v>5</v>
      </c>
      <c r="AG42" s="1">
        <v>0</v>
      </c>
      <c r="AH42" s="1">
        <v>0</v>
      </c>
      <c r="AI42" s="1">
        <v>0</v>
      </c>
      <c r="AJ42" s="1">
        <v>0</v>
      </c>
      <c r="AK42" s="1">
        <v>3</v>
      </c>
      <c r="AL42" s="1">
        <v>1</v>
      </c>
      <c r="AM42" s="13">
        <v>0</v>
      </c>
      <c r="AN42" s="1">
        <v>0</v>
      </c>
      <c r="AO42" s="1">
        <v>0</v>
      </c>
      <c r="AP42" s="1">
        <v>0</v>
      </c>
      <c r="AQ42" s="1">
        <v>0</v>
      </c>
      <c r="AR42" s="6"/>
    </row>
    <row r="43" spans="1:44" ht="15.75" customHeight="1" x14ac:dyDescent="0.3">
      <c r="B43" s="1">
        <f t="shared" ref="B43:D43" si="11">AVERAGE(B3:B42)</f>
        <v>1.3091428571428576</v>
      </c>
      <c r="C43" s="1">
        <f t="shared" si="11"/>
        <v>1.1591428571428575</v>
      </c>
      <c r="D43" s="1">
        <f t="shared" si="11"/>
        <v>1.2277142857142858</v>
      </c>
      <c r="E43" s="2">
        <f t="shared" ref="E43:AR43" si="12">SUM(E2:E42)</f>
        <v>19</v>
      </c>
      <c r="F43" s="2">
        <f t="shared" si="12"/>
        <v>79</v>
      </c>
      <c r="G43" s="2">
        <f t="shared" si="12"/>
        <v>34</v>
      </c>
      <c r="H43" s="2">
        <f t="shared" si="12"/>
        <v>6</v>
      </c>
      <c r="I43" s="2">
        <f t="shared" si="12"/>
        <v>1</v>
      </c>
      <c r="J43" s="2">
        <f t="shared" si="12"/>
        <v>12</v>
      </c>
      <c r="K43" s="2">
        <f t="shared" si="12"/>
        <v>69</v>
      </c>
      <c r="L43" s="2">
        <f t="shared" si="12"/>
        <v>10</v>
      </c>
      <c r="M43" s="2">
        <f t="shared" si="12"/>
        <v>7</v>
      </c>
      <c r="N43" s="2">
        <f t="shared" si="12"/>
        <v>6</v>
      </c>
      <c r="O43" s="2">
        <f t="shared" si="12"/>
        <v>1</v>
      </c>
      <c r="P43" s="2">
        <f t="shared" si="12"/>
        <v>0</v>
      </c>
      <c r="Q43" s="2">
        <f t="shared" si="12"/>
        <v>0</v>
      </c>
      <c r="R43" s="2">
        <f t="shared" si="12"/>
        <v>7</v>
      </c>
      <c r="S43" s="2">
        <f t="shared" si="12"/>
        <v>30</v>
      </c>
      <c r="T43" s="2">
        <f t="shared" si="12"/>
        <v>34</v>
      </c>
      <c r="U43" s="2">
        <f t="shared" si="12"/>
        <v>5</v>
      </c>
      <c r="V43" s="2">
        <f t="shared" si="12"/>
        <v>0</v>
      </c>
      <c r="W43" s="2">
        <f t="shared" si="12"/>
        <v>20</v>
      </c>
      <c r="X43" s="2">
        <f t="shared" si="12"/>
        <v>117</v>
      </c>
      <c r="Y43" s="2">
        <f t="shared" si="12"/>
        <v>12</v>
      </c>
      <c r="Z43" s="2">
        <f t="shared" si="12"/>
        <v>11</v>
      </c>
      <c r="AA43" s="2">
        <f t="shared" si="12"/>
        <v>5</v>
      </c>
      <c r="AB43" s="2">
        <f t="shared" si="12"/>
        <v>4</v>
      </c>
      <c r="AC43" s="2">
        <f t="shared" si="12"/>
        <v>0</v>
      </c>
      <c r="AD43" s="2">
        <f t="shared" si="12"/>
        <v>0</v>
      </c>
      <c r="AE43" s="2">
        <f t="shared" si="12"/>
        <v>30</v>
      </c>
      <c r="AF43" s="2">
        <f t="shared" si="12"/>
        <v>72</v>
      </c>
      <c r="AG43" s="2">
        <f t="shared" si="12"/>
        <v>34</v>
      </c>
      <c r="AH43" s="2">
        <f t="shared" si="12"/>
        <v>6</v>
      </c>
      <c r="AI43" s="2">
        <f t="shared" si="12"/>
        <v>3</v>
      </c>
      <c r="AJ43" s="2">
        <f t="shared" si="12"/>
        <v>12</v>
      </c>
      <c r="AK43" s="2">
        <f t="shared" si="12"/>
        <v>79</v>
      </c>
      <c r="AL43" s="2">
        <f t="shared" si="12"/>
        <v>13</v>
      </c>
      <c r="AM43" s="2">
        <f t="shared" si="12"/>
        <v>9</v>
      </c>
      <c r="AN43" s="2">
        <f t="shared" si="12"/>
        <v>6</v>
      </c>
      <c r="AO43" s="2">
        <f t="shared" si="12"/>
        <v>4</v>
      </c>
      <c r="AP43" s="2">
        <f t="shared" si="12"/>
        <v>1</v>
      </c>
      <c r="AQ43" s="2">
        <f t="shared" si="12"/>
        <v>0</v>
      </c>
      <c r="AR43" s="2">
        <f t="shared" si="12"/>
        <v>0</v>
      </c>
    </row>
    <row r="44" spans="1:44" ht="15.75" customHeight="1" x14ac:dyDescent="0.3">
      <c r="E44" s="2"/>
      <c r="M44" s="13"/>
      <c r="R44" s="4"/>
      <c r="Z44" s="13"/>
      <c r="AE44" s="8"/>
      <c r="AM44" s="13"/>
      <c r="AR44" s="6"/>
    </row>
    <row r="45" spans="1:44" ht="15.75" customHeight="1" x14ac:dyDescent="0.3">
      <c r="E45" s="2"/>
      <c r="M45" s="13"/>
      <c r="R45" s="4"/>
      <c r="Z45" s="13"/>
      <c r="AE45" s="8"/>
      <c r="AM45" s="13"/>
      <c r="AR45" s="6"/>
    </row>
    <row r="46" spans="1:44" ht="15.75" customHeight="1" x14ac:dyDescent="0.3">
      <c r="E46" s="2"/>
      <c r="M46" s="13"/>
      <c r="R46" s="4"/>
      <c r="Z46" s="13"/>
      <c r="AE46" s="8"/>
      <c r="AM46" s="13"/>
      <c r="AR46" s="6"/>
    </row>
    <row r="47" spans="1:44" ht="15.75" customHeight="1" x14ac:dyDescent="0.3">
      <c r="E47" s="2"/>
      <c r="M47" s="13"/>
      <c r="R47" s="4"/>
      <c r="Z47" s="13"/>
      <c r="AE47" s="8"/>
      <c r="AM47" s="13"/>
      <c r="AR47" s="6"/>
    </row>
    <row r="48" spans="1:44" ht="15.75" customHeight="1" x14ac:dyDescent="0.3">
      <c r="E48" s="2"/>
      <c r="M48" s="13"/>
      <c r="R48" s="4"/>
      <c r="Z48" s="13"/>
      <c r="AE48" s="8"/>
      <c r="AM48" s="13"/>
      <c r="AR48" s="6"/>
    </row>
    <row r="49" spans="5:44" ht="15.75" customHeight="1" x14ac:dyDescent="0.3">
      <c r="E49" s="2"/>
      <c r="M49" s="13"/>
      <c r="R49" s="4"/>
      <c r="Z49" s="13"/>
      <c r="AE49" s="8"/>
      <c r="AM49" s="13"/>
      <c r="AR49" s="6"/>
    </row>
    <row r="50" spans="5:44" ht="15.75" customHeight="1" x14ac:dyDescent="0.3">
      <c r="E50" s="2"/>
      <c r="M50" s="13"/>
      <c r="R50" s="4"/>
      <c r="Z50" s="13"/>
      <c r="AE50" s="8"/>
      <c r="AM50" s="13"/>
      <c r="AR50" s="6"/>
    </row>
    <row r="51" spans="5:44" ht="15.75" customHeight="1" x14ac:dyDescent="0.3">
      <c r="E51" s="2"/>
      <c r="M51" s="13"/>
      <c r="R51" s="4"/>
      <c r="Z51" s="13"/>
      <c r="AE51" s="8"/>
      <c r="AM51" s="13"/>
      <c r="AR51" s="6"/>
    </row>
    <row r="52" spans="5:44" ht="15.75" customHeight="1" x14ac:dyDescent="0.3">
      <c r="E52" s="2"/>
      <c r="M52" s="13"/>
      <c r="R52" s="4"/>
      <c r="Z52" s="13"/>
      <c r="AE52" s="8"/>
      <c r="AM52" s="13"/>
      <c r="AR52" s="6"/>
    </row>
    <row r="53" spans="5:44" ht="15.75" customHeight="1" x14ac:dyDescent="0.3">
      <c r="E53" s="2"/>
      <c r="M53" s="13"/>
      <c r="R53" s="4"/>
      <c r="Z53" s="13"/>
      <c r="AE53" s="8"/>
      <c r="AM53" s="13"/>
      <c r="AR53" s="6"/>
    </row>
    <row r="54" spans="5:44" ht="15.75" customHeight="1" x14ac:dyDescent="0.3">
      <c r="E54" s="2"/>
      <c r="M54" s="13"/>
      <c r="R54" s="4"/>
      <c r="Z54" s="13"/>
      <c r="AE54" s="8"/>
      <c r="AM54" s="13"/>
      <c r="AR54" s="6"/>
    </row>
    <row r="55" spans="5:44" ht="15.75" customHeight="1" x14ac:dyDescent="0.3">
      <c r="E55" s="2"/>
      <c r="M55" s="13"/>
      <c r="R55" s="4"/>
      <c r="Z55" s="13"/>
      <c r="AE55" s="8"/>
      <c r="AM55" s="13"/>
      <c r="AR55" s="6"/>
    </row>
    <row r="56" spans="5:44" ht="15.75" customHeight="1" x14ac:dyDescent="0.3">
      <c r="E56" s="2"/>
      <c r="M56" s="13"/>
      <c r="R56" s="4"/>
      <c r="Z56" s="13"/>
      <c r="AE56" s="8"/>
      <c r="AM56" s="13"/>
      <c r="AR56" s="6"/>
    </row>
    <row r="57" spans="5:44" ht="15.75" customHeight="1" x14ac:dyDescent="0.3">
      <c r="E57" s="2"/>
      <c r="M57" s="13"/>
      <c r="R57" s="4"/>
      <c r="Z57" s="13"/>
      <c r="AE57" s="8"/>
      <c r="AM57" s="13"/>
      <c r="AR57" s="6"/>
    </row>
    <row r="58" spans="5:44" ht="15.75" customHeight="1" x14ac:dyDescent="0.3">
      <c r="E58" s="2"/>
      <c r="M58" s="13"/>
      <c r="R58" s="4"/>
      <c r="Z58" s="13"/>
      <c r="AE58" s="8"/>
      <c r="AM58" s="13"/>
      <c r="AR58" s="6"/>
    </row>
    <row r="59" spans="5:44" ht="15.75" customHeight="1" x14ac:dyDescent="0.3">
      <c r="E59" s="2"/>
      <c r="M59" s="13"/>
      <c r="R59" s="4"/>
      <c r="Z59" s="13"/>
      <c r="AE59" s="8"/>
      <c r="AM59" s="13"/>
      <c r="AR59" s="6"/>
    </row>
    <row r="60" spans="5:44" ht="15.75" customHeight="1" x14ac:dyDescent="0.3">
      <c r="E60" s="2"/>
      <c r="M60" s="13"/>
      <c r="R60" s="4"/>
      <c r="Z60" s="13"/>
      <c r="AE60" s="8"/>
      <c r="AM60" s="13"/>
      <c r="AR60" s="6"/>
    </row>
    <row r="61" spans="5:44" ht="15.75" customHeight="1" x14ac:dyDescent="0.3">
      <c r="E61" s="2"/>
      <c r="M61" s="13"/>
      <c r="R61" s="4"/>
      <c r="Z61" s="13"/>
      <c r="AE61" s="8"/>
      <c r="AM61" s="13"/>
      <c r="AR61" s="6"/>
    </row>
    <row r="62" spans="5:44" ht="15.75" customHeight="1" x14ac:dyDescent="0.3">
      <c r="E62" s="2"/>
      <c r="M62" s="13"/>
      <c r="R62" s="4"/>
      <c r="Z62" s="13"/>
      <c r="AE62" s="8"/>
      <c r="AM62" s="13"/>
      <c r="AR62" s="6"/>
    </row>
    <row r="63" spans="5:44" ht="15.75" customHeight="1" x14ac:dyDescent="0.3">
      <c r="E63" s="2"/>
      <c r="M63" s="13"/>
      <c r="R63" s="4"/>
      <c r="Z63" s="13"/>
      <c r="AE63" s="8"/>
      <c r="AM63" s="13"/>
      <c r="AR63" s="6"/>
    </row>
    <row r="64" spans="5:44" ht="15.75" customHeight="1" x14ac:dyDescent="0.3">
      <c r="E64" s="2"/>
      <c r="M64" s="13"/>
      <c r="R64" s="4"/>
      <c r="Z64" s="13"/>
      <c r="AE64" s="8"/>
      <c r="AM64" s="13"/>
      <c r="AR64" s="6"/>
    </row>
    <row r="65" spans="5:44" ht="15.75" customHeight="1" x14ac:dyDescent="0.3">
      <c r="E65" s="2"/>
      <c r="M65" s="13"/>
      <c r="R65" s="4"/>
      <c r="Z65" s="13"/>
      <c r="AE65" s="8"/>
      <c r="AM65" s="13"/>
      <c r="AR65" s="6"/>
    </row>
    <row r="66" spans="5:44" ht="15.75" customHeight="1" x14ac:dyDescent="0.3">
      <c r="E66" s="2"/>
      <c r="M66" s="13"/>
      <c r="R66" s="4"/>
      <c r="Z66" s="13"/>
      <c r="AE66" s="8"/>
      <c r="AM66" s="13"/>
      <c r="AR66" s="6"/>
    </row>
    <row r="67" spans="5:44" ht="15.75" customHeight="1" x14ac:dyDescent="0.3">
      <c r="E67" s="2"/>
      <c r="M67" s="13"/>
      <c r="R67" s="4"/>
      <c r="Z67" s="13"/>
      <c r="AE67" s="8"/>
      <c r="AM67" s="13"/>
      <c r="AR67" s="6"/>
    </row>
    <row r="68" spans="5:44" ht="15.75" customHeight="1" x14ac:dyDescent="0.3">
      <c r="E68" s="2"/>
      <c r="M68" s="13"/>
      <c r="R68" s="4"/>
      <c r="Z68" s="13"/>
      <c r="AE68" s="8"/>
      <c r="AM68" s="13"/>
      <c r="AR68" s="6"/>
    </row>
    <row r="69" spans="5:44" ht="15.75" customHeight="1" x14ac:dyDescent="0.3">
      <c r="E69" s="2"/>
      <c r="M69" s="13"/>
      <c r="R69" s="4"/>
      <c r="Z69" s="13"/>
      <c r="AE69" s="8"/>
      <c r="AM69" s="13"/>
      <c r="AR69" s="6"/>
    </row>
    <row r="70" spans="5:44" ht="15.75" customHeight="1" x14ac:dyDescent="0.3">
      <c r="E70" s="2"/>
      <c r="M70" s="13"/>
      <c r="R70" s="4"/>
      <c r="Z70" s="13"/>
      <c r="AE70" s="8"/>
      <c r="AM70" s="13"/>
      <c r="AR70" s="6"/>
    </row>
    <row r="71" spans="5:44" ht="15.75" customHeight="1" x14ac:dyDescent="0.3">
      <c r="E71" s="2"/>
      <c r="M71" s="13"/>
      <c r="R71" s="4"/>
      <c r="Z71" s="13"/>
      <c r="AE71" s="8"/>
      <c r="AM71" s="13"/>
      <c r="AR71" s="6"/>
    </row>
    <row r="72" spans="5:44" ht="15.75" customHeight="1" x14ac:dyDescent="0.3">
      <c r="E72" s="2"/>
      <c r="M72" s="13"/>
      <c r="R72" s="4"/>
      <c r="Z72" s="13"/>
      <c r="AE72" s="8"/>
      <c r="AM72" s="13"/>
      <c r="AR72" s="6"/>
    </row>
    <row r="73" spans="5:44" ht="15.75" customHeight="1" x14ac:dyDescent="0.3">
      <c r="E73" s="2"/>
      <c r="M73" s="13"/>
      <c r="R73" s="4"/>
      <c r="Z73" s="13"/>
      <c r="AE73" s="8"/>
      <c r="AM73" s="13"/>
      <c r="AR73" s="6"/>
    </row>
    <row r="74" spans="5:44" ht="15.75" customHeight="1" x14ac:dyDescent="0.3">
      <c r="E74" s="2"/>
      <c r="M74" s="13"/>
      <c r="R74" s="4"/>
      <c r="Z74" s="13"/>
      <c r="AE74" s="8"/>
      <c r="AM74" s="13"/>
      <c r="AR74" s="6"/>
    </row>
    <row r="75" spans="5:44" ht="15.75" customHeight="1" x14ac:dyDescent="0.3">
      <c r="E75" s="2"/>
      <c r="M75" s="13"/>
      <c r="R75" s="4"/>
      <c r="Z75" s="13"/>
      <c r="AE75" s="8"/>
      <c r="AM75" s="13"/>
      <c r="AR75" s="6"/>
    </row>
    <row r="76" spans="5:44" ht="15.75" customHeight="1" x14ac:dyDescent="0.3">
      <c r="E76" s="2"/>
      <c r="M76" s="13"/>
      <c r="R76" s="4"/>
      <c r="Z76" s="13"/>
      <c r="AE76" s="8"/>
      <c r="AM76" s="13"/>
      <c r="AR76" s="6"/>
    </row>
    <row r="77" spans="5:44" ht="15.75" customHeight="1" x14ac:dyDescent="0.3">
      <c r="E77" s="2"/>
      <c r="M77" s="13"/>
      <c r="R77" s="4"/>
      <c r="Z77" s="13"/>
      <c r="AE77" s="8"/>
      <c r="AM77" s="13"/>
      <c r="AR77" s="6"/>
    </row>
    <row r="78" spans="5:44" ht="15.75" customHeight="1" x14ac:dyDescent="0.3">
      <c r="E78" s="2"/>
      <c r="M78" s="13"/>
      <c r="R78" s="4"/>
      <c r="Z78" s="13"/>
      <c r="AE78" s="8"/>
      <c r="AM78" s="13"/>
      <c r="AR78" s="6"/>
    </row>
    <row r="79" spans="5:44" ht="15.75" customHeight="1" x14ac:dyDescent="0.3">
      <c r="E79" s="2"/>
      <c r="M79" s="13"/>
      <c r="R79" s="4"/>
      <c r="Z79" s="13"/>
      <c r="AE79" s="8"/>
      <c r="AM79" s="13"/>
      <c r="AR79" s="6"/>
    </row>
    <row r="80" spans="5:44" ht="15.75" customHeight="1" x14ac:dyDescent="0.3">
      <c r="E80" s="2"/>
      <c r="M80" s="13"/>
      <c r="R80" s="4"/>
      <c r="Z80" s="13"/>
      <c r="AE80" s="8"/>
      <c r="AM80" s="13"/>
      <c r="AR80" s="6"/>
    </row>
    <row r="81" spans="5:44" ht="15.75" customHeight="1" x14ac:dyDescent="0.3">
      <c r="E81" s="2"/>
      <c r="M81" s="13"/>
      <c r="R81" s="4"/>
      <c r="Z81" s="13"/>
      <c r="AE81" s="8"/>
      <c r="AM81" s="13"/>
      <c r="AR81" s="6"/>
    </row>
    <row r="82" spans="5:44" ht="15.75" customHeight="1" x14ac:dyDescent="0.3">
      <c r="E82" s="2"/>
      <c r="M82" s="13"/>
      <c r="R82" s="4"/>
      <c r="Z82" s="13"/>
      <c r="AE82" s="8"/>
      <c r="AM82" s="13"/>
      <c r="AR82" s="6"/>
    </row>
    <row r="83" spans="5:44" ht="15.75" customHeight="1" x14ac:dyDescent="0.3">
      <c r="E83" s="2"/>
      <c r="M83" s="13"/>
      <c r="R83" s="4"/>
      <c r="Z83" s="13"/>
      <c r="AE83" s="8"/>
      <c r="AM83" s="13"/>
      <c r="AR83" s="6"/>
    </row>
    <row r="84" spans="5:44" ht="15.75" customHeight="1" x14ac:dyDescent="0.3">
      <c r="E84" s="2"/>
      <c r="M84" s="13"/>
      <c r="R84" s="4"/>
      <c r="Z84" s="13"/>
      <c r="AE84" s="8"/>
      <c r="AM84" s="13"/>
      <c r="AR84" s="6"/>
    </row>
    <row r="85" spans="5:44" ht="15.75" customHeight="1" x14ac:dyDescent="0.3">
      <c r="E85" s="2"/>
      <c r="M85" s="13"/>
      <c r="R85" s="4"/>
      <c r="Z85" s="13"/>
      <c r="AE85" s="8"/>
      <c r="AM85" s="13"/>
      <c r="AR85" s="6"/>
    </row>
    <row r="86" spans="5:44" ht="15.75" customHeight="1" x14ac:dyDescent="0.3">
      <c r="E86" s="2"/>
      <c r="M86" s="13"/>
      <c r="R86" s="4"/>
      <c r="Z86" s="13"/>
      <c r="AE86" s="8"/>
      <c r="AM86" s="13"/>
      <c r="AR86" s="6"/>
    </row>
    <row r="87" spans="5:44" ht="15.75" customHeight="1" x14ac:dyDescent="0.3">
      <c r="E87" s="2"/>
      <c r="M87" s="13"/>
      <c r="R87" s="4"/>
      <c r="Z87" s="13"/>
      <c r="AE87" s="8"/>
      <c r="AM87" s="13"/>
      <c r="AR87" s="6"/>
    </row>
    <row r="88" spans="5:44" ht="15.75" customHeight="1" x14ac:dyDescent="0.3">
      <c r="E88" s="2"/>
      <c r="M88" s="13"/>
      <c r="R88" s="4"/>
      <c r="Z88" s="13"/>
      <c r="AE88" s="8"/>
      <c r="AM88" s="13"/>
      <c r="AR88" s="6"/>
    </row>
    <row r="89" spans="5:44" ht="15.75" customHeight="1" x14ac:dyDescent="0.3">
      <c r="E89" s="2"/>
      <c r="M89" s="13"/>
      <c r="R89" s="4"/>
      <c r="Z89" s="13"/>
      <c r="AE89" s="8"/>
      <c r="AM89" s="13"/>
      <c r="AR89" s="6"/>
    </row>
    <row r="90" spans="5:44" ht="15.75" customHeight="1" x14ac:dyDescent="0.3">
      <c r="E90" s="2"/>
      <c r="M90" s="13"/>
      <c r="R90" s="4"/>
      <c r="Z90" s="13"/>
      <c r="AE90" s="8"/>
      <c r="AM90" s="13"/>
      <c r="AR90" s="6"/>
    </row>
    <row r="91" spans="5:44" ht="15.75" customHeight="1" x14ac:dyDescent="0.3">
      <c r="E91" s="2"/>
      <c r="M91" s="13"/>
      <c r="R91" s="4"/>
      <c r="Z91" s="13"/>
      <c r="AE91" s="8"/>
      <c r="AM91" s="13"/>
      <c r="AR91" s="6"/>
    </row>
    <row r="92" spans="5:44" ht="15.75" customHeight="1" x14ac:dyDescent="0.3">
      <c r="E92" s="2"/>
      <c r="M92" s="13"/>
      <c r="R92" s="4"/>
      <c r="Z92" s="13"/>
      <c r="AE92" s="8"/>
      <c r="AM92" s="13"/>
      <c r="AR92" s="6"/>
    </row>
    <row r="93" spans="5:44" ht="15.75" customHeight="1" x14ac:dyDescent="0.3">
      <c r="E93" s="2"/>
      <c r="M93" s="13"/>
      <c r="R93" s="4"/>
      <c r="Z93" s="13"/>
      <c r="AE93" s="8"/>
      <c r="AM93" s="13"/>
      <c r="AR93" s="6"/>
    </row>
    <row r="94" spans="5:44" ht="15.75" customHeight="1" x14ac:dyDescent="0.3">
      <c r="E94" s="2"/>
      <c r="M94" s="13"/>
      <c r="R94" s="4"/>
      <c r="Z94" s="13"/>
      <c r="AE94" s="8"/>
      <c r="AM94" s="13"/>
      <c r="AR94" s="6"/>
    </row>
    <row r="95" spans="5:44" ht="15.75" customHeight="1" x14ac:dyDescent="0.3">
      <c r="E95" s="2"/>
      <c r="M95" s="13"/>
      <c r="R95" s="4"/>
      <c r="Z95" s="13"/>
      <c r="AE95" s="8"/>
      <c r="AM95" s="13"/>
      <c r="AR95" s="6"/>
    </row>
    <row r="96" spans="5:44" ht="15.75" customHeight="1" x14ac:dyDescent="0.3">
      <c r="E96" s="2"/>
      <c r="M96" s="13"/>
      <c r="R96" s="4"/>
      <c r="Z96" s="13"/>
      <c r="AE96" s="8"/>
      <c r="AM96" s="13"/>
      <c r="AR96" s="6"/>
    </row>
    <row r="97" spans="5:44" ht="15.75" customHeight="1" x14ac:dyDescent="0.3">
      <c r="E97" s="2"/>
      <c r="M97" s="13"/>
      <c r="R97" s="4"/>
      <c r="Z97" s="13"/>
      <c r="AE97" s="8"/>
      <c r="AM97" s="13"/>
      <c r="AR97" s="6"/>
    </row>
    <row r="98" spans="5:44" ht="15.75" customHeight="1" x14ac:dyDescent="0.3">
      <c r="E98" s="2"/>
      <c r="M98" s="13"/>
      <c r="R98" s="4"/>
      <c r="Z98" s="13"/>
      <c r="AE98" s="8"/>
      <c r="AM98" s="13"/>
      <c r="AR98" s="6"/>
    </row>
    <row r="99" spans="5:44" ht="15.75" customHeight="1" x14ac:dyDescent="0.3">
      <c r="E99" s="2"/>
      <c r="M99" s="13"/>
      <c r="R99" s="4"/>
      <c r="Z99" s="13"/>
      <c r="AE99" s="8"/>
      <c r="AM99" s="13"/>
      <c r="AR99" s="6"/>
    </row>
    <row r="100" spans="5:44" ht="15.75" customHeight="1" x14ac:dyDescent="0.3">
      <c r="E100" s="2"/>
      <c r="M100" s="13"/>
      <c r="R100" s="4"/>
      <c r="Z100" s="13"/>
      <c r="AE100" s="8"/>
      <c r="AM100" s="13"/>
      <c r="AR100" s="6"/>
    </row>
    <row r="101" spans="5:44" ht="15.75" customHeight="1" x14ac:dyDescent="0.3">
      <c r="E101" s="2"/>
      <c r="M101" s="13"/>
      <c r="R101" s="4"/>
      <c r="Z101" s="13"/>
      <c r="AE101" s="8"/>
      <c r="AM101" s="13"/>
      <c r="AR101" s="6"/>
    </row>
    <row r="102" spans="5:44" ht="15.75" customHeight="1" x14ac:dyDescent="0.3">
      <c r="E102" s="2"/>
      <c r="M102" s="13"/>
      <c r="R102" s="4"/>
      <c r="Z102" s="13"/>
      <c r="AE102" s="8"/>
      <c r="AM102" s="13"/>
      <c r="AR102" s="6"/>
    </row>
    <row r="103" spans="5:44" ht="15.75" customHeight="1" x14ac:dyDescent="0.3">
      <c r="E103" s="2"/>
      <c r="M103" s="13"/>
      <c r="R103" s="4"/>
      <c r="Z103" s="13"/>
      <c r="AE103" s="8"/>
      <c r="AM103" s="13"/>
      <c r="AR103" s="6"/>
    </row>
    <row r="104" spans="5:44" ht="15.75" customHeight="1" x14ac:dyDescent="0.3">
      <c r="E104" s="2"/>
      <c r="M104" s="13"/>
      <c r="R104" s="4"/>
      <c r="Z104" s="13"/>
      <c r="AE104" s="8"/>
      <c r="AM104" s="13"/>
      <c r="AR104" s="6"/>
    </row>
    <row r="105" spans="5:44" ht="15.75" customHeight="1" x14ac:dyDescent="0.3">
      <c r="E105" s="2"/>
      <c r="M105" s="13"/>
      <c r="R105" s="4"/>
      <c r="Z105" s="13"/>
      <c r="AE105" s="8"/>
      <c r="AM105" s="13"/>
      <c r="AR105" s="6"/>
    </row>
    <row r="106" spans="5:44" ht="15.75" customHeight="1" x14ac:dyDescent="0.3">
      <c r="E106" s="2"/>
      <c r="M106" s="13"/>
      <c r="R106" s="4"/>
      <c r="Z106" s="13"/>
      <c r="AE106" s="8"/>
      <c r="AM106" s="13"/>
      <c r="AR106" s="6"/>
    </row>
    <row r="107" spans="5:44" ht="15.75" customHeight="1" x14ac:dyDescent="0.3">
      <c r="E107" s="2"/>
      <c r="M107" s="13"/>
      <c r="R107" s="4"/>
      <c r="Z107" s="13"/>
      <c r="AE107" s="8"/>
      <c r="AM107" s="13"/>
      <c r="AR107" s="6"/>
    </row>
    <row r="108" spans="5:44" ht="15.75" customHeight="1" x14ac:dyDescent="0.3">
      <c r="E108" s="2"/>
      <c r="M108" s="13"/>
      <c r="R108" s="4"/>
      <c r="Z108" s="13"/>
      <c r="AE108" s="8"/>
      <c r="AM108" s="13"/>
      <c r="AR108" s="6"/>
    </row>
    <row r="109" spans="5:44" ht="15.75" customHeight="1" x14ac:dyDescent="0.3">
      <c r="E109" s="2"/>
      <c r="M109" s="13"/>
      <c r="R109" s="4"/>
      <c r="Z109" s="13"/>
      <c r="AE109" s="8"/>
      <c r="AM109" s="13"/>
      <c r="AR109" s="6"/>
    </row>
    <row r="110" spans="5:44" ht="15.75" customHeight="1" x14ac:dyDescent="0.3">
      <c r="E110" s="2"/>
      <c r="M110" s="13"/>
      <c r="R110" s="4"/>
      <c r="Z110" s="13"/>
      <c r="AE110" s="8"/>
      <c r="AM110" s="13"/>
      <c r="AR110" s="6"/>
    </row>
    <row r="111" spans="5:44" ht="15.75" customHeight="1" x14ac:dyDescent="0.3">
      <c r="E111" s="2"/>
      <c r="M111" s="13"/>
      <c r="R111" s="4"/>
      <c r="Z111" s="13"/>
      <c r="AE111" s="8"/>
      <c r="AM111" s="13"/>
      <c r="AR111" s="6"/>
    </row>
    <row r="112" spans="5:44" ht="15.75" customHeight="1" x14ac:dyDescent="0.3">
      <c r="E112" s="2"/>
      <c r="M112" s="13"/>
      <c r="R112" s="4"/>
      <c r="Z112" s="13"/>
      <c r="AE112" s="8"/>
      <c r="AM112" s="13"/>
      <c r="AR112" s="6"/>
    </row>
    <row r="113" spans="5:44" ht="15.75" customHeight="1" x14ac:dyDescent="0.3">
      <c r="E113" s="2"/>
      <c r="M113" s="13"/>
      <c r="R113" s="4"/>
      <c r="Z113" s="13"/>
      <c r="AE113" s="8"/>
      <c r="AM113" s="13"/>
      <c r="AR113" s="6"/>
    </row>
    <row r="114" spans="5:44" ht="15.75" customHeight="1" x14ac:dyDescent="0.3">
      <c r="E114" s="2"/>
      <c r="M114" s="13"/>
      <c r="R114" s="4"/>
      <c r="Z114" s="13"/>
      <c r="AE114" s="8"/>
      <c r="AM114" s="13"/>
      <c r="AR114" s="6"/>
    </row>
    <row r="115" spans="5:44" ht="15.75" customHeight="1" x14ac:dyDescent="0.3">
      <c r="E115" s="2"/>
      <c r="M115" s="13"/>
      <c r="R115" s="4"/>
      <c r="Z115" s="13"/>
      <c r="AE115" s="8"/>
      <c r="AM115" s="13"/>
      <c r="AR115" s="6"/>
    </row>
    <row r="116" spans="5:44" ht="15.75" customHeight="1" x14ac:dyDescent="0.3">
      <c r="E116" s="2"/>
      <c r="M116" s="13"/>
      <c r="R116" s="4"/>
      <c r="Z116" s="13"/>
      <c r="AE116" s="8"/>
      <c r="AM116" s="13"/>
      <c r="AR116" s="6"/>
    </row>
    <row r="117" spans="5:44" ht="15.75" customHeight="1" x14ac:dyDescent="0.3">
      <c r="E117" s="2"/>
      <c r="M117" s="13"/>
      <c r="R117" s="4"/>
      <c r="Z117" s="13"/>
      <c r="AE117" s="8"/>
      <c r="AM117" s="13"/>
      <c r="AR117" s="6"/>
    </row>
    <row r="118" spans="5:44" ht="15.75" customHeight="1" x14ac:dyDescent="0.3">
      <c r="E118" s="2"/>
      <c r="M118" s="13"/>
      <c r="R118" s="4"/>
      <c r="Z118" s="13"/>
      <c r="AE118" s="8"/>
      <c r="AM118" s="13"/>
      <c r="AR118" s="6"/>
    </row>
    <row r="119" spans="5:44" ht="15.75" customHeight="1" x14ac:dyDescent="0.3">
      <c r="E119" s="2"/>
      <c r="M119" s="13"/>
      <c r="R119" s="4"/>
      <c r="Z119" s="13"/>
      <c r="AE119" s="8"/>
      <c r="AM119" s="13"/>
      <c r="AR119" s="6"/>
    </row>
    <row r="120" spans="5:44" ht="15.75" customHeight="1" x14ac:dyDescent="0.3">
      <c r="E120" s="2"/>
      <c r="M120" s="13"/>
      <c r="R120" s="4"/>
      <c r="Z120" s="13"/>
      <c r="AE120" s="8"/>
      <c r="AM120" s="13"/>
      <c r="AR120" s="6"/>
    </row>
    <row r="121" spans="5:44" ht="15.75" customHeight="1" x14ac:dyDescent="0.3">
      <c r="E121" s="2"/>
      <c r="M121" s="13"/>
      <c r="R121" s="4"/>
      <c r="Z121" s="13"/>
      <c r="AE121" s="8"/>
      <c r="AM121" s="13"/>
      <c r="AR121" s="6"/>
    </row>
    <row r="122" spans="5:44" ht="15.75" customHeight="1" x14ac:dyDescent="0.3">
      <c r="E122" s="2"/>
      <c r="M122" s="13"/>
      <c r="R122" s="4"/>
      <c r="Z122" s="13"/>
      <c r="AE122" s="8"/>
      <c r="AM122" s="13"/>
      <c r="AR122" s="6"/>
    </row>
    <row r="123" spans="5:44" ht="15.75" customHeight="1" x14ac:dyDescent="0.3">
      <c r="E123" s="2"/>
      <c r="M123" s="13"/>
      <c r="R123" s="4"/>
      <c r="Z123" s="13"/>
      <c r="AE123" s="8"/>
      <c r="AM123" s="13"/>
      <c r="AR123" s="6"/>
    </row>
    <row r="124" spans="5:44" ht="15.75" customHeight="1" x14ac:dyDescent="0.3">
      <c r="E124" s="2"/>
      <c r="M124" s="13"/>
      <c r="R124" s="4"/>
      <c r="Z124" s="13"/>
      <c r="AE124" s="8"/>
      <c r="AM124" s="13"/>
      <c r="AR124" s="6"/>
    </row>
    <row r="125" spans="5:44" ht="15.75" customHeight="1" x14ac:dyDescent="0.3">
      <c r="E125" s="2"/>
      <c r="M125" s="13"/>
      <c r="R125" s="4"/>
      <c r="Z125" s="13"/>
      <c r="AE125" s="8"/>
      <c r="AM125" s="13"/>
      <c r="AR125" s="6"/>
    </row>
    <row r="126" spans="5:44" ht="15.75" customHeight="1" x14ac:dyDescent="0.3">
      <c r="E126" s="2"/>
      <c r="M126" s="13"/>
      <c r="R126" s="4"/>
      <c r="Z126" s="13"/>
      <c r="AE126" s="8"/>
      <c r="AM126" s="13"/>
      <c r="AR126" s="6"/>
    </row>
    <row r="127" spans="5:44" ht="15.75" customHeight="1" x14ac:dyDescent="0.3">
      <c r="E127" s="2"/>
      <c r="M127" s="13"/>
      <c r="R127" s="4"/>
      <c r="Z127" s="13"/>
      <c r="AE127" s="8"/>
      <c r="AM127" s="13"/>
      <c r="AR127" s="6"/>
    </row>
    <row r="128" spans="5:44" ht="15.75" customHeight="1" x14ac:dyDescent="0.3">
      <c r="E128" s="2"/>
      <c r="M128" s="13"/>
      <c r="R128" s="4"/>
      <c r="Z128" s="13"/>
      <c r="AE128" s="8"/>
      <c r="AM128" s="13"/>
      <c r="AR128" s="6"/>
    </row>
    <row r="129" spans="5:44" ht="15.75" customHeight="1" x14ac:dyDescent="0.3">
      <c r="E129" s="2"/>
      <c r="M129" s="13"/>
      <c r="R129" s="4"/>
      <c r="Z129" s="13"/>
      <c r="AE129" s="8"/>
      <c r="AM129" s="13"/>
      <c r="AR129" s="6"/>
    </row>
    <row r="130" spans="5:44" ht="15.75" customHeight="1" x14ac:dyDescent="0.3">
      <c r="E130" s="2"/>
      <c r="M130" s="13"/>
      <c r="R130" s="4"/>
      <c r="Z130" s="13"/>
      <c r="AE130" s="8"/>
      <c r="AM130" s="13"/>
      <c r="AR130" s="6"/>
    </row>
    <row r="131" spans="5:44" ht="15.75" customHeight="1" x14ac:dyDescent="0.3">
      <c r="E131" s="2"/>
      <c r="M131" s="13"/>
      <c r="R131" s="4"/>
      <c r="Z131" s="13"/>
      <c r="AE131" s="8"/>
      <c r="AM131" s="13"/>
      <c r="AR131" s="6"/>
    </row>
    <row r="132" spans="5:44" ht="15.75" customHeight="1" x14ac:dyDescent="0.3">
      <c r="E132" s="2"/>
      <c r="M132" s="13"/>
      <c r="R132" s="4"/>
      <c r="Z132" s="13"/>
      <c r="AE132" s="8"/>
      <c r="AM132" s="13"/>
      <c r="AR132" s="6"/>
    </row>
    <row r="133" spans="5:44" ht="15.75" customHeight="1" x14ac:dyDescent="0.3">
      <c r="E133" s="2"/>
      <c r="M133" s="13"/>
      <c r="R133" s="4"/>
      <c r="Z133" s="13"/>
      <c r="AE133" s="8"/>
      <c r="AM133" s="13"/>
      <c r="AR133" s="6"/>
    </row>
    <row r="134" spans="5:44" ht="15.75" customHeight="1" x14ac:dyDescent="0.3">
      <c r="E134" s="2"/>
      <c r="M134" s="13"/>
      <c r="R134" s="4"/>
      <c r="Z134" s="13"/>
      <c r="AE134" s="8"/>
      <c r="AM134" s="13"/>
      <c r="AR134" s="6"/>
    </row>
    <row r="135" spans="5:44" ht="15.75" customHeight="1" x14ac:dyDescent="0.3">
      <c r="E135" s="2"/>
      <c r="M135" s="13"/>
      <c r="R135" s="4"/>
      <c r="Z135" s="13"/>
      <c r="AE135" s="8"/>
      <c r="AM135" s="13"/>
      <c r="AR135" s="6"/>
    </row>
    <row r="136" spans="5:44" ht="15.75" customHeight="1" x14ac:dyDescent="0.3">
      <c r="E136" s="2"/>
      <c r="M136" s="13"/>
      <c r="R136" s="4"/>
      <c r="Z136" s="13"/>
      <c r="AE136" s="8"/>
      <c r="AM136" s="13"/>
      <c r="AR136" s="6"/>
    </row>
    <row r="137" spans="5:44" ht="15.75" customHeight="1" x14ac:dyDescent="0.3">
      <c r="E137" s="2"/>
      <c r="M137" s="13"/>
      <c r="R137" s="4"/>
      <c r="Z137" s="13"/>
      <c r="AE137" s="8"/>
      <c r="AM137" s="13"/>
      <c r="AR137" s="6"/>
    </row>
    <row r="138" spans="5:44" ht="15.75" customHeight="1" x14ac:dyDescent="0.3">
      <c r="E138" s="2"/>
      <c r="M138" s="13"/>
      <c r="R138" s="4"/>
      <c r="Z138" s="13"/>
      <c r="AE138" s="8"/>
      <c r="AM138" s="13"/>
      <c r="AR138" s="6"/>
    </row>
    <row r="139" spans="5:44" ht="15.75" customHeight="1" x14ac:dyDescent="0.3">
      <c r="E139" s="2"/>
      <c r="M139" s="13"/>
      <c r="R139" s="4"/>
      <c r="Z139" s="13"/>
      <c r="AE139" s="8"/>
      <c r="AM139" s="13"/>
      <c r="AR139" s="6"/>
    </row>
    <row r="140" spans="5:44" ht="15.75" customHeight="1" x14ac:dyDescent="0.3">
      <c r="E140" s="2"/>
      <c r="M140" s="13"/>
      <c r="R140" s="4"/>
      <c r="Z140" s="13"/>
      <c r="AE140" s="8"/>
      <c r="AM140" s="13"/>
      <c r="AR140" s="6"/>
    </row>
    <row r="141" spans="5:44" ht="15.75" customHeight="1" x14ac:dyDescent="0.3">
      <c r="E141" s="2"/>
      <c r="M141" s="13"/>
      <c r="R141" s="4"/>
      <c r="Z141" s="13"/>
      <c r="AE141" s="8"/>
      <c r="AM141" s="13"/>
      <c r="AR141" s="6"/>
    </row>
    <row r="142" spans="5:44" ht="15.75" customHeight="1" x14ac:dyDescent="0.3">
      <c r="E142" s="2"/>
      <c r="M142" s="13"/>
      <c r="R142" s="4"/>
      <c r="Z142" s="13"/>
      <c r="AE142" s="8"/>
      <c r="AM142" s="13"/>
      <c r="AR142" s="6"/>
    </row>
    <row r="143" spans="5:44" ht="15.75" customHeight="1" x14ac:dyDescent="0.3">
      <c r="E143" s="2"/>
      <c r="M143" s="13"/>
      <c r="R143" s="4"/>
      <c r="Z143" s="13"/>
      <c r="AE143" s="8"/>
      <c r="AM143" s="13"/>
      <c r="AR143" s="6"/>
    </row>
    <row r="144" spans="5:44" ht="15.75" customHeight="1" x14ac:dyDescent="0.3">
      <c r="E144" s="2"/>
      <c r="M144" s="13"/>
      <c r="R144" s="4"/>
      <c r="Z144" s="13"/>
      <c r="AE144" s="8"/>
      <c r="AM144" s="13"/>
      <c r="AR144" s="6"/>
    </row>
    <row r="145" spans="5:44" ht="15.75" customHeight="1" x14ac:dyDescent="0.3">
      <c r="E145" s="2"/>
      <c r="M145" s="13"/>
      <c r="R145" s="4"/>
      <c r="Z145" s="13"/>
      <c r="AE145" s="8"/>
      <c r="AM145" s="13"/>
      <c r="AR145" s="6"/>
    </row>
    <row r="146" spans="5:44" ht="15.75" customHeight="1" x14ac:dyDescent="0.3">
      <c r="E146" s="2"/>
      <c r="M146" s="13"/>
      <c r="R146" s="4"/>
      <c r="Z146" s="13"/>
      <c r="AE146" s="8"/>
      <c r="AM146" s="13"/>
      <c r="AR146" s="6"/>
    </row>
    <row r="147" spans="5:44" ht="15.75" customHeight="1" x14ac:dyDescent="0.3">
      <c r="E147" s="2"/>
      <c r="M147" s="13"/>
      <c r="R147" s="4"/>
      <c r="Z147" s="13"/>
      <c r="AE147" s="8"/>
      <c r="AM147" s="13"/>
      <c r="AR147" s="6"/>
    </row>
    <row r="148" spans="5:44" ht="15.75" customHeight="1" x14ac:dyDescent="0.3">
      <c r="E148" s="2"/>
      <c r="M148" s="13"/>
      <c r="R148" s="4"/>
      <c r="Z148" s="13"/>
      <c r="AE148" s="8"/>
      <c r="AM148" s="13"/>
      <c r="AR148" s="6"/>
    </row>
    <row r="149" spans="5:44" ht="15.75" customHeight="1" x14ac:dyDescent="0.3">
      <c r="E149" s="2"/>
      <c r="M149" s="13"/>
      <c r="R149" s="4"/>
      <c r="Z149" s="13"/>
      <c r="AE149" s="8"/>
      <c r="AM149" s="13"/>
      <c r="AR149" s="6"/>
    </row>
    <row r="150" spans="5:44" ht="15.75" customHeight="1" x14ac:dyDescent="0.3">
      <c r="E150" s="2"/>
      <c r="M150" s="13"/>
      <c r="R150" s="4"/>
      <c r="Z150" s="13"/>
      <c r="AE150" s="8"/>
      <c r="AM150" s="13"/>
      <c r="AR150" s="6"/>
    </row>
    <row r="151" spans="5:44" ht="15.75" customHeight="1" x14ac:dyDescent="0.3">
      <c r="E151" s="2"/>
      <c r="M151" s="13"/>
      <c r="R151" s="4"/>
      <c r="Z151" s="13"/>
      <c r="AE151" s="8"/>
      <c r="AM151" s="13"/>
      <c r="AR151" s="6"/>
    </row>
    <row r="152" spans="5:44" ht="15.75" customHeight="1" x14ac:dyDescent="0.3">
      <c r="E152" s="2"/>
      <c r="M152" s="13"/>
      <c r="R152" s="4"/>
      <c r="Z152" s="13"/>
      <c r="AE152" s="8"/>
      <c r="AM152" s="13"/>
      <c r="AR152" s="6"/>
    </row>
    <row r="153" spans="5:44" ht="15.75" customHeight="1" x14ac:dyDescent="0.3">
      <c r="E153" s="2"/>
      <c r="M153" s="13"/>
      <c r="R153" s="4"/>
      <c r="Z153" s="13"/>
      <c r="AE153" s="8"/>
      <c r="AM153" s="13"/>
      <c r="AR153" s="6"/>
    </row>
    <row r="154" spans="5:44" ht="15.75" customHeight="1" x14ac:dyDescent="0.3">
      <c r="E154" s="2"/>
      <c r="M154" s="13"/>
      <c r="R154" s="4"/>
      <c r="Z154" s="13"/>
      <c r="AE154" s="8"/>
      <c r="AM154" s="13"/>
      <c r="AR154" s="6"/>
    </row>
    <row r="155" spans="5:44" ht="15.75" customHeight="1" x14ac:dyDescent="0.3">
      <c r="E155" s="2"/>
      <c r="M155" s="13"/>
      <c r="R155" s="4"/>
      <c r="Z155" s="13"/>
      <c r="AE155" s="8"/>
      <c r="AM155" s="13"/>
      <c r="AR155" s="6"/>
    </row>
    <row r="156" spans="5:44" ht="15.75" customHeight="1" x14ac:dyDescent="0.3">
      <c r="E156" s="2"/>
      <c r="M156" s="13"/>
      <c r="R156" s="4"/>
      <c r="Z156" s="13"/>
      <c r="AE156" s="8"/>
      <c r="AM156" s="13"/>
      <c r="AR156" s="6"/>
    </row>
    <row r="157" spans="5:44" ht="15.75" customHeight="1" x14ac:dyDescent="0.3">
      <c r="E157" s="2"/>
      <c r="M157" s="13"/>
      <c r="R157" s="4"/>
      <c r="Z157" s="13"/>
      <c r="AE157" s="8"/>
      <c r="AM157" s="13"/>
      <c r="AR157" s="6"/>
    </row>
    <row r="158" spans="5:44" ht="15.75" customHeight="1" x14ac:dyDescent="0.3">
      <c r="E158" s="2"/>
      <c r="M158" s="13"/>
      <c r="R158" s="4"/>
      <c r="Z158" s="13"/>
      <c r="AE158" s="8"/>
      <c r="AM158" s="13"/>
      <c r="AR158" s="6"/>
    </row>
    <row r="159" spans="5:44" ht="15.75" customHeight="1" x14ac:dyDescent="0.3">
      <c r="E159" s="2"/>
      <c r="M159" s="13"/>
      <c r="R159" s="4"/>
      <c r="Z159" s="13"/>
      <c r="AE159" s="8"/>
      <c r="AM159" s="13"/>
      <c r="AR159" s="6"/>
    </row>
    <row r="160" spans="5:44" ht="15.75" customHeight="1" x14ac:dyDescent="0.3">
      <c r="E160" s="2"/>
      <c r="M160" s="13"/>
      <c r="R160" s="4"/>
      <c r="Z160" s="13"/>
      <c r="AE160" s="8"/>
      <c r="AM160" s="13"/>
      <c r="AR160" s="6"/>
    </row>
    <row r="161" spans="5:44" ht="15.75" customHeight="1" x14ac:dyDescent="0.3">
      <c r="E161" s="2"/>
      <c r="M161" s="13"/>
      <c r="R161" s="4"/>
      <c r="Z161" s="13"/>
      <c r="AE161" s="8"/>
      <c r="AM161" s="13"/>
      <c r="AR161" s="6"/>
    </row>
    <row r="162" spans="5:44" ht="15.75" customHeight="1" x14ac:dyDescent="0.3">
      <c r="E162" s="2"/>
      <c r="M162" s="13"/>
      <c r="R162" s="4"/>
      <c r="Z162" s="13"/>
      <c r="AE162" s="8"/>
      <c r="AM162" s="13"/>
      <c r="AR162" s="6"/>
    </row>
    <row r="163" spans="5:44" ht="15.75" customHeight="1" x14ac:dyDescent="0.3">
      <c r="E163" s="2"/>
      <c r="M163" s="13"/>
      <c r="R163" s="4"/>
      <c r="Z163" s="13"/>
      <c r="AE163" s="8"/>
      <c r="AM163" s="13"/>
      <c r="AR163" s="6"/>
    </row>
    <row r="164" spans="5:44" ht="15.75" customHeight="1" x14ac:dyDescent="0.3">
      <c r="E164" s="2"/>
      <c r="M164" s="13"/>
      <c r="R164" s="4"/>
      <c r="Z164" s="13"/>
      <c r="AE164" s="8"/>
      <c r="AM164" s="13"/>
      <c r="AR164" s="6"/>
    </row>
    <row r="165" spans="5:44" ht="15.75" customHeight="1" x14ac:dyDescent="0.3">
      <c r="E165" s="2"/>
      <c r="M165" s="13"/>
      <c r="R165" s="4"/>
      <c r="Z165" s="13"/>
      <c r="AE165" s="8"/>
      <c r="AM165" s="13"/>
      <c r="AR165" s="6"/>
    </row>
    <row r="166" spans="5:44" ht="15.75" customHeight="1" x14ac:dyDescent="0.3">
      <c r="E166" s="2"/>
      <c r="M166" s="13"/>
      <c r="R166" s="4"/>
      <c r="Z166" s="13"/>
      <c r="AE166" s="8"/>
      <c r="AM166" s="13"/>
      <c r="AR166" s="6"/>
    </row>
    <row r="167" spans="5:44" ht="15.75" customHeight="1" x14ac:dyDescent="0.3">
      <c r="E167" s="2"/>
      <c r="M167" s="13"/>
      <c r="R167" s="4"/>
      <c r="Z167" s="13"/>
      <c r="AE167" s="8"/>
      <c r="AM167" s="13"/>
      <c r="AR167" s="6"/>
    </row>
    <row r="168" spans="5:44" ht="15.75" customHeight="1" x14ac:dyDescent="0.3">
      <c r="E168" s="2"/>
      <c r="M168" s="13"/>
      <c r="R168" s="4"/>
      <c r="Z168" s="13"/>
      <c r="AE168" s="8"/>
      <c r="AM168" s="13"/>
      <c r="AR168" s="6"/>
    </row>
    <row r="169" spans="5:44" ht="15.75" customHeight="1" x14ac:dyDescent="0.3">
      <c r="E169" s="2"/>
      <c r="M169" s="13"/>
      <c r="R169" s="4"/>
      <c r="Z169" s="13"/>
      <c r="AE169" s="8"/>
      <c r="AM169" s="13"/>
      <c r="AR169" s="6"/>
    </row>
    <row r="170" spans="5:44" ht="15.75" customHeight="1" x14ac:dyDescent="0.3">
      <c r="M170" s="13"/>
      <c r="R170" s="4"/>
      <c r="Z170" s="13"/>
      <c r="AE170" s="8"/>
      <c r="AM170" s="13"/>
      <c r="AR170" s="6"/>
    </row>
    <row r="171" spans="5:44" ht="15.75" customHeight="1" x14ac:dyDescent="0.3">
      <c r="M171" s="13"/>
      <c r="R171" s="4"/>
      <c r="Z171" s="13"/>
      <c r="AE171" s="8"/>
      <c r="AM171" s="13"/>
      <c r="AR171" s="6"/>
    </row>
    <row r="172" spans="5:44" ht="15.75" customHeight="1" x14ac:dyDescent="0.3">
      <c r="M172" s="13"/>
      <c r="R172" s="4"/>
      <c r="Z172" s="13"/>
      <c r="AE172" s="8"/>
      <c r="AM172" s="13"/>
      <c r="AR172" s="6"/>
    </row>
    <row r="173" spans="5:44" ht="15.75" customHeight="1" x14ac:dyDescent="0.3">
      <c r="M173" s="13"/>
      <c r="R173" s="4"/>
      <c r="Z173" s="13"/>
      <c r="AE173" s="8"/>
      <c r="AM173" s="13"/>
      <c r="AR173" s="6"/>
    </row>
    <row r="174" spans="5:44" ht="15.75" customHeight="1" x14ac:dyDescent="0.3">
      <c r="M174" s="13"/>
      <c r="R174" s="4"/>
      <c r="Z174" s="13"/>
      <c r="AE174" s="8"/>
      <c r="AM174" s="13"/>
      <c r="AR174" s="6"/>
    </row>
    <row r="175" spans="5:44" ht="15.75" customHeight="1" x14ac:dyDescent="0.3">
      <c r="M175" s="13"/>
      <c r="R175" s="4"/>
      <c r="Z175" s="13"/>
      <c r="AE175" s="8"/>
      <c r="AM175" s="13"/>
      <c r="AR175" s="6"/>
    </row>
    <row r="176" spans="5:44" ht="15.75" customHeight="1" x14ac:dyDescent="0.3">
      <c r="M176" s="13"/>
      <c r="R176" s="4"/>
      <c r="Z176" s="13"/>
      <c r="AE176" s="8"/>
      <c r="AM176" s="13"/>
      <c r="AR176" s="6"/>
    </row>
    <row r="177" spans="13:44" ht="15.75" customHeight="1" x14ac:dyDescent="0.3">
      <c r="M177" s="13"/>
      <c r="R177" s="4"/>
      <c r="Z177" s="13"/>
      <c r="AE177" s="8"/>
      <c r="AM177" s="13"/>
      <c r="AR177" s="6"/>
    </row>
    <row r="178" spans="13:44" ht="15.75" customHeight="1" x14ac:dyDescent="0.3">
      <c r="M178" s="13"/>
      <c r="R178" s="4"/>
      <c r="Z178" s="13"/>
      <c r="AE178" s="8"/>
      <c r="AM178" s="13"/>
      <c r="AR178" s="6"/>
    </row>
    <row r="179" spans="13:44" ht="15.75" customHeight="1" x14ac:dyDescent="0.3">
      <c r="M179" s="13"/>
      <c r="R179" s="4"/>
      <c r="Z179" s="13"/>
      <c r="AE179" s="8"/>
      <c r="AM179" s="13"/>
      <c r="AR179" s="6"/>
    </row>
    <row r="180" spans="13:44" ht="15.75" customHeight="1" x14ac:dyDescent="0.3">
      <c r="M180" s="13"/>
      <c r="R180" s="4"/>
      <c r="Z180" s="13"/>
      <c r="AE180" s="8"/>
      <c r="AM180" s="13"/>
      <c r="AR180" s="6"/>
    </row>
    <row r="181" spans="13:44" ht="15.75" customHeight="1" x14ac:dyDescent="0.3">
      <c r="M181" s="13"/>
      <c r="R181" s="4"/>
      <c r="Z181" s="13"/>
      <c r="AE181" s="8"/>
      <c r="AM181" s="13"/>
      <c r="AR181" s="6"/>
    </row>
    <row r="182" spans="13:44" ht="15.75" customHeight="1" x14ac:dyDescent="0.3">
      <c r="M182" s="13"/>
      <c r="R182" s="4"/>
      <c r="Z182" s="13"/>
      <c r="AE182" s="8"/>
      <c r="AM182" s="13"/>
      <c r="AR182" s="6"/>
    </row>
    <row r="183" spans="13:44" ht="15.75" customHeight="1" x14ac:dyDescent="0.3">
      <c r="M183" s="13"/>
      <c r="R183" s="4"/>
      <c r="Z183" s="13"/>
      <c r="AE183" s="8"/>
      <c r="AM183" s="13"/>
      <c r="AR183" s="6"/>
    </row>
    <row r="184" spans="13:44" ht="15.75" customHeight="1" x14ac:dyDescent="0.3">
      <c r="R184" s="4"/>
      <c r="Z184" s="13"/>
      <c r="AE184" s="8"/>
      <c r="AR184" s="6"/>
    </row>
    <row r="185" spans="13:44" ht="15.75" customHeight="1" x14ac:dyDescent="0.3">
      <c r="R185" s="4"/>
      <c r="Z185" s="13"/>
      <c r="AE185" s="8"/>
      <c r="AR185" s="6"/>
    </row>
    <row r="186" spans="13:44" ht="15.75" customHeight="1" x14ac:dyDescent="0.3">
      <c r="R186" s="4"/>
      <c r="Z186" s="13"/>
      <c r="AE186" s="8"/>
      <c r="AR186" s="6"/>
    </row>
    <row r="187" spans="13:44" ht="15.75" customHeight="1" x14ac:dyDescent="0.3">
      <c r="R187" s="4"/>
      <c r="Z187" s="13"/>
      <c r="AE187" s="8"/>
      <c r="AR187" s="6"/>
    </row>
    <row r="188" spans="13:44" ht="15.75" customHeight="1" x14ac:dyDescent="0.3">
      <c r="R188" s="4"/>
      <c r="Z188" s="13"/>
      <c r="AE188" s="8"/>
      <c r="AR188" s="6"/>
    </row>
    <row r="189" spans="13:44" ht="15.75" customHeight="1" x14ac:dyDescent="0.3">
      <c r="R189" s="4"/>
      <c r="Z189" s="13"/>
      <c r="AE189" s="8"/>
      <c r="AR189" s="6"/>
    </row>
    <row r="190" spans="13:44" ht="15.75" customHeight="1" x14ac:dyDescent="0.3">
      <c r="R190" s="4"/>
      <c r="Z190" s="13"/>
      <c r="AE190" s="8"/>
      <c r="AR190" s="6"/>
    </row>
    <row r="191" spans="13:44" ht="15.75" customHeight="1" x14ac:dyDescent="0.3">
      <c r="R191" s="4"/>
      <c r="Z191" s="13"/>
      <c r="AE191" s="8"/>
      <c r="AR191" s="6"/>
    </row>
    <row r="192" spans="13:44" ht="15.75" customHeight="1" x14ac:dyDescent="0.3">
      <c r="R192" s="4"/>
      <c r="Z192" s="13"/>
      <c r="AE192" s="8"/>
      <c r="AR192" s="6"/>
    </row>
    <row r="193" spans="18:44" ht="15.75" customHeight="1" x14ac:dyDescent="0.3">
      <c r="R193" s="4"/>
      <c r="Z193" s="13"/>
      <c r="AE193" s="8"/>
      <c r="AR193" s="6"/>
    </row>
    <row r="194" spans="18:44" ht="15.75" customHeight="1" x14ac:dyDescent="0.3">
      <c r="R194" s="4"/>
      <c r="Z194" s="13"/>
      <c r="AE194" s="8"/>
      <c r="AR194" s="6"/>
    </row>
    <row r="195" spans="18:44" ht="15.75" customHeight="1" x14ac:dyDescent="0.3">
      <c r="R195" s="4"/>
      <c r="Z195" s="13"/>
      <c r="AE195" s="8"/>
      <c r="AR195" s="6"/>
    </row>
    <row r="196" spans="18:44" ht="15.75" customHeight="1" x14ac:dyDescent="0.3">
      <c r="R196" s="4"/>
      <c r="Z196" s="13"/>
      <c r="AE196" s="8"/>
      <c r="AR196" s="6"/>
    </row>
    <row r="197" spans="18:44" ht="15.75" customHeight="1" x14ac:dyDescent="0.3">
      <c r="R197" s="4"/>
      <c r="Z197" s="13"/>
      <c r="AE197" s="8"/>
      <c r="AR197" s="6"/>
    </row>
    <row r="198" spans="18:44" ht="15.75" customHeight="1" x14ac:dyDescent="0.3">
      <c r="R198" s="4"/>
      <c r="Z198" s="13"/>
      <c r="AE198" s="8"/>
      <c r="AR198" s="6"/>
    </row>
    <row r="199" spans="18:44" ht="15.75" customHeight="1" x14ac:dyDescent="0.3">
      <c r="R199" s="4"/>
      <c r="Z199" s="13"/>
      <c r="AE199" s="8"/>
      <c r="AR199" s="6"/>
    </row>
    <row r="200" spans="18:44" ht="15.75" customHeight="1" x14ac:dyDescent="0.3">
      <c r="R200" s="4"/>
      <c r="Z200" s="13"/>
      <c r="AE200" s="8"/>
      <c r="AR200" s="6"/>
    </row>
    <row r="201" spans="18:44" ht="15.75" customHeight="1" x14ac:dyDescent="0.3">
      <c r="R201" s="4"/>
      <c r="Z201" s="13"/>
      <c r="AE201" s="8"/>
      <c r="AR201" s="6"/>
    </row>
    <row r="202" spans="18:44" ht="15.75" customHeight="1" x14ac:dyDescent="0.3">
      <c r="R202" s="4"/>
      <c r="Z202" s="13"/>
      <c r="AE202" s="8"/>
      <c r="AR202" s="6"/>
    </row>
    <row r="203" spans="18:44" ht="15.75" customHeight="1" x14ac:dyDescent="0.3">
      <c r="R203" s="4"/>
      <c r="Z203" s="13"/>
      <c r="AE203" s="8"/>
      <c r="AR203" s="6"/>
    </row>
    <row r="204" spans="18:44" ht="15.75" customHeight="1" x14ac:dyDescent="0.3">
      <c r="R204" s="4"/>
      <c r="Z204" s="13"/>
      <c r="AE204" s="8"/>
      <c r="AR204" s="6"/>
    </row>
    <row r="205" spans="18:44" ht="15.75" customHeight="1" x14ac:dyDescent="0.3">
      <c r="R205" s="4"/>
      <c r="Z205" s="13"/>
      <c r="AE205" s="8"/>
      <c r="AR205" s="6"/>
    </row>
    <row r="206" spans="18:44" ht="15.75" customHeight="1" x14ac:dyDescent="0.3">
      <c r="R206" s="4"/>
      <c r="Z206" s="13"/>
      <c r="AE206" s="8"/>
      <c r="AR206" s="6"/>
    </row>
    <row r="207" spans="18:44" ht="15.75" customHeight="1" x14ac:dyDescent="0.3">
      <c r="R207" s="4"/>
      <c r="Z207" s="13"/>
      <c r="AE207" s="8"/>
      <c r="AR207" s="6"/>
    </row>
    <row r="208" spans="18:44" ht="15.75" customHeight="1" x14ac:dyDescent="0.3">
      <c r="R208" s="4"/>
      <c r="Z208" s="13"/>
      <c r="AE208" s="8"/>
      <c r="AR208" s="6"/>
    </row>
    <row r="209" spans="18:44" ht="15.75" customHeight="1" x14ac:dyDescent="0.3">
      <c r="R209" s="4"/>
      <c r="Z209" s="13"/>
      <c r="AE209" s="8"/>
      <c r="AR209" s="6"/>
    </row>
    <row r="210" spans="18:44" ht="15.75" customHeight="1" x14ac:dyDescent="0.3">
      <c r="R210" s="4"/>
      <c r="Z210" s="13"/>
      <c r="AE210" s="8"/>
      <c r="AR210" s="6"/>
    </row>
    <row r="211" spans="18:44" ht="15.75" customHeight="1" x14ac:dyDescent="0.3">
      <c r="R211" s="4"/>
      <c r="Z211" s="13"/>
      <c r="AE211" s="8"/>
      <c r="AR211" s="6"/>
    </row>
    <row r="212" spans="18:44" ht="15.75" customHeight="1" x14ac:dyDescent="0.3">
      <c r="R212" s="4"/>
      <c r="Z212" s="13"/>
      <c r="AE212" s="8"/>
      <c r="AR212" s="6"/>
    </row>
    <row r="213" spans="18:44" ht="15.75" customHeight="1" x14ac:dyDescent="0.3">
      <c r="R213" s="4"/>
      <c r="Z213" s="13"/>
      <c r="AE213" s="8"/>
      <c r="AR213" s="6"/>
    </row>
    <row r="214" spans="18:44" ht="15.75" customHeight="1" x14ac:dyDescent="0.3">
      <c r="R214" s="4"/>
      <c r="Z214" s="13"/>
      <c r="AE214" s="8"/>
      <c r="AR214" s="6"/>
    </row>
    <row r="215" spans="18:44" ht="15.75" customHeight="1" x14ac:dyDescent="0.3">
      <c r="R215" s="4"/>
      <c r="Z215" s="13"/>
      <c r="AE215" s="8"/>
      <c r="AR215" s="6"/>
    </row>
    <row r="216" spans="18:44" ht="15.75" customHeight="1" x14ac:dyDescent="0.3">
      <c r="R216" s="4"/>
      <c r="Z216" s="13"/>
      <c r="AE216" s="8"/>
      <c r="AR216" s="6"/>
    </row>
    <row r="217" spans="18:44" ht="15.75" customHeight="1" x14ac:dyDescent="0.3">
      <c r="R217" s="4"/>
      <c r="Z217" s="13"/>
      <c r="AE217" s="8"/>
      <c r="AR217" s="6"/>
    </row>
    <row r="218" spans="18:44" ht="15.75" customHeight="1" x14ac:dyDescent="0.3">
      <c r="R218" s="4"/>
      <c r="Z218" s="13"/>
      <c r="AE218" s="8"/>
      <c r="AR218" s="6"/>
    </row>
    <row r="219" spans="18:44" ht="15.75" customHeight="1" x14ac:dyDescent="0.3">
      <c r="R219" s="4"/>
      <c r="Z219" s="13"/>
      <c r="AE219" s="8"/>
      <c r="AR219" s="6"/>
    </row>
    <row r="220" spans="18:44" ht="15.75" customHeight="1" x14ac:dyDescent="0.3">
      <c r="R220" s="4"/>
      <c r="Z220" s="13"/>
      <c r="AE220" s="8"/>
      <c r="AR220" s="6"/>
    </row>
    <row r="221" spans="18:44" ht="15.75" customHeight="1" x14ac:dyDescent="0.3">
      <c r="R221" s="4"/>
      <c r="Z221" s="13"/>
      <c r="AE221" s="8"/>
      <c r="AR221" s="6"/>
    </row>
    <row r="222" spans="18:44" ht="15.75" customHeight="1" x14ac:dyDescent="0.3">
      <c r="R222" s="4"/>
      <c r="Z222" s="13"/>
      <c r="AE222" s="8"/>
      <c r="AR222" s="6"/>
    </row>
    <row r="223" spans="18:44" ht="15.75" customHeight="1" x14ac:dyDescent="0.3">
      <c r="R223" s="4"/>
      <c r="Z223" s="13"/>
      <c r="AE223" s="8"/>
      <c r="AR223" s="6"/>
    </row>
    <row r="224" spans="18:44" ht="15.75" customHeight="1" x14ac:dyDescent="0.3">
      <c r="R224" s="4"/>
      <c r="Z224" s="13"/>
      <c r="AE224" s="8"/>
      <c r="AR224" s="6"/>
    </row>
    <row r="225" spans="18:44" ht="15.75" customHeight="1" x14ac:dyDescent="0.3">
      <c r="R225" s="4"/>
      <c r="Z225" s="13"/>
      <c r="AE225" s="8"/>
      <c r="AR225" s="6"/>
    </row>
    <row r="226" spans="18:44" ht="15.75" customHeight="1" x14ac:dyDescent="0.3">
      <c r="R226" s="4"/>
      <c r="Z226" s="13"/>
      <c r="AE226" s="8"/>
      <c r="AR226" s="6"/>
    </row>
    <row r="227" spans="18:44" ht="15.75" customHeight="1" x14ac:dyDescent="0.3">
      <c r="R227" s="4"/>
      <c r="Z227" s="13"/>
      <c r="AE227" s="8"/>
      <c r="AR227" s="6"/>
    </row>
    <row r="228" spans="18:44" ht="15.75" customHeight="1" x14ac:dyDescent="0.3">
      <c r="R228" s="4"/>
      <c r="Z228" s="13"/>
      <c r="AE228" s="8"/>
      <c r="AR228" s="6"/>
    </row>
    <row r="229" spans="18:44" ht="15.75" customHeight="1" x14ac:dyDescent="0.3">
      <c r="R229" s="4"/>
      <c r="Z229" s="13"/>
      <c r="AE229" s="8"/>
      <c r="AR229" s="6"/>
    </row>
    <row r="230" spans="18:44" ht="15.75" customHeight="1" x14ac:dyDescent="0.3">
      <c r="R230" s="4"/>
      <c r="Z230" s="13"/>
      <c r="AE230" s="8"/>
      <c r="AR230" s="6"/>
    </row>
    <row r="231" spans="18:44" ht="15.75" customHeight="1" x14ac:dyDescent="0.3">
      <c r="R231" s="4"/>
      <c r="Z231" s="13"/>
      <c r="AE231" s="8"/>
      <c r="AR231" s="6"/>
    </row>
    <row r="232" spans="18:44" ht="15.75" customHeight="1" x14ac:dyDescent="0.3">
      <c r="R232" s="4"/>
      <c r="Z232" s="13"/>
      <c r="AE232" s="8"/>
      <c r="AR232" s="6"/>
    </row>
    <row r="233" spans="18:44" ht="15.75" customHeight="1" x14ac:dyDescent="0.3">
      <c r="R233" s="4"/>
      <c r="Z233" s="13"/>
      <c r="AE233" s="8"/>
      <c r="AR233" s="6"/>
    </row>
    <row r="234" spans="18:44" ht="15.75" customHeight="1" x14ac:dyDescent="0.3">
      <c r="R234" s="4"/>
      <c r="Z234" s="13"/>
      <c r="AE234" s="8"/>
      <c r="AR234" s="6"/>
    </row>
    <row r="235" spans="18:44" ht="15.75" customHeight="1" x14ac:dyDescent="0.3">
      <c r="R235" s="4"/>
      <c r="Z235" s="13"/>
      <c r="AE235" s="8"/>
      <c r="AR235" s="6"/>
    </row>
    <row r="236" spans="18:44" ht="15.75" customHeight="1" x14ac:dyDescent="0.3">
      <c r="R236" s="4"/>
      <c r="Z236" s="13"/>
      <c r="AE236" s="8"/>
      <c r="AR236" s="6"/>
    </row>
    <row r="237" spans="18:44" ht="15.75" customHeight="1" x14ac:dyDescent="0.3">
      <c r="R237" s="4"/>
      <c r="Z237" s="13"/>
      <c r="AE237" s="8"/>
      <c r="AR237" s="6"/>
    </row>
    <row r="238" spans="18:44" ht="15.75" customHeight="1" x14ac:dyDescent="0.3">
      <c r="R238" s="4"/>
      <c r="Z238" s="13"/>
      <c r="AE238" s="8"/>
      <c r="AR238" s="6"/>
    </row>
    <row r="239" spans="18:44" ht="15.75" customHeight="1" x14ac:dyDescent="0.3">
      <c r="R239" s="4"/>
      <c r="Z239" s="13"/>
      <c r="AE239" s="8"/>
      <c r="AR239" s="6"/>
    </row>
    <row r="240" spans="18:44" ht="15.75" customHeight="1" x14ac:dyDescent="0.3">
      <c r="R240" s="4"/>
      <c r="Z240" s="13"/>
      <c r="AE240" s="8"/>
      <c r="AR240" s="6"/>
    </row>
    <row r="241" spans="18:31" ht="15.75" customHeight="1" x14ac:dyDescent="0.3">
      <c r="R241" s="4"/>
      <c r="Z241" s="13"/>
      <c r="AE241" s="8"/>
    </row>
    <row r="242" spans="18:31" ht="15.75" customHeight="1" x14ac:dyDescent="0.3">
      <c r="R242" s="4"/>
      <c r="Z242" s="13"/>
      <c r="AE242" s="8"/>
    </row>
    <row r="243" spans="18:31" ht="15.75" customHeight="1" x14ac:dyDescent="0.3">
      <c r="R243" s="4"/>
      <c r="Z243" s="13"/>
      <c r="AE243" s="8"/>
    </row>
    <row r="244" spans="18:31" ht="15.75" customHeight="1" x14ac:dyDescent="0.3"/>
    <row r="245" spans="18:31" ht="15.75" customHeight="1" x14ac:dyDescent="0.3"/>
    <row r="246" spans="18:31" ht="15.75" customHeight="1" x14ac:dyDescent="0.3"/>
    <row r="247" spans="18:31" ht="15.75" customHeight="1" x14ac:dyDescent="0.3"/>
    <row r="248" spans="18:31" ht="15.75" customHeight="1" x14ac:dyDescent="0.3"/>
    <row r="249" spans="18:31" ht="15.75" customHeight="1" x14ac:dyDescent="0.3"/>
    <row r="250" spans="18:31" ht="15.75" customHeight="1" x14ac:dyDescent="0.3"/>
    <row r="251" spans="18:31" ht="15.75" customHeight="1" x14ac:dyDescent="0.3"/>
    <row r="252" spans="18:31" ht="15.75" customHeight="1" x14ac:dyDescent="0.3"/>
    <row r="253" spans="18:31" ht="15.75" customHeight="1" x14ac:dyDescent="0.3"/>
    <row r="254" spans="18:31" ht="15.75" customHeight="1" x14ac:dyDescent="0.3"/>
    <row r="255" spans="18:31" ht="15.75" customHeight="1" x14ac:dyDescent="0.3"/>
    <row r="256" spans="18:31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>
      <c r="A1001" t="s" s="0">
        <v>52</v>
      </c>
      <c r="B1001" t="n" s="0">
        <v>5.0</v>
      </c>
      <c r="E1001" t="n" s="0">
        <v>6.0</v>
      </c>
      <c r="F1001" t="n" s="0">
        <v>7.0</v>
      </c>
      <c r="G1001" t="n" s="0">
        <v>8.0</v>
      </c>
      <c r="H1001" t="n" s="0">
        <v>9.0</v>
      </c>
      <c r="I1001" t="n" s="0">
        <v>9.0</v>
      </c>
      <c r="J1001" t="n" s="0">
        <v>8.0</v>
      </c>
      <c r="K1001" t="n" s="0">
        <v>7.0</v>
      </c>
      <c r="L1001" t="n" s="0">
        <v>6.0</v>
      </c>
      <c r="M1001" t="n" s="0">
        <v>5.0</v>
      </c>
      <c r="N1001" t="n" s="0">
        <v>4.0</v>
      </c>
      <c r="O1001" t="n" s="0">
        <v>3.0</v>
      </c>
      <c r="P1001" t="n" s="0">
        <v>2.0</v>
      </c>
      <c r="Q1001" t="n" s="0">
        <v>1.0</v>
      </c>
    </row>
    <row r="1002">
      <c r="A1002" t="s" s="0">
        <v>53</v>
      </c>
      <c r="B1002" t="n" s="0">
        <v>5.0</v>
      </c>
      <c r="E1002" t="n" s="0">
        <v>6.0</v>
      </c>
      <c r="F1002" t="n" s="0">
        <v>7.0</v>
      </c>
      <c r="G1002" t="n" s="0">
        <v>8.0</v>
      </c>
      <c r="H1002" t="n" s="0">
        <v>9.0</v>
      </c>
      <c r="I1002" t="n" s="0">
        <v>9.0</v>
      </c>
      <c r="J1002" t="n" s="0">
        <v>8.0</v>
      </c>
      <c r="K1002" t="n" s="0">
        <v>7.0</v>
      </c>
      <c r="L1002" t="n" s="0">
        <v>6.0</v>
      </c>
      <c r="M1002" t="n" s="0">
        <v>5.0</v>
      </c>
      <c r="N1002" t="n" s="0">
        <v>4.0</v>
      </c>
      <c r="O1002" t="n" s="0">
        <v>3.0</v>
      </c>
      <c r="P1002" t="n" s="0">
        <v>2.0</v>
      </c>
      <c r="Q1002" t="n" s="0">
        <v>1.0</v>
      </c>
    </row>
    <row r="1003">
      <c r="A1003" t="s" s="0">
        <v>54</v>
      </c>
      <c r="B1003" t="n" s="0">
        <v>5.0</v>
      </c>
      <c r="E1003" t="n" s="0">
        <v>6.0</v>
      </c>
      <c r="F1003" t="n" s="0">
        <v>7.0</v>
      </c>
      <c r="G1003" t="n" s="0">
        <v>8.0</v>
      </c>
      <c r="H1003" t="n" s="0">
        <v>9.0</v>
      </c>
      <c r="I1003" t="n" s="0">
        <v>9.0</v>
      </c>
      <c r="J1003" t="n" s="0">
        <v>8.0</v>
      </c>
      <c r="K1003" t="n" s="0">
        <v>7.0</v>
      </c>
      <c r="L1003" t="n" s="0">
        <v>6.0</v>
      </c>
      <c r="M1003" t="n" s="0">
        <v>5.0</v>
      </c>
      <c r="N1003" t="n" s="0">
        <v>4.0</v>
      </c>
      <c r="O1003" t="n" s="0">
        <v>3.0</v>
      </c>
      <c r="P1003" t="n" s="0">
        <v>2.0</v>
      </c>
      <c r="Q1003" t="n" s="0">
        <v>1.0</v>
      </c>
    </row>
  </sheetData>
  <mergeCells count="22">
    <mergeCell ref="CO1:CQ1"/>
    <mergeCell ref="CR1:CT1"/>
    <mergeCell ref="CU1:CW1"/>
    <mergeCell ref="CX1:CZ1"/>
    <mergeCell ref="BT1:BV1"/>
    <mergeCell ref="BW1:BY1"/>
    <mergeCell ref="BZ1:CB1"/>
    <mergeCell ref="CC1:CE1"/>
    <mergeCell ref="CF1:CH1"/>
    <mergeCell ref="CI1:CK1"/>
    <mergeCell ref="CL1:CN1"/>
    <mergeCell ref="CO3:CQ3"/>
    <mergeCell ref="CR3:CT3"/>
    <mergeCell ref="CU3:CW3"/>
    <mergeCell ref="CX3:CZ3"/>
    <mergeCell ref="BT3:BV3"/>
    <mergeCell ref="BW3:BY3"/>
    <mergeCell ref="BZ3:CB3"/>
    <mergeCell ref="CC3:CE3"/>
    <mergeCell ref="CF3:CH3"/>
    <mergeCell ref="CI3:CK3"/>
    <mergeCell ref="CL3:CN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customWidth="true" width="8.6640625"/>
    <col min="2" max="2" customWidth="true" width="10.33203125"/>
    <col min="3" max="9" customWidth="true" width="8.6640625"/>
    <col min="10" max="10" customWidth="true" width="10.5546875"/>
    <col min="11" max="26" customWidth="true" width="8.6640625"/>
  </cols>
  <sheetData>
    <row r="1" spans="1:17" ht="14.4" x14ac:dyDescent="0.3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ht="14.4" x14ac:dyDescent="0.3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ht="14.4" x14ac:dyDescent="0.3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ht="14.4" x14ac:dyDescent="0.3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ht="14.4" x14ac:dyDescent="0.3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ht="14.4" x14ac:dyDescent="0.3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customWidth="true" width="10.109375"/>
    <col min="2" max="2" customWidth="true" width="8.6640625"/>
    <col min="3" max="3" customWidth="true" width="11.6640625"/>
    <col min="4" max="71" customWidth="true" width="8.6640625"/>
  </cols>
  <sheetData>
    <row r="1" spans="1:71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ht="14.4" x14ac:dyDescent="0.3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ht="14.4" x14ac:dyDescent="0.3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ht="14.4" x14ac:dyDescent="0.3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ht="14.4" x14ac:dyDescent="0.3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ht="14.4" x14ac:dyDescent="0.3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ht="14.4" x14ac:dyDescent="0.3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ht="14.4" x14ac:dyDescent="0.3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ht="14.4" x14ac:dyDescent="0.3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ht="14.4" x14ac:dyDescent="0.3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ht="14.4" x14ac:dyDescent="0.3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ht="14.4" x14ac:dyDescent="0.3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ht="14.4" x14ac:dyDescent="0.3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ht="14.4" x14ac:dyDescent="0.3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ht="14.4" x14ac:dyDescent="0.3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ht="14.4" x14ac:dyDescent="0.3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ht="14.4" x14ac:dyDescent="0.3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3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3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3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3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3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3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3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3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3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3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3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3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3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3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3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3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3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3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3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3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3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3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3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3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3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3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3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3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3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3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3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3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3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3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3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3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3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3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3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3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3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3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3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3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3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3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3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3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3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3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3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3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3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3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3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3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3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3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3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3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3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3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3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3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3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3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3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3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3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3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3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3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3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3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3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3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3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3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3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3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3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3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3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3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3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3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3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3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3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3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3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3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3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3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3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3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3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3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3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3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3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3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3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3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3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3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3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3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3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3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3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3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3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3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3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3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3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3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3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3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3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3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3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3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3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3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3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3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3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3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3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3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3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3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3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3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3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3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3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3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3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3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3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3">
      <c r="O164" s="13"/>
      <c r="AB164" s="13"/>
      <c r="AO164" s="13"/>
      <c r="BG164" s="10"/>
      <c r="BO164" s="13"/>
    </row>
    <row r="165" spans="7:67" ht="15.75" customHeight="1" x14ac:dyDescent="0.3">
      <c r="O165" s="13"/>
      <c r="AB165" s="13"/>
      <c r="AO165" s="13"/>
      <c r="BG165" s="10"/>
      <c r="BO165" s="13"/>
    </row>
    <row r="166" spans="7:67" ht="15.75" customHeight="1" x14ac:dyDescent="0.3">
      <c r="O166" s="13"/>
      <c r="BG166" s="10"/>
      <c r="BO166" s="13"/>
    </row>
    <row r="167" spans="7:67" ht="15.75" customHeight="1" x14ac:dyDescent="0.3">
      <c r="O167" s="13"/>
      <c r="BG167" s="10"/>
      <c r="BO167" s="13"/>
    </row>
    <row r="168" spans="7:67" ht="15.75" customHeight="1" x14ac:dyDescent="0.3">
      <c r="O168" s="13"/>
      <c r="BG168" s="10"/>
      <c r="BO168" s="13"/>
    </row>
    <row r="169" spans="7:67" ht="15.75" customHeight="1" x14ac:dyDescent="0.3">
      <c r="O169" s="13"/>
      <c r="BG169" s="10"/>
      <c r="BO169" s="13"/>
    </row>
    <row r="170" spans="7:67" ht="15.75" customHeight="1" x14ac:dyDescent="0.3">
      <c r="O170" s="13"/>
    </row>
    <row r="171" spans="7:67" ht="15.75" customHeight="1" x14ac:dyDescent="0.3">
      <c r="O171" s="13"/>
    </row>
    <row r="172" spans="7:67" ht="15.75" customHeight="1" x14ac:dyDescent="0.3"/>
    <row r="173" spans="7:67" ht="15.75" customHeight="1" x14ac:dyDescent="0.3"/>
    <row r="174" spans="7:67" ht="15.75" customHeight="1" x14ac:dyDescent="0.3"/>
    <row r="175" spans="7:67" ht="15.75" customHeight="1" x14ac:dyDescent="0.3"/>
    <row r="176" spans="7:67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26" customWidth="true" width="8.6640625"/>
  </cols>
  <sheetData>
    <row r="1" spans="1:11" ht="14.4" x14ac:dyDescent="0.3">
      <c r="B1" s="47" t="s">
        <v>0</v>
      </c>
      <c r="C1" s="48"/>
      <c r="D1" s="49" t="s">
        <v>1</v>
      </c>
      <c r="E1" s="48"/>
      <c r="F1" s="50" t="s">
        <v>177</v>
      </c>
      <c r="G1" s="48"/>
      <c r="H1" s="47" t="s">
        <v>174</v>
      </c>
      <c r="I1" s="48"/>
      <c r="J1" s="49" t="s">
        <v>175</v>
      </c>
      <c r="K1" s="48"/>
    </row>
    <row r="2" spans="1:11" ht="14.4" x14ac:dyDescent="0.3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ht="14.4" x14ac:dyDescent="0.3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ht="14.4" x14ac:dyDescent="0.3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ht="14.4" x14ac:dyDescent="0.3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ht="14.4" x14ac:dyDescent="0.3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ht="14.4" x14ac:dyDescent="0.3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ht="14.4" x14ac:dyDescent="0.3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customWidth="true" width="10.109375"/>
    <col min="2" max="2" customWidth="true" width="8.6640625"/>
    <col min="3" max="3" customWidth="true" width="12.109375"/>
    <col min="4" max="71" customWidth="true" width="8.6640625"/>
  </cols>
  <sheetData>
    <row r="1" spans="1:71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ht="14.4" x14ac:dyDescent="0.3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ht="14.4" x14ac:dyDescent="0.3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ht="14.4" x14ac:dyDescent="0.3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ht="14.4" x14ac:dyDescent="0.3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ht="14.4" x14ac:dyDescent="0.3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ht="14.4" x14ac:dyDescent="0.3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ht="14.4" x14ac:dyDescent="0.3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ht="14.4" x14ac:dyDescent="0.3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ht="14.4" x14ac:dyDescent="0.3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ht="14.4" x14ac:dyDescent="0.3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ht="14.4" x14ac:dyDescent="0.3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ht="14.4" x14ac:dyDescent="0.3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ht="14.4" x14ac:dyDescent="0.3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ht="14.4" x14ac:dyDescent="0.3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ht="14.4" x14ac:dyDescent="0.3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ht="14.4" x14ac:dyDescent="0.3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3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3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3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3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3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3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3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3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3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3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3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3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3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3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3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3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3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3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3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3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3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3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3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3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3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3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3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3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3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3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3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3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3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3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3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3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3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3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3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3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3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3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3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3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3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3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3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3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3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3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3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3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3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3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3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3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3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3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3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3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3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3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3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3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3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3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3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3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3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3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3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3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3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3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3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3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3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3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3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3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3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3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3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3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3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3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3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3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3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3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3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3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3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3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3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3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3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3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3">
      <c r="G119" s="2"/>
      <c r="O119" s="13"/>
      <c r="T119" s="4"/>
      <c r="AG119" s="6"/>
      <c r="BG119" s="10"/>
      <c r="BO119" s="13"/>
    </row>
    <row r="120" spans="4:67" ht="15.75" customHeight="1" x14ac:dyDescent="0.3">
      <c r="G120" s="2"/>
      <c r="O120" s="13"/>
      <c r="T120" s="4"/>
      <c r="AG120" s="6"/>
      <c r="BG120" s="10"/>
      <c r="BO120" s="13"/>
    </row>
    <row r="121" spans="4:67" ht="15.75" customHeight="1" x14ac:dyDescent="0.3">
      <c r="G121" s="2"/>
      <c r="O121" s="13"/>
      <c r="T121" s="4"/>
      <c r="AG121" s="6"/>
      <c r="BG121" s="10"/>
      <c r="BO121" s="13"/>
    </row>
    <row r="122" spans="4:67" ht="15.75" customHeight="1" x14ac:dyDescent="0.3">
      <c r="G122" s="2"/>
      <c r="O122" s="13"/>
      <c r="T122" s="4"/>
      <c r="AG122" s="6"/>
      <c r="BO122" s="13"/>
    </row>
    <row r="123" spans="4:67" ht="15.75" customHeight="1" x14ac:dyDescent="0.3">
      <c r="G123" s="2"/>
      <c r="O123" s="13"/>
      <c r="T123" s="4"/>
    </row>
    <row r="124" spans="4:67" ht="15.75" customHeight="1" x14ac:dyDescent="0.3">
      <c r="G124" s="2"/>
      <c r="O124" s="13"/>
      <c r="T124" s="4"/>
    </row>
    <row r="125" spans="4:67" ht="15.75" customHeight="1" x14ac:dyDescent="0.3"/>
    <row r="126" spans="4:67" ht="15.75" customHeight="1" x14ac:dyDescent="0.3"/>
    <row r="127" spans="4:67" ht="15.75" customHeight="1" x14ac:dyDescent="0.3"/>
    <row r="128" spans="4:6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4140625" defaultRowHeight="15" customHeight="1" x14ac:dyDescent="0.3"/>
  <cols>
    <col min="1" max="1" customWidth="true" width="10.109375"/>
    <col min="2" max="2" customWidth="true" width="8.6640625"/>
    <col min="3" max="3" customWidth="true" width="10.6640625"/>
    <col min="4" max="71" customWidth="true" width="8.6640625"/>
  </cols>
  <sheetData>
    <row r="1" spans="1:71" ht="14.4" x14ac:dyDescent="0.3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ht="14.4" x14ac:dyDescent="0.3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ht="14.4" x14ac:dyDescent="0.3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ht="14.4" x14ac:dyDescent="0.3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ht="14.4" x14ac:dyDescent="0.3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ht="14.4" x14ac:dyDescent="0.3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ht="14.4" x14ac:dyDescent="0.3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ht="14.4" x14ac:dyDescent="0.3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ht="14.4" x14ac:dyDescent="0.3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ht="14.4" x14ac:dyDescent="0.3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ht="14.4" x14ac:dyDescent="0.3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ht="14.4" x14ac:dyDescent="0.3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ht="14.4" x14ac:dyDescent="0.3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ht="14.4" x14ac:dyDescent="0.3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ht="14.4" x14ac:dyDescent="0.3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ht="14.4" x14ac:dyDescent="0.3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ht="14.4" x14ac:dyDescent="0.3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3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3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3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3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3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3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3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3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3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3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3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3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3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3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3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3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3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3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3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3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3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3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3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3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3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3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3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3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3">
      <c r="A49" s="15">
        <v>44981</v>
      </c>
      <c r="B49" s="20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3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3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3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3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3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3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3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3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3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3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3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3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3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3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3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3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3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3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3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3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3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3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3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3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3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3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3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3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3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3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3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3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3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3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3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3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3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3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3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3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3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3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3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3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3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3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3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3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3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3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3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3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3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3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3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3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3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3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3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3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3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3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3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3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3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3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3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3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3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3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3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3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3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3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3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3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3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3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3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3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3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3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3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3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3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3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3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3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3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3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3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3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3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3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3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3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3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3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3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3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3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3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3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3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3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3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3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3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3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3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3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3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3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3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3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3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3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3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3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3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3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3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3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3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3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3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3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3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3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3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3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3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3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3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3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3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3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3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3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3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3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3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3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3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3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3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3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3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3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3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3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3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3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3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3">
      <c r="G204" s="2"/>
      <c r="O204" s="13"/>
      <c r="T204" s="4"/>
      <c r="AB204" s="13"/>
      <c r="AG204" s="6"/>
      <c r="AT204" s="8"/>
    </row>
    <row r="205" spans="7:67" ht="15.75" customHeight="1" x14ac:dyDescent="0.3">
      <c r="G205" s="2"/>
      <c r="O205" s="13"/>
      <c r="T205" s="4"/>
      <c r="AB205" s="13"/>
      <c r="AG205" s="6"/>
      <c r="AT205" s="8"/>
    </row>
    <row r="206" spans="7:67" ht="15.75" customHeight="1" x14ac:dyDescent="0.3">
      <c r="G206" s="2"/>
      <c r="O206" s="13"/>
      <c r="T206" s="4"/>
      <c r="AB206" s="13"/>
      <c r="AG206" s="6"/>
      <c r="AT206" s="8"/>
    </row>
    <row r="207" spans="7:67" ht="15.75" customHeight="1" x14ac:dyDescent="0.3">
      <c r="G207" s="2"/>
      <c r="O207" s="13"/>
      <c r="T207" s="4"/>
      <c r="AB207" s="13"/>
      <c r="AG207" s="6"/>
      <c r="AT207" s="8"/>
    </row>
    <row r="208" spans="7:67" ht="15.75" customHeight="1" x14ac:dyDescent="0.3">
      <c r="G208" s="2"/>
      <c r="O208" s="13"/>
      <c r="T208" s="4"/>
      <c r="AB208" s="13"/>
      <c r="AG208" s="6"/>
      <c r="AT208" s="8"/>
    </row>
    <row r="209" spans="7:46" ht="15.75" customHeight="1" x14ac:dyDescent="0.3">
      <c r="G209" s="2"/>
      <c r="O209" s="13"/>
      <c r="T209" s="4"/>
      <c r="AB209" s="13"/>
      <c r="AG209" s="6"/>
      <c r="AT209" s="8"/>
    </row>
    <row r="210" spans="7:46" ht="15.75" customHeight="1" x14ac:dyDescent="0.3">
      <c r="G210" s="2"/>
      <c r="O210" s="13"/>
      <c r="T210" s="4"/>
      <c r="AB210" s="13"/>
      <c r="AG210" s="6"/>
      <c r="AT210" s="8"/>
    </row>
    <row r="211" spans="7:46" ht="15.75" customHeight="1" x14ac:dyDescent="0.3">
      <c r="G211" s="2"/>
      <c r="O211" s="13"/>
      <c r="T211" s="4"/>
      <c r="AB211" s="13"/>
      <c r="AG211" s="6"/>
      <c r="AT211" s="8"/>
    </row>
    <row r="212" spans="7:46" ht="15.75" customHeight="1" x14ac:dyDescent="0.3">
      <c r="G212" s="2"/>
      <c r="O212" s="13"/>
      <c r="T212" s="4"/>
      <c r="AB212" s="13"/>
      <c r="AG212" s="6"/>
      <c r="AT212" s="8"/>
    </row>
    <row r="213" spans="7:46" ht="15.75" customHeight="1" x14ac:dyDescent="0.3">
      <c r="G213" s="2"/>
      <c r="O213" s="13"/>
      <c r="T213" s="4"/>
      <c r="AB213" s="13"/>
      <c r="AG213" s="6"/>
      <c r="AT213" s="8"/>
    </row>
    <row r="214" spans="7:46" ht="15.75" customHeight="1" x14ac:dyDescent="0.3">
      <c r="G214" s="2"/>
      <c r="O214" s="13"/>
      <c r="T214" s="4"/>
      <c r="AB214" s="13"/>
      <c r="AG214" s="6"/>
      <c r="AT214" s="8"/>
    </row>
    <row r="215" spans="7:46" ht="15.75" customHeight="1" x14ac:dyDescent="0.3">
      <c r="G215" s="2"/>
      <c r="O215" s="13"/>
      <c r="T215" s="4"/>
      <c r="AB215" s="13"/>
      <c r="AG215" s="6"/>
      <c r="AT215" s="8"/>
    </row>
    <row r="216" spans="7:46" ht="15.75" customHeight="1" x14ac:dyDescent="0.3">
      <c r="G216" s="2"/>
      <c r="O216" s="13"/>
      <c r="T216" s="4"/>
      <c r="AB216" s="13"/>
      <c r="AG216" s="6"/>
      <c r="AT216" s="8"/>
    </row>
    <row r="217" spans="7:46" ht="15.75" customHeight="1" x14ac:dyDescent="0.3">
      <c r="G217" s="2"/>
      <c r="O217" s="13"/>
      <c r="T217" s="4"/>
      <c r="AB217" s="13"/>
      <c r="AG217" s="6"/>
      <c r="AT217" s="8"/>
    </row>
    <row r="218" spans="7:46" ht="15.75" customHeight="1" x14ac:dyDescent="0.3">
      <c r="G218" s="2"/>
      <c r="O218" s="13"/>
      <c r="T218" s="4"/>
      <c r="AB218" s="13"/>
      <c r="AG218" s="6"/>
      <c r="AT218" s="8"/>
    </row>
    <row r="219" spans="7:46" ht="15.75" customHeight="1" x14ac:dyDescent="0.3">
      <c r="G219" s="2"/>
      <c r="O219" s="13"/>
      <c r="T219" s="4"/>
      <c r="AB219" s="13"/>
      <c r="AG219" s="6"/>
      <c r="AT219" s="8"/>
    </row>
    <row r="220" spans="7:46" ht="15.75" customHeight="1" x14ac:dyDescent="0.3">
      <c r="G220" s="2"/>
      <c r="O220" s="13"/>
      <c r="T220" s="4"/>
      <c r="AB220" s="13"/>
      <c r="AG220" s="6"/>
      <c r="AT220" s="8"/>
    </row>
    <row r="221" spans="7:46" ht="15.75" customHeight="1" x14ac:dyDescent="0.3">
      <c r="G221" s="2"/>
      <c r="O221" s="13"/>
      <c r="T221" s="4"/>
      <c r="AB221" s="13"/>
      <c r="AG221" s="6"/>
      <c r="AT221" s="8"/>
    </row>
    <row r="222" spans="7:46" ht="15.75" customHeight="1" x14ac:dyDescent="0.3">
      <c r="G222" s="2"/>
      <c r="O222" s="13"/>
      <c r="T222" s="4"/>
      <c r="AB222" s="13"/>
      <c r="AG222" s="6"/>
      <c r="AT222" s="8"/>
    </row>
    <row r="223" spans="7:46" ht="15.75" customHeight="1" x14ac:dyDescent="0.3">
      <c r="G223" s="2"/>
      <c r="O223" s="13"/>
      <c r="T223" s="4"/>
      <c r="AB223" s="13"/>
      <c r="AG223" s="6"/>
      <c r="AT223" s="8"/>
    </row>
    <row r="224" spans="7:46" ht="15.75" customHeight="1" x14ac:dyDescent="0.3">
      <c r="G224" s="2"/>
      <c r="O224" s="13"/>
      <c r="T224" s="4"/>
      <c r="AB224" s="13"/>
      <c r="AG224" s="6"/>
      <c r="AT224" s="8"/>
    </row>
    <row r="225" spans="7:46" ht="15.75" customHeight="1" x14ac:dyDescent="0.3">
      <c r="G225" s="2"/>
      <c r="O225" s="13"/>
      <c r="T225" s="4"/>
      <c r="AB225" s="13"/>
      <c r="AG225" s="6"/>
      <c r="AT225" s="8"/>
    </row>
    <row r="226" spans="7:46" ht="15.75" customHeight="1" x14ac:dyDescent="0.3">
      <c r="G226" s="2"/>
      <c r="O226" s="13"/>
      <c r="T226" s="4"/>
      <c r="AB226" s="13"/>
      <c r="AG226" s="6"/>
      <c r="AT226" s="8"/>
    </row>
    <row r="227" spans="7:46" ht="15.75" customHeight="1" x14ac:dyDescent="0.3">
      <c r="G227" s="2"/>
      <c r="O227" s="13"/>
      <c r="T227" s="4"/>
      <c r="AB227" s="13"/>
      <c r="AG227" s="6"/>
      <c r="AT227" s="8"/>
    </row>
    <row r="228" spans="7:46" ht="15.75" customHeight="1" x14ac:dyDescent="0.3">
      <c r="G228" s="2"/>
      <c r="O228" s="13"/>
      <c r="T228" s="4"/>
      <c r="AB228" s="13"/>
      <c r="AG228" s="6"/>
      <c r="AT228" s="8"/>
    </row>
    <row r="229" spans="7:46" ht="15.75" customHeight="1" x14ac:dyDescent="0.3">
      <c r="G229" s="2"/>
      <c r="O229" s="13"/>
      <c r="T229" s="4"/>
      <c r="AB229" s="13"/>
      <c r="AG229" s="6"/>
      <c r="AT229" s="8"/>
    </row>
    <row r="230" spans="7:46" ht="15.75" customHeight="1" x14ac:dyDescent="0.3">
      <c r="G230" s="2"/>
      <c r="O230" s="13"/>
      <c r="T230" s="4"/>
      <c r="AB230" s="13"/>
      <c r="AG230" s="6"/>
      <c r="AT230" s="8"/>
    </row>
    <row r="231" spans="7:46" ht="15.75" customHeight="1" x14ac:dyDescent="0.3">
      <c r="G231" s="2"/>
      <c r="O231" s="13"/>
      <c r="T231" s="4"/>
      <c r="AB231" s="13"/>
      <c r="AG231" s="6"/>
      <c r="AT231" s="8"/>
    </row>
    <row r="232" spans="7:46" ht="15.75" customHeight="1" x14ac:dyDescent="0.3">
      <c r="G232" s="2"/>
      <c r="O232" s="13"/>
      <c r="T232" s="4"/>
      <c r="AB232" s="13"/>
      <c r="AG232" s="6"/>
      <c r="AT232" s="8"/>
    </row>
    <row r="233" spans="7:46" ht="15.75" customHeight="1" x14ac:dyDescent="0.3">
      <c r="G233" s="2"/>
      <c r="O233" s="13"/>
      <c r="T233" s="4"/>
      <c r="AB233" s="13"/>
      <c r="AG233" s="6"/>
      <c r="AT233" s="8"/>
    </row>
    <row r="234" spans="7:46" ht="15.75" customHeight="1" x14ac:dyDescent="0.3">
      <c r="G234" s="2"/>
      <c r="O234" s="13"/>
      <c r="T234" s="4"/>
      <c r="AB234" s="13"/>
      <c r="AG234" s="6"/>
      <c r="AT234" s="8"/>
    </row>
    <row r="235" spans="7:46" ht="15.75" customHeight="1" x14ac:dyDescent="0.3">
      <c r="G235" s="2"/>
      <c r="O235" s="13"/>
      <c r="T235" s="4"/>
      <c r="AB235" s="13"/>
      <c r="AG235" s="6"/>
      <c r="AT235" s="8"/>
    </row>
    <row r="236" spans="7:46" ht="15.75" customHeight="1" x14ac:dyDescent="0.3">
      <c r="G236" s="2"/>
      <c r="O236" s="13"/>
      <c r="T236" s="4"/>
      <c r="AB236" s="13"/>
      <c r="AG236" s="6"/>
      <c r="AT236" s="8"/>
    </row>
    <row r="237" spans="7:46" ht="15.75" customHeight="1" x14ac:dyDescent="0.3">
      <c r="G237" s="2"/>
      <c r="O237" s="13"/>
      <c r="T237" s="4"/>
      <c r="AB237" s="13"/>
      <c r="AG237" s="6"/>
      <c r="AT237" s="8"/>
    </row>
    <row r="238" spans="7:46" ht="15.75" customHeight="1" x14ac:dyDescent="0.3">
      <c r="G238" s="2"/>
      <c r="O238" s="13"/>
      <c r="T238" s="4"/>
      <c r="AB238" s="13"/>
      <c r="AG238" s="6"/>
      <c r="AT238" s="8"/>
    </row>
    <row r="239" spans="7:46" ht="15.75" customHeight="1" x14ac:dyDescent="0.3">
      <c r="G239" s="2"/>
      <c r="O239" s="13"/>
      <c r="T239" s="4"/>
      <c r="AB239" s="13"/>
      <c r="AG239" s="6"/>
      <c r="AT239" s="8"/>
    </row>
    <row r="240" spans="7:46" ht="15.75" customHeight="1" x14ac:dyDescent="0.3">
      <c r="G240" s="2"/>
      <c r="O240" s="13"/>
      <c r="T240" s="4"/>
      <c r="AB240" s="13"/>
      <c r="AG240" s="6"/>
      <c r="AT240" s="8"/>
    </row>
    <row r="241" spans="7:46" ht="15.75" customHeight="1" x14ac:dyDescent="0.3">
      <c r="G241" s="2"/>
      <c r="O241" s="13"/>
      <c r="T241" s="4"/>
      <c r="AB241" s="13"/>
      <c r="AG241" s="6"/>
      <c r="AT241" s="8"/>
    </row>
    <row r="242" spans="7:46" ht="15.75" customHeight="1" x14ac:dyDescent="0.3">
      <c r="G242" s="2"/>
      <c r="O242" s="13"/>
      <c r="T242" s="4"/>
      <c r="AB242" s="13"/>
      <c r="AG242" s="6"/>
      <c r="AT242" s="8"/>
    </row>
    <row r="243" spans="7:46" ht="15.75" customHeight="1" x14ac:dyDescent="0.3">
      <c r="G243" s="2"/>
      <c r="O243" s="13"/>
      <c r="T243" s="4"/>
      <c r="AB243" s="13"/>
      <c r="AG243" s="6"/>
      <c r="AT243" s="8"/>
    </row>
    <row r="244" spans="7:46" ht="15.75" customHeight="1" x14ac:dyDescent="0.3">
      <c r="G244" s="2"/>
      <c r="O244" s="13"/>
      <c r="T244" s="4"/>
      <c r="AB244" s="13"/>
      <c r="AG244" s="6"/>
      <c r="AT244" s="8"/>
    </row>
    <row r="245" spans="7:46" ht="15.75" customHeight="1" x14ac:dyDescent="0.3">
      <c r="G245" s="2"/>
      <c r="O245" s="13"/>
      <c r="T245" s="4"/>
      <c r="AB245" s="13"/>
      <c r="AG245" s="6"/>
      <c r="AT245" s="8"/>
    </row>
    <row r="246" spans="7:46" ht="15.75" customHeight="1" x14ac:dyDescent="0.3">
      <c r="G246" s="2"/>
      <c r="O246" s="13"/>
      <c r="T246" s="4"/>
      <c r="AB246" s="13"/>
      <c r="AG246" s="6"/>
      <c r="AT246" s="8"/>
    </row>
    <row r="247" spans="7:46" ht="15.75" customHeight="1" x14ac:dyDescent="0.3">
      <c r="G247" s="2"/>
      <c r="O247" s="13"/>
      <c r="T247" s="4"/>
      <c r="AB247" s="13"/>
      <c r="AG247" s="6"/>
      <c r="AT247" s="8"/>
    </row>
    <row r="248" spans="7:46" ht="15.75" customHeight="1" x14ac:dyDescent="0.3">
      <c r="G248" s="2"/>
      <c r="O248" s="13"/>
      <c r="T248" s="4"/>
      <c r="AB248" s="13"/>
      <c r="AG248" s="6"/>
      <c r="AT248" s="8"/>
    </row>
    <row r="249" spans="7:46" ht="15.75" customHeight="1" x14ac:dyDescent="0.3">
      <c r="G249" s="2"/>
      <c r="O249" s="13"/>
      <c r="T249" s="4"/>
      <c r="AB249" s="13"/>
      <c r="AG249" s="6"/>
      <c r="AT249" s="8"/>
    </row>
    <row r="250" spans="7:46" ht="15.75" customHeight="1" x14ac:dyDescent="0.3">
      <c r="G250" s="2"/>
      <c r="O250" s="13"/>
      <c r="T250" s="4"/>
      <c r="AB250" s="13"/>
      <c r="AG250" s="6"/>
      <c r="AT250" s="8"/>
    </row>
    <row r="251" spans="7:46" ht="15.75" customHeight="1" x14ac:dyDescent="0.3">
      <c r="G251" s="2"/>
      <c r="O251" s="13"/>
      <c r="T251" s="4"/>
      <c r="AB251" s="13"/>
      <c r="AG251" s="6"/>
      <c r="AT251" s="8"/>
    </row>
    <row r="252" spans="7:46" ht="15.75" customHeight="1" x14ac:dyDescent="0.3">
      <c r="G252" s="2"/>
      <c r="O252" s="13"/>
      <c r="T252" s="4"/>
      <c r="AB252" s="13"/>
      <c r="AG252" s="6"/>
      <c r="AT252" s="8"/>
    </row>
    <row r="253" spans="7:46" ht="15.75" customHeight="1" x14ac:dyDescent="0.3">
      <c r="G253" s="2"/>
      <c r="O253" s="13"/>
      <c r="T253" s="4"/>
      <c r="AB253" s="13"/>
      <c r="AG253" s="6"/>
      <c r="AT253" s="8"/>
    </row>
    <row r="254" spans="7:46" ht="15.75" customHeight="1" x14ac:dyDescent="0.3">
      <c r="G254" s="2"/>
      <c r="O254" s="13"/>
      <c r="T254" s="4"/>
      <c r="AB254" s="13"/>
      <c r="AG254" s="6"/>
      <c r="AT254" s="8"/>
    </row>
    <row r="255" spans="7:46" ht="15.75" customHeight="1" x14ac:dyDescent="0.3">
      <c r="G255" s="2"/>
      <c r="O255" s="13"/>
      <c r="T255" s="4"/>
      <c r="AB255" s="13"/>
      <c r="AG255" s="6"/>
      <c r="AT255" s="8"/>
    </row>
    <row r="256" spans="7:46" ht="15.75" customHeight="1" x14ac:dyDescent="0.3">
      <c r="G256" s="2"/>
      <c r="O256" s="13"/>
      <c r="T256" s="4"/>
      <c r="AB256" s="13"/>
      <c r="AG256" s="6"/>
      <c r="AT256" s="8"/>
    </row>
    <row r="257" spans="7:46" ht="15.75" customHeight="1" x14ac:dyDescent="0.3">
      <c r="G257" s="2"/>
      <c r="O257" s="13"/>
      <c r="T257" s="4"/>
      <c r="AB257" s="13"/>
      <c r="AG257" s="6"/>
      <c r="AT257" s="8"/>
    </row>
    <row r="258" spans="7:46" ht="15.75" customHeight="1" x14ac:dyDescent="0.3">
      <c r="G258" s="2"/>
      <c r="O258" s="13"/>
      <c r="T258" s="4"/>
      <c r="AB258" s="13"/>
      <c r="AG258" s="6"/>
      <c r="AT258" s="8"/>
    </row>
    <row r="259" spans="7:46" ht="15.75" customHeight="1" x14ac:dyDescent="0.3">
      <c r="G259" s="2"/>
      <c r="O259" s="13"/>
      <c r="T259" s="4"/>
      <c r="AB259" s="13"/>
      <c r="AG259" s="6"/>
      <c r="AT259" s="8"/>
    </row>
    <row r="260" spans="7:46" ht="15.75" customHeight="1" x14ac:dyDescent="0.3">
      <c r="G260" s="2"/>
      <c r="O260" s="13"/>
      <c r="T260" s="4"/>
      <c r="AB260" s="13"/>
      <c r="AG260" s="6"/>
      <c r="AT260" s="8"/>
    </row>
    <row r="261" spans="7:46" ht="15.75" customHeight="1" x14ac:dyDescent="0.3">
      <c r="G261" s="2"/>
      <c r="O261" s="13"/>
      <c r="T261" s="4"/>
      <c r="AB261" s="13"/>
      <c r="AG261" s="6"/>
      <c r="AT261" s="8"/>
    </row>
    <row r="262" spans="7:46" ht="15.75" customHeight="1" x14ac:dyDescent="0.3">
      <c r="G262" s="2"/>
      <c r="O262" s="13"/>
      <c r="T262" s="4"/>
      <c r="AB262" s="13"/>
      <c r="AG262" s="6"/>
      <c r="AT262" s="8"/>
    </row>
    <row r="263" spans="7:46" ht="15.75" customHeight="1" x14ac:dyDescent="0.3">
      <c r="G263" s="2"/>
      <c r="O263" s="13"/>
      <c r="T263" s="4"/>
      <c r="AB263" s="13"/>
      <c r="AG263" s="6"/>
      <c r="AT263" s="8"/>
    </row>
    <row r="264" spans="7:46" ht="15.75" customHeight="1" x14ac:dyDescent="0.3">
      <c r="G264" s="2"/>
      <c r="O264" s="13"/>
      <c r="T264" s="4"/>
      <c r="AB264" s="13"/>
      <c r="AG264" s="6"/>
      <c r="AT264" s="8"/>
    </row>
    <row r="265" spans="7:46" ht="15.75" customHeight="1" x14ac:dyDescent="0.3">
      <c r="G265" s="2"/>
      <c r="O265" s="13"/>
      <c r="T265" s="4"/>
      <c r="AB265" s="13"/>
      <c r="AG265" s="6"/>
      <c r="AT265" s="8"/>
    </row>
    <row r="266" spans="7:46" ht="15.75" customHeight="1" x14ac:dyDescent="0.3">
      <c r="G266" s="2"/>
      <c r="O266" s="13"/>
      <c r="T266" s="4"/>
      <c r="AB266" s="13"/>
      <c r="AG266" s="6"/>
      <c r="AT266" s="8"/>
    </row>
    <row r="267" spans="7:46" ht="15.75" customHeight="1" x14ac:dyDescent="0.3">
      <c r="G267" s="2"/>
      <c r="O267" s="13"/>
      <c r="T267" s="4"/>
      <c r="AB267" s="13"/>
      <c r="AG267" s="6"/>
      <c r="AT267" s="8"/>
    </row>
    <row r="268" spans="7:46" ht="15.75" customHeight="1" x14ac:dyDescent="0.3">
      <c r="G268" s="2"/>
      <c r="O268" s="13"/>
      <c r="T268" s="4"/>
      <c r="AB268" s="13"/>
      <c r="AG268" s="6"/>
      <c r="AT268" s="8"/>
    </row>
    <row r="269" spans="7:46" ht="15.75" customHeight="1" x14ac:dyDescent="0.3">
      <c r="G269" s="2"/>
      <c r="O269" s="13"/>
      <c r="T269" s="4"/>
      <c r="AB269" s="13"/>
      <c r="AG269" s="6"/>
      <c r="AT269" s="8"/>
    </row>
    <row r="270" spans="7:46" ht="15.75" customHeight="1" x14ac:dyDescent="0.3">
      <c r="G270" s="2"/>
      <c r="O270" s="13"/>
      <c r="T270" s="4"/>
      <c r="AB270" s="13"/>
      <c r="AG270" s="6"/>
      <c r="AT270" s="8"/>
    </row>
    <row r="271" spans="7:46" ht="15.75" customHeight="1" x14ac:dyDescent="0.3">
      <c r="G271" s="2"/>
      <c r="O271" s="13"/>
      <c r="T271" s="4"/>
      <c r="AB271" s="13"/>
      <c r="AG271" s="6"/>
      <c r="AT271" s="8"/>
    </row>
    <row r="272" spans="7:46" ht="15.75" customHeight="1" x14ac:dyDescent="0.3">
      <c r="G272" s="2"/>
      <c r="O272" s="13"/>
      <c r="T272" s="4"/>
      <c r="AB272" s="13"/>
      <c r="AG272" s="6"/>
      <c r="AT272" s="8"/>
    </row>
    <row r="273" spans="7:46" ht="15.75" customHeight="1" x14ac:dyDescent="0.3">
      <c r="G273" s="2"/>
      <c r="O273" s="13"/>
      <c r="T273" s="4"/>
      <c r="AB273" s="13"/>
      <c r="AG273" s="6"/>
      <c r="AT273" s="8"/>
    </row>
    <row r="274" spans="7:46" ht="15.75" customHeight="1" x14ac:dyDescent="0.3">
      <c r="G274" s="2"/>
      <c r="O274" s="13"/>
      <c r="T274" s="4"/>
      <c r="AB274" s="13"/>
      <c r="AG274" s="6"/>
      <c r="AT274" s="8"/>
    </row>
    <row r="275" spans="7:46" ht="15.75" customHeight="1" x14ac:dyDescent="0.3">
      <c r="G275" s="2"/>
      <c r="O275" s="13"/>
      <c r="T275" s="4"/>
      <c r="AB275" s="13"/>
      <c r="AG275" s="6"/>
      <c r="AT275" s="8"/>
    </row>
    <row r="276" spans="7:46" ht="15.75" customHeight="1" x14ac:dyDescent="0.3">
      <c r="G276" s="2"/>
      <c r="O276" s="13"/>
      <c r="T276" s="4"/>
      <c r="AB276" s="13"/>
      <c r="AG276" s="6"/>
      <c r="AT276" s="8"/>
    </row>
    <row r="277" spans="7:46" ht="15.75" customHeight="1" x14ac:dyDescent="0.3">
      <c r="G277" s="2"/>
      <c r="O277" s="13"/>
      <c r="T277" s="4"/>
      <c r="AB277" s="13"/>
      <c r="AG277" s="6"/>
      <c r="AT277" s="8"/>
    </row>
    <row r="278" spans="7:46" ht="15.75" customHeight="1" x14ac:dyDescent="0.3">
      <c r="G278" s="2"/>
      <c r="O278" s="13"/>
      <c r="T278" s="4"/>
      <c r="AB278" s="13"/>
      <c r="AG278" s="6"/>
      <c r="AT278" s="8"/>
    </row>
    <row r="279" spans="7:46" ht="15.75" customHeight="1" x14ac:dyDescent="0.3">
      <c r="G279" s="2"/>
      <c r="O279" s="13"/>
      <c r="T279" s="4"/>
      <c r="AB279" s="13"/>
      <c r="AG279" s="6"/>
      <c r="AT279" s="8"/>
    </row>
    <row r="280" spans="7:46" ht="15.75" customHeight="1" x14ac:dyDescent="0.3">
      <c r="G280" s="2"/>
      <c r="O280" s="13"/>
      <c r="T280" s="4"/>
      <c r="AB280" s="13"/>
      <c r="AG280" s="6"/>
      <c r="AT280" s="8"/>
    </row>
    <row r="281" spans="7:46" ht="15.75" customHeight="1" x14ac:dyDescent="0.3">
      <c r="G281" s="2"/>
      <c r="O281" s="13"/>
      <c r="T281" s="4"/>
      <c r="AB281" s="13"/>
      <c r="AG281" s="6"/>
      <c r="AT281" s="8"/>
    </row>
    <row r="282" spans="7:46" ht="15.75" customHeight="1" x14ac:dyDescent="0.3">
      <c r="G282" s="2"/>
      <c r="O282" s="13"/>
      <c r="T282" s="4"/>
      <c r="AB282" s="13"/>
      <c r="AG282" s="6"/>
      <c r="AT282" s="8"/>
    </row>
    <row r="283" spans="7:46" ht="15.75" customHeight="1" x14ac:dyDescent="0.3">
      <c r="G283" s="2"/>
      <c r="O283" s="13"/>
      <c r="T283" s="4"/>
      <c r="AB283" s="13"/>
      <c r="AG283" s="6"/>
      <c r="AT283" s="8"/>
    </row>
    <row r="284" spans="7:46" ht="15.75" customHeight="1" x14ac:dyDescent="0.3">
      <c r="G284" s="2"/>
      <c r="O284" s="13"/>
      <c r="AB284" s="13"/>
      <c r="AG284" s="6"/>
      <c r="AT284" s="8"/>
    </row>
    <row r="285" spans="7:46" ht="15.75" customHeight="1" x14ac:dyDescent="0.3">
      <c r="G285" s="2"/>
      <c r="O285" s="13"/>
      <c r="AB285" s="13"/>
      <c r="AG285" s="6"/>
    </row>
    <row r="286" spans="7:46" ht="15.75" customHeight="1" x14ac:dyDescent="0.3">
      <c r="G286" s="2"/>
      <c r="O286" s="13"/>
      <c r="AB286" s="13"/>
      <c r="AG286" s="6"/>
    </row>
    <row r="287" spans="7:46" ht="15.75" customHeight="1" x14ac:dyDescent="0.3">
      <c r="G287" s="2"/>
      <c r="O287" s="13"/>
      <c r="AB287" s="13"/>
      <c r="AG287" s="6"/>
    </row>
    <row r="288" spans="7:46" ht="15.75" customHeight="1" x14ac:dyDescent="0.3">
      <c r="G288" s="2"/>
      <c r="O288" s="13"/>
      <c r="AB288" s="13"/>
      <c r="AG288" s="6"/>
    </row>
    <row r="289" spans="7:33" ht="15.75" customHeight="1" x14ac:dyDescent="0.3">
      <c r="G289" s="2"/>
      <c r="O289" s="13"/>
      <c r="AB289" s="13"/>
      <c r="AG289" s="6"/>
    </row>
    <row r="290" spans="7:33" ht="15.75" customHeight="1" x14ac:dyDescent="0.3">
      <c r="G290" s="2"/>
      <c r="O290" s="13"/>
      <c r="AB290" s="13"/>
      <c r="AG290" s="6"/>
    </row>
    <row r="291" spans="7:33" ht="15.75" customHeight="1" x14ac:dyDescent="0.3">
      <c r="G291" s="2"/>
      <c r="O291" s="13"/>
      <c r="AB291" s="13"/>
      <c r="AG291" s="6"/>
    </row>
    <row r="292" spans="7:33" ht="15.75" customHeight="1" x14ac:dyDescent="0.3">
      <c r="G292" s="2"/>
      <c r="O292" s="13"/>
      <c r="AB292" s="13"/>
      <c r="AG292" s="6"/>
    </row>
    <row r="293" spans="7:33" ht="15.75" customHeight="1" x14ac:dyDescent="0.3">
      <c r="G293" s="2"/>
      <c r="O293" s="13"/>
      <c r="AB293" s="13"/>
      <c r="AG293" s="6"/>
    </row>
    <row r="294" spans="7:33" ht="15.75" customHeight="1" x14ac:dyDescent="0.3">
      <c r="G294" s="2"/>
      <c r="O294" s="13"/>
      <c r="AB294" s="13"/>
      <c r="AG294" s="6"/>
    </row>
    <row r="295" spans="7:33" ht="15.75" customHeight="1" x14ac:dyDescent="0.3">
      <c r="G295" s="2"/>
      <c r="O295" s="13"/>
      <c r="AB295" s="13"/>
      <c r="AG295" s="6"/>
    </row>
    <row r="296" spans="7:33" ht="15.75" customHeight="1" x14ac:dyDescent="0.3">
      <c r="G296" s="2"/>
      <c r="O296" s="13"/>
      <c r="AB296" s="13"/>
      <c r="AG296" s="6"/>
    </row>
    <row r="297" spans="7:33" ht="15.75" customHeight="1" x14ac:dyDescent="0.3">
      <c r="G297" s="2"/>
      <c r="O297" s="13"/>
      <c r="AB297" s="13"/>
      <c r="AG297" s="6"/>
    </row>
    <row r="298" spans="7:33" ht="15.75" customHeight="1" x14ac:dyDescent="0.3">
      <c r="G298" s="2"/>
      <c r="O298" s="13"/>
      <c r="AB298" s="13"/>
      <c r="AG298" s="6"/>
    </row>
    <row r="299" spans="7:33" ht="15.75" customHeight="1" x14ac:dyDescent="0.3">
      <c r="G299" s="2"/>
      <c r="O299" s="13"/>
      <c r="AB299" s="13"/>
      <c r="AG299" s="6"/>
    </row>
    <row r="300" spans="7:33" ht="15.75" customHeight="1" x14ac:dyDescent="0.3">
      <c r="G300" s="2"/>
      <c r="O300" s="13"/>
      <c r="AB300" s="13"/>
      <c r="AG300" s="6"/>
    </row>
    <row r="301" spans="7:33" ht="15.75" customHeight="1" x14ac:dyDescent="0.3">
      <c r="G301" s="2"/>
      <c r="O301" s="13"/>
      <c r="AB301" s="13"/>
      <c r="AG301" s="6"/>
    </row>
    <row r="302" spans="7:33" ht="15.75" customHeight="1" x14ac:dyDescent="0.3">
      <c r="G302" s="2"/>
      <c r="O302" s="13"/>
      <c r="AB302" s="13"/>
      <c r="AG302" s="6"/>
    </row>
    <row r="303" spans="7:33" ht="15.75" customHeight="1" x14ac:dyDescent="0.3">
      <c r="G303" s="2"/>
      <c r="O303" s="13"/>
      <c r="AB303" s="13"/>
      <c r="AG303" s="6"/>
    </row>
    <row r="304" spans="7:33" ht="15.75" customHeight="1" x14ac:dyDescent="0.3">
      <c r="G304" s="2"/>
      <c r="O304" s="13"/>
      <c r="AB304" s="13"/>
      <c r="AG304" s="6"/>
    </row>
    <row r="305" spans="7:33" ht="15.75" customHeight="1" x14ac:dyDescent="0.3">
      <c r="G305" s="2"/>
      <c r="O305" s="13"/>
      <c r="AB305" s="13"/>
      <c r="AG305" s="6"/>
    </row>
    <row r="306" spans="7:33" ht="15.75" customHeight="1" x14ac:dyDescent="0.3">
      <c r="G306" s="2"/>
      <c r="O306" s="13"/>
      <c r="AB306" s="13"/>
      <c r="AG306" s="6"/>
    </row>
    <row r="307" spans="7:33" ht="15.75" customHeight="1" x14ac:dyDescent="0.3">
      <c r="G307" s="2"/>
      <c r="O307" s="13"/>
      <c r="AB307" s="13"/>
      <c r="AG307" s="6"/>
    </row>
    <row r="308" spans="7:33" ht="15.75" customHeight="1" x14ac:dyDescent="0.3">
      <c r="G308" s="2"/>
      <c r="O308" s="13"/>
      <c r="AB308" s="13"/>
      <c r="AG308" s="6"/>
    </row>
    <row r="309" spans="7:33" ht="15.75" customHeight="1" x14ac:dyDescent="0.3">
      <c r="G309" s="2"/>
      <c r="O309" s="13"/>
      <c r="AB309" s="13"/>
      <c r="AG309" s="6"/>
    </row>
    <row r="310" spans="7:33" ht="15.75" customHeight="1" x14ac:dyDescent="0.3">
      <c r="G310" s="2"/>
      <c r="O310" s="13"/>
      <c r="AB310" s="13"/>
      <c r="AG310" s="6"/>
    </row>
    <row r="311" spans="7:33" ht="15.75" customHeight="1" x14ac:dyDescent="0.3">
      <c r="G311" s="2"/>
      <c r="O311" s="13"/>
      <c r="AB311" s="13"/>
      <c r="AG311" s="6"/>
    </row>
    <row r="312" spans="7:33" ht="15.75" customHeight="1" x14ac:dyDescent="0.3">
      <c r="G312" s="2"/>
      <c r="O312" s="13"/>
      <c r="AB312" s="13"/>
      <c r="AG312" s="6"/>
    </row>
    <row r="313" spans="7:33" ht="15.75" customHeight="1" x14ac:dyDescent="0.3">
      <c r="G313" s="2"/>
      <c r="O313" s="13"/>
      <c r="AB313" s="13"/>
      <c r="AG313" s="6"/>
    </row>
    <row r="314" spans="7:33" ht="15.75" customHeight="1" x14ac:dyDescent="0.3">
      <c r="G314" s="2"/>
      <c r="O314" s="13"/>
      <c r="AB314" s="13"/>
      <c r="AG314" s="6"/>
    </row>
    <row r="315" spans="7:33" ht="15.75" customHeight="1" x14ac:dyDescent="0.3">
      <c r="G315" s="2"/>
      <c r="O315" s="13"/>
      <c r="AB315" s="13"/>
      <c r="AG315" s="6"/>
    </row>
    <row r="316" spans="7:33" ht="15.75" customHeight="1" x14ac:dyDescent="0.3">
      <c r="G316" s="2"/>
      <c r="O316" s="13"/>
      <c r="AB316" s="13"/>
      <c r="AG316" s="6"/>
    </row>
    <row r="317" spans="7:33" ht="15.75" customHeight="1" x14ac:dyDescent="0.3">
      <c r="G317" s="2"/>
      <c r="O317" s="13"/>
      <c r="AB317" s="13"/>
      <c r="AG317" s="6"/>
    </row>
    <row r="318" spans="7:33" ht="15.75" customHeight="1" x14ac:dyDescent="0.3">
      <c r="G318" s="2"/>
      <c r="O318" s="13"/>
      <c r="AB318" s="13"/>
      <c r="AG318" s="6"/>
    </row>
    <row r="319" spans="7:33" ht="15.75" customHeight="1" x14ac:dyDescent="0.3">
      <c r="G319" s="2"/>
      <c r="O319" s="13"/>
      <c r="AB319" s="13"/>
      <c r="AG319" s="6"/>
    </row>
    <row r="320" spans="7:33" ht="15.75" customHeight="1" x14ac:dyDescent="0.3">
      <c r="G320" s="2"/>
      <c r="O320" s="13"/>
      <c r="AB320" s="13"/>
      <c r="AG320" s="6"/>
    </row>
    <row r="321" spans="7:33" ht="15.75" customHeight="1" x14ac:dyDescent="0.3">
      <c r="G321" s="2"/>
      <c r="O321" s="13"/>
      <c r="AB321" s="13"/>
      <c r="AG321" s="6"/>
    </row>
    <row r="322" spans="7:33" ht="15.75" customHeight="1" x14ac:dyDescent="0.3">
      <c r="G322" s="2"/>
      <c r="O322" s="13"/>
      <c r="AB322" s="13"/>
      <c r="AG322" s="6"/>
    </row>
    <row r="323" spans="7:33" ht="15.75" customHeight="1" x14ac:dyDescent="0.3">
      <c r="G323" s="2"/>
      <c r="O323" s="13"/>
      <c r="AB323" s="13"/>
      <c r="AG323" s="6"/>
    </row>
    <row r="324" spans="7:33" ht="15.75" customHeight="1" x14ac:dyDescent="0.3">
      <c r="G324" s="2"/>
      <c r="O324" s="13"/>
      <c r="AB324" s="13"/>
      <c r="AG324" s="6"/>
    </row>
    <row r="325" spans="7:33" ht="15.75" customHeight="1" x14ac:dyDescent="0.3">
      <c r="G325" s="2"/>
      <c r="O325" s="13"/>
      <c r="AB325" s="13"/>
      <c r="AG325" s="6"/>
    </row>
    <row r="326" spans="7:33" ht="15.75" customHeight="1" x14ac:dyDescent="0.3">
      <c r="G326" s="2"/>
      <c r="O326" s="13"/>
      <c r="AB326" s="13"/>
      <c r="AG326" s="6"/>
    </row>
    <row r="327" spans="7:33" ht="15.75" customHeight="1" x14ac:dyDescent="0.3">
      <c r="G327" s="2"/>
      <c r="O327" s="13"/>
      <c r="AB327" s="13"/>
      <c r="AG327" s="6"/>
    </row>
    <row r="328" spans="7:33" ht="15.75" customHeight="1" x14ac:dyDescent="0.3">
      <c r="G328" s="2"/>
      <c r="O328" s="13"/>
      <c r="AB328" s="13"/>
      <c r="AG328" s="6"/>
    </row>
    <row r="329" spans="7:33" ht="15.75" customHeight="1" x14ac:dyDescent="0.3">
      <c r="G329" s="2"/>
      <c r="O329" s="13"/>
      <c r="AB329" s="13"/>
      <c r="AG329" s="6"/>
    </row>
    <row r="330" spans="7:33" ht="15.75" customHeight="1" x14ac:dyDescent="0.3">
      <c r="G330" s="2"/>
      <c r="O330" s="13"/>
      <c r="AB330" s="13"/>
      <c r="AG330" s="6"/>
    </row>
    <row r="331" spans="7:33" ht="15.75" customHeight="1" x14ac:dyDescent="0.3">
      <c r="G331" s="2"/>
      <c r="O331" s="13"/>
      <c r="AB331" s="13"/>
      <c r="AG331" s="6"/>
    </row>
    <row r="332" spans="7:33" ht="15.75" customHeight="1" x14ac:dyDescent="0.3">
      <c r="G332" s="2"/>
      <c r="O332" s="13"/>
      <c r="AB332" s="13"/>
      <c r="AG332" s="6"/>
    </row>
    <row r="333" spans="7:33" ht="15.75" customHeight="1" x14ac:dyDescent="0.3">
      <c r="G333" s="2"/>
      <c r="O333" s="13"/>
      <c r="AB333" s="13"/>
      <c r="AG333" s="6"/>
    </row>
    <row r="334" spans="7:33" ht="15.75" customHeight="1" x14ac:dyDescent="0.3">
      <c r="G334" s="2"/>
      <c r="O334" s="13"/>
      <c r="AB334" s="13"/>
      <c r="AG334" s="6"/>
    </row>
    <row r="335" spans="7:33" ht="15.75" customHeight="1" x14ac:dyDescent="0.3">
      <c r="G335" s="2"/>
      <c r="O335" s="13"/>
      <c r="AB335" s="13"/>
      <c r="AG335" s="6"/>
    </row>
    <row r="336" spans="7:33" ht="15.75" customHeight="1" x14ac:dyDescent="0.3">
      <c r="G336" s="2"/>
      <c r="O336" s="13"/>
      <c r="AB336" s="13"/>
      <c r="AG336" s="6"/>
    </row>
    <row r="337" spans="7:33" ht="15.75" customHeight="1" x14ac:dyDescent="0.3">
      <c r="G337" s="2"/>
      <c r="O337" s="13"/>
      <c r="AB337" s="13"/>
      <c r="AG337" s="6"/>
    </row>
    <row r="338" spans="7:33" ht="15.75" customHeight="1" x14ac:dyDescent="0.3">
      <c r="G338" s="2"/>
      <c r="O338" s="13"/>
      <c r="AB338" s="13"/>
      <c r="AG338" s="6"/>
    </row>
    <row r="339" spans="7:33" ht="15.75" customHeight="1" x14ac:dyDescent="0.3">
      <c r="G339" s="2"/>
      <c r="O339" s="13"/>
      <c r="AB339" s="13"/>
      <c r="AG339" s="6"/>
    </row>
    <row r="340" spans="7:33" ht="15.75" customHeight="1" x14ac:dyDescent="0.3">
      <c r="G340" s="2"/>
      <c r="O340" s="13"/>
      <c r="AB340" s="13"/>
      <c r="AG340" s="6"/>
    </row>
    <row r="341" spans="7:33" ht="15.75" customHeight="1" x14ac:dyDescent="0.3">
      <c r="G341" s="2"/>
      <c r="O341" s="13"/>
      <c r="AB341" s="13"/>
      <c r="AG341" s="6"/>
    </row>
    <row r="342" spans="7:33" ht="15.75" customHeight="1" x14ac:dyDescent="0.3">
      <c r="G342" s="2"/>
      <c r="O342" s="13"/>
      <c r="AB342" s="13"/>
      <c r="AG342" s="6"/>
    </row>
    <row r="343" spans="7:33" ht="15.75" customHeight="1" x14ac:dyDescent="0.3">
      <c r="G343" s="2"/>
      <c r="O343" s="13"/>
      <c r="AB343" s="13"/>
      <c r="AG343" s="6"/>
    </row>
    <row r="344" spans="7:33" ht="15.75" customHeight="1" x14ac:dyDescent="0.3">
      <c r="G344" s="2"/>
      <c r="O344" s="13"/>
      <c r="AB344" s="13"/>
      <c r="AG344" s="6"/>
    </row>
    <row r="345" spans="7:33" ht="15.75" customHeight="1" x14ac:dyDescent="0.3">
      <c r="G345" s="2"/>
      <c r="O345" s="13"/>
      <c r="AB345" s="13"/>
      <c r="AG345" s="6"/>
    </row>
    <row r="346" spans="7:33" ht="15.75" customHeight="1" x14ac:dyDescent="0.3">
      <c r="G346" s="2"/>
      <c r="O346" s="13"/>
      <c r="AB346" s="13"/>
      <c r="AG346" s="6"/>
    </row>
    <row r="347" spans="7:33" ht="15.75" customHeight="1" x14ac:dyDescent="0.3">
      <c r="G347" s="2"/>
      <c r="O347" s="13"/>
      <c r="AB347" s="13"/>
      <c r="AG347" s="6"/>
    </row>
    <row r="348" spans="7:33" ht="15.75" customHeight="1" x14ac:dyDescent="0.3">
      <c r="G348" s="2"/>
      <c r="O348" s="13"/>
      <c r="AB348" s="13"/>
    </row>
    <row r="349" spans="7:33" ht="15.75" customHeight="1" x14ac:dyDescent="0.3"/>
    <row r="350" spans="7:33" ht="15.75" customHeight="1" x14ac:dyDescent="0.3"/>
    <row r="351" spans="7:33" ht="15.75" customHeight="1" x14ac:dyDescent="0.3"/>
    <row r="352" spans="7:33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4140625" defaultRowHeight="15" customHeight="1" x14ac:dyDescent="0.3"/>
  <cols>
    <col min="1" max="1" customWidth="true" width="10.109375"/>
    <col min="2" max="2" customWidth="true" width="12.33203125"/>
    <col min="3" max="3" customWidth="true" width="10.5546875"/>
    <col min="4" max="4" customWidth="true" width="11.109375"/>
    <col min="5" max="5" customWidth="true" width="11.33203125"/>
    <col min="6" max="6" customWidth="true" width="9.6640625"/>
    <col min="7" max="71" customWidth="true" width="8.6640625"/>
  </cols>
  <sheetData>
    <row r="1" spans="1:71" ht="14.4" x14ac:dyDescent="0.3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45172</v>
      </c>
      <c r="B2" s="2"/>
      <c r="C2" s="2"/>
      <c r="D2" s="2"/>
      <c r="E2" s="2"/>
      <c r="F2" s="2"/>
    </row>
    <row r="3" spans="1:71" ht="14.4" x14ac:dyDescent="0.3">
      <c r="A3" s="1" t="s">
        <v>18</v>
      </c>
      <c r="B3" s="21" t="s">
        <v>189</v>
      </c>
      <c r="C3" s="21" t="s">
        <v>190</v>
      </c>
      <c r="D3" s="21"/>
      <c r="E3" s="21" t="s">
        <v>191</v>
      </c>
      <c r="F3" s="21"/>
      <c r="H3" s="51" t="str">
        <f>"Mirage" &amp; " "&amp; H5/SUM(H5:I5)*100</f>
        <v>Mirage 25</v>
      </c>
      <c r="I3" s="52"/>
      <c r="J3" s="51" t="str">
        <f>"Inferno" &amp; " "&amp; ROUND(J5/SUM(J5:K5)*100,0)</f>
        <v>Inferno 40</v>
      </c>
      <c r="K3" s="52"/>
      <c r="L3" s="51" t="str">
        <f>"Overpass" &amp; " "&amp; ROUND(L5/SUM(L5:M5)*100,0)</f>
        <v>Overpass 67</v>
      </c>
      <c r="M3" s="52"/>
      <c r="N3" s="51" t="str">
        <f>"Vertigo" &amp; " "&amp; ROUND(N5/SUM(N5:O5)*100,0)</f>
        <v>Vertigo 80</v>
      </c>
      <c r="O3" s="52"/>
      <c r="P3" s="51" t="str">
        <f>"Ancient" &amp; " "&amp; ROUND(P5/SUM(P5:Q5)*100,0)</f>
        <v>Ancient 50</v>
      </c>
      <c r="Q3" s="52"/>
      <c r="R3" s="51" t="str">
        <f>"Anubis" &amp; " "&amp; ROUND(R5/SUM(R5:S5)*100,0)</f>
        <v>Anubis 67</v>
      </c>
      <c r="S3" s="52"/>
      <c r="T3" s="51" t="str">
        <f>"Dust II" &amp; " "&amp; ROUND(T5/SUM(T5:U5)*100,0)</f>
        <v>Dust II 100</v>
      </c>
      <c r="U3" s="52"/>
    </row>
    <row r="4" spans="1:71" ht="14.4" x14ac:dyDescent="0.3">
      <c r="A4" s="1" t="s">
        <v>19</v>
      </c>
      <c r="B4" s="21" t="s">
        <v>192</v>
      </c>
      <c r="C4" s="21" t="s">
        <v>193</v>
      </c>
      <c r="D4" s="21"/>
      <c r="E4" s="21" t="s">
        <v>194</v>
      </c>
      <c r="F4" s="21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ht="14.4" x14ac:dyDescent="0.3">
      <c r="A5" s="1" t="s">
        <v>20</v>
      </c>
      <c r="B5" s="21" t="s">
        <v>197</v>
      </c>
      <c r="C5" s="21" t="s">
        <v>198</v>
      </c>
      <c r="D5" s="21"/>
      <c r="E5" s="21" t="s">
        <v>199</v>
      </c>
      <c r="F5" s="21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ht="14.4" x14ac:dyDescent="0.3">
      <c r="A6" s="1" t="s">
        <v>21</v>
      </c>
      <c r="B6" s="21" t="s">
        <v>200</v>
      </c>
      <c r="C6" s="21" t="s">
        <v>201</v>
      </c>
      <c r="D6" s="21"/>
      <c r="E6" s="21" t="s">
        <v>202</v>
      </c>
      <c r="F6" s="21"/>
    </row>
    <row r="7" spans="1:71" ht="14.4" x14ac:dyDescent="0.3">
      <c r="A7" s="1" t="s">
        <v>22</v>
      </c>
      <c r="B7" s="21" t="s">
        <v>203</v>
      </c>
      <c r="C7" s="21" t="s">
        <v>204</v>
      </c>
      <c r="D7" s="21"/>
      <c r="E7" s="21" t="s">
        <v>205</v>
      </c>
      <c r="F7" s="21"/>
      <c r="H7" s="51" t="s">
        <v>206</v>
      </c>
      <c r="I7" s="52"/>
    </row>
    <row r="8" spans="1:71" ht="14.4" x14ac:dyDescent="0.3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ht="14.4" x14ac:dyDescent="0.3">
      <c r="A9" s="1" t="s">
        <v>23</v>
      </c>
      <c r="B9" s="21" t="s">
        <v>208</v>
      </c>
      <c r="C9" s="21"/>
      <c r="D9" s="21" t="s">
        <v>209</v>
      </c>
      <c r="E9" s="21" t="s">
        <v>210</v>
      </c>
      <c r="F9" s="21"/>
      <c r="H9" s="1" t="s">
        <v>211</v>
      </c>
      <c r="I9" s="1">
        <v>1</v>
      </c>
    </row>
    <row r="10" spans="1:71" ht="14.4" x14ac:dyDescent="0.3">
      <c r="A10" s="1" t="s">
        <v>24</v>
      </c>
      <c r="B10" s="21" t="s">
        <v>212</v>
      </c>
      <c r="C10" s="21"/>
      <c r="D10" s="21" t="s">
        <v>213</v>
      </c>
      <c r="E10" s="21" t="s">
        <v>214</v>
      </c>
      <c r="F10" s="21"/>
    </row>
    <row r="11" spans="1:71" ht="14.4" x14ac:dyDescent="0.3">
      <c r="A11" s="1" t="s">
        <v>25</v>
      </c>
      <c r="B11" s="21" t="s">
        <v>215</v>
      </c>
      <c r="C11" s="21" t="s">
        <v>216</v>
      </c>
      <c r="D11" s="21" t="s">
        <v>217</v>
      </c>
      <c r="E11" s="21" t="s">
        <v>218</v>
      </c>
      <c r="F11" s="21" t="s">
        <v>219</v>
      </c>
    </row>
    <row r="12" spans="1:71" ht="14.4" x14ac:dyDescent="0.3">
      <c r="A12" s="1" t="s">
        <v>26</v>
      </c>
      <c r="B12" s="21" t="s">
        <v>220</v>
      </c>
      <c r="C12" s="21" t="s">
        <v>221</v>
      </c>
      <c r="D12" s="21" t="s">
        <v>222</v>
      </c>
      <c r="E12" s="21" t="s">
        <v>223</v>
      </c>
      <c r="F12" s="21" t="s">
        <v>224</v>
      </c>
    </row>
    <row r="13" spans="1:71" ht="14.4" x14ac:dyDescent="0.3">
      <c r="A13" s="1" t="s">
        <v>27</v>
      </c>
      <c r="B13" s="21" t="s">
        <v>225</v>
      </c>
      <c r="C13" s="21" t="s">
        <v>226</v>
      </c>
      <c r="D13" s="21" t="s">
        <v>227</v>
      </c>
      <c r="E13" s="21" t="s">
        <v>228</v>
      </c>
      <c r="F13" s="21" t="s">
        <v>229</v>
      </c>
    </row>
    <row r="14" spans="1:71" ht="14.4" x14ac:dyDescent="0.3">
      <c r="A14" s="1" t="s">
        <v>28</v>
      </c>
      <c r="B14" s="21" t="s">
        <v>230</v>
      </c>
      <c r="C14" s="21" t="s">
        <v>231</v>
      </c>
      <c r="D14" s="21" t="s">
        <v>232</v>
      </c>
      <c r="E14" s="21" t="s">
        <v>233</v>
      </c>
      <c r="F14" s="21" t="s">
        <v>234</v>
      </c>
    </row>
    <row r="15" spans="1:71" ht="14.4" x14ac:dyDescent="0.3">
      <c r="A15" s="1" t="s">
        <v>29</v>
      </c>
      <c r="B15" s="21" t="s">
        <v>235</v>
      </c>
      <c r="C15" s="21" t="s">
        <v>236</v>
      </c>
      <c r="D15" s="21" t="s">
        <v>237</v>
      </c>
      <c r="E15" s="21" t="s">
        <v>238</v>
      </c>
      <c r="F15" s="21" t="s">
        <v>239</v>
      </c>
    </row>
    <row r="16" spans="1:71" ht="14.4" x14ac:dyDescent="0.3">
      <c r="A16" s="15">
        <v>45179</v>
      </c>
      <c r="B16" s="23"/>
      <c r="C16" s="23"/>
      <c r="D16" s="23"/>
      <c r="E16" s="23"/>
      <c r="F16" s="23"/>
    </row>
    <row r="17" spans="1:6" ht="14.4" x14ac:dyDescent="0.3">
      <c r="A17" s="1" t="s">
        <v>30</v>
      </c>
      <c r="B17" s="21" t="s">
        <v>240</v>
      </c>
      <c r="C17" s="21" t="s">
        <v>241</v>
      </c>
      <c r="D17" s="21"/>
      <c r="E17" s="21" t="s">
        <v>242</v>
      </c>
      <c r="F17" s="21"/>
    </row>
    <row r="18" spans="1:6" ht="14.4" x14ac:dyDescent="0.3">
      <c r="A18" s="1" t="s">
        <v>31</v>
      </c>
      <c r="B18" s="21" t="s">
        <v>243</v>
      </c>
      <c r="C18" s="21" t="s">
        <v>244</v>
      </c>
      <c r="D18" s="21"/>
      <c r="E18" s="21" t="s">
        <v>245</v>
      </c>
      <c r="F18" s="21"/>
    </row>
    <row r="19" spans="1:6" ht="14.4" x14ac:dyDescent="0.3">
      <c r="A19" s="1" t="s">
        <v>32</v>
      </c>
      <c r="B19" s="21" t="s">
        <v>246</v>
      </c>
      <c r="C19" s="21" t="s">
        <v>247</v>
      </c>
      <c r="D19" s="21"/>
      <c r="E19" s="21" t="s">
        <v>248</v>
      </c>
      <c r="F19" s="21"/>
    </row>
    <row r="20" spans="1:6" ht="14.4" x14ac:dyDescent="0.3">
      <c r="A20" s="1" t="s">
        <v>33</v>
      </c>
      <c r="B20" s="21" t="s">
        <v>249</v>
      </c>
      <c r="C20" s="21" t="s">
        <v>250</v>
      </c>
      <c r="D20" s="21"/>
      <c r="E20" s="21" t="s">
        <v>251</v>
      </c>
      <c r="F20" s="21"/>
    </row>
    <row r="21" spans="1:6" ht="15.75" customHeight="1" x14ac:dyDescent="0.3">
      <c r="A21" s="12">
        <v>45200</v>
      </c>
      <c r="B21" s="24"/>
      <c r="C21" s="24"/>
      <c r="D21" s="24"/>
      <c r="E21" s="24"/>
      <c r="F21" s="24"/>
    </row>
    <row r="22" spans="1:6" ht="15.75" customHeight="1" x14ac:dyDescent="0.3">
      <c r="A22" s="1" t="s">
        <v>34</v>
      </c>
      <c r="B22" s="21" t="s">
        <v>252</v>
      </c>
      <c r="C22" s="21" t="s">
        <v>253</v>
      </c>
      <c r="D22" s="21"/>
      <c r="E22" s="21" t="s">
        <v>254</v>
      </c>
      <c r="F22" s="21"/>
    </row>
    <row r="23" spans="1:6" ht="15.75" customHeight="1" x14ac:dyDescent="0.3">
      <c r="A23" s="1" t="s">
        <v>35</v>
      </c>
      <c r="B23" s="21" t="s">
        <v>255</v>
      </c>
      <c r="C23" s="21" t="s">
        <v>256</v>
      </c>
      <c r="D23" s="21"/>
      <c r="E23" s="21" t="s">
        <v>257</v>
      </c>
      <c r="F23" s="21"/>
    </row>
    <row r="24" spans="1:6" ht="15.75" customHeight="1" x14ac:dyDescent="0.3">
      <c r="A24" s="1" t="s">
        <v>36</v>
      </c>
      <c r="B24" s="21" t="s">
        <v>258</v>
      </c>
      <c r="C24" s="21" t="s">
        <v>259</v>
      </c>
      <c r="D24" s="21"/>
      <c r="E24" s="21" t="s">
        <v>260</v>
      </c>
      <c r="F24" s="21"/>
    </row>
    <row r="25" spans="1:6" ht="15.75" customHeight="1" x14ac:dyDescent="0.3">
      <c r="A25" s="1" t="s">
        <v>37</v>
      </c>
      <c r="B25" s="21" t="s">
        <v>261</v>
      </c>
      <c r="C25" s="21" t="s">
        <v>262</v>
      </c>
      <c r="D25" s="21"/>
      <c r="E25" s="21" t="s">
        <v>201</v>
      </c>
      <c r="F25" s="21"/>
    </row>
    <row r="26" spans="1:6" ht="15.75" customHeight="1" x14ac:dyDescent="0.3">
      <c r="A26" s="1" t="s">
        <v>38</v>
      </c>
      <c r="B26" s="21" t="s">
        <v>263</v>
      </c>
      <c r="C26" s="21" t="s">
        <v>264</v>
      </c>
      <c r="D26" s="21"/>
      <c r="E26" s="21" t="s">
        <v>265</v>
      </c>
      <c r="F26" s="21"/>
    </row>
    <row r="27" spans="1:6" ht="15.75" customHeight="1" x14ac:dyDescent="0.3">
      <c r="A27" s="1" t="s">
        <v>39</v>
      </c>
      <c r="B27" s="21" t="s">
        <v>266</v>
      </c>
      <c r="C27" s="21" t="s">
        <v>267</v>
      </c>
      <c r="D27" s="21"/>
      <c r="E27" s="21" t="s">
        <v>268</v>
      </c>
      <c r="F27" s="21"/>
    </row>
    <row r="28" spans="1:6" ht="15.75" customHeight="1" x14ac:dyDescent="0.3">
      <c r="A28" s="14">
        <v>45206</v>
      </c>
      <c r="B28" s="25"/>
      <c r="C28" s="25"/>
      <c r="D28" s="25"/>
      <c r="E28" s="25"/>
      <c r="F28" s="25"/>
    </row>
    <row r="29" spans="1:6" ht="15.75" customHeight="1" x14ac:dyDescent="0.3">
      <c r="A29" s="1" t="s">
        <v>40</v>
      </c>
      <c r="B29" s="21" t="s">
        <v>269</v>
      </c>
      <c r="C29" s="21" t="s">
        <v>270</v>
      </c>
      <c r="D29" s="21"/>
      <c r="E29" s="21"/>
      <c r="F29" s="21"/>
    </row>
    <row r="30" spans="1:6" ht="15.75" customHeight="1" x14ac:dyDescent="0.3">
      <c r="A30" s="1" t="s">
        <v>41</v>
      </c>
      <c r="B30" s="21" t="s">
        <v>271</v>
      </c>
      <c r="C30" s="21" t="s">
        <v>272</v>
      </c>
      <c r="D30" s="21"/>
      <c r="E30" s="21"/>
      <c r="F30" s="21"/>
    </row>
    <row r="31" spans="1:6" ht="15.75" customHeight="1" x14ac:dyDescent="0.3">
      <c r="A31" s="15">
        <v>45207</v>
      </c>
      <c r="B31" s="23"/>
      <c r="C31" s="23"/>
      <c r="D31" s="23"/>
      <c r="E31" s="23"/>
      <c r="F31" s="23"/>
    </row>
    <row r="32" spans="1:6" ht="15.75" customHeight="1" x14ac:dyDescent="0.3">
      <c r="A32" s="1" t="s">
        <v>42</v>
      </c>
      <c r="B32" s="21" t="s">
        <v>273</v>
      </c>
      <c r="C32" s="21" t="s">
        <v>274</v>
      </c>
      <c r="D32" s="21" t="s">
        <v>275</v>
      </c>
      <c r="E32" s="21"/>
      <c r="F32" s="21"/>
    </row>
    <row r="33" spans="1:6" ht="15.75" customHeight="1" x14ac:dyDescent="0.3">
      <c r="A33" s="1" t="s">
        <v>43</v>
      </c>
      <c r="B33" s="21" t="s">
        <v>276</v>
      </c>
      <c r="C33" s="21" t="s">
        <v>277</v>
      </c>
      <c r="D33" s="21" t="s">
        <v>278</v>
      </c>
      <c r="E33" s="21"/>
      <c r="F33" s="21"/>
    </row>
    <row r="34" spans="1:6" ht="15.75" customHeight="1" x14ac:dyDescent="0.3">
      <c r="A34" s="1" t="s">
        <v>44</v>
      </c>
      <c r="B34" s="21" t="s">
        <v>279</v>
      </c>
      <c r="C34" s="21" t="s">
        <v>280</v>
      </c>
      <c r="D34" s="21" t="s">
        <v>281</v>
      </c>
      <c r="E34" s="21"/>
      <c r="F34" s="21"/>
    </row>
    <row r="35" spans="1:6" ht="15.75" customHeight="1" x14ac:dyDescent="0.3">
      <c r="A35" s="1" t="s">
        <v>45</v>
      </c>
      <c r="B35" s="21" t="s">
        <v>282</v>
      </c>
      <c r="C35" s="21" t="s">
        <v>283</v>
      </c>
      <c r="D35" s="21" t="s">
        <v>284</v>
      </c>
      <c r="E35" s="21"/>
      <c r="F35" s="21"/>
    </row>
    <row r="36" spans="1:6" ht="15.75" customHeight="1" x14ac:dyDescent="0.3">
      <c r="A36" s="12">
        <v>45214</v>
      </c>
      <c r="B36" s="24"/>
      <c r="C36" s="24"/>
      <c r="D36" s="24"/>
      <c r="E36" s="24"/>
      <c r="F36" s="24"/>
    </row>
    <row r="37" spans="1:6" ht="15.75" customHeight="1" x14ac:dyDescent="0.3">
      <c r="A37" s="1" t="s">
        <v>46</v>
      </c>
      <c r="B37" s="21" t="s">
        <v>285</v>
      </c>
      <c r="C37" s="21" t="s">
        <v>286</v>
      </c>
      <c r="D37" s="21"/>
      <c r="E37" s="21" t="s">
        <v>261</v>
      </c>
      <c r="F37" s="21"/>
    </row>
    <row r="38" spans="1:6" ht="15.75" customHeight="1" x14ac:dyDescent="0.3">
      <c r="A38" s="1" t="s">
        <v>47</v>
      </c>
      <c r="B38" s="21" t="s">
        <v>287</v>
      </c>
      <c r="C38" s="21" t="s">
        <v>288</v>
      </c>
      <c r="D38" s="21"/>
      <c r="E38" s="21" t="s">
        <v>289</v>
      </c>
      <c r="F38" s="21"/>
    </row>
    <row r="39" spans="1:6" ht="15.75" customHeight="1" x14ac:dyDescent="0.3">
      <c r="A39" s="1" t="s">
        <v>48</v>
      </c>
      <c r="B39" s="21" t="s">
        <v>290</v>
      </c>
      <c r="C39" s="21" t="s">
        <v>291</v>
      </c>
      <c r="D39" s="21"/>
      <c r="E39" s="21" t="s">
        <v>292</v>
      </c>
      <c r="F39" s="21"/>
    </row>
    <row r="40" spans="1:6" ht="15.75" customHeight="1" x14ac:dyDescent="0.3">
      <c r="A40" s="1" t="s">
        <v>49</v>
      </c>
      <c r="B40" s="21" t="s">
        <v>293</v>
      </c>
      <c r="C40" s="21" t="s">
        <v>294</v>
      </c>
      <c r="D40" s="21"/>
      <c r="E40" s="21" t="s">
        <v>292</v>
      </c>
      <c r="F40" s="21"/>
    </row>
    <row r="41" spans="1:6" ht="15.75" customHeight="1" x14ac:dyDescent="0.3">
      <c r="A41" s="15">
        <v>45221</v>
      </c>
      <c r="B41" s="23"/>
      <c r="C41" s="23"/>
      <c r="D41" s="23"/>
      <c r="E41" s="23"/>
      <c r="F41" s="23"/>
    </row>
    <row r="42" spans="1:6" ht="15.75" customHeight="1" x14ac:dyDescent="0.3">
      <c r="A42" s="1" t="s">
        <v>50</v>
      </c>
      <c r="B42" s="21" t="s">
        <v>295</v>
      </c>
      <c r="C42" s="21" t="s">
        <v>296</v>
      </c>
      <c r="D42" s="21"/>
      <c r="E42" s="21"/>
      <c r="F42" s="21"/>
    </row>
    <row r="43" spans="1:6" ht="15.75" customHeight="1" x14ac:dyDescent="0.3">
      <c r="A43" s="1" t="s">
        <v>51</v>
      </c>
      <c r="B43" s="21" t="s">
        <v>297</v>
      </c>
      <c r="C43" s="21" t="s">
        <v>298</v>
      </c>
      <c r="D43" s="21"/>
      <c r="E43" s="21"/>
      <c r="F43" s="21"/>
    </row>
    <row r="44" spans="1:6" ht="15.75" customHeight="1" x14ac:dyDescent="0.3">
      <c r="A44" s="1" t="s">
        <v>299</v>
      </c>
      <c r="B44" s="26" t="str">
        <f>CONCATENATE(SUM(B50:B90),"/",SUM(C50:C90),"/",SUM(D50:D90))</f>
        <v>474/152/499</v>
      </c>
      <c r="C44" s="26" t="str">
        <f>CONCATENATE(SUM(E50:E90),"/",SUM(F50:F90),"/",SUM(G50:G90))</f>
        <v>503/109/400</v>
      </c>
      <c r="D44" s="26" t="str">
        <f>CONCATENATE(SUM(H50:H90),"/",SUM(I50:I90),"/",SUM(J50:J90))</f>
        <v>154/61/155</v>
      </c>
      <c r="E44" s="26" t="str">
        <f>CONCATENATE(SUM(K50:K90),"/",SUM(L50:L90),"/",SUM(M50:M90))</f>
        <v>416/96/357</v>
      </c>
      <c r="F44" s="26" t="str">
        <f>CONCATENATE(SUM(N50:N67),"/",SUM(O50:O67),"/",SUM(P50:P67))</f>
        <v>38/17/68</v>
      </c>
    </row>
    <row r="45" spans="1:6" ht="15.75" customHeight="1" x14ac:dyDescent="0.3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3">
      <c r="B46" s="21"/>
      <c r="C46" s="21"/>
      <c r="D46" s="21"/>
      <c r="E46" s="21"/>
      <c r="F46" s="21"/>
    </row>
    <row r="47" spans="1:6" ht="15.75" customHeight="1" x14ac:dyDescent="0.3">
      <c r="B47" s="21"/>
      <c r="C47" s="21"/>
      <c r="D47" s="21"/>
      <c r="E47" s="21"/>
      <c r="F47" s="21"/>
    </row>
    <row r="48" spans="1:6" ht="15.75" customHeight="1" x14ac:dyDescent="0.3">
      <c r="B48" s="21"/>
      <c r="C48" s="21"/>
      <c r="D48" s="21"/>
      <c r="E48" s="21"/>
      <c r="F48" s="21"/>
    </row>
    <row r="49" spans="2:18" ht="15.75" customHeight="1" x14ac:dyDescent="0.3">
      <c r="B49" s="21"/>
      <c r="C49" s="21"/>
      <c r="D49" s="21"/>
      <c r="E49" s="21"/>
      <c r="F49" s="21"/>
    </row>
    <row r="50" spans="2:18" ht="15.75" customHeight="1" x14ac:dyDescent="0.3">
      <c r="B50" s="27">
        <f t="shared" ref="B50:B90" si="0">IFERROR(VALUE(MID(B3,1,FIND("/",B3)-1)),0)</f>
        <v>3</v>
      </c>
      <c r="C50" s="26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8">
        <f t="shared" ref="E50:E90" si="3">IFERROR(VALUE(MID(C3,1,FIND("/",C3)-1)),0)</f>
        <v>4</v>
      </c>
      <c r="F50" s="26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9">
        <f t="shared" ref="H50:H90" si="6">IFERROR(VALUE(MID(D3,1,FIND("/",D3)-1)),0)</f>
        <v>0</v>
      </c>
      <c r="I50" s="26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30">
        <f t="shared" ref="K50:K90" si="9">IFERROR(VALUE(MID(E3,1,FIND("/",E3)-1)),0)</f>
        <v>1</v>
      </c>
      <c r="L50" s="26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1">
        <f t="shared" ref="N50:N90" si="12">IFERROR(VALUE(MID(F3,1,FIND("/",F3)-1)),0)</f>
        <v>0</v>
      </c>
      <c r="O50" s="26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3">
      <c r="B51" s="27">
        <f t="shared" si="0"/>
        <v>20</v>
      </c>
      <c r="C51" s="26">
        <f t="shared" si="1"/>
        <v>5</v>
      </c>
      <c r="D51" s="1">
        <f t="shared" si="2"/>
        <v>17</v>
      </c>
      <c r="E51" s="28">
        <f t="shared" si="3"/>
        <v>12</v>
      </c>
      <c r="F51" s="26">
        <f t="shared" si="4"/>
        <v>4</v>
      </c>
      <c r="G51" s="1">
        <f t="shared" si="5"/>
        <v>11</v>
      </c>
      <c r="H51" s="29">
        <f t="shared" si="6"/>
        <v>0</v>
      </c>
      <c r="I51" s="26">
        <f t="shared" si="7"/>
        <v>0</v>
      </c>
      <c r="J51" s="1">
        <f t="shared" si="8"/>
        <v>0</v>
      </c>
      <c r="K51" s="30">
        <f t="shared" si="9"/>
        <v>17</v>
      </c>
      <c r="L51" s="26">
        <f t="shared" si="10"/>
        <v>5</v>
      </c>
      <c r="M51" s="1">
        <f t="shared" si="11"/>
        <v>18</v>
      </c>
      <c r="N51" s="31">
        <f t="shared" si="12"/>
        <v>0</v>
      </c>
      <c r="O51" s="26">
        <f t="shared" si="13"/>
        <v>0</v>
      </c>
      <c r="P51" s="1">
        <f t="shared" si="14"/>
        <v>0</v>
      </c>
    </row>
    <row r="52" spans="2:18" ht="15.75" customHeight="1" x14ac:dyDescent="0.3">
      <c r="B52" s="27">
        <f t="shared" si="0"/>
        <v>12</v>
      </c>
      <c r="C52" s="26">
        <f t="shared" si="1"/>
        <v>5</v>
      </c>
      <c r="D52" s="1">
        <f t="shared" si="2"/>
        <v>16</v>
      </c>
      <c r="E52" s="28">
        <f t="shared" si="3"/>
        <v>12</v>
      </c>
      <c r="F52" s="26">
        <f t="shared" si="4"/>
        <v>5</v>
      </c>
      <c r="G52" s="1">
        <f t="shared" si="5"/>
        <v>15</v>
      </c>
      <c r="H52" s="29">
        <f t="shared" si="6"/>
        <v>0</v>
      </c>
      <c r="I52" s="26">
        <f t="shared" si="7"/>
        <v>0</v>
      </c>
      <c r="J52" s="1">
        <f t="shared" si="8"/>
        <v>0</v>
      </c>
      <c r="K52" s="30">
        <f t="shared" si="9"/>
        <v>7</v>
      </c>
      <c r="L52" s="26">
        <f t="shared" si="10"/>
        <v>3</v>
      </c>
      <c r="M52" s="1">
        <f t="shared" si="11"/>
        <v>16</v>
      </c>
      <c r="N52" s="31">
        <f t="shared" si="12"/>
        <v>0</v>
      </c>
      <c r="O52" s="26">
        <f t="shared" si="13"/>
        <v>0</v>
      </c>
      <c r="P52" s="1">
        <f t="shared" si="14"/>
        <v>0</v>
      </c>
      <c r="R52" s="26">
        <f>FIND("/",B3)</f>
        <v>2</v>
      </c>
    </row>
    <row r="53" spans="2:18" ht="15.75" customHeight="1" x14ac:dyDescent="0.3">
      <c r="B53" s="27">
        <f t="shared" si="0"/>
        <v>21</v>
      </c>
      <c r="C53" s="26">
        <f t="shared" si="1"/>
        <v>4</v>
      </c>
      <c r="D53" s="1">
        <f t="shared" si="2"/>
        <v>15</v>
      </c>
      <c r="E53" s="28">
        <f t="shared" si="3"/>
        <v>15</v>
      </c>
      <c r="F53" s="26">
        <f t="shared" si="4"/>
        <v>6</v>
      </c>
      <c r="G53" s="1">
        <f t="shared" si="5"/>
        <v>13</v>
      </c>
      <c r="H53" s="29">
        <f t="shared" si="6"/>
        <v>0</v>
      </c>
      <c r="I53" s="26">
        <f t="shared" si="7"/>
        <v>0</v>
      </c>
      <c r="J53" s="1">
        <f t="shared" si="8"/>
        <v>0</v>
      </c>
      <c r="K53" s="30">
        <f t="shared" si="9"/>
        <v>18</v>
      </c>
      <c r="L53" s="26">
        <f t="shared" si="10"/>
        <v>4</v>
      </c>
      <c r="M53" s="1">
        <f t="shared" si="11"/>
        <v>16</v>
      </c>
      <c r="N53" s="31">
        <f t="shared" si="12"/>
        <v>0</v>
      </c>
      <c r="O53" s="26">
        <f t="shared" si="13"/>
        <v>0</v>
      </c>
      <c r="P53" s="1">
        <f t="shared" si="14"/>
        <v>0</v>
      </c>
      <c r="R53" s="26">
        <f>FIND("/",B3,FIND("/",B3)+1)</f>
        <v>4</v>
      </c>
    </row>
    <row r="54" spans="2:18" ht="15.75" customHeight="1" x14ac:dyDescent="0.3">
      <c r="B54" s="27">
        <f t="shared" si="0"/>
        <v>22</v>
      </c>
      <c r="C54" s="26">
        <f t="shared" si="1"/>
        <v>3</v>
      </c>
      <c r="D54" s="1">
        <f t="shared" si="2"/>
        <v>15</v>
      </c>
      <c r="E54" s="28">
        <f t="shared" si="3"/>
        <v>7</v>
      </c>
      <c r="F54" s="26">
        <f t="shared" si="4"/>
        <v>7</v>
      </c>
      <c r="G54" s="1">
        <f t="shared" si="5"/>
        <v>17</v>
      </c>
      <c r="H54" s="29">
        <f t="shared" si="6"/>
        <v>0</v>
      </c>
      <c r="I54" s="26">
        <f t="shared" si="7"/>
        <v>0</v>
      </c>
      <c r="J54" s="1">
        <f t="shared" si="8"/>
        <v>0</v>
      </c>
      <c r="K54" s="30">
        <f t="shared" si="9"/>
        <v>17</v>
      </c>
      <c r="L54" s="26">
        <f t="shared" si="10"/>
        <v>11</v>
      </c>
      <c r="M54" s="1">
        <f t="shared" si="11"/>
        <v>0</v>
      </c>
      <c r="N54" s="31">
        <f t="shared" si="12"/>
        <v>0</v>
      </c>
      <c r="O54" s="26">
        <f t="shared" si="13"/>
        <v>0</v>
      </c>
      <c r="P54" s="1">
        <f t="shared" si="14"/>
        <v>0</v>
      </c>
      <c r="R54" s="26">
        <f>FIND("/",B4,FIND("/",B3,FIND("/",B3)+1)+1)</f>
        <v>5</v>
      </c>
    </row>
    <row r="55" spans="2:18" ht="15.75" customHeight="1" x14ac:dyDescent="0.3">
      <c r="B55" s="27">
        <f t="shared" si="0"/>
        <v>0</v>
      </c>
      <c r="C55" s="26">
        <f t="shared" si="1"/>
        <v>0</v>
      </c>
      <c r="D55" s="1">
        <f t="shared" si="2"/>
        <v>0</v>
      </c>
      <c r="E55" s="28">
        <f t="shared" si="3"/>
        <v>0</v>
      </c>
      <c r="F55" s="26">
        <f t="shared" si="4"/>
        <v>0</v>
      </c>
      <c r="G55" s="1">
        <f t="shared" si="5"/>
        <v>0</v>
      </c>
      <c r="H55" s="29">
        <f t="shared" si="6"/>
        <v>0</v>
      </c>
      <c r="I55" s="26">
        <f t="shared" si="7"/>
        <v>0</v>
      </c>
      <c r="J55" s="1">
        <f t="shared" si="8"/>
        <v>0</v>
      </c>
      <c r="K55" s="30">
        <f t="shared" si="9"/>
        <v>0</v>
      </c>
      <c r="L55" s="26">
        <f t="shared" si="10"/>
        <v>0</v>
      </c>
      <c r="M55" s="1">
        <f t="shared" si="11"/>
        <v>0</v>
      </c>
      <c r="N55" s="31">
        <f t="shared" si="12"/>
        <v>0</v>
      </c>
      <c r="O55" s="26">
        <f t="shared" si="13"/>
        <v>0</v>
      </c>
      <c r="P55" s="1">
        <f t="shared" si="14"/>
        <v>0</v>
      </c>
      <c r="R55" s="26" t="e">
        <f>FIND("/",B5,FIND("/",B5,FIND("/",B5)+2)+1)</f>
        <v>#VALUE!</v>
      </c>
    </row>
    <row r="56" spans="2:18" ht="15.75" customHeight="1" x14ac:dyDescent="0.3">
      <c r="B56" s="27">
        <f t="shared" si="0"/>
        <v>5</v>
      </c>
      <c r="C56" s="26">
        <f t="shared" si="1"/>
        <v>2</v>
      </c>
      <c r="D56" s="1">
        <f t="shared" si="2"/>
        <v>18</v>
      </c>
      <c r="E56" s="28">
        <f t="shared" si="3"/>
        <v>0</v>
      </c>
      <c r="F56" s="26">
        <f t="shared" si="4"/>
        <v>0</v>
      </c>
      <c r="G56" s="1">
        <f t="shared" si="5"/>
        <v>0</v>
      </c>
      <c r="H56" s="29">
        <f t="shared" si="6"/>
        <v>12</v>
      </c>
      <c r="I56" s="26">
        <f t="shared" si="7"/>
        <v>9</v>
      </c>
      <c r="J56" s="1">
        <f t="shared" si="8"/>
        <v>15</v>
      </c>
      <c r="K56" s="30">
        <f t="shared" si="9"/>
        <v>24</v>
      </c>
      <c r="L56" s="26">
        <f t="shared" si="10"/>
        <v>1</v>
      </c>
      <c r="M56" s="1">
        <f t="shared" si="11"/>
        <v>14</v>
      </c>
      <c r="N56" s="31">
        <f t="shared" si="12"/>
        <v>0</v>
      </c>
      <c r="O56" s="26">
        <f t="shared" si="13"/>
        <v>0</v>
      </c>
      <c r="P56" s="1">
        <f t="shared" si="14"/>
        <v>0</v>
      </c>
    </row>
    <row r="57" spans="2:18" ht="15.75" customHeight="1" x14ac:dyDescent="0.3">
      <c r="B57" s="27">
        <f t="shared" si="0"/>
        <v>5</v>
      </c>
      <c r="C57" s="26">
        <f t="shared" si="1"/>
        <v>3</v>
      </c>
      <c r="D57" s="1">
        <f t="shared" si="2"/>
        <v>15</v>
      </c>
      <c r="E57" s="28">
        <f t="shared" si="3"/>
        <v>0</v>
      </c>
      <c r="F57" s="26">
        <f t="shared" si="4"/>
        <v>0</v>
      </c>
      <c r="G57" s="1">
        <f t="shared" si="5"/>
        <v>0</v>
      </c>
      <c r="H57" s="29">
        <f t="shared" si="6"/>
        <v>11</v>
      </c>
      <c r="I57" s="26">
        <f t="shared" si="7"/>
        <v>4</v>
      </c>
      <c r="J57" s="1">
        <f t="shared" si="8"/>
        <v>13</v>
      </c>
      <c r="K57" s="30">
        <f t="shared" si="9"/>
        <v>5</v>
      </c>
      <c r="L57" s="26">
        <f t="shared" si="10"/>
        <v>4</v>
      </c>
      <c r="M57" s="1">
        <f t="shared" si="11"/>
        <v>15</v>
      </c>
      <c r="N57" s="31">
        <f t="shared" si="12"/>
        <v>0</v>
      </c>
      <c r="O57" s="26">
        <f t="shared" si="13"/>
        <v>0</v>
      </c>
      <c r="P57" s="1">
        <f t="shared" si="14"/>
        <v>0</v>
      </c>
    </row>
    <row r="58" spans="2:18" ht="15.75" customHeight="1" x14ac:dyDescent="0.3">
      <c r="B58" s="27">
        <f t="shared" si="0"/>
        <v>11</v>
      </c>
      <c r="C58" s="26">
        <f t="shared" si="1"/>
        <v>3</v>
      </c>
      <c r="D58" s="1">
        <f t="shared" si="2"/>
        <v>16</v>
      </c>
      <c r="E58" s="28">
        <f t="shared" si="3"/>
        <v>12</v>
      </c>
      <c r="F58" s="26">
        <f t="shared" si="4"/>
        <v>3</v>
      </c>
      <c r="G58" s="1">
        <f t="shared" si="5"/>
        <v>16</v>
      </c>
      <c r="H58" s="29">
        <f t="shared" si="6"/>
        <v>9</v>
      </c>
      <c r="I58" s="26">
        <f t="shared" si="7"/>
        <v>3</v>
      </c>
      <c r="J58" s="1">
        <f t="shared" si="8"/>
        <v>15</v>
      </c>
      <c r="K58" s="30">
        <f t="shared" si="9"/>
        <v>16</v>
      </c>
      <c r="L58" s="26">
        <f t="shared" si="10"/>
        <v>3</v>
      </c>
      <c r="M58" s="1">
        <f t="shared" si="11"/>
        <v>15</v>
      </c>
      <c r="N58" s="31">
        <f t="shared" si="12"/>
        <v>6</v>
      </c>
      <c r="O58" s="26">
        <f t="shared" si="13"/>
        <v>3</v>
      </c>
      <c r="P58" s="1">
        <f t="shared" si="14"/>
        <v>16</v>
      </c>
    </row>
    <row r="59" spans="2:18" ht="15.75" customHeight="1" x14ac:dyDescent="0.3">
      <c r="B59" s="27">
        <f t="shared" si="0"/>
        <v>17</v>
      </c>
      <c r="C59" s="26">
        <f t="shared" si="1"/>
        <v>4</v>
      </c>
      <c r="D59" s="1">
        <f t="shared" si="2"/>
        <v>12</v>
      </c>
      <c r="E59" s="28">
        <f t="shared" si="3"/>
        <v>14</v>
      </c>
      <c r="F59" s="26">
        <f t="shared" si="4"/>
        <v>6</v>
      </c>
      <c r="G59" s="1">
        <f t="shared" si="5"/>
        <v>12</v>
      </c>
      <c r="H59" s="29">
        <f t="shared" si="6"/>
        <v>14</v>
      </c>
      <c r="I59" s="26">
        <f t="shared" si="7"/>
        <v>6</v>
      </c>
      <c r="J59" s="1">
        <f t="shared" si="8"/>
        <v>15</v>
      </c>
      <c r="K59" s="30">
        <f t="shared" si="9"/>
        <v>19</v>
      </c>
      <c r="L59" s="26">
        <f t="shared" si="10"/>
        <v>2</v>
      </c>
      <c r="M59" s="1">
        <f t="shared" si="11"/>
        <v>15</v>
      </c>
      <c r="N59" s="31">
        <f t="shared" si="12"/>
        <v>13</v>
      </c>
      <c r="O59" s="26">
        <f t="shared" si="13"/>
        <v>4</v>
      </c>
      <c r="P59" s="1">
        <f t="shared" si="14"/>
        <v>14</v>
      </c>
    </row>
    <row r="60" spans="2:18" ht="15.75" customHeight="1" x14ac:dyDescent="0.3">
      <c r="B60" s="27">
        <f t="shared" si="0"/>
        <v>12</v>
      </c>
      <c r="C60" s="26">
        <f t="shared" si="1"/>
        <v>4</v>
      </c>
      <c r="D60" s="1">
        <f t="shared" si="2"/>
        <v>13</v>
      </c>
      <c r="E60" s="28">
        <f t="shared" si="3"/>
        <v>7</v>
      </c>
      <c r="F60" s="26">
        <f t="shared" si="4"/>
        <v>1</v>
      </c>
      <c r="G60" s="1">
        <f t="shared" si="5"/>
        <v>13</v>
      </c>
      <c r="H60" s="29">
        <f t="shared" si="6"/>
        <v>8</v>
      </c>
      <c r="I60" s="26">
        <f t="shared" si="7"/>
        <v>2</v>
      </c>
      <c r="J60" s="1">
        <f t="shared" si="8"/>
        <v>13</v>
      </c>
      <c r="K60" s="30">
        <f t="shared" si="9"/>
        <v>6</v>
      </c>
      <c r="L60" s="26">
        <f t="shared" si="10"/>
        <v>4</v>
      </c>
      <c r="M60" s="1">
        <f t="shared" si="11"/>
        <v>14</v>
      </c>
      <c r="N60" s="31">
        <f t="shared" si="12"/>
        <v>2</v>
      </c>
      <c r="O60" s="26">
        <f t="shared" si="13"/>
        <v>2</v>
      </c>
      <c r="P60" s="1">
        <f t="shared" si="14"/>
        <v>14</v>
      </c>
    </row>
    <row r="61" spans="2:18" ht="15.75" customHeight="1" x14ac:dyDescent="0.3">
      <c r="B61" s="27">
        <f t="shared" si="0"/>
        <v>16</v>
      </c>
      <c r="C61" s="26">
        <f t="shared" si="1"/>
        <v>6</v>
      </c>
      <c r="D61" s="1">
        <f t="shared" si="2"/>
        <v>13</v>
      </c>
      <c r="E61" s="28">
        <f t="shared" si="3"/>
        <v>21</v>
      </c>
      <c r="F61" s="26">
        <f t="shared" si="4"/>
        <v>5</v>
      </c>
      <c r="G61" s="1">
        <f t="shared" si="5"/>
        <v>7</v>
      </c>
      <c r="H61" s="29">
        <f t="shared" si="6"/>
        <v>14</v>
      </c>
      <c r="I61" s="26">
        <f t="shared" si="7"/>
        <v>8</v>
      </c>
      <c r="J61" s="1">
        <f t="shared" si="8"/>
        <v>15</v>
      </c>
      <c r="K61" s="30">
        <f t="shared" si="9"/>
        <v>26</v>
      </c>
      <c r="L61" s="26">
        <f t="shared" si="10"/>
        <v>2</v>
      </c>
      <c r="M61" s="1">
        <f t="shared" si="11"/>
        <v>12</v>
      </c>
      <c r="N61" s="31">
        <f t="shared" si="12"/>
        <v>8</v>
      </c>
      <c r="O61" s="26">
        <f t="shared" si="13"/>
        <v>4</v>
      </c>
      <c r="P61" s="1">
        <f t="shared" si="14"/>
        <v>15</v>
      </c>
    </row>
    <row r="62" spans="2:18" ht="15.75" customHeight="1" x14ac:dyDescent="0.3">
      <c r="B62" s="27">
        <f t="shared" si="0"/>
        <v>10</v>
      </c>
      <c r="C62" s="26">
        <f t="shared" si="1"/>
        <v>9</v>
      </c>
      <c r="D62" s="1">
        <f t="shared" si="2"/>
        <v>11</v>
      </c>
      <c r="E62" s="28">
        <f t="shared" si="3"/>
        <v>14</v>
      </c>
      <c r="F62" s="26">
        <f t="shared" si="4"/>
        <v>2</v>
      </c>
      <c r="G62" s="1">
        <f t="shared" si="5"/>
        <v>16</v>
      </c>
      <c r="H62" s="29">
        <f t="shared" si="6"/>
        <v>16</v>
      </c>
      <c r="I62" s="26">
        <f t="shared" si="7"/>
        <v>6</v>
      </c>
      <c r="J62" s="1">
        <f t="shared" si="8"/>
        <v>8</v>
      </c>
      <c r="K62" s="30">
        <f t="shared" si="9"/>
        <v>27</v>
      </c>
      <c r="L62" s="26">
        <f t="shared" si="10"/>
        <v>6</v>
      </c>
      <c r="M62" s="1">
        <f t="shared" si="11"/>
        <v>10</v>
      </c>
      <c r="N62" s="31">
        <f t="shared" si="12"/>
        <v>9</v>
      </c>
      <c r="O62" s="26">
        <f t="shared" si="13"/>
        <v>4</v>
      </c>
      <c r="P62" s="1">
        <f t="shared" si="14"/>
        <v>9</v>
      </c>
    </row>
    <row r="63" spans="2:18" ht="15.75" customHeight="1" x14ac:dyDescent="0.3">
      <c r="B63" s="27">
        <f t="shared" si="0"/>
        <v>0</v>
      </c>
      <c r="C63" s="26">
        <f t="shared" si="1"/>
        <v>0</v>
      </c>
      <c r="D63" s="1">
        <f t="shared" si="2"/>
        <v>0</v>
      </c>
      <c r="E63" s="28">
        <f t="shared" si="3"/>
        <v>0</v>
      </c>
      <c r="F63" s="26">
        <f t="shared" si="4"/>
        <v>0</v>
      </c>
      <c r="G63" s="1">
        <f t="shared" si="5"/>
        <v>0</v>
      </c>
      <c r="H63" s="29">
        <f t="shared" si="6"/>
        <v>0</v>
      </c>
      <c r="I63" s="26">
        <f t="shared" si="7"/>
        <v>0</v>
      </c>
      <c r="J63" s="1">
        <f t="shared" si="8"/>
        <v>0</v>
      </c>
      <c r="K63" s="30">
        <f t="shared" si="9"/>
        <v>0</v>
      </c>
      <c r="L63" s="26">
        <f t="shared" si="10"/>
        <v>0</v>
      </c>
      <c r="M63" s="1">
        <f t="shared" si="11"/>
        <v>0</v>
      </c>
      <c r="N63" s="31">
        <f t="shared" si="12"/>
        <v>0</v>
      </c>
      <c r="O63" s="26">
        <f t="shared" si="13"/>
        <v>0</v>
      </c>
      <c r="P63" s="1">
        <f t="shared" si="14"/>
        <v>0</v>
      </c>
    </row>
    <row r="64" spans="2:18" ht="15.75" customHeight="1" x14ac:dyDescent="0.3">
      <c r="B64" s="27">
        <f t="shared" si="0"/>
        <v>15</v>
      </c>
      <c r="C64" s="26">
        <f t="shared" si="1"/>
        <v>8</v>
      </c>
      <c r="D64" s="1">
        <f t="shared" si="2"/>
        <v>22</v>
      </c>
      <c r="E64" s="28">
        <f t="shared" si="3"/>
        <v>25</v>
      </c>
      <c r="F64" s="26">
        <f t="shared" si="4"/>
        <v>6</v>
      </c>
      <c r="G64" s="1">
        <f t="shared" si="5"/>
        <v>23</v>
      </c>
      <c r="H64" s="29">
        <f t="shared" si="6"/>
        <v>0</v>
      </c>
      <c r="I64" s="26">
        <f t="shared" si="7"/>
        <v>0</v>
      </c>
      <c r="J64" s="1">
        <f t="shared" si="8"/>
        <v>0</v>
      </c>
      <c r="K64" s="30">
        <f t="shared" si="9"/>
        <v>21</v>
      </c>
      <c r="L64" s="26">
        <f t="shared" si="10"/>
        <v>6</v>
      </c>
      <c r="M64" s="1">
        <f t="shared" si="11"/>
        <v>20</v>
      </c>
      <c r="N64" s="31">
        <f t="shared" si="12"/>
        <v>0</v>
      </c>
      <c r="O64" s="26">
        <f t="shared" si="13"/>
        <v>0</v>
      </c>
      <c r="P64" s="1">
        <f t="shared" si="14"/>
        <v>0</v>
      </c>
    </row>
    <row r="65" spans="2:16" ht="15.75" customHeight="1" x14ac:dyDescent="0.3">
      <c r="B65" s="27">
        <f t="shared" si="0"/>
        <v>10</v>
      </c>
      <c r="C65" s="26">
        <f t="shared" si="1"/>
        <v>3</v>
      </c>
      <c r="D65" s="1">
        <f t="shared" si="2"/>
        <v>17</v>
      </c>
      <c r="E65" s="28">
        <f t="shared" si="3"/>
        <v>18</v>
      </c>
      <c r="F65" s="26">
        <f t="shared" si="4"/>
        <v>1</v>
      </c>
      <c r="G65" s="1">
        <f t="shared" si="5"/>
        <v>15</v>
      </c>
      <c r="H65" s="29">
        <f t="shared" si="6"/>
        <v>0</v>
      </c>
      <c r="I65" s="26">
        <f t="shared" si="7"/>
        <v>0</v>
      </c>
      <c r="J65" s="1">
        <f t="shared" si="8"/>
        <v>0</v>
      </c>
      <c r="K65" s="30">
        <f t="shared" si="9"/>
        <v>18</v>
      </c>
      <c r="L65" s="26">
        <f t="shared" si="10"/>
        <v>2</v>
      </c>
      <c r="M65" s="1">
        <f t="shared" si="11"/>
        <v>18</v>
      </c>
      <c r="N65" s="31">
        <f t="shared" si="12"/>
        <v>0</v>
      </c>
      <c r="O65" s="26">
        <f t="shared" si="13"/>
        <v>0</v>
      </c>
      <c r="P65" s="1">
        <f t="shared" si="14"/>
        <v>0</v>
      </c>
    </row>
    <row r="66" spans="2:16" ht="15.75" customHeight="1" x14ac:dyDescent="0.3">
      <c r="B66" s="27">
        <f t="shared" si="0"/>
        <v>20</v>
      </c>
      <c r="C66" s="26">
        <f t="shared" si="1"/>
        <v>4</v>
      </c>
      <c r="D66" s="1">
        <f t="shared" si="2"/>
        <v>16</v>
      </c>
      <c r="E66" s="28">
        <f t="shared" si="3"/>
        <v>15</v>
      </c>
      <c r="F66" s="26">
        <f t="shared" si="4"/>
        <v>2</v>
      </c>
      <c r="G66" s="1">
        <f t="shared" si="5"/>
        <v>10</v>
      </c>
      <c r="H66" s="29">
        <f t="shared" si="6"/>
        <v>0</v>
      </c>
      <c r="I66" s="26">
        <f t="shared" si="7"/>
        <v>0</v>
      </c>
      <c r="J66" s="1">
        <f t="shared" si="8"/>
        <v>0</v>
      </c>
      <c r="K66" s="30">
        <f t="shared" si="9"/>
        <v>13</v>
      </c>
      <c r="L66" s="26">
        <f t="shared" si="10"/>
        <v>3</v>
      </c>
      <c r="M66" s="1">
        <f t="shared" si="11"/>
        <v>12</v>
      </c>
      <c r="N66" s="31">
        <f t="shared" si="12"/>
        <v>0</v>
      </c>
      <c r="O66" s="26">
        <f t="shared" si="13"/>
        <v>0</v>
      </c>
      <c r="P66" s="1">
        <f t="shared" si="14"/>
        <v>0</v>
      </c>
    </row>
    <row r="67" spans="2:16" ht="15.75" customHeight="1" x14ac:dyDescent="0.3">
      <c r="B67" s="27">
        <f t="shared" si="0"/>
        <v>12</v>
      </c>
      <c r="C67" s="26">
        <f t="shared" si="1"/>
        <v>10</v>
      </c>
      <c r="D67" s="1">
        <v>20</v>
      </c>
      <c r="E67" s="28">
        <f t="shared" si="3"/>
        <v>24</v>
      </c>
      <c r="F67" s="26">
        <f t="shared" si="4"/>
        <v>2</v>
      </c>
      <c r="G67" s="1">
        <f t="shared" si="5"/>
        <v>16</v>
      </c>
      <c r="H67" s="29">
        <f t="shared" si="6"/>
        <v>0</v>
      </c>
      <c r="I67" s="26">
        <f t="shared" si="7"/>
        <v>0</v>
      </c>
      <c r="J67" s="1">
        <f t="shared" si="8"/>
        <v>0</v>
      </c>
      <c r="K67" s="30">
        <f t="shared" si="9"/>
        <v>12</v>
      </c>
      <c r="L67" s="26">
        <f t="shared" si="10"/>
        <v>2</v>
      </c>
      <c r="M67" s="1">
        <f t="shared" si="11"/>
        <v>16</v>
      </c>
      <c r="N67" s="31">
        <f t="shared" si="12"/>
        <v>0</v>
      </c>
      <c r="O67" s="26">
        <f t="shared" si="13"/>
        <v>0</v>
      </c>
      <c r="P67" s="1">
        <f t="shared" si="14"/>
        <v>0</v>
      </c>
    </row>
    <row r="68" spans="2:16" ht="15.75" customHeight="1" x14ac:dyDescent="0.3">
      <c r="B68" s="27">
        <f t="shared" si="0"/>
        <v>0</v>
      </c>
      <c r="C68" s="26">
        <f t="shared" si="1"/>
        <v>0</v>
      </c>
      <c r="D68" s="1">
        <f t="shared" ref="D68:D90" si="15">IFERROR(VALUE(MID(B21,FIND("/",B21)+3,FIND("/",B21,FIND("/",B21)+1)-FIND("/",B21))),0)</f>
        <v>0</v>
      </c>
      <c r="E68" s="28">
        <f t="shared" si="3"/>
        <v>0</v>
      </c>
      <c r="F68" s="26">
        <f t="shared" si="4"/>
        <v>0</v>
      </c>
      <c r="G68" s="1">
        <f t="shared" si="5"/>
        <v>0</v>
      </c>
      <c r="H68" s="29">
        <f t="shared" si="6"/>
        <v>0</v>
      </c>
      <c r="I68" s="26">
        <f t="shared" si="7"/>
        <v>0</v>
      </c>
      <c r="J68" s="1">
        <f t="shared" si="8"/>
        <v>0</v>
      </c>
      <c r="K68" s="30">
        <f t="shared" si="9"/>
        <v>0</v>
      </c>
      <c r="L68" s="26">
        <f t="shared" si="10"/>
        <v>0</v>
      </c>
      <c r="M68" s="1">
        <f t="shared" si="11"/>
        <v>0</v>
      </c>
      <c r="N68" s="31">
        <f t="shared" si="12"/>
        <v>0</v>
      </c>
      <c r="O68" s="26">
        <f t="shared" si="13"/>
        <v>0</v>
      </c>
      <c r="P68" s="1">
        <f t="shared" si="14"/>
        <v>0</v>
      </c>
    </row>
    <row r="69" spans="2:16" ht="15.75" customHeight="1" x14ac:dyDescent="0.3">
      <c r="B69" s="27">
        <f t="shared" si="0"/>
        <v>13</v>
      </c>
      <c r="C69" s="26">
        <f t="shared" si="1"/>
        <v>7</v>
      </c>
      <c r="D69" s="1">
        <f t="shared" si="15"/>
        <v>17</v>
      </c>
      <c r="E69" s="28">
        <f t="shared" si="3"/>
        <v>24</v>
      </c>
      <c r="F69" s="26">
        <f t="shared" si="4"/>
        <v>3</v>
      </c>
      <c r="G69" s="1">
        <f t="shared" si="5"/>
        <v>15</v>
      </c>
      <c r="H69" s="29">
        <f t="shared" si="6"/>
        <v>0</v>
      </c>
      <c r="I69" s="26">
        <f t="shared" si="7"/>
        <v>0</v>
      </c>
      <c r="J69" s="1">
        <f t="shared" si="8"/>
        <v>0</v>
      </c>
      <c r="K69" s="30">
        <f t="shared" si="9"/>
        <v>14</v>
      </c>
      <c r="L69" s="26">
        <f t="shared" si="10"/>
        <v>4</v>
      </c>
      <c r="M69" s="1">
        <f t="shared" si="11"/>
        <v>17</v>
      </c>
      <c r="N69" s="31">
        <f t="shared" si="12"/>
        <v>0</v>
      </c>
      <c r="O69" s="26">
        <f t="shared" si="13"/>
        <v>0</v>
      </c>
      <c r="P69" s="1">
        <f t="shared" si="14"/>
        <v>0</v>
      </c>
    </row>
    <row r="70" spans="2:16" ht="15.75" customHeight="1" x14ac:dyDescent="0.3">
      <c r="B70" s="27">
        <f t="shared" si="0"/>
        <v>13</v>
      </c>
      <c r="C70" s="26">
        <f t="shared" si="1"/>
        <v>3</v>
      </c>
      <c r="D70" s="1">
        <f t="shared" si="15"/>
        <v>11</v>
      </c>
      <c r="E70" s="28">
        <f t="shared" si="3"/>
        <v>14</v>
      </c>
      <c r="F70" s="26">
        <f t="shared" si="4"/>
        <v>2</v>
      </c>
      <c r="G70" s="1">
        <f t="shared" si="5"/>
        <v>7</v>
      </c>
      <c r="H70" s="29">
        <f t="shared" si="6"/>
        <v>0</v>
      </c>
      <c r="I70" s="26">
        <f t="shared" si="7"/>
        <v>0</v>
      </c>
      <c r="J70" s="1">
        <f t="shared" si="8"/>
        <v>0</v>
      </c>
      <c r="K70" s="30">
        <f t="shared" si="9"/>
        <v>17</v>
      </c>
      <c r="L70" s="26">
        <f t="shared" si="10"/>
        <v>1</v>
      </c>
      <c r="M70" s="1">
        <f t="shared" si="11"/>
        <v>10</v>
      </c>
      <c r="N70" s="31">
        <f t="shared" si="12"/>
        <v>0</v>
      </c>
      <c r="O70" s="26">
        <f t="shared" si="13"/>
        <v>0</v>
      </c>
      <c r="P70" s="1">
        <f t="shared" si="14"/>
        <v>0</v>
      </c>
    </row>
    <row r="71" spans="2:16" ht="15.75" customHeight="1" x14ac:dyDescent="0.3">
      <c r="B71" s="27">
        <f t="shared" si="0"/>
        <v>12</v>
      </c>
      <c r="C71" s="26">
        <f t="shared" si="1"/>
        <v>3</v>
      </c>
      <c r="D71" s="1">
        <f t="shared" si="15"/>
        <v>17</v>
      </c>
      <c r="E71" s="28">
        <f t="shared" si="3"/>
        <v>15</v>
      </c>
      <c r="F71" s="26">
        <f t="shared" si="4"/>
        <v>2</v>
      </c>
      <c r="G71" s="1">
        <f t="shared" si="5"/>
        <v>15</v>
      </c>
      <c r="H71" s="29">
        <f t="shared" si="6"/>
        <v>0</v>
      </c>
      <c r="I71" s="26">
        <f t="shared" si="7"/>
        <v>0</v>
      </c>
      <c r="J71" s="1">
        <f t="shared" si="8"/>
        <v>0</v>
      </c>
      <c r="K71" s="30">
        <f t="shared" si="9"/>
        <v>9</v>
      </c>
      <c r="L71" s="26">
        <f t="shared" si="10"/>
        <v>3</v>
      </c>
      <c r="M71" s="1">
        <f t="shared" si="11"/>
        <v>16</v>
      </c>
      <c r="N71" s="31">
        <f t="shared" si="12"/>
        <v>0</v>
      </c>
      <c r="O71" s="26">
        <f t="shared" si="13"/>
        <v>0</v>
      </c>
      <c r="P71" s="1">
        <f t="shared" si="14"/>
        <v>0</v>
      </c>
    </row>
    <row r="72" spans="2:16" ht="15.75" customHeight="1" x14ac:dyDescent="0.3">
      <c r="B72" s="27">
        <f t="shared" si="0"/>
        <v>16</v>
      </c>
      <c r="C72" s="26">
        <f t="shared" si="1"/>
        <v>6</v>
      </c>
      <c r="D72" s="1">
        <f t="shared" si="15"/>
        <v>12</v>
      </c>
      <c r="E72" s="28">
        <f t="shared" si="3"/>
        <v>15</v>
      </c>
      <c r="F72" s="26">
        <f t="shared" si="4"/>
        <v>6</v>
      </c>
      <c r="G72" s="1">
        <f t="shared" si="5"/>
        <v>9</v>
      </c>
      <c r="H72" s="29">
        <f t="shared" si="6"/>
        <v>0</v>
      </c>
      <c r="I72" s="26">
        <f t="shared" si="7"/>
        <v>0</v>
      </c>
      <c r="J72" s="1">
        <f t="shared" si="8"/>
        <v>0</v>
      </c>
      <c r="K72" s="30">
        <f t="shared" si="9"/>
        <v>15</v>
      </c>
      <c r="L72" s="26">
        <f t="shared" si="10"/>
        <v>6</v>
      </c>
      <c r="M72" s="1">
        <f t="shared" si="11"/>
        <v>13</v>
      </c>
      <c r="N72" s="31">
        <f t="shared" si="12"/>
        <v>0</v>
      </c>
      <c r="O72" s="26">
        <f t="shared" si="13"/>
        <v>0</v>
      </c>
      <c r="P72" s="1">
        <f t="shared" si="14"/>
        <v>0</v>
      </c>
    </row>
    <row r="73" spans="2:16" ht="15.75" customHeight="1" x14ac:dyDescent="0.3">
      <c r="B73" s="27">
        <f t="shared" si="0"/>
        <v>28</v>
      </c>
      <c r="C73" s="26">
        <f t="shared" si="1"/>
        <v>4</v>
      </c>
      <c r="D73" s="1">
        <f t="shared" si="15"/>
        <v>16</v>
      </c>
      <c r="E73" s="28">
        <f t="shared" si="3"/>
        <v>20</v>
      </c>
      <c r="F73" s="26">
        <f t="shared" si="4"/>
        <v>6</v>
      </c>
      <c r="G73" s="1">
        <f t="shared" si="5"/>
        <v>13</v>
      </c>
      <c r="H73" s="29">
        <f t="shared" si="6"/>
        <v>0</v>
      </c>
      <c r="I73" s="26">
        <f t="shared" si="7"/>
        <v>0</v>
      </c>
      <c r="J73" s="1">
        <f t="shared" si="8"/>
        <v>0</v>
      </c>
      <c r="K73" s="30">
        <f t="shared" si="9"/>
        <v>21</v>
      </c>
      <c r="L73" s="26">
        <f t="shared" si="10"/>
        <v>5</v>
      </c>
      <c r="M73" s="1">
        <f t="shared" si="11"/>
        <v>18</v>
      </c>
      <c r="N73" s="31">
        <f t="shared" si="12"/>
        <v>0</v>
      </c>
      <c r="O73" s="26">
        <f t="shared" si="13"/>
        <v>0</v>
      </c>
      <c r="P73" s="1">
        <f t="shared" si="14"/>
        <v>0</v>
      </c>
    </row>
    <row r="74" spans="2:16" ht="15.75" customHeight="1" x14ac:dyDescent="0.3">
      <c r="B74" s="27">
        <f t="shared" si="0"/>
        <v>12</v>
      </c>
      <c r="C74" s="26">
        <f t="shared" si="1"/>
        <v>7</v>
      </c>
      <c r="D74" s="1">
        <f t="shared" si="15"/>
        <v>9</v>
      </c>
      <c r="E74" s="28">
        <f t="shared" si="3"/>
        <v>19</v>
      </c>
      <c r="F74" s="26">
        <f t="shared" si="4"/>
        <v>1</v>
      </c>
      <c r="G74" s="1">
        <f t="shared" si="5"/>
        <v>5</v>
      </c>
      <c r="H74" s="29">
        <f t="shared" si="6"/>
        <v>0</v>
      </c>
      <c r="I74" s="26">
        <f t="shared" si="7"/>
        <v>0</v>
      </c>
      <c r="J74" s="1">
        <f t="shared" si="8"/>
        <v>0</v>
      </c>
      <c r="K74" s="30">
        <f t="shared" si="9"/>
        <v>18</v>
      </c>
      <c r="L74" s="26">
        <f t="shared" si="10"/>
        <v>5</v>
      </c>
      <c r="M74" s="1">
        <f t="shared" si="11"/>
        <v>10</v>
      </c>
      <c r="N74" s="31">
        <f t="shared" si="12"/>
        <v>0</v>
      </c>
      <c r="O74" s="26">
        <f t="shared" si="13"/>
        <v>0</v>
      </c>
      <c r="P74" s="1">
        <f t="shared" si="14"/>
        <v>0</v>
      </c>
    </row>
    <row r="75" spans="2:16" ht="15.75" customHeight="1" x14ac:dyDescent="0.3">
      <c r="B75" s="27">
        <f t="shared" si="0"/>
        <v>0</v>
      </c>
      <c r="C75" s="26">
        <f t="shared" si="1"/>
        <v>0</v>
      </c>
      <c r="D75" s="1">
        <f t="shared" si="15"/>
        <v>0</v>
      </c>
      <c r="E75" s="28">
        <f t="shared" si="3"/>
        <v>0</v>
      </c>
      <c r="F75" s="26">
        <f t="shared" si="4"/>
        <v>0</v>
      </c>
      <c r="G75" s="1">
        <f t="shared" si="5"/>
        <v>0</v>
      </c>
      <c r="H75" s="29">
        <f t="shared" si="6"/>
        <v>0</v>
      </c>
      <c r="I75" s="26">
        <f t="shared" si="7"/>
        <v>0</v>
      </c>
      <c r="J75" s="1">
        <f t="shared" si="8"/>
        <v>0</v>
      </c>
      <c r="K75" s="30">
        <f t="shared" si="9"/>
        <v>0</v>
      </c>
      <c r="L75" s="26">
        <f t="shared" si="10"/>
        <v>0</v>
      </c>
      <c r="M75" s="1">
        <f t="shared" si="11"/>
        <v>0</v>
      </c>
      <c r="N75" s="31">
        <f t="shared" si="12"/>
        <v>0</v>
      </c>
      <c r="O75" s="26">
        <f t="shared" si="13"/>
        <v>0</v>
      </c>
      <c r="P75" s="1">
        <f t="shared" si="14"/>
        <v>0</v>
      </c>
    </row>
    <row r="76" spans="2:16" ht="15.75" customHeight="1" x14ac:dyDescent="0.3">
      <c r="B76" s="27">
        <f t="shared" si="0"/>
        <v>21</v>
      </c>
      <c r="C76" s="26">
        <f t="shared" si="1"/>
        <v>7</v>
      </c>
      <c r="D76" s="1">
        <f t="shared" si="15"/>
        <v>18</v>
      </c>
      <c r="E76" s="28">
        <f t="shared" si="3"/>
        <v>16</v>
      </c>
      <c r="F76" s="26">
        <f t="shared" si="4"/>
        <v>9</v>
      </c>
      <c r="G76" s="1">
        <f t="shared" si="5"/>
        <v>15</v>
      </c>
      <c r="H76" s="29">
        <f t="shared" si="6"/>
        <v>0</v>
      </c>
      <c r="I76" s="26">
        <f t="shared" si="7"/>
        <v>0</v>
      </c>
      <c r="J76" s="1">
        <f t="shared" si="8"/>
        <v>0</v>
      </c>
      <c r="K76" s="30">
        <f t="shared" si="9"/>
        <v>0</v>
      </c>
      <c r="L76" s="26">
        <f t="shared" si="10"/>
        <v>0</v>
      </c>
      <c r="M76" s="1">
        <f t="shared" si="11"/>
        <v>0</v>
      </c>
      <c r="N76" s="31">
        <f t="shared" si="12"/>
        <v>0</v>
      </c>
      <c r="O76" s="26">
        <f t="shared" si="13"/>
        <v>0</v>
      </c>
      <c r="P76" s="1">
        <f t="shared" si="14"/>
        <v>0</v>
      </c>
    </row>
    <row r="77" spans="2:16" ht="15.75" customHeight="1" x14ac:dyDescent="0.3">
      <c r="B77" s="27">
        <f t="shared" si="0"/>
        <v>6</v>
      </c>
      <c r="C77" s="26">
        <f t="shared" si="1"/>
        <v>2</v>
      </c>
      <c r="D77" s="1">
        <f t="shared" si="15"/>
        <v>15</v>
      </c>
      <c r="E77" s="28">
        <f t="shared" si="3"/>
        <v>19</v>
      </c>
      <c r="F77" s="26">
        <f t="shared" si="4"/>
        <v>0</v>
      </c>
      <c r="G77" s="1">
        <f t="shared" si="5"/>
        <v>14</v>
      </c>
      <c r="H77" s="29">
        <f t="shared" si="6"/>
        <v>0</v>
      </c>
      <c r="I77" s="26">
        <f t="shared" si="7"/>
        <v>0</v>
      </c>
      <c r="J77" s="1">
        <f t="shared" si="8"/>
        <v>0</v>
      </c>
      <c r="K77" s="30">
        <f t="shared" si="9"/>
        <v>0</v>
      </c>
      <c r="L77" s="26">
        <f t="shared" si="10"/>
        <v>0</v>
      </c>
      <c r="M77" s="1">
        <f t="shared" si="11"/>
        <v>0</v>
      </c>
      <c r="N77" s="31">
        <f t="shared" si="12"/>
        <v>0</v>
      </c>
      <c r="O77" s="26">
        <f t="shared" si="13"/>
        <v>0</v>
      </c>
      <c r="P77" s="1">
        <f t="shared" si="14"/>
        <v>0</v>
      </c>
    </row>
    <row r="78" spans="2:16" ht="15.75" customHeight="1" x14ac:dyDescent="0.3">
      <c r="B78" s="27">
        <f t="shared" si="0"/>
        <v>0</v>
      </c>
      <c r="C78" s="26">
        <f t="shared" si="1"/>
        <v>0</v>
      </c>
      <c r="D78" s="1">
        <f t="shared" si="15"/>
        <v>0</v>
      </c>
      <c r="E78" s="28">
        <f t="shared" si="3"/>
        <v>0</v>
      </c>
      <c r="F78" s="26">
        <f t="shared" si="4"/>
        <v>0</v>
      </c>
      <c r="G78" s="1">
        <f t="shared" si="5"/>
        <v>0</v>
      </c>
      <c r="H78" s="29">
        <f t="shared" si="6"/>
        <v>0</v>
      </c>
      <c r="I78" s="26">
        <f t="shared" si="7"/>
        <v>0</v>
      </c>
      <c r="J78" s="1">
        <f t="shared" si="8"/>
        <v>0</v>
      </c>
      <c r="K78" s="30">
        <f t="shared" si="9"/>
        <v>0</v>
      </c>
      <c r="L78" s="26">
        <f t="shared" si="10"/>
        <v>0</v>
      </c>
      <c r="M78" s="1">
        <f t="shared" si="11"/>
        <v>0</v>
      </c>
      <c r="N78" s="31">
        <f t="shared" si="12"/>
        <v>0</v>
      </c>
      <c r="O78" s="26">
        <f t="shared" si="13"/>
        <v>0</v>
      </c>
      <c r="P78" s="1">
        <f t="shared" si="14"/>
        <v>0</v>
      </c>
    </row>
    <row r="79" spans="2:16" ht="15.75" customHeight="1" x14ac:dyDescent="0.3">
      <c r="B79" s="27">
        <f t="shared" si="0"/>
        <v>12</v>
      </c>
      <c r="C79" s="26">
        <f t="shared" si="1"/>
        <v>3</v>
      </c>
      <c r="D79" s="1">
        <f t="shared" si="15"/>
        <v>14</v>
      </c>
      <c r="E79" s="28">
        <f t="shared" si="3"/>
        <v>17</v>
      </c>
      <c r="F79" s="26">
        <f t="shared" si="4"/>
        <v>4</v>
      </c>
      <c r="G79" s="1">
        <f t="shared" si="5"/>
        <v>8</v>
      </c>
      <c r="H79" s="29">
        <f t="shared" si="6"/>
        <v>9</v>
      </c>
      <c r="I79" s="26">
        <f t="shared" si="7"/>
        <v>5</v>
      </c>
      <c r="J79" s="1">
        <f t="shared" si="8"/>
        <v>10</v>
      </c>
      <c r="K79" s="30">
        <f t="shared" si="9"/>
        <v>0</v>
      </c>
      <c r="L79" s="26">
        <f t="shared" si="10"/>
        <v>0</v>
      </c>
      <c r="M79" s="1">
        <f t="shared" si="11"/>
        <v>0</v>
      </c>
      <c r="N79" s="31">
        <f t="shared" si="12"/>
        <v>0</v>
      </c>
      <c r="O79" s="26">
        <f t="shared" si="13"/>
        <v>0</v>
      </c>
      <c r="P79" s="1">
        <f t="shared" si="14"/>
        <v>0</v>
      </c>
    </row>
    <row r="80" spans="2:16" ht="15.75" customHeight="1" x14ac:dyDescent="0.3">
      <c r="B80" s="27">
        <f t="shared" si="0"/>
        <v>20</v>
      </c>
      <c r="C80" s="26">
        <f t="shared" si="1"/>
        <v>4</v>
      </c>
      <c r="D80" s="1">
        <f t="shared" si="15"/>
        <v>25</v>
      </c>
      <c r="E80" s="28">
        <f t="shared" si="3"/>
        <v>22</v>
      </c>
      <c r="F80" s="26">
        <f t="shared" si="4"/>
        <v>4</v>
      </c>
      <c r="G80" s="1">
        <f t="shared" si="5"/>
        <v>20</v>
      </c>
      <c r="H80" s="29">
        <f t="shared" si="6"/>
        <v>23</v>
      </c>
      <c r="I80" s="26">
        <f t="shared" si="7"/>
        <v>10</v>
      </c>
      <c r="J80" s="1">
        <v>23</v>
      </c>
      <c r="K80" s="30">
        <f t="shared" si="9"/>
        <v>0</v>
      </c>
      <c r="L80" s="26">
        <f t="shared" si="10"/>
        <v>0</v>
      </c>
      <c r="M80" s="1">
        <f t="shared" si="11"/>
        <v>0</v>
      </c>
      <c r="N80" s="31">
        <f t="shared" si="12"/>
        <v>0</v>
      </c>
      <c r="O80" s="26">
        <f t="shared" si="13"/>
        <v>0</v>
      </c>
      <c r="P80" s="1">
        <f t="shared" si="14"/>
        <v>0</v>
      </c>
    </row>
    <row r="81" spans="2:16" ht="15.75" customHeight="1" x14ac:dyDescent="0.3">
      <c r="B81" s="27">
        <f t="shared" si="0"/>
        <v>17</v>
      </c>
      <c r="C81" s="26">
        <f t="shared" si="1"/>
        <v>2</v>
      </c>
      <c r="D81" s="1">
        <f t="shared" si="15"/>
        <v>14</v>
      </c>
      <c r="E81" s="28">
        <f t="shared" si="3"/>
        <v>21</v>
      </c>
      <c r="F81" s="26">
        <f t="shared" si="4"/>
        <v>2</v>
      </c>
      <c r="G81" s="1">
        <f t="shared" si="5"/>
        <v>9</v>
      </c>
      <c r="H81" s="29">
        <f t="shared" si="6"/>
        <v>28</v>
      </c>
      <c r="I81" s="26">
        <f t="shared" si="7"/>
        <v>5</v>
      </c>
      <c r="J81" s="1">
        <f t="shared" ref="J81:J90" si="16">IFERROR(VALUE(MID(D34,FIND("/",D34)+3,FIND("/",D34,FIND("/",D34)+1)-FIND("/",D34))),0)</f>
        <v>10</v>
      </c>
      <c r="K81" s="30">
        <f t="shared" si="9"/>
        <v>0</v>
      </c>
      <c r="L81" s="26">
        <f t="shared" si="10"/>
        <v>0</v>
      </c>
      <c r="M81" s="1">
        <f t="shared" si="11"/>
        <v>0</v>
      </c>
      <c r="N81" s="31">
        <f t="shared" si="12"/>
        <v>0</v>
      </c>
      <c r="O81" s="26">
        <f t="shared" si="13"/>
        <v>0</v>
      </c>
      <c r="P81" s="1">
        <f t="shared" si="14"/>
        <v>0</v>
      </c>
    </row>
    <row r="82" spans="2:16" ht="15.75" customHeight="1" x14ac:dyDescent="0.3">
      <c r="B82" s="27">
        <f t="shared" si="0"/>
        <v>11</v>
      </c>
      <c r="C82" s="26">
        <f t="shared" si="1"/>
        <v>2</v>
      </c>
      <c r="D82" s="1">
        <f t="shared" si="15"/>
        <v>19</v>
      </c>
      <c r="E82" s="28">
        <f t="shared" si="3"/>
        <v>14</v>
      </c>
      <c r="F82" s="26">
        <f t="shared" si="4"/>
        <v>2</v>
      </c>
      <c r="G82" s="1">
        <f t="shared" si="5"/>
        <v>15</v>
      </c>
      <c r="H82" s="29">
        <f t="shared" si="6"/>
        <v>10</v>
      </c>
      <c r="I82" s="26">
        <f t="shared" si="7"/>
        <v>3</v>
      </c>
      <c r="J82" s="1">
        <f t="shared" si="16"/>
        <v>18</v>
      </c>
      <c r="K82" s="30">
        <f t="shared" si="9"/>
        <v>0</v>
      </c>
      <c r="L82" s="26">
        <f t="shared" si="10"/>
        <v>0</v>
      </c>
      <c r="M82" s="1">
        <f t="shared" si="11"/>
        <v>0</v>
      </c>
      <c r="N82" s="31">
        <f t="shared" si="12"/>
        <v>0</v>
      </c>
      <c r="O82" s="26">
        <f t="shared" si="13"/>
        <v>0</v>
      </c>
      <c r="P82" s="1">
        <f t="shared" si="14"/>
        <v>0</v>
      </c>
    </row>
    <row r="83" spans="2:16" ht="15.75" customHeight="1" x14ac:dyDescent="0.3">
      <c r="B83" s="27">
        <f t="shared" si="0"/>
        <v>0</v>
      </c>
      <c r="C83" s="26">
        <f t="shared" si="1"/>
        <v>0</v>
      </c>
      <c r="D83" s="1">
        <f t="shared" si="15"/>
        <v>0</v>
      </c>
      <c r="E83" s="28">
        <f t="shared" si="3"/>
        <v>0</v>
      </c>
      <c r="F83" s="26">
        <f t="shared" si="4"/>
        <v>0</v>
      </c>
      <c r="G83" s="1">
        <f t="shared" si="5"/>
        <v>0</v>
      </c>
      <c r="H83" s="29">
        <f t="shared" si="6"/>
        <v>0</v>
      </c>
      <c r="I83" s="26">
        <f t="shared" si="7"/>
        <v>0</v>
      </c>
      <c r="J83" s="1">
        <f t="shared" si="16"/>
        <v>0</v>
      </c>
      <c r="K83" s="30">
        <f t="shared" si="9"/>
        <v>0</v>
      </c>
      <c r="L83" s="26">
        <f t="shared" si="10"/>
        <v>0</v>
      </c>
      <c r="M83" s="1">
        <f t="shared" si="11"/>
        <v>0</v>
      </c>
      <c r="N83" s="31">
        <f t="shared" si="12"/>
        <v>0</v>
      </c>
      <c r="O83" s="26">
        <f t="shared" si="13"/>
        <v>0</v>
      </c>
      <c r="P83" s="1">
        <f t="shared" si="14"/>
        <v>0</v>
      </c>
    </row>
    <row r="84" spans="2:16" ht="15.75" customHeight="1" x14ac:dyDescent="0.3">
      <c r="B84" s="27">
        <f t="shared" si="0"/>
        <v>11</v>
      </c>
      <c r="C84" s="26">
        <f t="shared" si="1"/>
        <v>4</v>
      </c>
      <c r="D84" s="1">
        <f t="shared" si="15"/>
        <v>10</v>
      </c>
      <c r="E84" s="28">
        <f t="shared" si="3"/>
        <v>16</v>
      </c>
      <c r="F84" s="26">
        <f t="shared" si="4"/>
        <v>1</v>
      </c>
      <c r="G84" s="1">
        <f t="shared" si="5"/>
        <v>7</v>
      </c>
      <c r="H84" s="29">
        <f t="shared" si="6"/>
        <v>0</v>
      </c>
      <c r="I84" s="26">
        <f t="shared" si="7"/>
        <v>0</v>
      </c>
      <c r="J84" s="1">
        <f t="shared" si="16"/>
        <v>0</v>
      </c>
      <c r="K84" s="30">
        <f t="shared" si="9"/>
        <v>16</v>
      </c>
      <c r="L84" s="26">
        <f t="shared" si="10"/>
        <v>6</v>
      </c>
      <c r="M84" s="1">
        <f t="shared" si="11"/>
        <v>12</v>
      </c>
      <c r="N84" s="31">
        <f t="shared" si="12"/>
        <v>0</v>
      </c>
      <c r="O84" s="26">
        <f t="shared" si="13"/>
        <v>0</v>
      </c>
      <c r="P84" s="1">
        <f t="shared" si="14"/>
        <v>0</v>
      </c>
    </row>
    <row r="85" spans="2:16" ht="15.75" customHeight="1" x14ac:dyDescent="0.3">
      <c r="B85" s="27">
        <f t="shared" si="0"/>
        <v>10</v>
      </c>
      <c r="C85" s="26">
        <f t="shared" si="1"/>
        <v>7</v>
      </c>
      <c r="D85" s="1">
        <f t="shared" si="15"/>
        <v>15</v>
      </c>
      <c r="E85" s="28">
        <f t="shared" si="3"/>
        <v>20</v>
      </c>
      <c r="F85" s="26">
        <f t="shared" si="4"/>
        <v>4</v>
      </c>
      <c r="G85" s="1">
        <f t="shared" si="5"/>
        <v>14</v>
      </c>
      <c r="H85" s="29">
        <f t="shared" si="6"/>
        <v>0</v>
      </c>
      <c r="I85" s="26">
        <f t="shared" si="7"/>
        <v>0</v>
      </c>
      <c r="J85" s="1">
        <f t="shared" si="16"/>
        <v>0</v>
      </c>
      <c r="K85" s="30">
        <f t="shared" si="9"/>
        <v>23</v>
      </c>
      <c r="L85" s="26">
        <f t="shared" si="10"/>
        <v>3</v>
      </c>
      <c r="M85" s="1">
        <f t="shared" si="11"/>
        <v>18</v>
      </c>
      <c r="N85" s="31">
        <f t="shared" si="12"/>
        <v>0</v>
      </c>
      <c r="O85" s="26">
        <f t="shared" si="13"/>
        <v>0</v>
      </c>
      <c r="P85" s="1">
        <f t="shared" si="14"/>
        <v>0</v>
      </c>
    </row>
    <row r="86" spans="2:16" ht="15.75" customHeight="1" x14ac:dyDescent="0.3">
      <c r="B86" s="27">
        <f t="shared" si="0"/>
        <v>17</v>
      </c>
      <c r="C86" s="26">
        <f t="shared" si="1"/>
        <v>9</v>
      </c>
      <c r="D86" s="1">
        <f t="shared" si="15"/>
        <v>18</v>
      </c>
      <c r="E86" s="28">
        <f t="shared" si="3"/>
        <v>21</v>
      </c>
      <c r="F86" s="26">
        <f t="shared" si="4"/>
        <v>5</v>
      </c>
      <c r="G86" s="1">
        <f t="shared" si="5"/>
        <v>16</v>
      </c>
      <c r="H86" s="29">
        <f t="shared" si="6"/>
        <v>0</v>
      </c>
      <c r="I86" s="26">
        <f t="shared" si="7"/>
        <v>0</v>
      </c>
      <c r="J86" s="1">
        <f t="shared" si="16"/>
        <v>0</v>
      </c>
      <c r="K86" s="30">
        <f t="shared" si="9"/>
        <v>18</v>
      </c>
      <c r="L86" s="26">
        <f t="shared" si="10"/>
        <v>2</v>
      </c>
      <c r="M86" s="1">
        <f t="shared" si="11"/>
        <v>16</v>
      </c>
      <c r="N86" s="31">
        <f t="shared" si="12"/>
        <v>0</v>
      </c>
      <c r="O86" s="26">
        <f t="shared" si="13"/>
        <v>0</v>
      </c>
      <c r="P86" s="1">
        <f t="shared" si="14"/>
        <v>0</v>
      </c>
    </row>
    <row r="87" spans="2:16" ht="15.75" customHeight="1" x14ac:dyDescent="0.3">
      <c r="B87" s="27">
        <f t="shared" si="0"/>
        <v>5</v>
      </c>
      <c r="C87" s="26">
        <f t="shared" si="1"/>
        <v>3</v>
      </c>
      <c r="D87" s="1">
        <f t="shared" si="15"/>
        <v>16</v>
      </c>
      <c r="E87" s="28">
        <f t="shared" si="3"/>
        <v>9</v>
      </c>
      <c r="F87" s="26">
        <f t="shared" si="4"/>
        <v>2</v>
      </c>
      <c r="G87" s="1">
        <f t="shared" si="5"/>
        <v>15</v>
      </c>
      <c r="H87" s="29">
        <f t="shared" si="6"/>
        <v>0</v>
      </c>
      <c r="I87" s="26">
        <f t="shared" si="7"/>
        <v>0</v>
      </c>
      <c r="J87" s="1">
        <f t="shared" si="16"/>
        <v>0</v>
      </c>
      <c r="K87" s="30">
        <f t="shared" si="9"/>
        <v>18</v>
      </c>
      <c r="L87" s="26">
        <f t="shared" si="10"/>
        <v>2</v>
      </c>
      <c r="M87" s="1">
        <f t="shared" si="11"/>
        <v>16</v>
      </c>
      <c r="N87" s="31">
        <f t="shared" si="12"/>
        <v>0</v>
      </c>
      <c r="O87" s="26">
        <f t="shared" si="13"/>
        <v>0</v>
      </c>
      <c r="P87" s="1">
        <f t="shared" si="14"/>
        <v>0</v>
      </c>
    </row>
    <row r="88" spans="2:16" ht="15.75" customHeight="1" x14ac:dyDescent="0.3">
      <c r="B88" s="27">
        <f t="shared" si="0"/>
        <v>0</v>
      </c>
      <c r="C88" s="26">
        <f t="shared" si="1"/>
        <v>0</v>
      </c>
      <c r="D88" s="1">
        <f t="shared" si="15"/>
        <v>0</v>
      </c>
      <c r="E88" s="28">
        <f t="shared" si="3"/>
        <v>0</v>
      </c>
      <c r="F88" s="26">
        <f t="shared" si="4"/>
        <v>0</v>
      </c>
      <c r="G88" s="1">
        <f t="shared" si="5"/>
        <v>0</v>
      </c>
      <c r="H88" s="29">
        <f t="shared" si="6"/>
        <v>0</v>
      </c>
      <c r="I88" s="26">
        <f t="shared" si="7"/>
        <v>0</v>
      </c>
      <c r="J88" s="1">
        <f t="shared" si="16"/>
        <v>0</v>
      </c>
      <c r="K88" s="30">
        <f t="shared" si="9"/>
        <v>0</v>
      </c>
      <c r="L88" s="26">
        <f t="shared" si="10"/>
        <v>0</v>
      </c>
      <c r="M88" s="1">
        <f t="shared" si="11"/>
        <v>0</v>
      </c>
      <c r="N88" s="31">
        <f t="shared" si="12"/>
        <v>0</v>
      </c>
      <c r="O88" s="26">
        <f t="shared" si="13"/>
        <v>0</v>
      </c>
      <c r="P88" s="1">
        <f t="shared" si="14"/>
        <v>0</v>
      </c>
    </row>
    <row r="89" spans="2:16" ht="15.75" customHeight="1" x14ac:dyDescent="0.3">
      <c r="B89" s="27">
        <f t="shared" si="0"/>
        <v>22</v>
      </c>
      <c r="C89" s="26">
        <f t="shared" si="1"/>
        <v>5</v>
      </c>
      <c r="D89" s="1">
        <f t="shared" si="15"/>
        <v>12</v>
      </c>
      <c r="E89" s="28">
        <f t="shared" si="3"/>
        <v>14</v>
      </c>
      <c r="F89" s="26">
        <f t="shared" si="4"/>
        <v>4</v>
      </c>
      <c r="G89" s="1">
        <f t="shared" si="5"/>
        <v>14</v>
      </c>
      <c r="H89" s="29">
        <f t="shared" si="6"/>
        <v>0</v>
      </c>
      <c r="I89" s="26">
        <f t="shared" si="7"/>
        <v>0</v>
      </c>
      <c r="J89" s="1">
        <f t="shared" si="16"/>
        <v>0</v>
      </c>
      <c r="K89" s="30">
        <f t="shared" si="9"/>
        <v>0</v>
      </c>
      <c r="L89" s="26">
        <f t="shared" si="10"/>
        <v>0</v>
      </c>
      <c r="M89" s="1">
        <f t="shared" si="11"/>
        <v>0</v>
      </c>
      <c r="N89" s="31">
        <f t="shared" si="12"/>
        <v>0</v>
      </c>
      <c r="O89" s="26">
        <f t="shared" si="13"/>
        <v>0</v>
      </c>
      <c r="P89" s="1">
        <f t="shared" si="14"/>
        <v>0</v>
      </c>
    </row>
    <row r="90" spans="2:16" ht="15.75" customHeight="1" x14ac:dyDescent="0.3">
      <c r="B90" s="27">
        <f t="shared" si="0"/>
        <v>17</v>
      </c>
      <c r="C90" s="26">
        <f t="shared" si="1"/>
        <v>0</v>
      </c>
      <c r="D90" s="1">
        <f t="shared" si="15"/>
        <v>4</v>
      </c>
      <c r="E90" s="28">
        <f t="shared" si="3"/>
        <v>7</v>
      </c>
      <c r="F90" s="26">
        <f t="shared" si="4"/>
        <v>2</v>
      </c>
      <c r="G90" s="1">
        <f t="shared" si="5"/>
        <v>5</v>
      </c>
      <c r="H90" s="29">
        <f t="shared" si="6"/>
        <v>0</v>
      </c>
      <c r="I90" s="26">
        <f t="shared" si="7"/>
        <v>0</v>
      </c>
      <c r="J90" s="1">
        <f t="shared" si="16"/>
        <v>0</v>
      </c>
      <c r="K90" s="30">
        <f t="shared" si="9"/>
        <v>0</v>
      </c>
      <c r="L90" s="26">
        <f t="shared" si="10"/>
        <v>0</v>
      </c>
      <c r="M90" s="1">
        <f t="shared" si="11"/>
        <v>0</v>
      </c>
      <c r="N90" s="31">
        <f t="shared" si="12"/>
        <v>0</v>
      </c>
      <c r="O90" s="26">
        <f t="shared" si="13"/>
        <v>0</v>
      </c>
      <c r="P90" s="1">
        <f t="shared" si="14"/>
        <v>0</v>
      </c>
    </row>
    <row r="91" spans="2:16" ht="15.75" customHeight="1" x14ac:dyDescent="0.3"/>
    <row r="92" spans="2:16" ht="15.75" customHeight="1" x14ac:dyDescent="0.3"/>
    <row r="93" spans="2:16" ht="15.75" customHeight="1" x14ac:dyDescent="0.3"/>
    <row r="94" spans="2:16" ht="15.75" customHeight="1" x14ac:dyDescent="0.3"/>
    <row r="95" spans="2:16" ht="15.75" customHeight="1" x14ac:dyDescent="0.3"/>
    <row r="96" spans="2:1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4140625" defaultRowHeight="15" customHeight="1" x14ac:dyDescent="0.3"/>
  <cols>
    <col min="1" max="1" customWidth="true" width="11.0"/>
    <col min="2" max="2" customWidth="true" width="8.6640625"/>
    <col min="3" max="3" customWidth="true" width="10.109375"/>
    <col min="4" max="8" customWidth="true" width="8.6640625"/>
    <col min="9" max="9" customWidth="true" width="13.6640625"/>
    <col min="10" max="12" customWidth="true" width="8.6640625"/>
    <col min="13" max="13" customWidth="true" width="10.109375"/>
    <col min="14" max="71" customWidth="true" width="8.6640625"/>
  </cols>
  <sheetData>
    <row r="1" spans="1:71" ht="14.4" x14ac:dyDescent="0.3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ht="14.4" x14ac:dyDescent="0.3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ht="14.4" x14ac:dyDescent="0.3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ht="14.4" x14ac:dyDescent="0.3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ht="14.4" x14ac:dyDescent="0.3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ht="14.4" x14ac:dyDescent="0.3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ht="14.4" x14ac:dyDescent="0.3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ht="14.4" x14ac:dyDescent="0.3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3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3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3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3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3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3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3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3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3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3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3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3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3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3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3"/>
    <row r="36" spans="8:13" ht="15.75" customHeight="1" x14ac:dyDescent="0.3"/>
    <row r="37" spans="8:13" ht="15.75" customHeight="1" x14ac:dyDescent="0.3"/>
    <row r="38" spans="8:13" ht="15.75" customHeight="1" x14ac:dyDescent="0.3"/>
    <row r="39" spans="8:13" ht="15.75" customHeight="1" x14ac:dyDescent="0.3"/>
    <row r="40" spans="8:13" ht="15.75" customHeight="1" x14ac:dyDescent="0.3"/>
    <row r="41" spans="8:13" ht="15.75" customHeight="1" x14ac:dyDescent="0.3"/>
    <row r="42" spans="8:13" ht="15.75" customHeight="1" x14ac:dyDescent="0.3"/>
    <row r="43" spans="8:13" ht="15.75" customHeight="1" x14ac:dyDescent="0.3"/>
    <row r="44" spans="8:13" ht="15.75" customHeight="1" x14ac:dyDescent="0.3"/>
    <row r="45" spans="8:13" ht="15.75" customHeight="1" x14ac:dyDescent="0.3"/>
    <row r="46" spans="8:13" ht="15.75" customHeight="1" x14ac:dyDescent="0.3"/>
    <row r="47" spans="8:13" ht="15.75" customHeight="1" x14ac:dyDescent="0.3"/>
    <row r="48" spans="8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4140625" defaultRowHeight="15" customHeight="1" x14ac:dyDescent="0.3"/>
  <cols>
    <col min="1" max="1" customWidth="true" width="12.0"/>
    <col min="2" max="71" customWidth="true" width="8.6640625"/>
  </cols>
  <sheetData>
    <row r="1" spans="1:71" ht="14.4" x14ac:dyDescent="0.3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ht="14.4" x14ac:dyDescent="0.3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ht="14.4" x14ac:dyDescent="0.3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ht="14.4" x14ac:dyDescent="0.3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ht="14.4" x14ac:dyDescent="0.3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ht="14.4" x14ac:dyDescent="0.3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ht="14.4" x14ac:dyDescent="0.3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ht="14.4" x14ac:dyDescent="0.3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ht="14.4" x14ac:dyDescent="0.3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ht="14.4" x14ac:dyDescent="0.3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ht="14.4" x14ac:dyDescent="0.3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ht="14.4" x14ac:dyDescent="0.3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ht="14.4" x14ac:dyDescent="0.3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ht="14.4" x14ac:dyDescent="0.3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ht="14.4" x14ac:dyDescent="0.3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ht="14.4" x14ac:dyDescent="0.3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ht="14.4" x14ac:dyDescent="0.3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ht="14.4" x14ac:dyDescent="0.3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ht="14.4" x14ac:dyDescent="0.3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3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3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3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3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3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3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3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3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3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3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3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3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3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3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3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3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3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3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3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3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3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3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3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3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3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3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3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3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3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3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3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3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3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3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3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3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3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3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3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3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3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3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3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3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3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3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3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3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3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3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3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3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3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3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3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3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3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3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3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3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3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3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3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3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3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3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3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3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3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3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3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3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3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3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3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3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3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3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3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3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3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3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3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3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3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3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3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3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3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3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3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3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3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3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3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3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3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3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3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3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3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3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3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3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3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3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3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3">
      <c r="O128" s="13"/>
      <c r="T128" s="4"/>
      <c r="AG128" s="8"/>
      <c r="AT128" s="6"/>
      <c r="BB128" s="13"/>
      <c r="BO128" s="13"/>
    </row>
    <row r="129" spans="15:67" ht="15.75" customHeight="1" x14ac:dyDescent="0.3">
      <c r="O129" s="13"/>
      <c r="T129" s="4"/>
      <c r="AG129" s="8"/>
      <c r="AT129" s="6"/>
      <c r="BO129" s="13"/>
    </row>
    <row r="130" spans="15:67" ht="15.75" customHeight="1" x14ac:dyDescent="0.3">
      <c r="O130" s="13"/>
      <c r="T130" s="4"/>
      <c r="AG130" s="8"/>
      <c r="AT130" s="6"/>
      <c r="BO130" s="13"/>
    </row>
    <row r="131" spans="15:67" ht="15.75" customHeight="1" x14ac:dyDescent="0.3">
      <c r="O131" s="13"/>
      <c r="T131" s="4"/>
      <c r="BO131" s="13"/>
    </row>
    <row r="132" spans="15:67" ht="15.75" customHeight="1" x14ac:dyDescent="0.3">
      <c r="O132" s="13"/>
      <c r="T132" s="4"/>
      <c r="BO132" s="13"/>
    </row>
    <row r="133" spans="15:67" ht="15.75" customHeight="1" x14ac:dyDescent="0.3">
      <c r="O133" s="13"/>
      <c r="T133" s="4"/>
    </row>
    <row r="134" spans="15:67" ht="15.75" customHeight="1" x14ac:dyDescent="0.3">
      <c r="O134" s="13"/>
      <c r="T134" s="4"/>
    </row>
    <row r="135" spans="15:67" ht="15.75" customHeight="1" x14ac:dyDescent="0.3">
      <c r="O135" s="13"/>
      <c r="T135" s="4"/>
    </row>
    <row r="136" spans="15:67" ht="15.75" customHeight="1" x14ac:dyDescent="0.3">
      <c r="O136" s="13"/>
      <c r="T136" s="4"/>
    </row>
    <row r="137" spans="15:67" ht="15.75" customHeight="1" x14ac:dyDescent="0.3">
      <c r="O137" s="13"/>
    </row>
    <row r="138" spans="15:67" ht="15.75" customHeight="1" x14ac:dyDescent="0.3">
      <c r="O138" s="13"/>
    </row>
    <row r="139" spans="15:67" ht="15.75" customHeight="1" x14ac:dyDescent="0.3"/>
    <row r="140" spans="15:67" ht="15.75" customHeight="1" x14ac:dyDescent="0.3"/>
    <row r="141" spans="15:67" ht="15.75" customHeight="1" x14ac:dyDescent="0.3"/>
    <row r="142" spans="15:67" ht="15.75" customHeight="1" x14ac:dyDescent="0.3"/>
    <row r="143" spans="15:67" ht="15.75" customHeight="1" x14ac:dyDescent="0.3"/>
    <row r="144" spans="15:67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Александр</cp:lastModifiedBy>
  <dcterms:modified xsi:type="dcterms:W3CDTF">2025-02-01T10:14:44Z</dcterms:modified>
</cp:coreProperties>
</file>