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>
    <mc:Choice Requires="x15">
      <x15ac:absPath xmlns:x15ac="http://schemas.microsoft.com/office/spreadsheetml/2010/11/ac" url="C:\Project\stats-bot_v2-1\stats-bot_v2-app\src\main\resources\"/>
    </mc:Choice>
  </mc:AlternateContent>
  <xr:revisionPtr revIDLastSave="0" documentId="13_ncr:1_{554CDEED-5BF8-4E18-B6BE-63C11F359669}" xr6:coauthVersionLast="45" xr6:coauthVersionMax="47" xr10:uidLastSave="{00000000-0000-0000-0000-000000000000}"/>
  <bookViews>
    <workbookView xWindow="-120" yWindow="-120" windowWidth="29040" windowHeight="15720" firstSheet="5" activeTab="11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" i="14" l="1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D4" i="13"/>
  <c r="C4" i="13"/>
  <c r="B4" i="13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J8" i="4"/>
  <c r="K7" i="4"/>
  <c r="J7" i="4"/>
  <c r="I7" i="4"/>
  <c r="H7" i="4"/>
  <c r="H8" i="4" s="1"/>
  <c r="G7" i="4"/>
  <c r="F7" i="4"/>
  <c r="F8" i="4" s="1"/>
  <c r="E7" i="4"/>
  <c r="D7" i="4"/>
  <c r="C7" i="4"/>
  <c r="B7" i="4"/>
  <c r="B8" i="4" s="1"/>
  <c r="F37" i="3"/>
  <c r="E37" i="3"/>
  <c r="D37" i="3"/>
  <c r="C37" i="3"/>
  <c r="B37" i="3"/>
  <c r="F36" i="3"/>
  <c r="E36" i="3"/>
  <c r="D36" i="3"/>
  <c r="C36" i="3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00" i="1"/>
  <c r="F196" i="1"/>
  <c r="C5" i="2" s="1"/>
  <c r="E196" i="1"/>
  <c r="C6" i="2" s="1"/>
  <c r="D196" i="1"/>
  <c r="C3" i="2" s="1"/>
  <c r="C196" i="1"/>
  <c r="C2" i="2" s="1"/>
  <c r="B196" i="1"/>
  <c r="C4" i="2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BR194" i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O13" i="11" s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6" i="2" s="1"/>
  <c r="R4" i="11" s="1"/>
  <c r="D194" i="1"/>
  <c r="D3" i="2" s="1"/>
  <c r="P4" i="11" s="1"/>
  <c r="C194" i="1"/>
  <c r="D2" i="2" s="1"/>
  <c r="O4" i="11" s="1"/>
  <c r="B194" i="1"/>
  <c r="D4" i="2" s="1"/>
  <c r="Q4" i="11" s="1"/>
  <c r="CJ3" i="14" l="1"/>
  <c r="CM3" i="14"/>
  <c r="BX3" i="14"/>
  <c r="CV3" i="14"/>
  <c r="C45" i="7"/>
  <c r="D42" i="3"/>
  <c r="D113" i="5"/>
  <c r="CA3" i="14"/>
  <c r="CY3" i="14"/>
  <c r="D44" i="7"/>
  <c r="U8" i="11"/>
  <c r="D8" i="4"/>
  <c r="CD3" i="14"/>
  <c r="V14" i="11"/>
  <c r="W8" i="11"/>
  <c r="C44" i="7"/>
  <c r="F44" i="7"/>
  <c r="CP3" i="14"/>
  <c r="W14" i="11"/>
  <c r="D45" i="7"/>
  <c r="BU3" i="14"/>
  <c r="CG3" i="14"/>
  <c r="CS3" i="14"/>
  <c r="W13" i="11"/>
  <c r="K14" i="11"/>
  <c r="B45" i="7"/>
  <c r="E44" i="7"/>
  <c r="B44" i="7"/>
  <c r="E45" i="7"/>
  <c r="T8" i="11"/>
  <c r="F45" i="7"/>
  <c r="AR47" i="14"/>
  <c r="AQ47" i="14"/>
  <c r="AP47" i="14"/>
  <c r="AO47" i="14"/>
  <c r="AN47" i="14"/>
  <c r="AM47" i="14"/>
  <c r="AL47" i="14"/>
  <c r="AK47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D47" i="14"/>
  <c r="C47" i="14"/>
  <c r="B47" i="14"/>
</calcChain>
</file>

<file path=xl/sharedStrings.xml><?xml version="1.0" encoding="utf-8"?>
<sst xmlns="http://schemas.openxmlformats.org/spreadsheetml/2006/main" count="1834" uniqueCount="825">
  <si>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</si>
  <si>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</si>
  <si>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</si>
  <si>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</si>
  <si>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</si>
  <si>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</si>
  <si>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</si>
  <si>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</si>
  <si>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</si>
  <si>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</si>
  <si>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</si>
  <si>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</si>
  <si>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</si>
  <si>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</si>
  <si>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</si>
  <si>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</si>
  <si>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</si>
  <si>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</si>
  <si>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</si>
  <si>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</si>
  <si>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</si>
  <si>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</si>
  <si>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</si>
  <si>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</si>
  <si>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</si>
  <si>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</si>
  <si>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</si>
  <si>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</si>
  <si>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</si>
  <si>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</si>
  <si>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</si>
  <si>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</si>
  <si>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</si>
  <si>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</si>
  <si>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</si>
  <si>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</si>
  <si>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</si>
  <si>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</si>
  <si>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</si>
  <si>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</si>
  <si>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</si>
  <si>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</si>
  <si>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</si>
  <si>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</si>
  <si>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</si>
  <si>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</si>
  <si>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</si>
  <si>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</si>
  <si>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</si>
  <si>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</si>
  <si>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</si>
  <si>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</si>
  <si>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</si>
  <si>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</si>
  <si>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</si>
  <si>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</si>
  <si>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</si>
  <si>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</si>
  <si>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</si>
  <si>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</si>
  <si>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</si>
  <si>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</si>
  <si>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</si>
  <si>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</si>
  <si>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</si>
  <si>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</si>
  <si>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</si>
  <si>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</si>
  <si>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</si>
  <si>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</si>
  <si>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</si>
  <si>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</si>
  <si>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</si>
  <si>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</si>
  <si>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</si>
  <si>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</si>
  <si>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</si>
  <si>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</si>
  <si>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</si>
  <si>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</si>
  <si>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</si>
  <si>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</si>
  <si>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</si>
  <si>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</si>
  <si>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</si>
  <si>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</si>
  <si>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</si>
  <si>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</si>
  <si>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</si>
  <si>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</si>
  <si>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</si>
  <si>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</si>
  <si>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</si>
  <si>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</si>
  <si>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</si>
  <si>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</si>
  <si>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</si>
  <si>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</si>
  <si>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</si>
  <si>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</si>
  <si>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</si>
  <si>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</si>
  <si>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</si>
  <si>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</si>
  <si>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</si>
  <si>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</si>
  <si>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</si>
  <si>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</si>
  <si>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</si>
  <si>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</si>
  <si>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</si>
  <si>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</si>
  <si>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</si>
  <si>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</si>
  <si>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</si>
  <si>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</si>
  <si>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</si>
  <si>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</si>
  <si>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</si>
  <si>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</si>
  <si>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</si>
  <si>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</si>
  <si>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</si>
  <si>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</si>
  <si>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</si>
  <si>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</si>
  <si>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</si>
  <si>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</si>
  <si>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</si>
  <si>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</si>
  <si>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</si>
  <si>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</si>
  <si>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</si>
  <si>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</si>
  <si>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</si>
  <si>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</si>
  <si>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</si>
  <si>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</si>
  <si>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</si>
  <si>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</si>
  <si>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</si>
  <si>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</si>
  <si>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</si>
  <si>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</si>
  <si>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</si>
  <si>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</si>
  <si>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</si>
  <si>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</si>
  <si>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</si>
  <si>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</si>
  <si>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</si>
  <si>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</si>
  <si>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</si>
  <si>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</si>
  <si>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</si>
  <si>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</si>
  <si>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</si>
  <si>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</si>
  <si>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</si>
  <si>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</si>
  <si>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</si>
  <si>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</si>
  <si>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</si>
  <si>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</si>
  <si>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</si>
  <si>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</si>
  <si>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</si>
  <si>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</si>
  <si>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</si>
  <si>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</si>
  <si>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</si>
  <si>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</si>
  <si>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</si>
  <si>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</si>
  <si>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</si>
  <si>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</si>
  <si>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</si>
  <si>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</si>
  <si>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</si>
  <si>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</si>
  <si>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</si>
  <si>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</si>
  <si>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</si>
  <si>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</si>
  <si>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</si>
  <si>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</si>
  <si>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</si>
  <si>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</si>
  <si>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</si>
  <si>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</si>
  <si>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</si>
  <si>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</si>
  <si>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</si>
  <si>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</si>
  <si>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</si>
  <si>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</si>
  <si>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</si>
  <si>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</si>
  <si>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</si>
  <si>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</si>
  <si>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</si>
  <si>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</si>
  <si>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</si>
  <si>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</si>
  <si>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</si>
  <si>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</si>
  <si>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</si>
  <si>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</si>
  <si>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</si>
  <si>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</si>
  <si>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</si>
  <si>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</si>
  <si>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</si>
  <si>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</si>
  <si>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</si>
  <si>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</si>
  <si>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</si>
  <si>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</si>
  <si>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</si>
  <si>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</si>
  <si>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</si>
  <si>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</si>
  <si>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</si>
  <si>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</si>
  <si>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</si>
  <si>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</si>
  <si>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</si>
  <si>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</si>
  <si>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</si>
  <si>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</si>
  <si>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</si>
  <si>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</si>
  <si>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</si>
  <si>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</si>
  <si>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</si>
  <si>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</si>
  <si>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</si>
  <si>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</si>
  <si>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</si>
  <si>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</si>
  <si>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</si>
  <si>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</si>
  <si>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</si>
  <si>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</si>
  <si>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</si>
  <si>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</si>
  <si>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</si>
  <si>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</si>
  <si>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</si>
  <si>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</si>
  <si>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</si>
  <si>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</si>
  <si>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</si>
  <si>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</si>
  <si>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</si>
  <si>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</si>
  <si>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</si>
  <si>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</si>
  <si>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</si>
  <si>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</si>
  <si>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</si>
  <si>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</si>
  <si>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</si>
  <si>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</si>
  <si>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</si>
  <si>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</si>
  <si>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</si>
  <si>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</si>
  <si>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</si>
  <si>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</si>
  <si>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</si>
  <si>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</si>
  <si>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</si>
  <si>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</si>
  <si>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</si>
  <si>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</si>
  <si>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</si>
  <si>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</si>
  <si>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</si>
  <si>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</si>
  <si>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</si>
  <si>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</si>
  <si>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</si>
  <si>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</si>
  <si>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</si>
  <si>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</si>
  <si>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</si>
  <si>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</si>
  <si>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</si>
  <si>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</si>
  <si>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</si>
  <si>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</si>
  <si>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</si>
  <si>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</si>
  <si>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</si>
  <si>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</si>
  <si>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</si>
  <si>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</si>
  <si>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</si>
  <si>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</si>
  <si>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</si>
  <si>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</si>
  <si>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</si>
  <si>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</si>
  <si>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</si>
  <si>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</si>
  <si>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</si>
  <si>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</si>
  <si>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</si>
  <si>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</si>
  <si>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</si>
  <si>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</si>
  <si>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</si>
  <si>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</si>
  <si>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</si>
  <si>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</si>
  <si>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</si>
  <si>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</si>
  <si>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</si>
  <si>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</si>
  <si>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</si>
  <si>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</si>
  <si>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</si>
  <si>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</si>
  <si>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</si>
  <si>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</si>
  <si>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</si>
  <si>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</si>
  <si>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</si>
  <si>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</si>
  <si>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</si>
  <si>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</si>
  <si>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</si>
  <si>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</si>
  <si>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</si>
  <si>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</si>
  <si>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</si>
  <si>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</si>
  <si>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</si>
  <si>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</si>
  <si>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</si>
  <si>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</si>
  <si>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</si>
  <si>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</si>
  <si>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</si>
  <si>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</si>
  <si>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</si>
  <si>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</si>
  <si>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</si>
  <si>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</si>
  <si>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</si>
  <si>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</si>
  <si>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</si>
  <si>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</si>
  <si>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</si>
  <si>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</si>
  <si>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</si>
  <si>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</si>
  <si>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</si>
  <si>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</si>
  <si>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</si>
  <si>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</si>
  <si>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</si>
  <si>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</si>
  <si>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</si>
  <si>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</si>
  <si>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</si>
  <si>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</si>
  <si>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</si>
  <si>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</si>
  <si>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</si>
  <si>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</si>
  <si>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</si>
  <si>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</si>
  <si>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</si>
  <si>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</si>
  <si>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</si>
  <si>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</si>
  <si>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</si>
  <si>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</si>
  <si>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</si>
  <si>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</si>
  <si>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</si>
  <si>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</si>
  <si>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</si>
  <si>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</si>
  <si>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</si>
  <si>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</si>
  <si>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</si>
  <si>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</si>
  <si>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</si>
  <si>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</si>
  <si>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</si>
  <si>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</si>
  <si>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</si>
  <si>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</si>
  <si>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</si>
  <si>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</si>
  <si>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</si>
  <si>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</si>
  <si>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</si>
  <si>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</si>
  <si>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</si>
  <si>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</si>
  <si>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</si>
  <si>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</si>
  <si>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</si>
  <si>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</si>
  <si>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</si>
  <si>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</si>
  <si>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</si>
  <si>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</si>
  <si>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</si>
  <si>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</si>
  <si>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</si>
  <si>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</si>
  <si>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</si>
  <si>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</si>
  <si>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</si>
  <si>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</si>
  <si>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</si>
  <si>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</si>
  <si>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</si>
  <si>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</si>
  <si>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</si>
  <si>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</si>
  <si>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</si>
  <si>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</si>
  <si>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</si>
  <si>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</si>
  <si>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</si>
  <si>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</si>
  <si>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</si>
  <si>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</si>
  <si>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</si>
  <si>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</si>
  <si>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</si>
  <si>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</si>
  <si>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</si>
  <si>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</si>
  <si>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</si>
  <si>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</si>
  <si>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</si>
  <si>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</si>
  <si>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</si>
  <si>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</si>
  <si>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</si>
  <si>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</si>
  <si>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</si>
  <si>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</si>
  <si>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</si>
  <si>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</si>
  <si>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</si>
  <si>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</si>
  <si>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</si>
  <si>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</si>
  <si>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</si>
  <si>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</si>
  <si>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</si>
  <si>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</si>
  <si>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</si>
  <si>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</si>
  <si>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</si>
  <si>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</si>
  <si>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</si>
  <si>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</si>
  <si>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</si>
  <si>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</si>
  <si>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</si>
  <si>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</si>
  <si>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</si>
  <si>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</si>
  <si>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</si>
  <si>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</si>
  <si>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</si>
  <si>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</si>
  <si>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</si>
  <si>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</si>
  <si>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</si>
  <si>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</si>
  <si>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</si>
  <si>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</si>
  <si>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</si>
  <si>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</si>
  <si>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</si>
  <si>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</si>
  <si>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</si>
  <si>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</si>
  <si>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</si>
  <si>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</si>
  <si>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</si>
  <si>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</si>
  <si>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</si>
  <si>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</si>
  <si>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</si>
  <si>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</si>
  <si>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</si>
  <si>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</si>
  <si>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</si>
  <si>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</si>
  <si>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</si>
  <si>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</si>
  <si>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</si>
  <si>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</si>
  <si>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</si>
  <si>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</si>
  <si>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</si>
  <si>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</si>
  <si>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</si>
  <si>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</si>
  <si>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</si>
  <si>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</si>
  <si>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</si>
  <si>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</si>
  <si>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</si>
  <si>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</si>
  <si>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</si>
  <si>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</si>
  <si>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</si>
  <si>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</si>
  <si>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</si>
  <si>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</si>
  <si>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</si>
  <si>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</si>
  <si>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</si>
  <si>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</si>
  <si>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</si>
  <si>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</si>
  <si>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</si>
  <si>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</si>
  <si>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</si>
  <si>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</si>
  <si>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</si>
  <si>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</si>
  <si>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</si>
  <si>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</si>
  <si>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</si>
  <si>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</si>
  <si>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</si>
  <si>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</si>
  <si>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</si>
  <si>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</si>
  <si>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</si>
  <si>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</si>
  <si>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</si>
  <si>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</si>
  <si>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</si>
  <si>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</si>
  <si>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</si>
  <si>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</si>
  <si>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</si>
  <si>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</si>
  <si>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</si>
  <si>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</si>
  <si>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</si>
  <si>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</si>
  <si>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</si>
  <si>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</si>
  <si>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</si>
  <si>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</si>
  <si>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</si>
  <si>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</si>
  <si>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</si>
  <si>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</si>
  <si>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</si>
  <si>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</si>
  <si>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</si>
  <si>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</si>
  <si>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</si>
  <si>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</si>
  <si>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</si>
  <si>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</si>
  <si>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</si>
  <si>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</si>
  <si>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</si>
  <si>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</si>
  <si>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</si>
  <si>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</si>
  <si>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</si>
  <si>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</si>
  <si>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</si>
  <si>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</si>
  <si>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</si>
  <si>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</si>
  <si>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</si>
  <si>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</si>
  <si>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</si>
  <si>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</si>
  <si>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</si>
  <si>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</si>
  <si>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</si>
  <si>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</si>
  <si>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</si>
  <si>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</si>
  <si>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</si>
  <si>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</si>
  <si>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</si>
  <si>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</si>
  <si>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</si>
  <si>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</si>
  <si>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</si>
  <si>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</si>
  <si>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</si>
  <si>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</si>
  <si>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</si>
  <si>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</si>
  <si>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</si>
  <si>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</si>
  <si>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</si>
  <si>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</si>
  <si>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</si>
  <si>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</si>
  <si>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</si>
  <si>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</si>
  <si>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</si>
  <si>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</si>
  <si>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</si>
  <si>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</si>
  <si>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</si>
  <si>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</si>
  <si>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</si>
  <si>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</si>
  <si>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</si>
  <si>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</si>
  <si>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</si>
  <si>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</si>
  <si>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</si>
  <si>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</si>
  <si>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</si>
  <si>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</si>
  <si>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</si>
  <si>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</si>
  <si>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</si>
  <si>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</si>
  <si>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</si>
  <si>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</si>
  <si>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</si>
  <si>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</si>
  <si>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</si>
  <si>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</si>
  <si>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</si>
  <si>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</si>
  <si>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</si>
  <si>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</si>
  <si>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</si>
  <si>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</si>
  <si>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</si>
  <si>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</si>
  <si>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</si>
  <si>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</si>
  <si>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</si>
  <si>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</si>
  <si>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</si>
  <si>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</si>
  <si>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</si>
  <si>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</si>
  <si>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</si>
  <si>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</si>
  <si>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</si>
  <si>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</si>
  <si>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</si>
  <si>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</si>
  <si>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</si>
  <si>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</si>
  <si>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</si>
  <si>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</si>
  <si>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</si>
  <si>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</si>
  <si>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</si>
  <si>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</si>
  <si>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</si>
  <si>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</si>
  <si>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</si>
  <si>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</si>
  <si>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</si>
  <si>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</si>
  <si>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</si>
  <si>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</si>
  <si>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</si>
  <si>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</si>
  <si>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</si>
  <si>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</si>
  <si>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</si>
  <si>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</si>
  <si>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</si>
  <si>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</si>
  <si>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</si>
  <si>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</si>
  <si>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</si>
  <si>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</si>
  <si>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</si>
  <si>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</si>
  <si>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</si>
  <si>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</si>
  <si>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</si>
  <si>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</si>
  <si>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</si>
  <si>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</si>
  <si>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</si>
  <si>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</si>
  <si>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</si>
  <si>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</si>
  <si>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</si>
  <si>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</si>
  <si>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</si>
  <si>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</si>
  <si>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</si>
  <si>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</si>
  <si>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</si>
  <si>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</si>
  <si>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</si>
  <si>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</si>
  <si>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</si>
  <si>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</si>
  <si>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</si>
  <si>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</si>
  <si>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</si>
  <si>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</si>
  <si>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</si>
  <si>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</si>
  <si>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</si>
  <si>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</si>
  <si>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</si>
  <si>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</si>
  <si>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</si>
  <si>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</si>
  <si>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</si>
  <si>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</si>
  <si>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</si>
  <si>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</si>
  <si>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</si>
  <si>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</si>
  <si>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</si>
  <si>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</si>
  <si>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</si>
  <si>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</si>
  <si>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</si>
  <si>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</si>
  <si>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</si>
  <si>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</si>
  <si>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</si>
  <si>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</si>
  <si>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</si>
  <si>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</si>
  <si>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</si>
  <si>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</si>
  <si>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</si>
  <si>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</si>
  <si>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</si>
  <si>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</si>
  <si>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</si>
  <si>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</si>
  <si>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</si>
  <si>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</si>
  <si>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</si>
  <si>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</si>
  <si>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</si>
  <si>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</si>
  <si>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</si>
  <si>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</si>
  <si>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</si>
  <si>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</si>
  <si>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</si>
  <si>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</si>
  <si>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</si>
  <si>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</si>
  <si>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</si>
  <si>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</si>
  <si>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</si>
  <si>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</si>
  <si>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</si>
  <si>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</si>
  <si>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</si>
  <si>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</si>
  <si>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</si>
  <si>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</si>
  <si>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</si>
  <si>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1 map (mirage)</t>
  </si>
  <si>
    <t>dust (3/1/1)</t>
  </si>
  <si>
    <t>mirage (2/3)</t>
  </si>
  <si>
    <t>inferno (2)</t>
  </si>
  <si>
    <t>ancient (2/2)</t>
  </si>
  <si>
    <t>office (3/2)</t>
  </si>
  <si>
    <t>vertigo (2/1)</t>
  </si>
  <si>
    <t>train (2)</t>
  </si>
  <si>
    <t>anubis (1/2)</t>
  </si>
  <si>
    <t>nuke (1/2/1)</t>
  </si>
  <si>
    <t>italy (1)</t>
  </si>
  <si>
    <t>edin (1/0)</t>
  </si>
  <si>
    <t>1 map (dust)</t>
  </si>
  <si>
    <t>2 map (anc)</t>
  </si>
  <si>
    <t>3 map (off)</t>
  </si>
  <si>
    <t>5 map (off)</t>
  </si>
  <si>
    <t>7 map (mir)</t>
  </si>
  <si>
    <t>8 map (dust)</t>
  </si>
  <si>
    <t>9 map (train)</t>
  </si>
  <si>
    <t>10 map (anc)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</si>
  <si>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</si>
  <si>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</si>
  <si>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</si>
  <si>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</si>
  <si>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</si>
  <si>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</si>
  <si>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</si>
  <si>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</si>
  <si>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</si>
  <si>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20 map (dust)</t>
  </si>
  <si>
    <t>21 map (nuke)</t>
  </si>
  <si>
    <t>22 map (mir)</t>
  </si>
  <si>
    <t>23 map (off)</t>
  </si>
  <si>
    <t>24 map (anu)</t>
  </si>
  <si>
    <t>25 map (edin)</t>
  </si>
  <si>
    <t>26 map (mir)</t>
  </si>
  <si>
    <t>27 map (off)</t>
  </si>
  <si>
    <t>28 map (nuke)</t>
  </si>
  <si>
    <t>29 map (ver)</t>
  </si>
  <si>
    <t>30 map (anc)</t>
  </si>
  <si>
    <t>31 map (anu)</t>
  </si>
  <si>
    <t>32 map (mir)</t>
  </si>
  <si>
    <t>33 map (nuke)</t>
  </si>
  <si>
    <t>34 map (dust)</t>
  </si>
  <si>
    <t>01.02.2025</t>
  </si>
  <si>
    <t>02.02.2025</t>
  </si>
  <si>
    <t>07.02.2025</t>
  </si>
  <si>
    <t>66 map (vert)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</si>
</sst>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434343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/>
    <xf numFmtId="14" fontId="11" fillId="2" borderId="1" xfId="0" applyNumberFormat="1" applyFont="1" applyFill="1" applyBorder="1"/>
    <xf numFmtId="0" fontId="3" fillId="2" borderId="1" xfId="0" applyFont="1" applyFill="1" applyBorder="1"/>
    <xf numFmtId="0" fontId="3" fillId="3" borderId="16" xfId="0" applyFont="1" applyFill="1" applyBorder="1"/>
    <xf numFmtId="0" fontId="0" fillId="0" borderId="0" xfId="0"/>
    <xf numFmtId="0" fontId="0" fillId="0" borderId="0" xfId="0"/>
    <xf numFmtId="0" fontId="3" fillId="2" borderId="5" xfId="0" applyFont="1" applyFill="1" applyBorder="1"/>
    <xf numFmtId="0" fontId="3" fillId="3" borderId="5" xfId="0" applyFont="1" applyFill="1" applyBorder="1"/>
    <xf numFmtId="0" fontId="2" fillId="2" borderId="5" xfId="0" applyFont="1" applyFill="1" applyBorder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4.28515625"/>
    <col min="4" max="4" customWidth="true" width="8.7109375"/>
    <col min="5" max="7" customWidth="true" width="9.7109375"/>
    <col min="8" max="8" customWidth="true" width="8.85546875"/>
    <col min="9" max="9" customWidth="true" width="13.140625"/>
    <col min="10" max="14" customWidth="true" width="8.7109375"/>
    <col min="15" max="15" customWidth="true" width="11.28515625"/>
    <col min="16" max="16" customWidth="true" width="10.0"/>
    <col min="17" max="19" customWidth="true" width="8.7109375"/>
    <col min="20" max="20" customWidth="true" width="8.85546875"/>
    <col min="21" max="22" customWidth="true" width="8.7109375"/>
    <col min="23" max="23" customWidth="true" width="10.28515625"/>
    <col min="24" max="27" customWidth="true" width="8.7109375"/>
    <col min="28" max="28" customWidth="true" width="8.85546875"/>
    <col min="29" max="32" customWidth="true" width="8.7109375"/>
    <col min="33" max="33" customWidth="true" width="8.85546875"/>
    <col min="34" max="35" customWidth="true" width="8.7109375"/>
    <col min="36" max="36" customWidth="true" width="10.28515625"/>
    <col min="37" max="40" customWidth="true" width="8.7109375"/>
    <col min="41" max="41" customWidth="true" width="8.85546875"/>
    <col min="42" max="53" customWidth="true" width="8.7109375"/>
    <col min="54" max="54" customWidth="true" width="8.85546875"/>
    <col min="55" max="58" customWidth="true" width="8.7109375"/>
    <col min="59" max="59" customWidth="true" width="10.28515625"/>
    <col min="60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customWidth="true" width="13.85546875"/>
    <col min="2" max="2" customWidth="true" width="8.7109375"/>
    <col min="3" max="3" customWidth="true" width="11.0"/>
    <col min="4" max="27" customWidth="true" width="8.7109375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48" t="s">
        <v>373</v>
      </c>
      <c r="G3" s="49"/>
      <c r="H3" s="49"/>
      <c r="I3" s="48" t="s">
        <v>374</v>
      </c>
      <c r="J3" s="49"/>
      <c r="K3" s="49"/>
      <c r="L3" s="48" t="s">
        <v>375</v>
      </c>
      <c r="M3" s="49"/>
      <c r="N3" s="49"/>
      <c r="O3" s="48" t="s">
        <v>376</v>
      </c>
      <c r="P3" s="49"/>
      <c r="Q3" s="49"/>
      <c r="R3" s="48" t="s">
        <v>377</v>
      </c>
      <c r="S3" s="49"/>
      <c r="T3" s="48" t="s">
        <v>378</v>
      </c>
      <c r="U3" s="49"/>
      <c r="V3" s="48" t="s">
        <v>379</v>
      </c>
      <c r="W3" s="49"/>
      <c r="X3" s="49"/>
      <c r="Y3" s="48" t="s">
        <v>380</v>
      </c>
      <c r="Z3" s="49"/>
      <c r="AA3" s="49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customWidth="true" width="11.42578125"/>
    <col min="2" max="3" customWidth="true" width="8.7109375"/>
    <col min="4" max="4" customWidth="true" width="12.140625"/>
    <col min="5" max="5" customWidth="true" width="10.5703125"/>
    <col min="6" max="9" customWidth="true" width="8.7109375"/>
    <col min="10" max="10" customWidth="true" width="12.28515625"/>
    <col min="11" max="11" customWidth="true" width="10.0"/>
    <col min="12" max="12" customWidth="true" width="8.7109375"/>
    <col min="13" max="13" customWidth="true" width="10.7109375"/>
    <col min="14" max="14" customWidth="true" width="8.7109375"/>
    <col min="15" max="15" customWidth="true" width="10.140625"/>
    <col min="16" max="16" customWidth="true" width="8.7109375"/>
    <col min="17" max="17" customWidth="true" width="9.140625"/>
    <col min="18" max="20" customWidth="true" width="8.7109375"/>
    <col min="21" max="21" customWidth="true" width="11.28515625"/>
    <col min="22" max="26" customWidth="true" width="8.7109375"/>
    <col min="27" max="27" customWidth="true" width="10.140625"/>
    <col min="28" max="33" customWidth="true" width="8.7109375"/>
  </cols>
  <sheetData>
    <row r="1" spans="1:33" x14ac:dyDescent="0.25">
      <c r="A1" s="44" t="s">
        <v>641</v>
      </c>
      <c r="B1" s="50"/>
      <c r="C1" s="50"/>
      <c r="D1" s="45"/>
      <c r="E1" s="46" t="s">
        <v>642</v>
      </c>
      <c r="F1" s="50"/>
      <c r="G1" s="50"/>
      <c r="H1" s="50"/>
      <c r="I1" s="50"/>
      <c r="J1" s="45"/>
      <c r="K1" s="47" t="s">
        <v>643</v>
      </c>
      <c r="L1" s="50"/>
      <c r="M1" s="50"/>
      <c r="N1" s="45"/>
      <c r="O1" s="51" t="s">
        <v>644</v>
      </c>
      <c r="P1" s="52"/>
      <c r="Q1" s="52"/>
      <c r="R1" s="52"/>
      <c r="S1" s="53"/>
      <c r="T1" s="54" t="s">
        <v>645</v>
      </c>
      <c r="U1" s="55"/>
      <c r="V1" s="55"/>
      <c r="W1" s="55"/>
      <c r="X1" s="56"/>
      <c r="Y1" s="57" t="s">
        <v>646</v>
      </c>
      <c r="Z1" s="58"/>
      <c r="AA1" s="58"/>
      <c r="AB1" s="59"/>
      <c r="AC1" s="60" t="s">
        <v>647</v>
      </c>
      <c r="AD1" s="50"/>
      <c r="AE1" s="50"/>
      <c r="AF1" s="50"/>
      <c r="AG1" s="45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48" t="s">
        <v>651</v>
      </c>
      <c r="B8" s="49"/>
      <c r="C8" s="49"/>
      <c r="D8" s="49"/>
      <c r="E8" s="49"/>
      <c r="F8" s="49"/>
      <c r="G8" s="49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61" t="s">
        <v>710</v>
      </c>
      <c r="C20" s="62"/>
      <c r="D20" s="62"/>
      <c r="E20" s="62"/>
      <c r="F20" s="62"/>
      <c r="G20" s="62"/>
      <c r="H20" s="63"/>
    </row>
    <row r="21" spans="1:13" ht="15.75" customHeight="1" x14ac:dyDescent="0.25"/>
    <row r="22" spans="1:13" ht="15.75" customHeight="1" x14ac:dyDescent="0.25">
      <c r="A22" s="61" t="s">
        <v>711</v>
      </c>
      <c r="B22" s="62"/>
      <c r="C22" s="63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76"/>
  <sheetViews>
    <sheetView tabSelected="1" topLeftCell="A63" workbookViewId="0">
      <selection activeCell="A76" sqref="A74:XFD76"/>
    </sheetView>
  </sheetViews>
  <sheetFormatPr defaultColWidth="14.42578125" defaultRowHeight="15" customHeight="1" x14ac:dyDescent="0.25"/>
  <cols>
    <col min="1" max="1" customWidth="true" width="13.28515625"/>
    <col min="2" max="2" customWidth="true" width="9.7109375"/>
    <col min="3" max="3" customWidth="true" width="10.85546875"/>
    <col min="4" max="4" customWidth="true" width="8.7109375"/>
    <col min="5" max="5" customWidth="true" width="10.0"/>
    <col min="6" max="32" customWidth="true" width="8.7109375"/>
  </cols>
  <sheetData>
    <row r="1" spans="1:32" x14ac:dyDescent="0.25">
      <c r="B1" s="1" t="s">
        <v>84</v>
      </c>
      <c r="C1" s="1" t="s">
        <v>1</v>
      </c>
      <c r="D1" t="s" s="0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48" t="s">
        <v>715</v>
      </c>
      <c r="I3" s="49"/>
      <c r="J3" s="49"/>
      <c r="K3" s="49"/>
      <c r="L3" s="48" t="s">
        <v>716</v>
      </c>
      <c r="M3" s="49"/>
      <c r="N3" s="49"/>
      <c r="O3" s="49"/>
      <c r="P3" s="48" t="s">
        <v>717</v>
      </c>
      <c r="Q3" s="49"/>
      <c r="R3" s="49"/>
      <c r="S3" s="49"/>
      <c r="T3" s="48" t="s">
        <v>718</v>
      </c>
      <c r="U3" s="49"/>
      <c r="V3" s="49"/>
      <c r="W3" s="49"/>
      <c r="X3" s="48" t="s">
        <v>719</v>
      </c>
      <c r="Y3" s="49"/>
      <c r="Z3" s="49"/>
      <c r="AA3" s="49"/>
      <c r="AB3" s="48" t="s">
        <v>720</v>
      </c>
      <c r="AC3" s="49"/>
      <c r="AD3" s="49"/>
      <c r="AE3" s="49"/>
      <c r="AF3" s="21"/>
    </row>
    <row r="4" spans="1:32" x14ac:dyDescent="0.25">
      <c r="A4" s="1" t="s">
        <v>721</v>
      </c>
      <c r="B4" s="1">
        <v>0.9</v>
      </c>
      <c r="C4" s="1">
        <v>0.54</v>
      </c>
      <c r="H4" s="1">
        <f t="shared" ref="H4:K4" si="0">AVERAGE(B6,B8,B10,B11,B13,B14,B16,B17,B23,B30,B42,B50,B53,B55,B60,B66,B70)</f>
        <v>1.2147058823529411</v>
      </c>
      <c r="I4" s="1">
        <f t="shared" si="0"/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722</v>
      </c>
      <c r="B5" s="1">
        <v>0.56999999999999995</v>
      </c>
      <c r="C5" s="1">
        <v>1.06</v>
      </c>
    </row>
    <row r="6" spans="1:32" x14ac:dyDescent="0.25">
      <c r="A6" s="1" t="s">
        <v>723</v>
      </c>
      <c r="B6" s="1">
        <v>1.91</v>
      </c>
      <c r="C6" s="1">
        <v>1.02</v>
      </c>
    </row>
    <row r="7" spans="1:32" x14ac:dyDescent="0.25">
      <c r="A7" s="1" t="s">
        <v>724</v>
      </c>
      <c r="B7" s="1">
        <v>1.2</v>
      </c>
      <c r="C7" s="1">
        <v>1.37</v>
      </c>
    </row>
    <row r="8" spans="1:32" x14ac:dyDescent="0.25">
      <c r="A8" s="1" t="s">
        <v>725</v>
      </c>
      <c r="B8" s="1">
        <v>1.29</v>
      </c>
      <c r="C8" s="1">
        <v>0.85</v>
      </c>
    </row>
    <row r="9" spans="1:32" x14ac:dyDescent="0.25">
      <c r="A9" s="1" t="s">
        <v>726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727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728</v>
      </c>
      <c r="B14" s="1">
        <v>1.33</v>
      </c>
      <c r="C14" s="1">
        <v>1.2</v>
      </c>
    </row>
    <row r="15" spans="1:32" x14ac:dyDescent="0.25">
      <c r="A15" s="1" t="s">
        <v>729</v>
      </c>
      <c r="B15" s="1">
        <v>0.68</v>
      </c>
      <c r="C15" s="1">
        <v>0.82</v>
      </c>
    </row>
    <row r="16" spans="1:32" x14ac:dyDescent="0.25">
      <c r="A16" s="1" t="s">
        <v>730</v>
      </c>
      <c r="B16" s="1">
        <v>1.1399999999999999</v>
      </c>
      <c r="C16" s="1">
        <v>1.89</v>
      </c>
    </row>
    <row r="17" spans="1:5" x14ac:dyDescent="0.25">
      <c r="A17" s="1" t="s">
        <v>731</v>
      </c>
      <c r="B17" s="1">
        <v>1.01</v>
      </c>
      <c r="C17" s="1">
        <v>0.6</v>
      </c>
    </row>
    <row r="18" spans="1:5" x14ac:dyDescent="0.25">
      <c r="A18" s="1" t="s">
        <v>732</v>
      </c>
      <c r="B18" s="1">
        <v>0.84</v>
      </c>
      <c r="C18" s="1">
        <v>0.92</v>
      </c>
    </row>
    <row r="19" spans="1:5" x14ac:dyDescent="0.25">
      <c r="A19" s="1" t="s">
        <v>733</v>
      </c>
      <c r="B19" s="1">
        <v>1.29</v>
      </c>
      <c r="C19" s="1">
        <v>1</v>
      </c>
    </row>
    <row r="20" spans="1:5" x14ac:dyDescent="0.25">
      <c r="A20" s="1" t="s">
        <v>734</v>
      </c>
      <c r="B20" s="1">
        <v>1.42</v>
      </c>
      <c r="C20" s="1">
        <v>1.32</v>
      </c>
    </row>
    <row r="21" spans="1:5" ht="15.75" customHeight="1" x14ac:dyDescent="0.25">
      <c r="A21" s="1" t="s">
        <v>735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25">
      <c r="A23" s="1" t="s">
        <v>737</v>
      </c>
      <c r="B23" s="1">
        <v>1.04</v>
      </c>
      <c r="C23" s="1">
        <v>0.61</v>
      </c>
    </row>
    <row r="24" spans="1:5" ht="15.75" customHeight="1" x14ac:dyDescent="0.25">
      <c r="A24" s="1" t="s">
        <v>738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739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740</v>
      </c>
      <c r="B31" s="1">
        <v>0.39</v>
      </c>
      <c r="C31" s="1">
        <v>0.5</v>
      </c>
    </row>
    <row r="32" spans="1:5" ht="15.75" customHeight="1" x14ac:dyDescent="0.25">
      <c r="A32" s="1" t="s">
        <v>741</v>
      </c>
      <c r="B32" s="1">
        <v>1.25</v>
      </c>
      <c r="C32" s="1">
        <v>1.36</v>
      </c>
    </row>
    <row r="33" spans="1:7" ht="15.75" customHeight="1" x14ac:dyDescent="0.25">
      <c r="A33" s="1" t="s">
        <v>742</v>
      </c>
      <c r="B33" s="1">
        <v>1.67</v>
      </c>
      <c r="C33" s="1">
        <v>0.83</v>
      </c>
    </row>
    <row r="34" spans="1:7" ht="15.75" customHeight="1" x14ac:dyDescent="0.25">
      <c r="A34" s="1" t="s">
        <v>743</v>
      </c>
      <c r="B34" s="1">
        <v>2.38</v>
      </c>
      <c r="C34" s="1">
        <v>1.97</v>
      </c>
    </row>
    <row r="35" spans="1:7" ht="15.75" customHeight="1" x14ac:dyDescent="0.25">
      <c r="A35" s="1" t="s">
        <v>744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745</v>
      </c>
      <c r="B38" s="1">
        <v>0.52</v>
      </c>
      <c r="C38" s="1">
        <v>0.92</v>
      </c>
    </row>
    <row r="39" spans="1:7" ht="15.75" customHeight="1" x14ac:dyDescent="0.25">
      <c r="A39" s="1" t="s">
        <v>746</v>
      </c>
      <c r="B39" s="1">
        <v>1.04</v>
      </c>
      <c r="C39" s="1">
        <v>1.78</v>
      </c>
    </row>
    <row r="40" spans="1:7" ht="15.75" customHeight="1" x14ac:dyDescent="0.25">
      <c r="A40" s="1" t="s">
        <v>747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25">
      <c r="A42" s="1" t="s">
        <v>749</v>
      </c>
      <c r="B42" s="1">
        <v>0.91</v>
      </c>
      <c r="D42" s="1">
        <v>0.2</v>
      </c>
    </row>
    <row r="43" spans="1:7" ht="15.75" customHeight="1" x14ac:dyDescent="0.25">
      <c r="A43" s="1" t="s">
        <v>750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751</v>
      </c>
      <c r="B45" s="1">
        <v>1.67</v>
      </c>
      <c r="D45" s="1">
        <v>1.22</v>
      </c>
    </row>
    <row r="46" spans="1:7" ht="15.75" customHeight="1" x14ac:dyDescent="0.25">
      <c r="A46" s="1" t="s">
        <v>752</v>
      </c>
      <c r="B46" s="1">
        <v>0.55000000000000004</v>
      </c>
      <c r="D46" s="1">
        <v>0.95</v>
      </c>
    </row>
    <row r="47" spans="1:7" ht="15.75" customHeight="1" x14ac:dyDescent="0.25">
      <c r="A47" s="31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25">
      <c r="A48" s="1" t="s">
        <v>755</v>
      </c>
      <c r="B48" s="1">
        <v>2.41</v>
      </c>
      <c r="C48" s="1">
        <v>0.91</v>
      </c>
    </row>
    <row r="49" spans="1:32" ht="15.75" customHeight="1" x14ac:dyDescent="0.25">
      <c r="A49" s="1" t="s">
        <v>756</v>
      </c>
      <c r="B49" s="1">
        <v>1.31</v>
      </c>
      <c r="C49" s="1">
        <v>0.93</v>
      </c>
    </row>
    <row r="50" spans="1:32" ht="15.75" customHeight="1" x14ac:dyDescent="0.25">
      <c r="A50" s="1" t="s">
        <v>757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759</v>
      </c>
      <c r="B56" s="1">
        <v>0.99</v>
      </c>
      <c r="E56" s="1">
        <v>0.38</v>
      </c>
    </row>
    <row r="57" spans="1:32" ht="15.75" customHeight="1" x14ac:dyDescent="0.25">
      <c r="A57" s="1" t="s">
        <v>760</v>
      </c>
      <c r="B57" s="1">
        <v>1.17</v>
      </c>
      <c r="E57" s="1">
        <v>1.65</v>
      </c>
    </row>
    <row r="58" spans="1:32" ht="15.75" customHeight="1" x14ac:dyDescent="0.25">
      <c r="A58" s="1" t="s">
        <v>761</v>
      </c>
      <c r="B58" s="1">
        <v>1.37</v>
      </c>
      <c r="E58" s="1">
        <v>0.66</v>
      </c>
    </row>
    <row r="59" spans="1:32" ht="15.75" customHeight="1" x14ac:dyDescent="0.25">
      <c r="A59" s="1" t="s">
        <v>762</v>
      </c>
      <c r="B59" s="1">
        <v>1.48</v>
      </c>
      <c r="E59" s="1">
        <v>0.87</v>
      </c>
    </row>
    <row r="60" spans="1:32" ht="15.75" customHeight="1" x14ac:dyDescent="0.25">
      <c r="A60" s="1" t="s">
        <v>763</v>
      </c>
      <c r="B60" s="1">
        <v>1.64</v>
      </c>
      <c r="C60" s="1">
        <v>0.95</v>
      </c>
    </row>
    <row r="61" spans="1:32" ht="15.75" customHeight="1" x14ac:dyDescent="0.25">
      <c r="A61" s="1" t="s">
        <v>764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765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766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767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768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769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770</v>
      </c>
      <c r="B67" s="1">
        <v>0.92</v>
      </c>
      <c r="C67" s="1">
        <v>1.93</v>
      </c>
    </row>
    <row r="68" spans="1:32" ht="15.75" customHeight="1" x14ac:dyDescent="0.25">
      <c r="A68" s="1" t="s">
        <v>771</v>
      </c>
      <c r="B68" s="1">
        <v>1.64</v>
      </c>
      <c r="C68" s="1">
        <v>1.34</v>
      </c>
    </row>
    <row r="69" spans="1:32" ht="15.75" customHeight="1" x14ac:dyDescent="0.25">
      <c r="A69" s="1" t="s">
        <v>772</v>
      </c>
      <c r="B69" s="1">
        <v>1.18</v>
      </c>
      <c r="C69" s="1">
        <v>0.26</v>
      </c>
    </row>
    <row r="70" spans="1:32" ht="15.75" customHeight="1" x14ac:dyDescent="0.25">
      <c r="A70" s="1" t="s">
        <v>773</v>
      </c>
      <c r="B70" s="1">
        <v>0.86</v>
      </c>
      <c r="C70" s="1">
        <v>1.68</v>
      </c>
    </row>
    <row r="71" spans="1:32" ht="15.75" customHeight="1" x14ac:dyDescent="0.25">
      <c r="A71" s="1" t="s">
        <v>774</v>
      </c>
      <c r="B71" s="1">
        <v>1.82</v>
      </c>
      <c r="C71" s="1">
        <v>1.51</v>
      </c>
    </row>
    <row r="72" spans="1:32" ht="15.75" customHeight="1" x14ac:dyDescent="0.25">
      <c r="A72" s="1" t="s">
        <v>775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776</v>
      </c>
    </row>
    <row r="74">
      <c r="A74" t="s" s="0">
        <v>823</v>
      </c>
    </row>
    <row r="75">
      <c r="A75" t="s" s="0">
        <v>824</v>
      </c>
      <c r="B75" t="n" s="0">
        <v>1.29</v>
      </c>
      <c r="C75" t="n">
        <v>0.75</v>
      </c>
    </row>
    <row r="76" spans="1:32" ht="15.75" customHeight="1" x14ac:dyDescent="0.25">
      <c r="B76" s="1">
        <f>AVERAGE(B3:B73)</f>
        <v>1.1936923076923078</v>
      </c>
      <c r="C76" s="1">
        <f>AVERAGE(C3:C73)</f>
        <v>1.0987272727272726</v>
      </c>
      <c r="D76" s="1">
        <f>AVERAGE(D3:D61)</f>
        <v>0.86599999999999999</v>
      </c>
      <c r="E76" s="1">
        <f>AVERAGE(E3:E61)</f>
        <v>0.82799999999999996</v>
      </c>
    </row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R4"/>
  <sheetViews>
    <sheetView workbookViewId="0">
      <selection activeCell="J11" sqref="J11"/>
    </sheetView>
  </sheetViews>
  <sheetFormatPr defaultColWidth="14.42578125" defaultRowHeight="15" customHeight="1" x14ac:dyDescent="0.25"/>
  <cols>
    <col min="5" max="5" style="40" width="14.42578125"/>
  </cols>
  <sheetData>
    <row r="1" spans="1:44" ht="1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</row>
    <row r="2" spans="1:44" ht="15" customHeight="1" x14ac:dyDescent="0.25">
      <c r="A2" s="36">
        <v>45682</v>
      </c>
      <c r="B2" s="37" t="s">
        <v>713</v>
      </c>
      <c r="C2" s="37"/>
      <c r="D2" s="37"/>
      <c r="E2" s="41"/>
      <c r="F2" s="2"/>
      <c r="N2" s="13"/>
      <c r="S2" s="4"/>
      <c r="AA2" s="13"/>
      <c r="AF2" s="8"/>
      <c r="AN2" s="13"/>
    </row>
    <row r="3" spans="1:44" ht="15" customHeight="1" x14ac:dyDescent="0.25">
      <c r="A3" s="2" t="s">
        <v>777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 spans="1:44" ht="15" customHeight="1" x14ac:dyDescent="0.25">
      <c r="B4" s="1">
        <f t="shared" ref="B4:D4" si="0">AVERAGE(B3)</f>
        <v>1.05</v>
      </c>
      <c r="C4" s="1">
        <f t="shared" si="0"/>
        <v>1.1599999999999999</v>
      </c>
      <c r="D4" s="1" t="e">
        <f t="shared" si="0"/>
        <v>#DIV/0!</v>
      </c>
      <c r="E4" s="1"/>
      <c r="F4" s="2">
        <f t="shared" ref="F4:AR4" si="1">SUM(F3)</f>
        <v>0</v>
      </c>
      <c r="G4" s="2">
        <f t="shared" si="1"/>
        <v>1</v>
      </c>
      <c r="H4" s="2">
        <f t="shared" si="1"/>
        <v>1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2</v>
      </c>
      <c r="M4" s="2">
        <f t="shared" si="1"/>
        <v>1</v>
      </c>
      <c r="N4" s="2">
        <f t="shared" si="1"/>
        <v>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0</v>
      </c>
      <c r="S4" s="2">
        <f t="shared" si="1"/>
        <v>1</v>
      </c>
      <c r="T4" s="2">
        <f t="shared" si="1"/>
        <v>1</v>
      </c>
      <c r="U4" s="2">
        <f t="shared" si="1"/>
        <v>1</v>
      </c>
      <c r="V4" s="2">
        <f t="shared" si="1"/>
        <v>0</v>
      </c>
      <c r="W4" s="2">
        <f t="shared" si="1"/>
        <v>0</v>
      </c>
      <c r="X4" s="2">
        <f t="shared" si="1"/>
        <v>0</v>
      </c>
      <c r="Y4" s="2">
        <f t="shared" si="1"/>
        <v>6</v>
      </c>
      <c r="Z4" s="2">
        <f t="shared" si="1"/>
        <v>0</v>
      </c>
      <c r="AA4" s="2">
        <f t="shared" si="1"/>
        <v>1</v>
      </c>
      <c r="AB4" s="2">
        <f t="shared" si="1"/>
        <v>0</v>
      </c>
      <c r="AC4" s="2">
        <f t="shared" si="1"/>
        <v>1</v>
      </c>
      <c r="AD4" s="2">
        <f t="shared" si="1"/>
        <v>0</v>
      </c>
      <c r="AE4" s="2">
        <f t="shared" si="1"/>
        <v>0</v>
      </c>
      <c r="AF4" s="2">
        <f t="shared" si="1"/>
        <v>0</v>
      </c>
      <c r="AG4" s="2">
        <f t="shared" si="1"/>
        <v>0</v>
      </c>
      <c r="AH4" s="2">
        <f t="shared" si="1"/>
        <v>0</v>
      </c>
      <c r="AI4" s="2">
        <f t="shared" si="1"/>
        <v>0</v>
      </c>
      <c r="AJ4" s="2">
        <f t="shared" si="1"/>
        <v>0</v>
      </c>
      <c r="AK4" s="2">
        <f t="shared" si="1"/>
        <v>0</v>
      </c>
      <c r="AL4" s="2">
        <f t="shared" si="1"/>
        <v>0</v>
      </c>
      <c r="AM4" s="2">
        <f t="shared" si="1"/>
        <v>0</v>
      </c>
      <c r="AN4" s="2">
        <f t="shared" si="1"/>
        <v>0</v>
      </c>
      <c r="AO4" s="2">
        <f t="shared" si="1"/>
        <v>0</v>
      </c>
      <c r="AP4" s="2">
        <f t="shared" si="1"/>
        <v>0</v>
      </c>
      <c r="AQ4" s="2">
        <f t="shared" si="1"/>
        <v>0</v>
      </c>
      <c r="AR4" s="2">
        <f t="shared" si="1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A47"/>
  <sheetViews>
    <sheetView workbookViewId="0">
      <pane ySplit="1" topLeftCell="A26" activePane="bottomLeft" state="frozen"/>
      <selection pane="bottomLeft" activeCell="A43" sqref="A43:XFD46"/>
    </sheetView>
  </sheetViews>
  <sheetFormatPr defaultColWidth="14.42578125" defaultRowHeight="15" customHeight="1" x14ac:dyDescent="0.25"/>
  <cols>
    <col min="1" max="1" customWidth="true" width="13.42578125"/>
    <col min="2" max="4" customWidth="true" width="8.7109375"/>
    <col min="5" max="5" customWidth="true" style="40" width="8.7109375"/>
    <col min="6" max="105" customWidth="true" width="8.7109375"/>
  </cols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6" t="s">
        <v>5</v>
      </c>
      <c r="AT1" s="6" t="s">
        <v>6</v>
      </c>
      <c r="AU1" s="6" t="s">
        <v>7</v>
      </c>
      <c r="AV1" s="6" t="s">
        <v>8</v>
      </c>
      <c r="AW1" s="6" t="s">
        <v>9</v>
      </c>
      <c r="AX1" s="6" t="s">
        <v>10</v>
      </c>
      <c r="AY1" s="6" t="s">
        <v>11</v>
      </c>
      <c r="AZ1" s="6" t="s">
        <v>12</v>
      </c>
      <c r="BA1" s="7" t="s">
        <v>13</v>
      </c>
      <c r="BB1" s="6" t="s">
        <v>14</v>
      </c>
      <c r="BC1" s="6" t="s">
        <v>15</v>
      </c>
      <c r="BD1" s="6" t="s">
        <v>16</v>
      </c>
      <c r="BE1" s="6" t="s">
        <v>17</v>
      </c>
      <c r="BF1" s="10" t="s">
        <v>5</v>
      </c>
      <c r="BG1" s="10" t="s">
        <v>6</v>
      </c>
      <c r="BH1" s="10" t="s">
        <v>7</v>
      </c>
      <c r="BI1" s="10" t="s">
        <v>8</v>
      </c>
      <c r="BJ1" s="10" t="s">
        <v>9</v>
      </c>
      <c r="BK1" s="10" t="s">
        <v>10</v>
      </c>
      <c r="BL1" s="10" t="s">
        <v>11</v>
      </c>
      <c r="BM1" s="10" t="s">
        <v>12</v>
      </c>
      <c r="BN1" s="11" t="s">
        <v>13</v>
      </c>
      <c r="BO1" s="10" t="s">
        <v>14</v>
      </c>
      <c r="BP1" s="10" t="s">
        <v>15</v>
      </c>
      <c r="BQ1" s="10" t="s">
        <v>16</v>
      </c>
      <c r="BR1" s="10" t="s">
        <v>17</v>
      </c>
      <c r="BU1" s="48" t="s">
        <v>778</v>
      </c>
      <c r="BV1" s="49"/>
      <c r="BW1" s="49"/>
      <c r="BX1" s="48" t="s">
        <v>779</v>
      </c>
      <c r="BY1" s="49"/>
      <c r="BZ1" s="49"/>
      <c r="CA1" s="48" t="s">
        <v>780</v>
      </c>
      <c r="CB1" s="49"/>
      <c r="CC1" s="49"/>
      <c r="CD1" s="48" t="s">
        <v>781</v>
      </c>
      <c r="CE1" s="49"/>
      <c r="CF1" s="49"/>
      <c r="CG1" s="48" t="s">
        <v>782</v>
      </c>
      <c r="CH1" s="49"/>
      <c r="CI1" s="49"/>
      <c r="CJ1" s="48" t="s">
        <v>783</v>
      </c>
      <c r="CK1" s="49"/>
      <c r="CL1" s="49"/>
      <c r="CM1" s="48" t="s">
        <v>784</v>
      </c>
      <c r="CN1" s="49"/>
      <c r="CO1" s="49"/>
      <c r="CP1" s="48" t="s">
        <v>785</v>
      </c>
      <c r="CQ1" s="49"/>
      <c r="CR1" s="49"/>
      <c r="CS1" s="48" t="s">
        <v>786</v>
      </c>
      <c r="CT1" s="49"/>
      <c r="CU1" s="49"/>
      <c r="CV1" s="48" t="s">
        <v>787</v>
      </c>
      <c r="CW1" s="49"/>
      <c r="CX1" s="49"/>
      <c r="CY1" s="48" t="s">
        <v>788</v>
      </c>
      <c r="CZ1" s="49"/>
      <c r="DA1" s="49"/>
    </row>
    <row r="2" spans="1:105" x14ac:dyDescent="0.25">
      <c r="A2" s="15">
        <v>45664</v>
      </c>
      <c r="B2" s="4"/>
      <c r="C2" s="4"/>
      <c r="D2" s="4"/>
      <c r="E2" s="42"/>
      <c r="F2" s="2"/>
      <c r="N2" s="13"/>
      <c r="S2" s="4"/>
      <c r="AA2" s="13"/>
      <c r="AF2" s="8"/>
      <c r="AN2" s="13"/>
      <c r="AS2" s="6"/>
      <c r="BU2" s="1">
        <f>AVERAGE(B3,B11,B19,B26,B42)</f>
        <v>1.5740000000000001</v>
      </c>
      <c r="BV2" s="1">
        <f>AVERAGE(C3,C11,C19,C26,C42)</f>
        <v>1.266</v>
      </c>
      <c r="BW2" s="1">
        <f>AVERAGE(D3,D11,D19,D26,D42)</f>
        <v>1.4660000000000002</v>
      </c>
      <c r="BX2" s="1">
        <f>AVERAGE(B10,B17,B28,B33,B40)</f>
        <v>1.1099999999999999</v>
      </c>
      <c r="BY2" s="1">
        <f>AVERAGE(C10,C17,C28,C33,C40)</f>
        <v>0.84000000000000008</v>
      </c>
      <c r="BZ2" s="1">
        <f>AVERAGE(D10,D17,D28,D33,D40)</f>
        <v>1.4040000000000001</v>
      </c>
      <c r="CA2" s="1">
        <f>AVERAGE(B14,B22)</f>
        <v>1.4450000000000001</v>
      </c>
      <c r="CB2" s="1">
        <f>AVERAGE(C14,C22)</f>
        <v>1.67</v>
      </c>
      <c r="CC2" s="1">
        <f>AVERAGE(D14,D22)</f>
        <v>1.095</v>
      </c>
      <c r="CD2" s="1">
        <f>AVERAGE(B4,B13,B21,B38)</f>
        <v>1.46</v>
      </c>
      <c r="CE2" s="1">
        <f>AVERAGE(C4,C13,C21,C38)</f>
        <v>1.1850000000000001</v>
      </c>
      <c r="CF2" s="1">
        <f>AVERAGE(D4,D13,D21,D38)</f>
        <v>1.0525</v>
      </c>
      <c r="CG2" s="1">
        <f>AVERAGE(B5,B8,B23,B29,B34)</f>
        <v>1.2840000000000003</v>
      </c>
      <c r="CH2" s="1">
        <f>AVERAGE(C5,C8,C23,C29,C34)</f>
        <v>1.01</v>
      </c>
      <c r="CI2" s="1">
        <f>AVERAGE(D5,D8,D23,D29,D34)</f>
        <v>1.27</v>
      </c>
      <c r="CJ2" s="1">
        <f>AVERAGE(B6,B9,B37)</f>
        <v>1.4366666666666668</v>
      </c>
      <c r="CK2" s="1">
        <f>AVERAGE(C6,C9,C37)</f>
        <v>1.28</v>
      </c>
      <c r="CL2" s="1">
        <f>AVERAGE(D6,D9,D37)</f>
        <v>1.1066666666666667</v>
      </c>
      <c r="CM2" s="1">
        <f>AVERAGE(B12,B16)</f>
        <v>1.19</v>
      </c>
      <c r="CN2" s="1">
        <f>AVERAGE(C12,C16)</f>
        <v>1.24</v>
      </c>
      <c r="CO2" s="1">
        <f>AVERAGE(D12,D16)</f>
        <v>1.1800000000000002</v>
      </c>
      <c r="CP2" s="1">
        <f>AVERAGE(B24,B30,B39)</f>
        <v>1.2133333333333332</v>
      </c>
      <c r="CQ2" s="1">
        <f>AVERAGE(C24,C30,C39)</f>
        <v>1.5899999999999999</v>
      </c>
      <c r="CR2" s="1">
        <f>AVERAGE(D24,D30,D39)</f>
        <v>1.2</v>
      </c>
      <c r="CS2" s="1">
        <f>AVERAGE(B18,B27,B35,B41)</f>
        <v>1.1499999999999999</v>
      </c>
      <c r="CT2" s="1">
        <f>AVERAGE(C18,C27,C35,C41)</f>
        <v>0.7975000000000001</v>
      </c>
      <c r="CU2" s="1">
        <f>AVERAGE(D18,D27,D35,D41)</f>
        <v>0.9375</v>
      </c>
      <c r="CV2" s="1">
        <f>AVERAGE(B20)</f>
        <v>0.69</v>
      </c>
      <c r="CW2" s="1">
        <f>AVERAGE(C20)</f>
        <v>1.37</v>
      </c>
      <c r="CX2" s="1">
        <f>AVERAGE(D20)</f>
        <v>1.1200000000000001</v>
      </c>
      <c r="CY2" s="1">
        <f>AVERAGE(B32)</f>
        <v>1.63</v>
      </c>
      <c r="CZ2" s="1">
        <f>AVERAGE(C32)</f>
        <v>1.26</v>
      </c>
      <c r="DA2" s="1">
        <f>AVERAGE(D32)</f>
        <v>1.72</v>
      </c>
    </row>
    <row r="3" spans="1:105" x14ac:dyDescent="0.25">
      <c r="A3" s="6" t="s">
        <v>789</v>
      </c>
      <c r="B3" s="1">
        <v>1.1000000000000001</v>
      </c>
      <c r="C3" s="1">
        <v>1.28</v>
      </c>
      <c r="D3" s="1">
        <v>0.71</v>
      </c>
      <c r="E3" s="1"/>
      <c r="F3" s="2">
        <v>1</v>
      </c>
      <c r="G3" s="1">
        <v>1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2</v>
      </c>
      <c r="V3" s="1">
        <v>0</v>
      </c>
      <c r="W3" s="1">
        <v>0</v>
      </c>
      <c r="X3" s="1">
        <v>0</v>
      </c>
      <c r="Y3" s="1">
        <v>1</v>
      </c>
      <c r="Z3" s="1">
        <v>2</v>
      </c>
      <c r="AA3" s="13">
        <v>0</v>
      </c>
      <c r="AB3" s="1">
        <v>0</v>
      </c>
      <c r="AC3" s="1">
        <v>0</v>
      </c>
      <c r="AD3" s="1">
        <v>0</v>
      </c>
      <c r="AE3" s="1">
        <v>0</v>
      </c>
      <c r="AF3" s="6">
        <v>0</v>
      </c>
      <c r="AG3" s="1">
        <v>3</v>
      </c>
      <c r="AH3" s="1">
        <v>0</v>
      </c>
      <c r="AI3" s="1">
        <v>0</v>
      </c>
      <c r="AJ3" s="1">
        <v>0</v>
      </c>
      <c r="AK3" s="1">
        <v>0</v>
      </c>
      <c r="AL3" s="1">
        <v>2</v>
      </c>
      <c r="AM3" s="1">
        <v>0</v>
      </c>
      <c r="AN3" s="13">
        <v>0</v>
      </c>
      <c r="AO3" s="1">
        <v>0</v>
      </c>
      <c r="AP3" s="1">
        <v>0</v>
      </c>
      <c r="AQ3" s="1">
        <v>0</v>
      </c>
      <c r="AR3" s="1">
        <v>0</v>
      </c>
      <c r="AS3" s="6"/>
      <c r="BU3" s="48">
        <f>SUM(BU2:BW2)</f>
        <v>4.306</v>
      </c>
      <c r="BV3" s="49"/>
      <c r="BW3" s="49"/>
      <c r="BX3" s="48">
        <f>SUM(BX2:BZ2)</f>
        <v>3.3540000000000001</v>
      </c>
      <c r="BY3" s="49"/>
      <c r="BZ3" s="49"/>
      <c r="CA3" s="48">
        <f>SUM(CA2:CC2)</f>
        <v>4.21</v>
      </c>
      <c r="CB3" s="49"/>
      <c r="CC3" s="49"/>
      <c r="CD3" s="48">
        <f>SUM(CD2:CF2)</f>
        <v>3.6974999999999998</v>
      </c>
      <c r="CE3" s="49"/>
      <c r="CF3" s="49"/>
      <c r="CG3" s="48">
        <f>SUM(CG2:CI2)</f>
        <v>3.5640000000000005</v>
      </c>
      <c r="CH3" s="49"/>
      <c r="CI3" s="49"/>
      <c r="CJ3" s="48">
        <f>SUM(CJ2:CL2)</f>
        <v>3.8233333333333333</v>
      </c>
      <c r="CK3" s="49"/>
      <c r="CL3" s="49"/>
      <c r="CM3" s="48">
        <f>SUM(CM2:CO2)</f>
        <v>3.61</v>
      </c>
      <c r="CN3" s="49"/>
      <c r="CO3" s="49"/>
      <c r="CP3" s="48">
        <f>SUM(CP2:CR2)</f>
        <v>4.003333333333333</v>
      </c>
      <c r="CQ3" s="49"/>
      <c r="CR3" s="49"/>
      <c r="CS3" s="48">
        <f>SUM(CS2:CU2)</f>
        <v>2.8849999999999998</v>
      </c>
      <c r="CT3" s="49"/>
      <c r="CU3" s="49"/>
      <c r="CV3" s="48">
        <f>SUM(CV2:CX2)</f>
        <v>3.18</v>
      </c>
      <c r="CW3" s="49"/>
      <c r="CX3" s="49"/>
      <c r="CY3" s="48">
        <f>SUM(CY2:DA2)</f>
        <v>4.6099999999999994</v>
      </c>
      <c r="CZ3" s="49"/>
      <c r="DA3" s="49"/>
    </row>
    <row r="4" spans="1:105" x14ac:dyDescent="0.25">
      <c r="A4" s="6" t="s">
        <v>790</v>
      </c>
      <c r="B4" s="1">
        <v>0.97</v>
      </c>
      <c r="C4" s="1">
        <v>1.34</v>
      </c>
      <c r="D4" s="1">
        <v>0.86</v>
      </c>
      <c r="E4" s="1"/>
      <c r="F4" s="2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3">
        <v>0</v>
      </c>
      <c r="O4" s="1">
        <v>0</v>
      </c>
      <c r="P4" s="1">
        <v>0</v>
      </c>
      <c r="Q4" s="1">
        <v>0</v>
      </c>
      <c r="R4" s="1">
        <v>0</v>
      </c>
      <c r="S4" s="4">
        <v>1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6</v>
      </c>
      <c r="Z4" s="1">
        <v>0</v>
      </c>
      <c r="AA4" s="13">
        <v>0</v>
      </c>
      <c r="AB4" s="1">
        <v>0</v>
      </c>
      <c r="AC4" s="1">
        <v>1</v>
      </c>
      <c r="AD4" s="1">
        <v>0</v>
      </c>
      <c r="AE4" s="1">
        <v>0</v>
      </c>
      <c r="AF4" s="6">
        <v>2</v>
      </c>
      <c r="AG4" s="1">
        <v>0</v>
      </c>
      <c r="AH4" s="1">
        <v>1</v>
      </c>
      <c r="AI4" s="1">
        <v>0</v>
      </c>
      <c r="AJ4" s="1">
        <v>0</v>
      </c>
      <c r="AK4" s="1">
        <v>0</v>
      </c>
      <c r="AL4" s="1">
        <v>2</v>
      </c>
      <c r="AM4" s="1">
        <v>2</v>
      </c>
      <c r="AN4" s="13">
        <v>1</v>
      </c>
      <c r="AO4" s="1">
        <v>0</v>
      </c>
      <c r="AP4" s="1">
        <v>0</v>
      </c>
      <c r="AQ4" s="1">
        <v>0</v>
      </c>
      <c r="AR4" s="1">
        <v>0</v>
      </c>
      <c r="AS4" s="6"/>
    </row>
    <row r="5" spans="1:105" x14ac:dyDescent="0.25">
      <c r="A5" s="6" t="s">
        <v>791</v>
      </c>
      <c r="B5" s="1">
        <v>0.78</v>
      </c>
      <c r="C5" s="1">
        <v>1.01</v>
      </c>
      <c r="D5" s="1">
        <v>1.04</v>
      </c>
      <c r="E5" s="1"/>
      <c r="F5" s="2">
        <v>0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3</v>
      </c>
      <c r="M5" s="1">
        <v>1</v>
      </c>
      <c r="N5" s="13">
        <v>0</v>
      </c>
      <c r="O5" s="1">
        <v>0</v>
      </c>
      <c r="P5" s="1">
        <v>0</v>
      </c>
      <c r="Q5" s="1">
        <v>0</v>
      </c>
      <c r="R5" s="1">
        <v>0</v>
      </c>
      <c r="S5" s="4">
        <v>0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5</v>
      </c>
      <c r="Z5" s="1">
        <v>1</v>
      </c>
      <c r="AA5" s="13">
        <v>1</v>
      </c>
      <c r="AB5" s="1">
        <v>0</v>
      </c>
      <c r="AC5" s="1">
        <v>1</v>
      </c>
      <c r="AD5" s="1">
        <v>0</v>
      </c>
      <c r="AE5" s="1">
        <v>0</v>
      </c>
      <c r="AF5" s="6">
        <v>5</v>
      </c>
      <c r="AG5" s="1">
        <v>2</v>
      </c>
      <c r="AH5" s="1">
        <v>1</v>
      </c>
      <c r="AI5" s="1">
        <v>1</v>
      </c>
      <c r="AJ5" s="1">
        <v>0</v>
      </c>
      <c r="AK5" s="1">
        <v>0</v>
      </c>
      <c r="AL5" s="1">
        <v>4</v>
      </c>
      <c r="AM5" s="1">
        <v>0</v>
      </c>
      <c r="AN5" s="13">
        <v>0</v>
      </c>
      <c r="AO5" s="1">
        <v>0</v>
      </c>
      <c r="AP5" s="1">
        <v>0</v>
      </c>
      <c r="AQ5" s="1">
        <v>0</v>
      </c>
      <c r="AR5" s="1">
        <v>0</v>
      </c>
      <c r="AS5" s="6"/>
    </row>
    <row r="6" spans="1:105" x14ac:dyDescent="0.25">
      <c r="A6" s="6" t="s">
        <v>383</v>
      </c>
      <c r="B6" s="1">
        <v>1.1499999999999999</v>
      </c>
      <c r="C6" s="1">
        <v>0.98</v>
      </c>
      <c r="D6" s="1">
        <v>0.67</v>
      </c>
      <c r="E6" s="1"/>
      <c r="F6" s="2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3">
        <v>0</v>
      </c>
      <c r="O6" s="1">
        <v>0</v>
      </c>
      <c r="P6" s="1">
        <v>0</v>
      </c>
      <c r="Q6" s="1">
        <v>0</v>
      </c>
      <c r="R6" s="1">
        <v>0</v>
      </c>
      <c r="S6" s="4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4</v>
      </c>
      <c r="Z6" s="1">
        <v>0</v>
      </c>
      <c r="AA6" s="13">
        <v>0</v>
      </c>
      <c r="AB6" s="1">
        <v>0</v>
      </c>
      <c r="AC6" s="1">
        <v>0</v>
      </c>
      <c r="AD6" s="1">
        <v>0</v>
      </c>
      <c r="AE6" s="1">
        <v>0</v>
      </c>
      <c r="AF6" s="6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0</v>
      </c>
      <c r="AN6" s="13">
        <v>0</v>
      </c>
      <c r="AO6" s="1">
        <v>0</v>
      </c>
      <c r="AP6" s="1">
        <v>0</v>
      </c>
      <c r="AQ6" s="1">
        <v>0</v>
      </c>
      <c r="AR6" s="1">
        <v>0</v>
      </c>
      <c r="AS6" s="6"/>
    </row>
    <row r="7" spans="1:105" x14ac:dyDescent="0.25">
      <c r="A7" s="12">
        <v>45668</v>
      </c>
      <c r="B7" s="2"/>
      <c r="C7" s="2"/>
      <c r="D7" s="2"/>
      <c r="E7" s="43"/>
      <c r="F7" s="2"/>
      <c r="G7" s="1"/>
      <c r="H7" s="1"/>
      <c r="I7" s="1"/>
      <c r="J7" s="1"/>
      <c r="K7" s="1"/>
      <c r="L7" s="1"/>
      <c r="M7" s="1"/>
      <c r="N7" s="13"/>
      <c r="O7" s="1"/>
      <c r="P7" s="1"/>
      <c r="Q7" s="1"/>
      <c r="R7" s="1"/>
      <c r="S7" s="4"/>
      <c r="T7" s="1"/>
      <c r="U7" s="1"/>
      <c r="V7" s="1"/>
      <c r="W7" s="1"/>
      <c r="X7" s="1"/>
      <c r="Y7" s="1"/>
      <c r="Z7" s="1"/>
      <c r="AA7" s="13"/>
      <c r="AB7" s="1"/>
      <c r="AC7" s="1"/>
      <c r="AD7" s="1"/>
      <c r="AE7" s="1"/>
      <c r="AF7" s="6"/>
      <c r="AG7" s="1"/>
      <c r="AH7" s="1"/>
      <c r="AI7" s="1"/>
      <c r="AJ7" s="1"/>
      <c r="AK7" s="1"/>
      <c r="AL7" s="1"/>
      <c r="AM7" s="1"/>
      <c r="AN7" s="13"/>
      <c r="AO7" s="1"/>
      <c r="AP7" s="1"/>
      <c r="AQ7" s="1"/>
      <c r="AR7" s="1"/>
      <c r="AS7" s="6"/>
    </row>
    <row r="8" spans="1:105" x14ac:dyDescent="0.25">
      <c r="A8" s="2" t="s">
        <v>792</v>
      </c>
      <c r="B8" s="1">
        <v>1.33</v>
      </c>
      <c r="C8" s="1">
        <v>1.04</v>
      </c>
      <c r="D8" s="1">
        <v>1.87</v>
      </c>
      <c r="E8" s="1"/>
      <c r="F8" s="2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3">
        <v>0</v>
      </c>
      <c r="O8" s="1">
        <v>0</v>
      </c>
      <c r="P8" s="1">
        <v>0</v>
      </c>
      <c r="Q8" s="1">
        <v>0</v>
      </c>
      <c r="R8" s="1">
        <v>0</v>
      </c>
      <c r="S8" s="4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3</v>
      </c>
      <c r="Z8" s="1">
        <v>0</v>
      </c>
      <c r="AA8" s="13">
        <v>0</v>
      </c>
      <c r="AB8" s="1">
        <v>0</v>
      </c>
      <c r="AC8" s="1">
        <v>0</v>
      </c>
      <c r="AD8" s="1">
        <v>0</v>
      </c>
      <c r="AE8" s="1">
        <v>0</v>
      </c>
      <c r="AF8" s="6">
        <v>1</v>
      </c>
      <c r="AG8" s="1">
        <v>3</v>
      </c>
      <c r="AH8" s="1">
        <v>2</v>
      </c>
      <c r="AI8" s="1">
        <v>1</v>
      </c>
      <c r="AJ8" s="1">
        <v>0</v>
      </c>
      <c r="AK8" s="1">
        <v>0</v>
      </c>
      <c r="AL8" s="1">
        <v>3</v>
      </c>
      <c r="AM8" s="1">
        <v>1</v>
      </c>
      <c r="AN8" s="13">
        <v>0</v>
      </c>
      <c r="AO8" s="1">
        <v>0</v>
      </c>
      <c r="AP8" s="1">
        <v>0</v>
      </c>
      <c r="AQ8" s="1">
        <v>0</v>
      </c>
      <c r="AR8" s="1">
        <v>0</v>
      </c>
      <c r="AS8" s="6"/>
    </row>
    <row r="9" spans="1:105" x14ac:dyDescent="0.25">
      <c r="A9" s="2" t="s">
        <v>385</v>
      </c>
      <c r="B9" s="1">
        <v>1.39</v>
      </c>
      <c r="C9" s="1">
        <v>1.7</v>
      </c>
      <c r="D9" s="1">
        <v>1.46</v>
      </c>
      <c r="E9" s="1"/>
      <c r="F9" s="2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3</v>
      </c>
      <c r="M9" s="1">
        <v>1</v>
      </c>
      <c r="N9" s="13">
        <v>0</v>
      </c>
      <c r="O9" s="1">
        <v>0</v>
      </c>
      <c r="P9" s="1">
        <v>0</v>
      </c>
      <c r="Q9" s="1">
        <v>0</v>
      </c>
      <c r="R9" s="1">
        <v>0</v>
      </c>
      <c r="S9" s="4">
        <v>1</v>
      </c>
      <c r="T9" s="1">
        <v>1</v>
      </c>
      <c r="U9" s="1">
        <v>3</v>
      </c>
      <c r="V9" s="1">
        <v>0</v>
      </c>
      <c r="W9" s="1">
        <v>0</v>
      </c>
      <c r="X9" s="1">
        <v>0</v>
      </c>
      <c r="Y9" s="1">
        <v>6</v>
      </c>
      <c r="Z9" s="1">
        <v>4</v>
      </c>
      <c r="AA9" s="13">
        <v>0</v>
      </c>
      <c r="AB9" s="1">
        <v>0</v>
      </c>
      <c r="AC9" s="1">
        <v>0</v>
      </c>
      <c r="AD9" s="1">
        <v>0</v>
      </c>
      <c r="AE9" s="1">
        <v>0</v>
      </c>
      <c r="AF9" s="6">
        <v>3</v>
      </c>
      <c r="AG9" s="1">
        <v>3</v>
      </c>
      <c r="AH9" s="1">
        <v>2</v>
      </c>
      <c r="AI9" s="1">
        <v>0</v>
      </c>
      <c r="AJ9" s="1">
        <v>0</v>
      </c>
      <c r="AK9" s="1">
        <v>2</v>
      </c>
      <c r="AL9" s="1">
        <v>3</v>
      </c>
      <c r="AM9" s="1">
        <v>0</v>
      </c>
      <c r="AN9" s="13">
        <v>0</v>
      </c>
      <c r="AO9" s="1">
        <v>1</v>
      </c>
      <c r="AP9" s="1">
        <v>0</v>
      </c>
      <c r="AQ9" s="1">
        <v>0</v>
      </c>
      <c r="AR9" s="1">
        <v>0</v>
      </c>
      <c r="AS9" s="6"/>
    </row>
    <row r="10" spans="1:105" x14ac:dyDescent="0.25">
      <c r="A10" s="2" t="s">
        <v>793</v>
      </c>
      <c r="B10" s="1">
        <v>1.21</v>
      </c>
      <c r="C10" s="1">
        <v>0.84</v>
      </c>
      <c r="D10" s="1">
        <v>2.56</v>
      </c>
      <c r="E10" s="1"/>
      <c r="F10" s="2">
        <v>0</v>
      </c>
      <c r="G10" s="1">
        <v>2</v>
      </c>
      <c r="H10" s="1">
        <v>0</v>
      </c>
      <c r="I10" s="1">
        <v>0</v>
      </c>
      <c r="J10" s="1">
        <v>0</v>
      </c>
      <c r="K10" s="1">
        <v>2</v>
      </c>
      <c r="L10" s="1">
        <v>1</v>
      </c>
      <c r="M10" s="1">
        <v>0</v>
      </c>
      <c r="N10" s="13">
        <v>0</v>
      </c>
      <c r="O10" s="1">
        <v>1</v>
      </c>
      <c r="P10" s="1">
        <v>0</v>
      </c>
      <c r="Q10" s="1">
        <v>0</v>
      </c>
      <c r="R10" s="1">
        <v>0</v>
      </c>
      <c r="S10" s="4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3</v>
      </c>
      <c r="Z10" s="1">
        <v>0</v>
      </c>
      <c r="AA10" s="13">
        <v>0</v>
      </c>
      <c r="AB10" s="1">
        <v>0</v>
      </c>
      <c r="AC10" s="1">
        <v>0</v>
      </c>
      <c r="AD10" s="1">
        <v>0</v>
      </c>
      <c r="AE10" s="1">
        <v>0</v>
      </c>
      <c r="AF10" s="6">
        <v>0</v>
      </c>
      <c r="AG10" s="1">
        <v>2</v>
      </c>
      <c r="AH10" s="1">
        <v>2</v>
      </c>
      <c r="AI10" s="1">
        <v>1</v>
      </c>
      <c r="AJ10" s="1">
        <v>1</v>
      </c>
      <c r="AK10" s="1">
        <v>0</v>
      </c>
      <c r="AL10" s="1">
        <v>5</v>
      </c>
      <c r="AM10" s="1">
        <v>2</v>
      </c>
      <c r="AN10" s="13">
        <v>0</v>
      </c>
      <c r="AO10" s="1">
        <v>1</v>
      </c>
      <c r="AP10" s="1">
        <v>0</v>
      </c>
      <c r="AQ10" s="1">
        <v>0</v>
      </c>
      <c r="AR10" s="1">
        <v>0</v>
      </c>
      <c r="AS10" s="6"/>
    </row>
    <row r="11" spans="1:105" x14ac:dyDescent="0.25">
      <c r="A11" s="4" t="s">
        <v>794</v>
      </c>
      <c r="B11" s="1">
        <v>1.21</v>
      </c>
      <c r="C11" s="1">
        <v>1</v>
      </c>
      <c r="D11" s="1">
        <v>1.53</v>
      </c>
      <c r="E11" s="1"/>
      <c r="F11" s="2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3">
        <v>1</v>
      </c>
      <c r="O11" s="1">
        <v>1</v>
      </c>
      <c r="P11" s="1">
        <v>0</v>
      </c>
      <c r="Q11" s="1">
        <v>0</v>
      </c>
      <c r="R11" s="1">
        <v>0</v>
      </c>
      <c r="S11" s="4">
        <v>0</v>
      </c>
      <c r="T11" s="1">
        <v>1</v>
      </c>
      <c r="U11" s="1">
        <v>1</v>
      </c>
      <c r="V11" s="1">
        <v>0</v>
      </c>
      <c r="W11" s="1">
        <v>0</v>
      </c>
      <c r="X11" s="1">
        <v>3</v>
      </c>
      <c r="Y11" s="1">
        <v>4</v>
      </c>
      <c r="Z11" s="1">
        <v>1</v>
      </c>
      <c r="AA11" s="13">
        <v>0</v>
      </c>
      <c r="AB11" s="1">
        <v>0</v>
      </c>
      <c r="AC11" s="1">
        <v>0</v>
      </c>
      <c r="AD11" s="1">
        <v>0</v>
      </c>
      <c r="AE11" s="1">
        <v>0</v>
      </c>
      <c r="AF11" s="6">
        <v>2</v>
      </c>
      <c r="AG11" s="1">
        <v>7</v>
      </c>
      <c r="AH11" s="1">
        <v>2</v>
      </c>
      <c r="AI11" s="1">
        <v>0</v>
      </c>
      <c r="AJ11" s="1">
        <v>0</v>
      </c>
      <c r="AK11" s="1">
        <v>4</v>
      </c>
      <c r="AL11" s="1">
        <v>1</v>
      </c>
      <c r="AM11" s="1">
        <v>2</v>
      </c>
      <c r="AN11" s="13">
        <v>1</v>
      </c>
      <c r="AO11" s="1">
        <v>0</v>
      </c>
      <c r="AP11" s="1">
        <v>0</v>
      </c>
      <c r="AQ11" s="1">
        <v>0</v>
      </c>
      <c r="AR11" s="1">
        <v>0</v>
      </c>
      <c r="AS11" s="6"/>
    </row>
    <row r="12" spans="1:105" x14ac:dyDescent="0.25">
      <c r="A12" s="2" t="s">
        <v>795</v>
      </c>
      <c r="B12" s="1">
        <v>1.58</v>
      </c>
      <c r="C12" s="1">
        <v>1.1299999999999999</v>
      </c>
      <c r="D12" s="1">
        <v>1.07</v>
      </c>
      <c r="E12" s="1"/>
      <c r="F12" s="2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3">
        <v>1</v>
      </c>
      <c r="O12" s="1">
        <v>1</v>
      </c>
      <c r="P12" s="1">
        <v>0</v>
      </c>
      <c r="Q12" s="1">
        <v>0</v>
      </c>
      <c r="R12" s="1">
        <v>0</v>
      </c>
      <c r="S12" s="4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4</v>
      </c>
      <c r="Z12" s="1">
        <v>0</v>
      </c>
      <c r="AA12" s="13">
        <v>0</v>
      </c>
      <c r="AB12" s="1">
        <v>0</v>
      </c>
      <c r="AC12" s="1">
        <v>0</v>
      </c>
      <c r="AD12" s="1">
        <v>0</v>
      </c>
      <c r="AE12" s="1">
        <v>0</v>
      </c>
      <c r="AF12" s="6">
        <v>0</v>
      </c>
      <c r="AG12" s="1">
        <v>1</v>
      </c>
      <c r="AH12" s="1">
        <v>1</v>
      </c>
      <c r="AI12" s="1">
        <v>0</v>
      </c>
      <c r="AJ12" s="1">
        <v>0</v>
      </c>
      <c r="AK12" s="1">
        <v>0</v>
      </c>
      <c r="AL12" s="1">
        <v>3</v>
      </c>
      <c r="AM12" s="1">
        <v>0</v>
      </c>
      <c r="AN12" s="13">
        <v>1</v>
      </c>
      <c r="AO12" s="1">
        <v>0</v>
      </c>
      <c r="AP12" s="1">
        <v>1</v>
      </c>
      <c r="AQ12" s="1">
        <v>0</v>
      </c>
      <c r="AR12" s="1">
        <v>0</v>
      </c>
      <c r="AS12" s="6"/>
    </row>
    <row r="13" spans="1:105" x14ac:dyDescent="0.25">
      <c r="A13" s="6" t="s">
        <v>796</v>
      </c>
      <c r="B13" s="1">
        <v>1.36</v>
      </c>
      <c r="C13" s="1">
        <v>0.9</v>
      </c>
      <c r="D13" s="1">
        <v>1.1100000000000001</v>
      </c>
      <c r="E13" s="1"/>
      <c r="F13" s="2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3">
        <v>0</v>
      </c>
      <c r="O13" s="1">
        <v>0</v>
      </c>
      <c r="P13" s="1">
        <v>0</v>
      </c>
      <c r="Q13" s="1">
        <v>0</v>
      </c>
      <c r="R13" s="1">
        <v>0</v>
      </c>
      <c r="S13" s="4">
        <v>0</v>
      </c>
      <c r="T13" s="1">
        <v>1</v>
      </c>
      <c r="U13" s="1"/>
      <c r="V13" s="1">
        <v>0</v>
      </c>
      <c r="W13" s="1">
        <v>0</v>
      </c>
      <c r="X13" s="1">
        <v>0</v>
      </c>
      <c r="Y13" s="1">
        <v>4</v>
      </c>
      <c r="Z13" s="1">
        <v>0</v>
      </c>
      <c r="AA13" s="13">
        <v>0</v>
      </c>
      <c r="AB13" s="1">
        <v>1</v>
      </c>
      <c r="AC13" s="1">
        <v>0</v>
      </c>
      <c r="AD13" s="1">
        <v>0</v>
      </c>
      <c r="AE13" s="1">
        <v>0</v>
      </c>
      <c r="AF13" s="6">
        <v>1</v>
      </c>
      <c r="AG13" s="1">
        <v>0</v>
      </c>
      <c r="AH13" s="1">
        <v>1</v>
      </c>
      <c r="AI13" s="1">
        <v>0</v>
      </c>
      <c r="AJ13" s="1">
        <v>0</v>
      </c>
      <c r="AK13" s="1">
        <v>0</v>
      </c>
      <c r="AL13" s="1">
        <v>5</v>
      </c>
      <c r="AM13" s="1">
        <v>0</v>
      </c>
      <c r="AN13" s="13">
        <v>0</v>
      </c>
      <c r="AO13" s="1">
        <v>0</v>
      </c>
      <c r="AP13" s="1">
        <v>0</v>
      </c>
      <c r="AQ13" s="1">
        <v>0</v>
      </c>
      <c r="AR13" s="1">
        <v>0</v>
      </c>
      <c r="AS13" s="6"/>
    </row>
    <row r="14" spans="1:105" x14ac:dyDescent="0.25">
      <c r="A14" s="2" t="s">
        <v>728</v>
      </c>
      <c r="B14" s="1">
        <v>1.79</v>
      </c>
      <c r="C14" s="1">
        <v>2.0499999999999998</v>
      </c>
      <c r="D14" s="1">
        <v>1.28</v>
      </c>
      <c r="E14" s="1"/>
      <c r="F14" s="2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3">
        <v>0</v>
      </c>
      <c r="O14" s="1">
        <v>0</v>
      </c>
      <c r="P14" s="1">
        <v>0</v>
      </c>
      <c r="Q14" s="1">
        <v>0</v>
      </c>
      <c r="R14" s="1">
        <v>0</v>
      </c>
      <c r="S14" s="4">
        <v>0</v>
      </c>
      <c r="T14" s="1">
        <v>0</v>
      </c>
      <c r="U14" s="1">
        <v>2</v>
      </c>
      <c r="V14" s="1">
        <v>1</v>
      </c>
      <c r="W14" s="1">
        <v>0</v>
      </c>
      <c r="X14" s="1">
        <v>2</v>
      </c>
      <c r="Y14" s="1">
        <v>3</v>
      </c>
      <c r="Z14" s="1">
        <v>0</v>
      </c>
      <c r="AA14" s="13">
        <v>0</v>
      </c>
      <c r="AB14" s="1">
        <v>0</v>
      </c>
      <c r="AC14" s="1">
        <v>0</v>
      </c>
      <c r="AD14" s="1">
        <v>0</v>
      </c>
      <c r="AE14" s="1">
        <v>0</v>
      </c>
      <c r="AF14" s="6">
        <v>0</v>
      </c>
      <c r="AG14" s="1">
        <v>1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3">
        <v>0</v>
      </c>
      <c r="AO14" s="1">
        <v>0</v>
      </c>
      <c r="AP14" s="1">
        <v>0</v>
      </c>
      <c r="AQ14" s="1">
        <v>0</v>
      </c>
      <c r="AR14" s="1">
        <v>0</v>
      </c>
      <c r="AS14" s="6"/>
    </row>
    <row r="15" spans="1:105" x14ac:dyDescent="0.25">
      <c r="A15" s="15">
        <v>45675</v>
      </c>
      <c r="B15" s="4"/>
      <c r="C15" s="4"/>
      <c r="D15" s="4"/>
      <c r="E15" s="42"/>
      <c r="F15" s="2"/>
      <c r="G15" s="1"/>
      <c r="H15" s="1"/>
      <c r="I15" s="1"/>
      <c r="J15" s="1"/>
      <c r="K15" s="1"/>
      <c r="L15" s="1"/>
      <c r="M15" s="1"/>
      <c r="N15" s="13"/>
      <c r="O15" s="1"/>
      <c r="P15" s="1"/>
      <c r="Q15" s="1"/>
      <c r="R15" s="1"/>
      <c r="S15" s="4"/>
      <c r="T15" s="1"/>
      <c r="U15" s="1"/>
      <c r="V15" s="1"/>
      <c r="W15" s="1"/>
      <c r="X15" s="1"/>
      <c r="Y15" s="1"/>
      <c r="Z15" s="1"/>
      <c r="AA15" s="13"/>
      <c r="AB15" s="1"/>
      <c r="AC15" s="1"/>
      <c r="AD15" s="1"/>
      <c r="AE15" s="1"/>
      <c r="AF15" s="6"/>
      <c r="AG15" s="1"/>
      <c r="AH15" s="1"/>
      <c r="AI15" s="1"/>
      <c r="AJ15" s="1"/>
      <c r="AK15" s="1"/>
      <c r="AL15" s="1"/>
      <c r="AM15" s="1"/>
      <c r="AN15" s="13"/>
      <c r="AO15" s="1"/>
      <c r="AP15" s="1"/>
      <c r="AQ15" s="1"/>
      <c r="AR15" s="1"/>
      <c r="AS15" s="6"/>
    </row>
    <row r="16" spans="1:105" x14ac:dyDescent="0.25">
      <c r="A16" s="38" t="s">
        <v>797</v>
      </c>
      <c r="B16" s="1">
        <v>0.8</v>
      </c>
      <c r="C16" s="1">
        <v>1.35</v>
      </c>
      <c r="D16" s="1">
        <v>1.29</v>
      </c>
      <c r="E16" s="1"/>
      <c r="F16" s="2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3">
        <v>0</v>
      </c>
      <c r="O16" s="1">
        <v>0</v>
      </c>
      <c r="P16" s="1">
        <v>0</v>
      </c>
      <c r="Q16" s="1">
        <v>0</v>
      </c>
      <c r="R16" s="1">
        <v>0</v>
      </c>
      <c r="S16" s="4">
        <v>0</v>
      </c>
      <c r="T16" s="1">
        <v>1</v>
      </c>
      <c r="U16" s="1">
        <v>2</v>
      </c>
      <c r="V16" s="1">
        <v>1</v>
      </c>
      <c r="W16" s="1">
        <v>0</v>
      </c>
      <c r="X16" s="1">
        <v>0</v>
      </c>
      <c r="Y16" s="1">
        <v>7</v>
      </c>
      <c r="Z16" s="1">
        <v>0</v>
      </c>
      <c r="AA16" s="13">
        <v>1</v>
      </c>
      <c r="AB16" s="1">
        <v>0</v>
      </c>
      <c r="AC16" s="1">
        <v>0</v>
      </c>
      <c r="AD16" s="1">
        <v>0</v>
      </c>
      <c r="AE16" s="1">
        <v>0</v>
      </c>
      <c r="AF16" s="6">
        <v>2</v>
      </c>
      <c r="AG16" s="1">
        <v>1</v>
      </c>
      <c r="AH16" s="1">
        <v>1</v>
      </c>
      <c r="AI16" s="1">
        <v>0</v>
      </c>
      <c r="AJ16" s="1">
        <v>1</v>
      </c>
      <c r="AK16" s="1">
        <v>0</v>
      </c>
      <c r="AL16" s="1">
        <v>5</v>
      </c>
      <c r="AM16" s="1">
        <v>0</v>
      </c>
      <c r="AN16" s="13">
        <v>1</v>
      </c>
      <c r="AO16" s="1">
        <v>0</v>
      </c>
      <c r="AP16" s="1">
        <v>0</v>
      </c>
      <c r="AQ16" s="1">
        <v>0</v>
      </c>
      <c r="AR16" s="1">
        <v>0</v>
      </c>
      <c r="AS16" s="6"/>
    </row>
    <row r="17" spans="1:45" x14ac:dyDescent="0.25">
      <c r="A17" s="6" t="s">
        <v>798</v>
      </c>
      <c r="B17" s="1">
        <v>0.76</v>
      </c>
      <c r="C17" s="1">
        <v>0.28999999999999998</v>
      </c>
      <c r="D17" s="1">
        <v>0.65</v>
      </c>
      <c r="E17" s="1"/>
      <c r="F17" s="2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3">
        <v>0</v>
      </c>
      <c r="O17" s="1">
        <v>0</v>
      </c>
      <c r="P17" s="1">
        <v>0</v>
      </c>
      <c r="Q17" s="1">
        <v>0</v>
      </c>
      <c r="R17" s="1">
        <v>0</v>
      </c>
      <c r="S17" s="4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3">
        <v>0</v>
      </c>
      <c r="AB17" s="1">
        <v>0</v>
      </c>
      <c r="AC17" s="1">
        <v>0</v>
      </c>
      <c r="AD17" s="1">
        <v>0</v>
      </c>
      <c r="AE17" s="1">
        <v>0</v>
      </c>
      <c r="AF17" s="6">
        <v>2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0</v>
      </c>
      <c r="AN17" s="13">
        <v>0</v>
      </c>
      <c r="AO17" s="1">
        <v>0</v>
      </c>
      <c r="AP17" s="1">
        <v>0</v>
      </c>
      <c r="AQ17" s="1">
        <v>0</v>
      </c>
      <c r="AR17" s="1">
        <v>0</v>
      </c>
      <c r="AS17" s="6"/>
    </row>
    <row r="18" spans="1:45" x14ac:dyDescent="0.25">
      <c r="A18" s="6" t="s">
        <v>799</v>
      </c>
      <c r="B18" s="1">
        <v>1.19</v>
      </c>
      <c r="C18" s="1">
        <v>0.43</v>
      </c>
      <c r="D18" s="1">
        <v>0.68</v>
      </c>
      <c r="E18" s="1"/>
      <c r="F18" s="2">
        <v>0</v>
      </c>
      <c r="G18" s="1">
        <v>5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3">
        <v>1</v>
      </c>
      <c r="O18" s="1">
        <v>0</v>
      </c>
      <c r="P18" s="1">
        <v>0</v>
      </c>
      <c r="Q18" s="1">
        <v>0</v>
      </c>
      <c r="R18" s="1">
        <v>0</v>
      </c>
      <c r="S18" s="4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 s="13">
        <v>1</v>
      </c>
      <c r="AB18" s="1">
        <v>0</v>
      </c>
      <c r="AC18" s="1">
        <v>0</v>
      </c>
      <c r="AD18" s="1">
        <v>0</v>
      </c>
      <c r="AE18" s="1">
        <v>0</v>
      </c>
      <c r="AF18" s="6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1</v>
      </c>
      <c r="AM18" s="1">
        <v>0</v>
      </c>
      <c r="AN18" s="13">
        <v>0</v>
      </c>
      <c r="AO18" s="1">
        <v>0</v>
      </c>
      <c r="AP18" s="1">
        <v>0</v>
      </c>
      <c r="AQ18" s="1">
        <v>0</v>
      </c>
      <c r="AR18" s="1">
        <v>0</v>
      </c>
      <c r="AS18" s="6"/>
    </row>
    <row r="19" spans="1:45" x14ac:dyDescent="0.25">
      <c r="A19" s="2" t="s">
        <v>800</v>
      </c>
      <c r="B19" s="1">
        <v>1.96</v>
      </c>
      <c r="C19" s="1">
        <v>1.63</v>
      </c>
      <c r="D19" s="1">
        <v>2.15</v>
      </c>
      <c r="E19" s="1"/>
      <c r="F19" s="2">
        <v>2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3">
        <v>0</v>
      </c>
      <c r="O19" s="1">
        <v>0</v>
      </c>
      <c r="P19" s="1">
        <v>1</v>
      </c>
      <c r="Q19" s="1">
        <v>0</v>
      </c>
      <c r="R19" s="1">
        <v>0</v>
      </c>
      <c r="S19" s="4">
        <v>1</v>
      </c>
      <c r="T19" s="1">
        <v>2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3">
        <v>0</v>
      </c>
      <c r="AB19" s="1">
        <v>1</v>
      </c>
      <c r="AC19" s="1">
        <v>0</v>
      </c>
      <c r="AD19" s="1">
        <v>0</v>
      </c>
      <c r="AE19" s="1">
        <v>0</v>
      </c>
      <c r="AF19" s="6">
        <v>0</v>
      </c>
      <c r="AG19" s="1">
        <v>3</v>
      </c>
      <c r="AH19" s="1">
        <v>2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3">
        <v>0</v>
      </c>
      <c r="AO19" s="1">
        <v>0</v>
      </c>
      <c r="AP19" s="1">
        <v>1</v>
      </c>
      <c r="AQ19" s="1">
        <v>0</v>
      </c>
      <c r="AR19" s="1">
        <v>0</v>
      </c>
      <c r="AS19" s="6"/>
    </row>
    <row r="20" spans="1:45" x14ac:dyDescent="0.25">
      <c r="A20" s="2" t="s">
        <v>801</v>
      </c>
      <c r="B20" s="1">
        <v>0.69</v>
      </c>
      <c r="C20" s="1">
        <v>1.37</v>
      </c>
      <c r="D20" s="1">
        <v>1.1200000000000001</v>
      </c>
      <c r="E20" s="1"/>
      <c r="F20" s="2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3">
        <v>0</v>
      </c>
      <c r="O20" s="1">
        <v>0</v>
      </c>
      <c r="P20" s="1">
        <v>0</v>
      </c>
      <c r="Q20" s="1">
        <v>0</v>
      </c>
      <c r="R20" s="1">
        <v>0</v>
      </c>
      <c r="S20" s="4">
        <v>0</v>
      </c>
      <c r="T20" s="1">
        <v>2</v>
      </c>
      <c r="U20" s="1">
        <v>3</v>
      </c>
      <c r="V20" s="1">
        <v>0</v>
      </c>
      <c r="W20" s="1">
        <v>0</v>
      </c>
      <c r="X20" s="1">
        <v>0</v>
      </c>
      <c r="Y20" s="1">
        <v>5</v>
      </c>
      <c r="Z20" s="1">
        <v>2</v>
      </c>
      <c r="AA20" s="13">
        <v>0</v>
      </c>
      <c r="AB20" s="1">
        <v>0</v>
      </c>
      <c r="AC20" s="1">
        <v>0</v>
      </c>
      <c r="AD20" s="1">
        <v>0</v>
      </c>
      <c r="AE20" s="1">
        <v>0</v>
      </c>
      <c r="AF20" s="6">
        <v>0</v>
      </c>
      <c r="AG20" s="1">
        <v>1</v>
      </c>
      <c r="AH20" s="1">
        <v>1</v>
      </c>
      <c r="AI20" s="1">
        <v>0</v>
      </c>
      <c r="AJ20" s="1">
        <v>0</v>
      </c>
      <c r="AK20" s="1">
        <v>0</v>
      </c>
      <c r="AL20" s="1">
        <v>4</v>
      </c>
      <c r="AM20" s="1">
        <v>1</v>
      </c>
      <c r="AN20" s="13">
        <v>1</v>
      </c>
      <c r="AO20" s="1">
        <v>0</v>
      </c>
      <c r="AP20" s="1">
        <v>0</v>
      </c>
      <c r="AQ20" s="1">
        <v>0</v>
      </c>
      <c r="AR20" s="1">
        <v>0</v>
      </c>
      <c r="AS20" s="6"/>
    </row>
    <row r="21" spans="1:45" ht="15.75" customHeight="1" x14ac:dyDescent="0.25">
      <c r="A21" s="2" t="s">
        <v>802</v>
      </c>
      <c r="B21" s="1">
        <v>1.87</v>
      </c>
      <c r="C21" s="1">
        <v>1.1599999999999999</v>
      </c>
      <c r="D21" s="1">
        <v>1.1299999999999999</v>
      </c>
      <c r="E21" s="1"/>
      <c r="F21" s="2">
        <v>0</v>
      </c>
      <c r="G21" s="1">
        <v>4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3">
        <v>1</v>
      </c>
      <c r="O21" s="1">
        <v>0</v>
      </c>
      <c r="P21" s="1">
        <v>0</v>
      </c>
      <c r="Q21" s="1">
        <v>0</v>
      </c>
      <c r="R21" s="1">
        <v>0</v>
      </c>
      <c r="S21" s="4">
        <v>0</v>
      </c>
      <c r="T21" s="1">
        <v>1</v>
      </c>
      <c r="U21" s="1">
        <v>1</v>
      </c>
      <c r="V21" s="1">
        <v>0</v>
      </c>
      <c r="W21" s="1">
        <v>0</v>
      </c>
      <c r="X21" s="1">
        <v>3</v>
      </c>
      <c r="Y21" s="1">
        <v>4</v>
      </c>
      <c r="Z21" s="1">
        <v>1</v>
      </c>
      <c r="AA21" s="13">
        <v>0</v>
      </c>
      <c r="AB21" s="1">
        <v>0</v>
      </c>
      <c r="AC21" s="1">
        <v>0</v>
      </c>
      <c r="AD21" s="1">
        <v>0</v>
      </c>
      <c r="AE21" s="1">
        <v>0</v>
      </c>
      <c r="AF21" s="6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3">
        <v>0</v>
      </c>
      <c r="AO21" s="1">
        <v>0</v>
      </c>
      <c r="AP21" s="1">
        <v>0</v>
      </c>
      <c r="AQ21" s="1">
        <v>0</v>
      </c>
      <c r="AR21" s="1">
        <v>0</v>
      </c>
      <c r="AS21" s="6"/>
    </row>
    <row r="22" spans="1:45" ht="15.75" customHeight="1" x14ac:dyDescent="0.25">
      <c r="A22" s="6" t="s">
        <v>803</v>
      </c>
      <c r="B22" s="1">
        <v>1.1000000000000001</v>
      </c>
      <c r="C22" s="1">
        <v>1.29</v>
      </c>
      <c r="D22" s="1">
        <v>0.91</v>
      </c>
      <c r="E22" s="1"/>
      <c r="F22" s="2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3">
        <v>0</v>
      </c>
      <c r="O22" s="1">
        <v>0</v>
      </c>
      <c r="P22" s="1">
        <v>0</v>
      </c>
      <c r="Q22" s="1">
        <v>0</v>
      </c>
      <c r="R22" s="1">
        <v>0</v>
      </c>
      <c r="S22" s="4">
        <v>1</v>
      </c>
      <c r="T22" s="1">
        <v>2</v>
      </c>
      <c r="U22" s="1">
        <v>3</v>
      </c>
      <c r="V22" s="1">
        <v>0</v>
      </c>
      <c r="W22" s="1">
        <v>0</v>
      </c>
      <c r="X22" s="1">
        <v>2</v>
      </c>
      <c r="Y22" s="1">
        <v>4</v>
      </c>
      <c r="Z22" s="1">
        <v>0</v>
      </c>
      <c r="AA22" s="13">
        <v>1</v>
      </c>
      <c r="AB22" s="1">
        <v>1</v>
      </c>
      <c r="AC22" s="1">
        <v>0</v>
      </c>
      <c r="AD22" s="1">
        <v>0</v>
      </c>
      <c r="AE22" s="1">
        <v>0</v>
      </c>
      <c r="AF22" s="6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1</v>
      </c>
      <c r="AM22" s="1">
        <v>0</v>
      </c>
      <c r="AN22" s="13">
        <v>0</v>
      </c>
      <c r="AO22" s="1">
        <v>0</v>
      </c>
      <c r="AP22" s="1">
        <v>0</v>
      </c>
      <c r="AQ22" s="1">
        <v>0</v>
      </c>
      <c r="AR22" s="1">
        <v>0</v>
      </c>
      <c r="AS22" s="6"/>
    </row>
    <row r="23" spans="1:45" ht="15.75" customHeight="1" x14ac:dyDescent="0.25">
      <c r="A23" s="2" t="s">
        <v>804</v>
      </c>
      <c r="B23" s="1">
        <v>1.64</v>
      </c>
      <c r="C23" s="1">
        <v>1.31</v>
      </c>
      <c r="D23" s="1">
        <v>0.72</v>
      </c>
      <c r="E23" s="1"/>
      <c r="F23" s="2">
        <v>2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7</v>
      </c>
      <c r="M23" s="1">
        <v>1</v>
      </c>
      <c r="N23" s="13">
        <v>0</v>
      </c>
      <c r="O23" s="1">
        <v>0</v>
      </c>
      <c r="P23" s="1">
        <v>0</v>
      </c>
      <c r="Q23" s="1">
        <v>0</v>
      </c>
      <c r="R23" s="1">
        <v>0</v>
      </c>
      <c r="S23" s="4">
        <v>0</v>
      </c>
      <c r="T23" s="1">
        <v>2</v>
      </c>
      <c r="U23" s="1">
        <v>0</v>
      </c>
      <c r="V23" s="1">
        <v>0</v>
      </c>
      <c r="W23" s="1">
        <v>0</v>
      </c>
      <c r="X23" s="1">
        <v>0</v>
      </c>
      <c r="Y23" s="1">
        <v>5</v>
      </c>
      <c r="Z23" s="1">
        <v>0</v>
      </c>
      <c r="AA23" s="13">
        <v>0</v>
      </c>
      <c r="AB23" s="1">
        <v>0</v>
      </c>
      <c r="AC23" s="1">
        <v>0</v>
      </c>
      <c r="AD23" s="1">
        <v>0</v>
      </c>
      <c r="AE23" s="1">
        <v>0</v>
      </c>
      <c r="AF23" s="6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2</v>
      </c>
      <c r="AM23" s="1">
        <v>1</v>
      </c>
      <c r="AN23" s="13">
        <v>0</v>
      </c>
      <c r="AO23" s="1">
        <v>0</v>
      </c>
      <c r="AP23" s="1">
        <v>0</v>
      </c>
      <c r="AQ23" s="1">
        <v>0</v>
      </c>
      <c r="AR23" s="1">
        <v>0</v>
      </c>
      <c r="AS23" s="6"/>
    </row>
    <row r="24" spans="1:45" ht="15.75" customHeight="1" x14ac:dyDescent="0.25">
      <c r="A24" s="6" t="s">
        <v>805</v>
      </c>
      <c r="B24" s="1">
        <v>1.05</v>
      </c>
      <c r="C24" s="1">
        <v>1.1599999999999999</v>
      </c>
      <c r="D24" s="1">
        <v>1.57</v>
      </c>
      <c r="E24" s="1"/>
      <c r="F24" s="2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3">
        <v>0</v>
      </c>
      <c r="O24" s="1">
        <v>0</v>
      </c>
      <c r="P24" s="1">
        <v>0</v>
      </c>
      <c r="Q24" s="1">
        <v>0</v>
      </c>
      <c r="R24" s="1">
        <v>0</v>
      </c>
      <c r="S24" s="4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3</v>
      </c>
      <c r="Z24" s="1">
        <v>0</v>
      </c>
      <c r="AA24" s="13">
        <v>0</v>
      </c>
      <c r="AB24" s="1">
        <v>1</v>
      </c>
      <c r="AC24" s="1">
        <v>0</v>
      </c>
      <c r="AD24" s="1">
        <v>0</v>
      </c>
      <c r="AE24" s="1">
        <v>0</v>
      </c>
      <c r="AF24" s="6">
        <v>2</v>
      </c>
      <c r="AG24" s="1">
        <v>3</v>
      </c>
      <c r="AH24" s="1">
        <v>1</v>
      </c>
      <c r="AI24" s="1">
        <v>2</v>
      </c>
      <c r="AJ24" s="1">
        <v>0</v>
      </c>
      <c r="AK24" s="1">
        <v>0</v>
      </c>
      <c r="AL24" s="1">
        <v>7</v>
      </c>
      <c r="AM24" s="1">
        <v>0</v>
      </c>
      <c r="AN24" s="13">
        <v>1</v>
      </c>
      <c r="AO24" s="1">
        <v>0</v>
      </c>
      <c r="AP24" s="1">
        <v>0</v>
      </c>
      <c r="AQ24" s="1">
        <v>0</v>
      </c>
      <c r="AR24" s="1">
        <v>0</v>
      </c>
      <c r="AS24" s="6"/>
    </row>
    <row r="25" spans="1:45" ht="15.75" customHeight="1" x14ac:dyDescent="0.25">
      <c r="A25" s="15">
        <v>45676</v>
      </c>
      <c r="B25" s="4"/>
      <c r="C25" s="4"/>
      <c r="D25" s="4"/>
      <c r="E25" s="42"/>
      <c r="F25" s="2"/>
      <c r="G25" s="1"/>
      <c r="H25" s="1"/>
      <c r="I25" s="1"/>
      <c r="J25" s="1"/>
      <c r="K25" s="1"/>
      <c r="L25" s="1"/>
      <c r="M25" s="1"/>
      <c r="N25" s="13"/>
      <c r="O25" s="1"/>
      <c r="P25" s="1"/>
      <c r="Q25" s="1"/>
      <c r="R25" s="1"/>
      <c r="S25" s="4"/>
      <c r="T25" s="1"/>
      <c r="U25" s="1"/>
      <c r="V25" s="1"/>
      <c r="W25" s="1"/>
      <c r="X25" s="1"/>
      <c r="Y25" s="1"/>
      <c r="Z25" s="1"/>
      <c r="AA25" s="13"/>
      <c r="AB25" s="1"/>
      <c r="AC25" s="1"/>
      <c r="AD25" s="1"/>
      <c r="AE25" s="1"/>
      <c r="AF25" s="6"/>
      <c r="AG25" s="1"/>
      <c r="AH25" s="1"/>
      <c r="AI25" s="1"/>
      <c r="AJ25" s="1"/>
      <c r="AK25" s="1"/>
      <c r="AL25" s="1"/>
      <c r="AM25" s="1"/>
      <c r="AN25" s="13"/>
      <c r="AO25" s="1"/>
      <c r="AP25" s="1"/>
      <c r="AQ25" s="1"/>
      <c r="AR25" s="1"/>
      <c r="AS25" s="6"/>
    </row>
    <row r="26" spans="1:45" ht="15.75" customHeight="1" x14ac:dyDescent="0.25">
      <c r="A26" s="2" t="s">
        <v>806</v>
      </c>
      <c r="B26" s="1">
        <v>1.61</v>
      </c>
      <c r="C26" s="1">
        <v>1.18</v>
      </c>
      <c r="D26" s="1">
        <v>1.56</v>
      </c>
      <c r="E26" s="1"/>
      <c r="F26" s="2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3">
        <v>0</v>
      </c>
      <c r="O26" s="1">
        <v>0</v>
      </c>
      <c r="P26" s="1">
        <v>0</v>
      </c>
      <c r="Q26" s="1">
        <v>0</v>
      </c>
      <c r="R26" s="1">
        <v>0</v>
      </c>
      <c r="S26" s="4">
        <v>0</v>
      </c>
      <c r="T26" s="1">
        <v>0</v>
      </c>
      <c r="U26" s="1">
        <v>1</v>
      </c>
      <c r="V26" s="1">
        <v>0</v>
      </c>
      <c r="W26" s="1">
        <v>0</v>
      </c>
      <c r="X26" s="1">
        <v>3</v>
      </c>
      <c r="Y26" s="1">
        <v>0</v>
      </c>
      <c r="Z26" s="1">
        <v>0</v>
      </c>
      <c r="AA26" s="13">
        <v>0</v>
      </c>
      <c r="AB26" s="1">
        <v>0</v>
      </c>
      <c r="AC26" s="1">
        <v>0</v>
      </c>
      <c r="AD26" s="1">
        <v>0</v>
      </c>
      <c r="AE26" s="1">
        <v>0</v>
      </c>
      <c r="AF26" s="6">
        <v>0</v>
      </c>
      <c r="AG26" s="1">
        <v>1</v>
      </c>
      <c r="AH26" s="1">
        <v>3</v>
      </c>
      <c r="AI26" s="1">
        <v>0</v>
      </c>
      <c r="AJ26" s="1">
        <v>0</v>
      </c>
      <c r="AK26" s="1">
        <v>2</v>
      </c>
      <c r="AL26" s="1">
        <v>3</v>
      </c>
      <c r="AM26" s="1">
        <v>1</v>
      </c>
      <c r="AN26" s="13">
        <v>0</v>
      </c>
      <c r="AO26" s="1">
        <v>0</v>
      </c>
      <c r="AP26" s="1">
        <v>2</v>
      </c>
      <c r="AQ26" s="1">
        <v>0</v>
      </c>
      <c r="AR26" s="1">
        <v>0</v>
      </c>
      <c r="AS26" s="6"/>
    </row>
    <row r="27" spans="1:45" ht="15.75" customHeight="1" x14ac:dyDescent="0.25">
      <c r="A27" s="2" t="s">
        <v>807</v>
      </c>
      <c r="B27" s="1">
        <v>0.87</v>
      </c>
      <c r="C27" s="1">
        <v>0.96</v>
      </c>
      <c r="D27" s="1">
        <v>1.49</v>
      </c>
      <c r="E27" s="1"/>
      <c r="F27" s="2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3">
        <v>1</v>
      </c>
      <c r="O27" s="1">
        <v>0</v>
      </c>
      <c r="P27" s="1">
        <v>0</v>
      </c>
      <c r="Q27" s="1">
        <v>0</v>
      </c>
      <c r="R27" s="1">
        <v>0</v>
      </c>
      <c r="S27" s="4">
        <v>0</v>
      </c>
      <c r="T27" s="1">
        <v>1</v>
      </c>
      <c r="U27" s="1">
        <v>2</v>
      </c>
      <c r="V27" s="1">
        <v>0</v>
      </c>
      <c r="W27" s="1">
        <v>0</v>
      </c>
      <c r="X27" s="1">
        <v>0</v>
      </c>
      <c r="Y27" s="1">
        <v>4</v>
      </c>
      <c r="Z27" s="1">
        <v>0</v>
      </c>
      <c r="AA27" s="13">
        <v>2</v>
      </c>
      <c r="AB27" s="1">
        <v>1</v>
      </c>
      <c r="AC27" s="1">
        <v>0</v>
      </c>
      <c r="AD27" s="1">
        <v>0</v>
      </c>
      <c r="AE27" s="1">
        <v>0</v>
      </c>
      <c r="AF27" s="6">
        <v>1</v>
      </c>
      <c r="AG27" s="1">
        <v>3</v>
      </c>
      <c r="AH27" s="1">
        <v>3</v>
      </c>
      <c r="AI27" s="1">
        <v>1</v>
      </c>
      <c r="AJ27" s="1">
        <v>0</v>
      </c>
      <c r="AK27" s="1">
        <v>0</v>
      </c>
      <c r="AL27" s="1">
        <v>3</v>
      </c>
      <c r="AM27" s="1">
        <v>1</v>
      </c>
      <c r="AN27" s="13">
        <v>0</v>
      </c>
      <c r="AO27" s="1">
        <v>1</v>
      </c>
      <c r="AP27" s="1">
        <v>0</v>
      </c>
      <c r="AQ27" s="1">
        <v>0</v>
      </c>
      <c r="AR27" s="1">
        <v>0</v>
      </c>
      <c r="AS27" s="6"/>
    </row>
    <row r="28" spans="1:45" ht="15.75" customHeight="1" x14ac:dyDescent="0.25">
      <c r="A28" s="6" t="s">
        <v>808</v>
      </c>
      <c r="B28" s="1">
        <v>1.29</v>
      </c>
      <c r="C28" s="1">
        <v>0.85</v>
      </c>
      <c r="D28" s="1">
        <v>1.1100000000000001</v>
      </c>
      <c r="E28" s="1"/>
      <c r="F28" s="2">
        <v>1</v>
      </c>
      <c r="G28" s="1">
        <v>5</v>
      </c>
      <c r="H28" s="1">
        <v>1</v>
      </c>
      <c r="I28" s="1">
        <v>0</v>
      </c>
      <c r="J28" s="1">
        <v>0</v>
      </c>
      <c r="K28" s="1">
        <v>1</v>
      </c>
      <c r="L28" s="1">
        <v>2</v>
      </c>
      <c r="M28" s="1">
        <v>0</v>
      </c>
      <c r="N28" s="13">
        <v>0</v>
      </c>
      <c r="O28" s="1">
        <v>0</v>
      </c>
      <c r="P28" s="1">
        <v>0</v>
      </c>
      <c r="Q28" s="1">
        <v>0</v>
      </c>
      <c r="R28" s="1">
        <v>0</v>
      </c>
      <c r="S28" s="4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3</v>
      </c>
      <c r="Z28" s="1">
        <v>1</v>
      </c>
      <c r="AA28" s="13">
        <v>0</v>
      </c>
      <c r="AB28" s="1">
        <v>0</v>
      </c>
      <c r="AC28" s="1">
        <v>0</v>
      </c>
      <c r="AD28" s="1">
        <v>0</v>
      </c>
      <c r="AE28" s="1">
        <v>0</v>
      </c>
      <c r="AF28" s="6">
        <v>0</v>
      </c>
      <c r="AG28" s="1">
        <v>0</v>
      </c>
      <c r="AH28" s="1">
        <v>2</v>
      </c>
      <c r="AI28" s="1">
        <v>0</v>
      </c>
      <c r="AJ28" s="1">
        <v>0</v>
      </c>
      <c r="AK28" s="1">
        <v>0</v>
      </c>
      <c r="AL28" s="1">
        <v>2</v>
      </c>
      <c r="AM28" s="1">
        <v>1</v>
      </c>
      <c r="AN28" s="13">
        <v>0</v>
      </c>
      <c r="AO28" s="1">
        <v>1</v>
      </c>
      <c r="AP28" s="1">
        <v>0</v>
      </c>
      <c r="AQ28" s="1">
        <v>0</v>
      </c>
      <c r="AR28" s="1">
        <v>0</v>
      </c>
      <c r="AS28" s="6"/>
    </row>
    <row r="29" spans="1:45" ht="15.75" customHeight="1" x14ac:dyDescent="0.25">
      <c r="A29" s="2" t="s">
        <v>809</v>
      </c>
      <c r="B29" s="1">
        <v>1.31</v>
      </c>
      <c r="C29" s="1">
        <v>0.82</v>
      </c>
      <c r="D29" s="1">
        <v>1.44</v>
      </c>
      <c r="E29" s="1"/>
      <c r="F29" s="2">
        <v>0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3</v>
      </c>
      <c r="M29" s="1">
        <v>2</v>
      </c>
      <c r="N29" s="13">
        <v>1</v>
      </c>
      <c r="O29" s="1">
        <v>0</v>
      </c>
      <c r="P29" s="1">
        <v>0</v>
      </c>
      <c r="Q29" s="1">
        <v>0</v>
      </c>
      <c r="R29" s="1">
        <v>0</v>
      </c>
      <c r="S29" s="4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3">
        <v>1</v>
      </c>
      <c r="AB29" s="1">
        <v>0</v>
      </c>
      <c r="AC29" s="1">
        <v>0</v>
      </c>
      <c r="AD29" s="1">
        <v>0</v>
      </c>
      <c r="AE29" s="1">
        <v>0</v>
      </c>
      <c r="AF29" s="6">
        <v>2</v>
      </c>
      <c r="AG29" s="1">
        <v>3</v>
      </c>
      <c r="AH29" s="1">
        <v>1</v>
      </c>
      <c r="AI29" s="1">
        <v>0</v>
      </c>
      <c r="AJ29" s="1">
        <v>0</v>
      </c>
      <c r="AK29" s="1">
        <v>0</v>
      </c>
      <c r="AL29" s="1">
        <v>2</v>
      </c>
      <c r="AM29" s="1">
        <v>0</v>
      </c>
      <c r="AN29" s="13">
        <v>0</v>
      </c>
      <c r="AO29" s="1">
        <v>2</v>
      </c>
      <c r="AP29" s="1">
        <v>0</v>
      </c>
      <c r="AQ29" s="1">
        <v>0</v>
      </c>
      <c r="AR29" s="1">
        <v>0</v>
      </c>
      <c r="AS29" s="6"/>
    </row>
    <row r="30" spans="1:45" ht="15.75" customHeight="1" x14ac:dyDescent="0.25">
      <c r="A30" s="6" t="s">
        <v>810</v>
      </c>
      <c r="B30" s="1">
        <v>0.96</v>
      </c>
      <c r="C30" s="1">
        <v>1.55</v>
      </c>
      <c r="D30" s="1">
        <v>0.94</v>
      </c>
      <c r="E30" s="1"/>
      <c r="F30" s="2">
        <v>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3">
        <v>0</v>
      </c>
      <c r="O30" s="1">
        <v>0</v>
      </c>
      <c r="P30" s="1">
        <v>0</v>
      </c>
      <c r="Q30" s="1">
        <v>0</v>
      </c>
      <c r="R30" s="1">
        <v>0</v>
      </c>
      <c r="S30" s="4">
        <v>0</v>
      </c>
      <c r="T30" s="1">
        <v>2</v>
      </c>
      <c r="U30" s="1">
        <v>1</v>
      </c>
      <c r="V30" s="1">
        <v>1</v>
      </c>
      <c r="W30" s="1">
        <v>0</v>
      </c>
      <c r="X30" s="1">
        <v>0</v>
      </c>
      <c r="Y30" s="1">
        <v>5</v>
      </c>
      <c r="Z30" s="1">
        <v>0</v>
      </c>
      <c r="AA30" s="13">
        <v>1</v>
      </c>
      <c r="AB30" s="1">
        <v>0</v>
      </c>
      <c r="AC30" s="1">
        <v>1</v>
      </c>
      <c r="AD30" s="1">
        <v>0</v>
      </c>
      <c r="AE30" s="1">
        <v>0</v>
      </c>
      <c r="AF30" s="6">
        <v>0</v>
      </c>
      <c r="AG30" s="1">
        <v>3</v>
      </c>
      <c r="AH30" s="1">
        <v>2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3">
        <v>0</v>
      </c>
      <c r="AO30" s="1">
        <v>0</v>
      </c>
      <c r="AP30" s="1">
        <v>0</v>
      </c>
      <c r="AQ30" s="1">
        <v>0</v>
      </c>
      <c r="AR30" s="1">
        <v>0</v>
      </c>
      <c r="AS30" s="6"/>
    </row>
    <row r="31" spans="1:45" ht="15.75" customHeight="1" x14ac:dyDescent="0.25">
      <c r="A31" s="12">
        <v>45679</v>
      </c>
      <c r="B31" s="2"/>
      <c r="C31" s="2"/>
      <c r="D31" s="2"/>
      <c r="E31" s="43"/>
      <c r="F31" s="2"/>
      <c r="G31" s="1"/>
      <c r="H31" s="1"/>
      <c r="I31" s="1"/>
      <c r="J31" s="1"/>
      <c r="K31" s="1"/>
      <c r="L31" s="1"/>
      <c r="M31" s="1"/>
      <c r="N31" s="13"/>
      <c r="O31" s="1"/>
      <c r="P31" s="1"/>
      <c r="Q31" s="1"/>
      <c r="R31" s="1"/>
      <c r="S31" s="4"/>
      <c r="T31" s="1"/>
      <c r="U31" s="1"/>
      <c r="V31" s="1"/>
      <c r="W31" s="1"/>
      <c r="X31" s="1"/>
      <c r="Y31" s="1"/>
      <c r="Z31" s="1"/>
      <c r="AA31" s="13"/>
      <c r="AB31" s="1"/>
      <c r="AC31" s="1"/>
      <c r="AD31" s="1"/>
      <c r="AE31" s="1"/>
      <c r="AF31" s="6"/>
      <c r="AG31" s="1"/>
      <c r="AH31" s="1"/>
      <c r="AI31" s="1"/>
      <c r="AJ31" s="1"/>
      <c r="AK31" s="1"/>
      <c r="AL31" s="1"/>
      <c r="AM31" s="1"/>
      <c r="AN31" s="13"/>
      <c r="AO31" s="1"/>
      <c r="AP31" s="1"/>
      <c r="AQ31" s="1"/>
      <c r="AR31" s="1"/>
      <c r="AS31" s="6"/>
    </row>
    <row r="32" spans="1:45" ht="15.75" customHeight="1" x14ac:dyDescent="0.25">
      <c r="A32" s="2" t="s">
        <v>811</v>
      </c>
      <c r="B32" s="1">
        <v>1.63</v>
      </c>
      <c r="C32" s="1">
        <v>1.26</v>
      </c>
      <c r="D32" s="1">
        <v>1.72</v>
      </c>
      <c r="E32" s="1"/>
      <c r="F32" s="2">
        <v>0</v>
      </c>
      <c r="G32" s="1">
        <v>1</v>
      </c>
      <c r="H32" s="1">
        <v>0</v>
      </c>
      <c r="I32" s="1">
        <v>0</v>
      </c>
      <c r="J32" s="1">
        <v>0</v>
      </c>
      <c r="K32" s="1">
        <v>2</v>
      </c>
      <c r="L32" s="1">
        <v>2</v>
      </c>
      <c r="M32" s="1">
        <v>0</v>
      </c>
      <c r="N32" s="13">
        <v>0</v>
      </c>
      <c r="O32" s="1">
        <v>0</v>
      </c>
      <c r="P32" s="1">
        <v>0</v>
      </c>
      <c r="Q32" s="1">
        <v>0</v>
      </c>
      <c r="R32" s="1">
        <v>0</v>
      </c>
      <c r="S32" s="4">
        <v>0</v>
      </c>
      <c r="T32" s="1">
        <v>2</v>
      </c>
      <c r="U32" s="1">
        <v>0</v>
      </c>
      <c r="V32" s="1">
        <v>0</v>
      </c>
      <c r="W32" s="1">
        <v>0</v>
      </c>
      <c r="X32" s="1">
        <v>0</v>
      </c>
      <c r="Y32" s="1">
        <v>2</v>
      </c>
      <c r="Z32" s="1">
        <v>0</v>
      </c>
      <c r="AA32" s="13">
        <v>0</v>
      </c>
      <c r="AB32" s="1">
        <v>0</v>
      </c>
      <c r="AC32" s="1">
        <v>0</v>
      </c>
      <c r="AD32" s="1">
        <v>0</v>
      </c>
      <c r="AE32" s="1">
        <v>0</v>
      </c>
      <c r="AF32" s="6">
        <v>1</v>
      </c>
      <c r="AG32" s="1">
        <v>5</v>
      </c>
      <c r="AH32" s="1">
        <v>1</v>
      </c>
      <c r="AI32" s="1">
        <v>0</v>
      </c>
      <c r="AJ32" s="1">
        <v>1</v>
      </c>
      <c r="AK32" s="1">
        <v>2</v>
      </c>
      <c r="AL32" s="1">
        <v>3</v>
      </c>
      <c r="AM32" s="1">
        <v>0</v>
      </c>
      <c r="AN32" s="13">
        <v>1</v>
      </c>
      <c r="AO32" s="1">
        <v>0</v>
      </c>
      <c r="AP32" s="1">
        <v>0</v>
      </c>
      <c r="AQ32" s="1">
        <v>0</v>
      </c>
      <c r="AR32" s="1">
        <v>0</v>
      </c>
      <c r="AS32" s="6"/>
    </row>
    <row r="33" spans="1:57" ht="15.75" customHeight="1" x14ac:dyDescent="0.25">
      <c r="A33" s="2" t="s">
        <v>812</v>
      </c>
      <c r="B33" s="1">
        <v>1.35</v>
      </c>
      <c r="C33" s="1">
        <v>1.38</v>
      </c>
      <c r="D33" s="1">
        <v>1.17</v>
      </c>
      <c r="E33" s="1"/>
      <c r="F33" s="2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3">
        <v>0</v>
      </c>
      <c r="O33" s="1">
        <v>0</v>
      </c>
      <c r="P33" s="1">
        <v>0</v>
      </c>
      <c r="Q33" s="1">
        <v>0</v>
      </c>
      <c r="R33" s="1">
        <v>0</v>
      </c>
      <c r="S33" s="4">
        <v>1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3</v>
      </c>
      <c r="Z33" s="1">
        <v>0</v>
      </c>
      <c r="AA33" s="13">
        <v>1</v>
      </c>
      <c r="AB33" s="1">
        <v>0</v>
      </c>
      <c r="AC33" s="1">
        <v>0</v>
      </c>
      <c r="AD33" s="1">
        <v>0</v>
      </c>
      <c r="AE33" s="1">
        <v>0</v>
      </c>
      <c r="AF33" s="6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1</v>
      </c>
      <c r="AM33" s="1">
        <v>0</v>
      </c>
      <c r="AN33" s="13">
        <v>1</v>
      </c>
      <c r="AO33" s="1">
        <v>0</v>
      </c>
      <c r="AP33" s="1">
        <v>0</v>
      </c>
      <c r="AQ33" s="1">
        <v>0</v>
      </c>
      <c r="AR33" s="1">
        <v>0</v>
      </c>
      <c r="AS33" s="6"/>
    </row>
    <row r="34" spans="1:57" ht="15.75" customHeight="1" x14ac:dyDescent="0.25">
      <c r="A34" s="6" t="s">
        <v>813</v>
      </c>
      <c r="B34" s="1">
        <v>1.36</v>
      </c>
      <c r="C34" s="1">
        <v>0.87</v>
      </c>
      <c r="D34" s="1">
        <v>1.28</v>
      </c>
      <c r="E34" s="1"/>
      <c r="F34" s="2">
        <v>1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3">
        <v>0</v>
      </c>
      <c r="O34" s="1">
        <v>1</v>
      </c>
      <c r="P34" s="1">
        <v>0</v>
      </c>
      <c r="Q34" s="1">
        <v>0</v>
      </c>
      <c r="R34" s="1">
        <v>0</v>
      </c>
      <c r="S34" s="4">
        <v>0</v>
      </c>
      <c r="T34" s="1">
        <v>1</v>
      </c>
      <c r="U34" s="1">
        <v>1</v>
      </c>
      <c r="V34" s="1">
        <v>0</v>
      </c>
      <c r="W34" s="1">
        <v>0</v>
      </c>
      <c r="X34" s="1">
        <v>0</v>
      </c>
      <c r="Y34" s="1">
        <v>3</v>
      </c>
      <c r="Z34" s="1">
        <v>0</v>
      </c>
      <c r="AA34" s="13">
        <v>0</v>
      </c>
      <c r="AB34" s="1">
        <v>0</v>
      </c>
      <c r="AC34" s="1">
        <v>0</v>
      </c>
      <c r="AD34" s="1">
        <v>0</v>
      </c>
      <c r="AE34" s="1">
        <v>0</v>
      </c>
      <c r="AF34" s="6">
        <v>1</v>
      </c>
      <c r="AG34" s="1">
        <v>5</v>
      </c>
      <c r="AH34" s="1">
        <v>2</v>
      </c>
      <c r="AI34" s="1">
        <v>0</v>
      </c>
      <c r="AJ34" s="1">
        <v>0</v>
      </c>
      <c r="AK34" s="1">
        <v>1</v>
      </c>
      <c r="AL34" s="1">
        <v>2</v>
      </c>
      <c r="AM34" s="1">
        <v>0</v>
      </c>
      <c r="AN34" s="13">
        <v>0</v>
      </c>
      <c r="AO34" s="1">
        <v>0</v>
      </c>
      <c r="AP34" s="1">
        <v>0</v>
      </c>
      <c r="AQ34" s="1">
        <v>0</v>
      </c>
      <c r="AR34" s="1">
        <v>0</v>
      </c>
      <c r="AS34" s="6"/>
    </row>
    <row r="35" spans="1:57" ht="15.75" customHeight="1" x14ac:dyDescent="0.25">
      <c r="A35" s="6" t="s">
        <v>814</v>
      </c>
      <c r="B35" s="1">
        <v>1.07</v>
      </c>
      <c r="C35" s="1">
        <v>1.1000000000000001</v>
      </c>
      <c r="D35" s="1">
        <v>0.78</v>
      </c>
      <c r="E35" s="1"/>
      <c r="F35" s="2">
        <v>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3">
        <v>0</v>
      </c>
      <c r="O35" s="1">
        <v>1</v>
      </c>
      <c r="P35" s="1">
        <v>0</v>
      </c>
      <c r="Q35" s="1">
        <v>0</v>
      </c>
      <c r="R35" s="1">
        <v>0</v>
      </c>
      <c r="S35" s="4">
        <v>1</v>
      </c>
      <c r="T35" s="1">
        <v>2</v>
      </c>
      <c r="U35" s="1">
        <v>1</v>
      </c>
      <c r="V35" s="1">
        <v>0</v>
      </c>
      <c r="W35" s="1">
        <v>0</v>
      </c>
      <c r="X35" s="1">
        <v>0</v>
      </c>
      <c r="Y35" s="1">
        <v>5</v>
      </c>
      <c r="Z35" s="1">
        <v>0</v>
      </c>
      <c r="AA35" s="13">
        <v>1</v>
      </c>
      <c r="AB35" s="1">
        <v>0</v>
      </c>
      <c r="AC35" s="1">
        <v>0</v>
      </c>
      <c r="AD35" s="1">
        <v>0</v>
      </c>
      <c r="AE35" s="1">
        <v>0</v>
      </c>
      <c r="AF35" s="6">
        <v>0</v>
      </c>
      <c r="AG35" s="1">
        <v>1</v>
      </c>
      <c r="AH35" s="1">
        <v>1</v>
      </c>
      <c r="AI35" s="1">
        <v>0</v>
      </c>
      <c r="AJ35" s="1">
        <v>0</v>
      </c>
      <c r="AK35" s="1">
        <v>0</v>
      </c>
      <c r="AL35" s="1">
        <v>1</v>
      </c>
      <c r="AM35" s="1">
        <v>0</v>
      </c>
      <c r="AN35" s="13">
        <v>0</v>
      </c>
      <c r="AO35" s="1">
        <v>0</v>
      </c>
      <c r="AP35" s="1">
        <v>0</v>
      </c>
      <c r="AQ35" s="1">
        <v>1</v>
      </c>
      <c r="AR35" s="1">
        <v>0</v>
      </c>
      <c r="AS35" s="6"/>
    </row>
    <row r="36" spans="1:57" ht="15.75" customHeight="1" x14ac:dyDescent="0.25">
      <c r="A36" s="15">
        <v>45680</v>
      </c>
      <c r="B36" s="4"/>
      <c r="C36" s="4"/>
      <c r="D36" s="4"/>
      <c r="E36" s="42"/>
      <c r="F36" s="2"/>
      <c r="G36" s="1"/>
      <c r="H36" s="1"/>
      <c r="I36" s="1"/>
      <c r="J36" s="1"/>
      <c r="K36" s="1"/>
      <c r="L36" s="1"/>
      <c r="M36" s="1"/>
      <c r="N36" s="13"/>
      <c r="O36" s="1"/>
      <c r="P36" s="1"/>
      <c r="Q36" s="1"/>
      <c r="R36" s="1"/>
      <c r="S36" s="4"/>
      <c r="T36" s="1"/>
      <c r="U36" s="1"/>
      <c r="V36" s="1"/>
      <c r="W36" s="1"/>
      <c r="X36" s="1"/>
      <c r="Y36" s="1"/>
      <c r="Z36" s="1"/>
      <c r="AA36" s="13"/>
      <c r="AB36" s="1"/>
      <c r="AC36" s="1"/>
      <c r="AD36" s="1"/>
      <c r="AE36" s="1"/>
      <c r="AF36" s="6"/>
      <c r="AG36" s="1"/>
      <c r="AH36" s="1"/>
      <c r="AI36" s="1"/>
      <c r="AJ36" s="1"/>
      <c r="AK36" s="1"/>
      <c r="AL36" s="1"/>
      <c r="AM36" s="1"/>
      <c r="AN36" s="13"/>
      <c r="AO36" s="1"/>
      <c r="AP36" s="1"/>
      <c r="AQ36" s="1"/>
      <c r="AR36" s="1"/>
      <c r="AS36" s="6"/>
    </row>
    <row r="37" spans="1:57" ht="15.75" customHeight="1" x14ac:dyDescent="0.25">
      <c r="A37" s="2" t="s">
        <v>815</v>
      </c>
      <c r="B37" s="1">
        <v>1.77</v>
      </c>
      <c r="C37" s="1">
        <v>1.1599999999999999</v>
      </c>
      <c r="D37" s="1">
        <v>1.19</v>
      </c>
      <c r="E37" s="1"/>
      <c r="F37" s="2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3">
        <v>0</v>
      </c>
      <c r="O37" s="1">
        <v>0</v>
      </c>
      <c r="P37" s="1">
        <v>0</v>
      </c>
      <c r="Q37" s="1">
        <v>0</v>
      </c>
      <c r="R37" s="1">
        <v>0</v>
      </c>
      <c r="S37" s="4">
        <v>0</v>
      </c>
      <c r="T37" s="1">
        <v>1</v>
      </c>
      <c r="U37" s="1">
        <v>0</v>
      </c>
      <c r="V37" s="1">
        <v>0</v>
      </c>
      <c r="W37" s="1">
        <v>0</v>
      </c>
      <c r="X37" s="1">
        <v>2</v>
      </c>
      <c r="Y37" s="1">
        <v>2</v>
      </c>
      <c r="Z37" s="1">
        <v>0</v>
      </c>
      <c r="AA37" s="13">
        <v>0</v>
      </c>
      <c r="AB37" s="1">
        <v>0</v>
      </c>
      <c r="AC37" s="1">
        <v>0</v>
      </c>
      <c r="AD37" s="1">
        <v>0</v>
      </c>
      <c r="AE37" s="1">
        <v>0</v>
      </c>
      <c r="AF37" s="6">
        <v>1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</v>
      </c>
      <c r="AM37" s="1">
        <v>0</v>
      </c>
      <c r="AN37" s="13">
        <v>1</v>
      </c>
      <c r="AO37" s="1">
        <v>0</v>
      </c>
      <c r="AP37" s="1">
        <v>0</v>
      </c>
      <c r="AQ37" s="1">
        <v>0</v>
      </c>
      <c r="AR37" s="1">
        <v>0</v>
      </c>
      <c r="AS37" s="6"/>
    </row>
    <row r="38" spans="1:57" ht="15.75" customHeight="1" x14ac:dyDescent="0.25">
      <c r="A38" s="2" t="s">
        <v>816</v>
      </c>
      <c r="B38" s="1">
        <v>1.64</v>
      </c>
      <c r="C38" s="1">
        <v>1.34</v>
      </c>
      <c r="D38" s="1">
        <v>1.1100000000000001</v>
      </c>
      <c r="E38" s="1"/>
      <c r="F38" s="2">
        <v>0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3">
        <v>0</v>
      </c>
      <c r="O38" s="1">
        <v>0</v>
      </c>
      <c r="P38" s="1">
        <v>0</v>
      </c>
      <c r="Q38" s="1">
        <v>0</v>
      </c>
      <c r="R38" s="1">
        <v>0</v>
      </c>
      <c r="S38" s="4">
        <v>0</v>
      </c>
      <c r="T38" s="1">
        <v>3</v>
      </c>
      <c r="U38" s="1">
        <v>3</v>
      </c>
      <c r="V38" s="1">
        <v>0</v>
      </c>
      <c r="W38" s="1">
        <v>0</v>
      </c>
      <c r="X38" s="1">
        <v>0</v>
      </c>
      <c r="Y38" s="1">
        <v>3</v>
      </c>
      <c r="Z38" s="1">
        <v>0</v>
      </c>
      <c r="AA38" s="13">
        <v>0</v>
      </c>
      <c r="AB38" s="1">
        <v>0</v>
      </c>
      <c r="AC38" s="1">
        <v>0</v>
      </c>
      <c r="AD38" s="1">
        <v>0</v>
      </c>
      <c r="AE38" s="1">
        <v>0</v>
      </c>
      <c r="AF38" s="6">
        <v>0</v>
      </c>
      <c r="AG38" s="1">
        <v>4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3">
        <v>0</v>
      </c>
      <c r="AO38" s="1">
        <v>0</v>
      </c>
      <c r="AP38" s="1">
        <v>0</v>
      </c>
      <c r="AQ38" s="1">
        <v>0</v>
      </c>
      <c r="AR38" s="1">
        <v>0</v>
      </c>
      <c r="AS38" s="6"/>
    </row>
    <row r="39" spans="1:57" ht="15.75" customHeight="1" x14ac:dyDescent="0.25">
      <c r="A39" s="2" t="s">
        <v>817</v>
      </c>
      <c r="B39" s="1">
        <v>1.63</v>
      </c>
      <c r="C39" s="1">
        <v>2.06</v>
      </c>
      <c r="D39" s="1">
        <v>1.0900000000000001</v>
      </c>
      <c r="E39" s="1"/>
      <c r="F39" s="2">
        <v>0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3">
        <v>0</v>
      </c>
      <c r="O39" s="1">
        <v>1</v>
      </c>
      <c r="P39" s="1">
        <v>0</v>
      </c>
      <c r="Q39" s="1">
        <v>0</v>
      </c>
      <c r="R39" s="1">
        <v>0</v>
      </c>
      <c r="S39" s="4">
        <v>0</v>
      </c>
      <c r="T39" s="1">
        <v>0</v>
      </c>
      <c r="U39" s="1">
        <v>2</v>
      </c>
      <c r="V39" s="1">
        <v>0</v>
      </c>
      <c r="W39" s="1">
        <v>0</v>
      </c>
      <c r="X39" s="1">
        <v>5</v>
      </c>
      <c r="Y39" s="1">
        <v>3</v>
      </c>
      <c r="Z39" s="1">
        <v>0</v>
      </c>
      <c r="AA39" s="13">
        <v>1</v>
      </c>
      <c r="AB39" s="1">
        <v>0</v>
      </c>
      <c r="AC39" s="1">
        <v>1</v>
      </c>
      <c r="AD39" s="1">
        <v>0</v>
      </c>
      <c r="AE39" s="1">
        <v>0</v>
      </c>
      <c r="AF39" s="6">
        <v>0</v>
      </c>
      <c r="AG39" s="1">
        <v>3</v>
      </c>
      <c r="AH39" s="1">
        <v>0</v>
      </c>
      <c r="AI39" s="1">
        <v>0</v>
      </c>
      <c r="AJ39" s="1">
        <v>0</v>
      </c>
      <c r="AK39" s="1">
        <v>0</v>
      </c>
      <c r="AL39" s="1">
        <v>2</v>
      </c>
      <c r="AM39" s="1">
        <v>0</v>
      </c>
      <c r="AN39" s="13">
        <v>0</v>
      </c>
      <c r="AO39" s="1">
        <v>0</v>
      </c>
      <c r="AP39" s="1">
        <v>0</v>
      </c>
      <c r="AQ39" s="1">
        <v>0</v>
      </c>
      <c r="AR39" s="1">
        <v>0</v>
      </c>
      <c r="AS39" s="6"/>
    </row>
    <row r="40" spans="1:57" ht="15.75" customHeight="1" x14ac:dyDescent="0.25">
      <c r="A40" s="6" t="s">
        <v>818</v>
      </c>
      <c r="B40" s="1">
        <v>0.94</v>
      </c>
      <c r="C40" s="1">
        <v>0.84</v>
      </c>
      <c r="D40" s="1">
        <v>1.53</v>
      </c>
      <c r="E40" s="1"/>
      <c r="F40" s="2">
        <v>0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3">
        <v>0</v>
      </c>
      <c r="O40" s="1">
        <v>0</v>
      </c>
      <c r="P40" s="1">
        <v>0</v>
      </c>
      <c r="Q40" s="1">
        <v>0</v>
      </c>
      <c r="R40" s="1">
        <v>0</v>
      </c>
      <c r="S40" s="4">
        <v>0</v>
      </c>
      <c r="T40" s="1">
        <v>1</v>
      </c>
      <c r="U40" s="1">
        <v>1</v>
      </c>
      <c r="V40" s="1">
        <v>0</v>
      </c>
      <c r="W40" s="1">
        <v>0</v>
      </c>
      <c r="X40" s="1">
        <v>0</v>
      </c>
      <c r="Y40" s="1">
        <v>3</v>
      </c>
      <c r="Z40" s="1">
        <v>0</v>
      </c>
      <c r="AA40" s="13">
        <v>0</v>
      </c>
      <c r="AB40" s="1">
        <v>0</v>
      </c>
      <c r="AC40" s="1">
        <v>0</v>
      </c>
      <c r="AD40" s="1">
        <v>0</v>
      </c>
      <c r="AE40" s="1">
        <v>0</v>
      </c>
      <c r="AF40" s="6">
        <v>2</v>
      </c>
      <c r="AG40" s="1">
        <v>3</v>
      </c>
      <c r="AH40" s="1">
        <v>1</v>
      </c>
      <c r="AI40" s="1">
        <v>0</v>
      </c>
      <c r="AJ40" s="1">
        <v>0</v>
      </c>
      <c r="AK40" s="1">
        <v>0</v>
      </c>
      <c r="AL40" s="1">
        <v>2</v>
      </c>
      <c r="AM40" s="1">
        <v>0</v>
      </c>
      <c r="AN40" s="13">
        <v>0</v>
      </c>
      <c r="AO40" s="1">
        <v>0</v>
      </c>
      <c r="AP40" s="1">
        <v>0</v>
      </c>
      <c r="AQ40" s="1">
        <v>0</v>
      </c>
      <c r="AR40" s="1">
        <v>0</v>
      </c>
      <c r="AS40" s="6"/>
    </row>
    <row r="41" spans="1:57" ht="15.75" customHeight="1" x14ac:dyDescent="0.25">
      <c r="A41" s="4" t="s">
        <v>819</v>
      </c>
      <c r="B41" s="1">
        <v>1.47</v>
      </c>
      <c r="C41" s="1">
        <v>0.7</v>
      </c>
      <c r="D41" s="1">
        <v>0.8</v>
      </c>
      <c r="E41" s="1"/>
      <c r="F41" s="2">
        <v>2</v>
      </c>
      <c r="G41" s="1">
        <v>2</v>
      </c>
      <c r="H41" s="1">
        <v>2</v>
      </c>
      <c r="I41" s="1">
        <v>1</v>
      </c>
      <c r="J41" s="1">
        <v>0</v>
      </c>
      <c r="K41" s="1">
        <v>7</v>
      </c>
      <c r="L41" s="1">
        <v>2</v>
      </c>
      <c r="M41" s="1">
        <v>0</v>
      </c>
      <c r="N41" s="13">
        <v>0</v>
      </c>
      <c r="O41" s="1">
        <v>0</v>
      </c>
      <c r="P41" s="1">
        <v>0</v>
      </c>
      <c r="Q41" s="1">
        <v>0</v>
      </c>
      <c r="R41" s="1">
        <v>0</v>
      </c>
      <c r="S41" s="4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3">
        <v>0</v>
      </c>
      <c r="AB41" s="1">
        <v>0</v>
      </c>
      <c r="AC41" s="1">
        <v>0</v>
      </c>
      <c r="AD41" s="1">
        <v>0</v>
      </c>
      <c r="AE41" s="1">
        <v>0</v>
      </c>
      <c r="AF41" s="6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1</v>
      </c>
      <c r="AM41" s="1">
        <v>0</v>
      </c>
      <c r="AN41" s="13">
        <v>0</v>
      </c>
      <c r="AO41" s="1">
        <v>0</v>
      </c>
      <c r="AP41" s="1">
        <v>0</v>
      </c>
      <c r="AQ41" s="1">
        <v>0</v>
      </c>
      <c r="AR41" s="1">
        <v>0</v>
      </c>
      <c r="AS41" s="6"/>
    </row>
    <row r="42" spans="1:57" ht="15.75" customHeight="1" x14ac:dyDescent="0.25">
      <c r="A42" s="2" t="s">
        <v>820</v>
      </c>
      <c r="B42" s="1">
        <v>1.99</v>
      </c>
      <c r="C42" s="1">
        <v>1.24</v>
      </c>
      <c r="D42" s="1">
        <v>1.38</v>
      </c>
      <c r="E42" s="1"/>
      <c r="F42" s="2">
        <v>1</v>
      </c>
      <c r="G42" s="1">
        <v>3</v>
      </c>
      <c r="H42" s="1">
        <v>2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3">
        <v>1</v>
      </c>
      <c r="O42" s="1">
        <v>0</v>
      </c>
      <c r="P42" s="1">
        <v>0</v>
      </c>
      <c r="Q42" s="1">
        <v>0</v>
      </c>
      <c r="R42" s="1">
        <v>0</v>
      </c>
      <c r="S42" s="4">
        <v>0</v>
      </c>
      <c r="T42" s="1">
        <v>1</v>
      </c>
      <c r="U42" s="1">
        <v>1</v>
      </c>
      <c r="V42" s="1">
        <v>0</v>
      </c>
      <c r="W42" s="1">
        <v>0</v>
      </c>
      <c r="X42" s="1">
        <v>0</v>
      </c>
      <c r="Y42" s="1">
        <v>6</v>
      </c>
      <c r="Z42" s="1">
        <v>0</v>
      </c>
      <c r="AA42" s="13">
        <v>0</v>
      </c>
      <c r="AB42" s="1">
        <v>0</v>
      </c>
      <c r="AC42" s="1">
        <v>0</v>
      </c>
      <c r="AD42" s="1">
        <v>0</v>
      </c>
      <c r="AE42" s="1">
        <v>0</v>
      </c>
      <c r="AF42" s="6">
        <v>1</v>
      </c>
      <c r="AG42" s="1">
        <v>5</v>
      </c>
      <c r="AH42" s="1">
        <v>0</v>
      </c>
      <c r="AI42" s="1">
        <v>0</v>
      </c>
      <c r="AJ42" s="1">
        <v>0</v>
      </c>
      <c r="AK42" s="1">
        <v>0</v>
      </c>
      <c r="AL42" s="1">
        <v>3</v>
      </c>
      <c r="AM42" s="1">
        <v>1</v>
      </c>
      <c r="AN42" s="13">
        <v>0</v>
      </c>
      <c r="AO42" s="1">
        <v>0</v>
      </c>
      <c r="AP42" s="1">
        <v>0</v>
      </c>
      <c r="AQ42" s="1">
        <v>0</v>
      </c>
      <c r="AR42" s="1">
        <v>0</v>
      </c>
      <c r="AS42" s="6"/>
    </row>
    <row r="43" spans="1:57" x14ac:dyDescent="0.25">
      <c r="A43" t="s" s="0">
        <v>821</v>
      </c>
    </row>
    <row r="44" spans="1:57" x14ac:dyDescent="0.25">
      <c r="A44" t="s" s="0">
        <v>358</v>
      </c>
      <c r="B44" s="0">
        <v>1.22</v>
      </c>
      <c r="C44" s="0">
        <v>1.64</v>
      </c>
      <c r="D44" s="0">
        <v>1.36</v>
      </c>
      <c r="F44" s="0">
        <v>0</v>
      </c>
      <c r="G44" s="0">
        <v>4</v>
      </c>
      <c r="H44" s="0">
        <v>2</v>
      </c>
      <c r="I44" s="0">
        <v>0</v>
      </c>
      <c r="J44" s="0">
        <v>0</v>
      </c>
      <c r="K44" s="0">
        <v>0</v>
      </c>
      <c r="L44" s="0">
        <v>2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0</v>
      </c>
      <c r="S44" s="0">
        <v>0</v>
      </c>
      <c r="T44" s="0">
        <v>2</v>
      </c>
      <c r="U44" s="0">
        <v>1</v>
      </c>
      <c r="V44" s="0">
        <v>1</v>
      </c>
      <c r="W44" s="0">
        <v>0</v>
      </c>
      <c r="X44" s="0">
        <v>0</v>
      </c>
      <c r="Y44" s="0">
        <v>2</v>
      </c>
      <c r="Z44" s="0">
        <v>0</v>
      </c>
      <c r="AA44" s="0">
        <v>0</v>
      </c>
      <c r="AB44" s="0">
        <v>0</v>
      </c>
      <c r="AC44" s="0">
        <v>0</v>
      </c>
      <c r="AD44" s="0">
        <v>1</v>
      </c>
      <c r="AE44" s="0">
        <v>0</v>
      </c>
      <c r="AF44" s="0">
        <v>0</v>
      </c>
      <c r="AG44" s="0">
        <v>1</v>
      </c>
      <c r="AH44" s="0">
        <v>1</v>
      </c>
      <c r="AI44" s="0">
        <v>0</v>
      </c>
      <c r="AJ44" s="0">
        <v>0</v>
      </c>
      <c r="AK44" s="0">
        <v>0</v>
      </c>
      <c r="AL44" s="0">
        <v>6</v>
      </c>
      <c r="AM44" s="0">
        <v>0</v>
      </c>
      <c r="AN44" s="0">
        <v>0</v>
      </c>
      <c r="AO44" s="0">
        <v>0</v>
      </c>
      <c r="AP44" s="0">
        <v>0</v>
      </c>
      <c r="AQ44" s="0">
        <v>0</v>
      </c>
      <c r="AR44" s="0">
        <v>0</v>
      </c>
    </row>
    <row r="45" spans="1:57" x14ac:dyDescent="0.25">
      <c r="A45" t="s" s="0">
        <v>822</v>
      </c>
    </row>
    <row r="46" spans="1:57" x14ac:dyDescent="0.25">
      <c r="A46" t="s" s="0">
        <v>359</v>
      </c>
      <c r="B46" s="0">
        <v>1.67</v>
      </c>
      <c r="C46" s="0">
        <v>1.07</v>
      </c>
      <c r="E46" s="40">
        <v>0.67</v>
      </c>
      <c r="F46" s="0">
        <v>0</v>
      </c>
      <c r="G46" s="0">
        <v>2</v>
      </c>
      <c r="H46" s="0">
        <v>2</v>
      </c>
      <c r="I46" s="0">
        <v>0</v>
      </c>
      <c r="J46" s="0">
        <v>0</v>
      </c>
      <c r="K46" s="0">
        <v>0</v>
      </c>
      <c r="L46" s="0">
        <v>4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0</v>
      </c>
      <c r="S46" s="0">
        <v>0</v>
      </c>
      <c r="T46" s="0">
        <v>3</v>
      </c>
      <c r="U46" s="0">
        <v>0</v>
      </c>
      <c r="V46" s="0">
        <v>0</v>
      </c>
      <c r="W46" s="0">
        <v>0</v>
      </c>
      <c r="X46" s="0">
        <v>0</v>
      </c>
      <c r="Y46" s="0">
        <v>2</v>
      </c>
      <c r="Z46" s="0">
        <v>0</v>
      </c>
      <c r="AA46" s="0">
        <v>0</v>
      </c>
      <c r="AB46" s="0">
        <v>0</v>
      </c>
      <c r="AC46" s="0">
        <v>0</v>
      </c>
      <c r="AD46" s="0">
        <v>0</v>
      </c>
      <c r="AE46" s="0">
        <v>0</v>
      </c>
      <c r="AS46" s="0">
        <v>0</v>
      </c>
      <c r="AT46" s="0">
        <v>1</v>
      </c>
      <c r="AU46" s="0">
        <v>0</v>
      </c>
      <c r="AV46" s="0">
        <v>0</v>
      </c>
      <c r="AW46" s="0">
        <v>0</v>
      </c>
      <c r="AX46" s="0">
        <v>0</v>
      </c>
      <c r="AY46" s="0">
        <v>3</v>
      </c>
      <c r="AZ46" s="0">
        <v>0</v>
      </c>
      <c r="BA46" s="0">
        <v>0</v>
      </c>
      <c r="BB46" s="0">
        <v>0</v>
      </c>
      <c r="BC46" s="0">
        <v>0</v>
      </c>
      <c r="BD46" s="0">
        <v>0</v>
      </c>
      <c r="BE46" s="0">
        <v>0</v>
      </c>
    </row>
    <row r="47" spans="1:57" ht="15" customHeight="1" x14ac:dyDescent="0.25">
      <c r="B47" s="0">
        <f>AVERAGE(B3:B42)</f>
        <v>1.3091428571428576</v>
      </c>
      <c r="C47" s="39">
        <f t="shared" ref="C47:AR47" si="0">AVERAGE(C3:C42)</f>
        <v>1.1591428571428575</v>
      </c>
      <c r="D47" s="39">
        <f t="shared" si="0"/>
        <v>1.2277142857142858</v>
      </c>
      <c r="F47" s="39">
        <f t="shared" si="0"/>
        <v>0.54285714285714282</v>
      </c>
      <c r="G47" s="39">
        <f t="shared" si="0"/>
        <v>2.2571428571428571</v>
      </c>
      <c r="H47" s="39">
        <f t="shared" si="0"/>
        <v>0.97142857142857142</v>
      </c>
      <c r="I47" s="39">
        <f t="shared" si="0"/>
        <v>0.17142857142857143</v>
      </c>
      <c r="J47" s="39">
        <f t="shared" si="0"/>
        <v>2.8571428571428571E-2</v>
      </c>
      <c r="K47" s="39">
        <f t="shared" si="0"/>
        <v>0.34285714285714286</v>
      </c>
      <c r="L47" s="39">
        <f t="shared" si="0"/>
        <v>1.9714285714285715</v>
      </c>
      <c r="M47" s="39">
        <f t="shared" si="0"/>
        <v>0.2857142857142857</v>
      </c>
      <c r="N47" s="39">
        <f t="shared" si="0"/>
        <v>0.2</v>
      </c>
      <c r="O47" s="39">
        <f t="shared" si="0"/>
        <v>0.17142857142857143</v>
      </c>
      <c r="P47" s="39">
        <f t="shared" si="0"/>
        <v>2.8571428571428571E-2</v>
      </c>
      <c r="Q47" s="39">
        <f t="shared" si="0"/>
        <v>0</v>
      </c>
      <c r="R47" s="39">
        <f t="shared" si="0"/>
        <v>0</v>
      </c>
      <c r="S47" s="39">
        <f t="shared" si="0"/>
        <v>0.2</v>
      </c>
      <c r="T47" s="39">
        <f t="shared" si="0"/>
        <v>0.8571428571428571</v>
      </c>
      <c r="U47" s="39">
        <f t="shared" si="0"/>
        <v>1</v>
      </c>
      <c r="V47" s="39">
        <f t="shared" si="0"/>
        <v>0.14285714285714285</v>
      </c>
      <c r="W47" s="39">
        <f t="shared" si="0"/>
        <v>0</v>
      </c>
      <c r="X47" s="39">
        <f t="shared" si="0"/>
        <v>0.5714285714285714</v>
      </c>
      <c r="Y47" s="39">
        <f t="shared" si="0"/>
        <v>3.342857142857143</v>
      </c>
      <c r="Z47" s="39">
        <f t="shared" si="0"/>
        <v>0.34285714285714286</v>
      </c>
      <c r="AA47" s="39">
        <f t="shared" si="0"/>
        <v>0.31428571428571428</v>
      </c>
      <c r="AB47" s="39">
        <f t="shared" si="0"/>
        <v>0.14285714285714285</v>
      </c>
      <c r="AC47" s="39">
        <f t="shared" si="0"/>
        <v>0.11428571428571428</v>
      </c>
      <c r="AD47" s="39">
        <f t="shared" si="0"/>
        <v>0</v>
      </c>
      <c r="AE47" s="39">
        <f t="shared" si="0"/>
        <v>0</v>
      </c>
      <c r="AF47" s="39">
        <f t="shared" si="0"/>
        <v>0.8571428571428571</v>
      </c>
      <c r="AG47" s="39">
        <f t="shared" si="0"/>
        <v>2.0571428571428569</v>
      </c>
      <c r="AH47" s="39">
        <f t="shared" si="0"/>
        <v>0.97142857142857142</v>
      </c>
      <c r="AI47" s="39">
        <f t="shared" si="0"/>
        <v>0.17142857142857143</v>
      </c>
      <c r="AJ47" s="39">
        <f t="shared" si="0"/>
        <v>8.5714285714285715E-2</v>
      </c>
      <c r="AK47" s="39">
        <f t="shared" si="0"/>
        <v>0.34285714285714286</v>
      </c>
      <c r="AL47" s="39">
        <f t="shared" si="0"/>
        <v>2.2571428571428571</v>
      </c>
      <c r="AM47" s="39">
        <f t="shared" si="0"/>
        <v>0.37142857142857144</v>
      </c>
      <c r="AN47" s="39">
        <f t="shared" si="0"/>
        <v>0.25714285714285712</v>
      </c>
      <c r="AO47" s="39">
        <f t="shared" si="0"/>
        <v>0.17142857142857143</v>
      </c>
      <c r="AP47" s="39">
        <f t="shared" si="0"/>
        <v>0.11428571428571428</v>
      </c>
      <c r="AQ47" s="39">
        <f t="shared" si="0"/>
        <v>2.8571428571428571E-2</v>
      </c>
      <c r="AR47" s="39">
        <f t="shared" si="0"/>
        <v>0</v>
      </c>
    </row>
  </sheetData>
  <mergeCells count="22">
    <mergeCell ref="CP1:CR1"/>
    <mergeCell ref="CS1:CU1"/>
    <mergeCell ref="CV1:CX1"/>
    <mergeCell ref="CY1:DA1"/>
    <mergeCell ref="BU1:BW1"/>
    <mergeCell ref="BX1:BZ1"/>
    <mergeCell ref="CA1:CC1"/>
    <mergeCell ref="CD1:CF1"/>
    <mergeCell ref="CG1:CI1"/>
    <mergeCell ref="CJ1:CL1"/>
    <mergeCell ref="CM1:CO1"/>
    <mergeCell ref="CP3:CR3"/>
    <mergeCell ref="CS3:CU3"/>
    <mergeCell ref="CV3:CX3"/>
    <mergeCell ref="CY3:DA3"/>
    <mergeCell ref="BU3:BW3"/>
    <mergeCell ref="BX3:BZ3"/>
    <mergeCell ref="CA3:CC3"/>
    <mergeCell ref="CD3:CF3"/>
    <mergeCell ref="CG3:CI3"/>
    <mergeCell ref="CJ3:CL3"/>
    <mergeCell ref="CM3:CO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8.7109375"/>
    <col min="2" max="2" customWidth="true" width="10.28515625"/>
    <col min="3" max="9" customWidth="true" width="8.7109375"/>
    <col min="10" max="10" customWidth="true" width="10.5703125"/>
    <col min="11" max="26" customWidth="true" width="8.7109375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1.7109375"/>
    <col min="4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customWidth="true" width="8.7109375"/>
  </cols>
  <sheetData>
    <row r="1" spans="1:11" x14ac:dyDescent="0.25">
      <c r="B1" s="44" t="s">
        <v>0</v>
      </c>
      <c r="C1" s="45"/>
      <c r="D1" s="46" t="s">
        <v>1</v>
      </c>
      <c r="E1" s="45"/>
      <c r="F1" s="47" t="s">
        <v>177</v>
      </c>
      <c r="G1" s="45"/>
      <c r="H1" s="44" t="s">
        <v>174</v>
      </c>
      <c r="I1" s="45"/>
      <c r="J1" s="46" t="s">
        <v>175</v>
      </c>
      <c r="K1" s="45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2.140625"/>
    <col min="4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topLeftCell="AE1" workbookViewId="0">
      <pane ySplit="1" topLeftCell="A74" activePane="bottomLeft" state="frozen"/>
      <selection pane="bottomLeft" activeCell="G76" sqref="G76:AS76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0.7109375"/>
    <col min="4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customWidth="true" width="10.140625"/>
    <col min="2" max="2" customWidth="true" width="12.28515625"/>
    <col min="3" max="3" customWidth="true" width="10.5703125"/>
    <col min="4" max="4" customWidth="true" width="11.140625"/>
    <col min="5" max="5" customWidth="true" width="11.28515625"/>
    <col min="6" max="6" customWidth="true" width="9.7109375"/>
    <col min="7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48" t="str">
        <f>"Mirage"&amp;" "&amp;H5/SUM(H5:I5)*100</f>
        <v>Mirage 25</v>
      </c>
      <c r="I3" s="49"/>
      <c r="J3" s="48" t="str">
        <f>"Inferno"&amp;" "&amp;ROUND(J5/SUM(J5:K5)*100,0)</f>
        <v>Inferno 40</v>
      </c>
      <c r="K3" s="49"/>
      <c r="L3" s="48" t="str">
        <f>"Overpass"&amp;" "&amp;ROUND(L5/SUM(L5:M5)*100,0)</f>
        <v>Overpass 67</v>
      </c>
      <c r="M3" s="49"/>
      <c r="N3" s="48" t="str">
        <f>"Vertigo"&amp;" "&amp;ROUND(N5/SUM(N5:O5)*100,0)</f>
        <v>Vertigo 80</v>
      </c>
      <c r="O3" s="49"/>
      <c r="P3" s="48" t="str">
        <f>"Ancient"&amp;" "&amp;ROUND(P5/SUM(P5:Q5)*100,0)</f>
        <v>Ancient 50</v>
      </c>
      <c r="Q3" s="49"/>
      <c r="R3" s="48" t="str">
        <f>"Anubis"&amp;" "&amp;ROUND(R5/SUM(R5:S5)*100,0)</f>
        <v>Anubis 67</v>
      </c>
      <c r="S3" s="49"/>
      <c r="T3" s="48" t="str">
        <f>"Dust II"&amp;" "&amp;ROUND(T5/SUM(T5:U5)*100,0)</f>
        <v>Dust II 100</v>
      </c>
      <c r="U3" s="49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48" t="s">
        <v>206</v>
      </c>
      <c r="I7" s="49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customWidth="true" width="11.0"/>
    <col min="2" max="2" customWidth="true" width="8.7109375"/>
    <col min="3" max="3" customWidth="true" width="10.140625"/>
    <col min="4" max="8" customWidth="true" width="8.7109375"/>
    <col min="9" max="9" customWidth="true" width="13.7109375"/>
    <col min="10" max="12" customWidth="true" width="8.7109375"/>
    <col min="13" max="13" customWidth="true" width="10.140625"/>
    <col min="14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I11" sqref="I11"/>
    </sheetView>
  </sheetViews>
  <sheetFormatPr defaultColWidth="14.42578125" defaultRowHeight="15" customHeight="1" x14ac:dyDescent="0.25"/>
  <cols>
    <col min="1" max="1" customWidth="true" width="12.0"/>
    <col min="2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Пользователь</cp:lastModifiedBy>
  <dcterms:modified xsi:type="dcterms:W3CDTF">2025-02-07T15:17:03Z</dcterms:modified>
</cp:coreProperties>
</file>