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stats-bot_v2-2\stats-bot_v2-app\src\main\resources\"/>
    </mc:Choice>
  </mc:AlternateContent>
  <xr:revisionPtr revIDLastSave="0" documentId="13_ncr:1_{222B6186-7867-4F77-9F38-CBA61BCA0BB3}" xr6:coauthVersionLast="45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4" l="1"/>
  <c r="BU87" i="14"/>
  <c r="BV87" i="14"/>
  <c r="BW87" i="14"/>
  <c r="BX87" i="14"/>
  <c r="BY87" i="14"/>
  <c r="BZ87" i="14"/>
  <c r="CA87" i="14"/>
  <c r="CB87" i="14"/>
  <c r="CC87" i="14"/>
  <c r="CD87" i="14"/>
  <c r="CE87" i="14"/>
  <c r="CF87" i="14"/>
  <c r="CG87" i="14"/>
  <c r="C87" i="14"/>
  <c r="D87" i="14"/>
  <c r="E87" i="14"/>
  <c r="F87" i="14"/>
  <c r="G87" i="14"/>
  <c r="DF5" i="14" l="1"/>
  <c r="DE5" i="14"/>
  <c r="DD5" i="14"/>
  <c r="DA5" i="14"/>
  <c r="CZ5" i="14"/>
  <c r="CY5" i="14"/>
  <c r="CY6" i="14" s="1"/>
  <c r="CV5" i="14"/>
  <c r="CU5" i="14"/>
  <c r="CT5" i="14"/>
  <c r="CQ5" i="14"/>
  <c r="CP5" i="14"/>
  <c r="CO5" i="14"/>
  <c r="CL5" i="14"/>
  <c r="CK5" i="14"/>
  <c r="CJ5" i="14"/>
  <c r="CJ6" i="14" s="1"/>
  <c r="DK2" i="14"/>
  <c r="DJ2" i="14"/>
  <c r="DI2" i="14"/>
  <c r="DI3" i="14" s="1"/>
  <c r="DF2" i="14"/>
  <c r="DE2" i="14"/>
  <c r="DD2" i="14"/>
  <c r="DA2" i="14"/>
  <c r="CZ2" i="14"/>
  <c r="CY2" i="14"/>
  <c r="CV2" i="14"/>
  <c r="CU2" i="14"/>
  <c r="CT2" i="14"/>
  <c r="CQ2" i="14"/>
  <c r="CP2" i="14"/>
  <c r="CO2" i="14"/>
  <c r="CN2" i="14"/>
  <c r="CM2" i="14"/>
  <c r="CL2" i="14"/>
  <c r="CK2" i="14"/>
  <c r="CJ2" i="14"/>
  <c r="CJ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K14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D44" i="7" s="1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C44" i="7" s="1"/>
  <c r="D51" i="7"/>
  <c r="C51" i="7"/>
  <c r="B51" i="7"/>
  <c r="P50" i="7"/>
  <c r="O50" i="7"/>
  <c r="N50" i="7"/>
  <c r="F45" i="7" s="1"/>
  <c r="M50" i="7"/>
  <c r="L50" i="7"/>
  <c r="K50" i="7"/>
  <c r="E45" i="7" s="1"/>
  <c r="J50" i="7"/>
  <c r="I50" i="7"/>
  <c r="H50" i="7"/>
  <c r="D45" i="7" s="1"/>
  <c r="G50" i="7"/>
  <c r="F50" i="7"/>
  <c r="E50" i="7"/>
  <c r="C45" i="7" s="1"/>
  <c r="D50" i="7"/>
  <c r="C50" i="7"/>
  <c r="B50" i="7"/>
  <c r="B44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D113" i="5"/>
  <c r="F109" i="5"/>
  <c r="E109" i="5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H8" i="4"/>
  <c r="K7" i="4"/>
  <c r="J8" i="4" s="1"/>
  <c r="J7" i="4"/>
  <c r="I7" i="4"/>
  <c r="H7" i="4"/>
  <c r="G7" i="4"/>
  <c r="F7" i="4"/>
  <c r="F8" i="4" s="1"/>
  <c r="E7" i="4"/>
  <c r="D8" i="4" s="1"/>
  <c r="D7" i="4"/>
  <c r="C7" i="4"/>
  <c r="B7" i="4"/>
  <c r="B8" i="4" s="1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C5" i="2" s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6" i="2" s="1"/>
  <c r="R4" i="11" s="1"/>
  <c r="D194" i="1"/>
  <c r="D3" i="2" s="1"/>
  <c r="P4" i="11" s="1"/>
  <c r="C194" i="1"/>
  <c r="B194" i="1"/>
  <c r="D4" i="2" s="1"/>
  <c r="Q4" i="11" s="1"/>
  <c r="CO3" i="14" l="1"/>
  <c r="CO6" i="14"/>
  <c r="CT3" i="14"/>
  <c r="CT6" i="14"/>
  <c r="DD6" i="14"/>
  <c r="DD3" i="14"/>
  <c r="CY3" i="14"/>
  <c r="C4" i="2"/>
  <c r="E44" i="7"/>
  <c r="F44" i="7"/>
  <c r="B45" i="7"/>
  <c r="E146" i="12"/>
  <c r="D146" i="12"/>
  <c r="C146" i="12"/>
  <c r="B146" i="12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</calcChain>
</file>

<file path=xl/sharedStrings.xml><?xml version="1.0" encoding="utf-8"?>
<sst xmlns="http://schemas.openxmlformats.org/spreadsheetml/2006/main" count="1955" uniqueCount="922">
  <si>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</si>
  <si>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</si>
  <si>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</si>
  <si>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</si>
  <si>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</si>
  <si>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</si>
  <si>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</si>
  <si>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</si>
  <si>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</si>
  <si>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</si>
  <si>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</si>
  <si>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</si>
  <si>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</si>
  <si>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</si>
  <si>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</si>
  <si>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</si>
  <si>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</si>
  <si>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</si>
  <si>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</si>
  <si>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</si>
  <si>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</si>
  <si>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</si>
  <si>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</si>
  <si>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</si>
  <si>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</si>
  <si>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</si>
  <si>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</si>
  <si>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</si>
  <si>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</si>
  <si>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</si>
  <si>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</si>
  <si>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</si>
  <si>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</si>
  <si>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</si>
  <si>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</si>
  <si>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</si>
  <si>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</si>
  <si>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</si>
  <si>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</si>
  <si>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</si>
  <si>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</si>
  <si>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</si>
  <si>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</si>
  <si>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</si>
  <si>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</si>
  <si>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</si>
  <si>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</si>
  <si>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</si>
  <si>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</si>
  <si>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</si>
  <si>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</si>
  <si>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</si>
  <si>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</si>
  <si>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</si>
  <si>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</si>
  <si>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</si>
  <si>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</si>
  <si>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</si>
  <si>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</si>
  <si>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</si>
  <si>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</si>
  <si>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</si>
  <si>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</si>
  <si>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</si>
  <si>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</si>
  <si>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</si>
  <si>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</si>
  <si>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</si>
  <si>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</si>
  <si>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</si>
  <si>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</si>
  <si>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</si>
  <si>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</si>
  <si>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</si>
  <si>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</si>
  <si>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</si>
  <si>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</si>
  <si>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</si>
  <si>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</si>
  <si>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</si>
  <si>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</si>
  <si>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</si>
  <si>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</si>
  <si>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</si>
  <si>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</si>
  <si>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</si>
  <si>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</si>
  <si>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</si>
  <si>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</si>
  <si>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</si>
  <si>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</si>
  <si>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</si>
  <si>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</si>
  <si>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</si>
  <si>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</si>
  <si>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</si>
  <si>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</si>
  <si>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</si>
  <si>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</si>
  <si>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</si>
  <si>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</si>
  <si>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</si>
  <si>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</si>
  <si>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</si>
  <si>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</si>
  <si>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</si>
  <si>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</si>
  <si>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</si>
  <si>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</si>
  <si>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</si>
  <si>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</si>
  <si>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</si>
  <si>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</si>
  <si>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</si>
  <si>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</si>
  <si>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</si>
  <si>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</si>
  <si>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</si>
  <si>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</si>
  <si>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</si>
  <si>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</si>
  <si>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</si>
  <si>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</si>
  <si>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</si>
  <si>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</si>
  <si>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</si>
  <si>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</si>
  <si>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</si>
  <si>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</si>
  <si>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</si>
  <si>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</si>
  <si>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</si>
  <si>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</si>
  <si>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</si>
  <si>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</si>
  <si>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</si>
  <si>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</si>
  <si>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</si>
  <si>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</si>
  <si>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</si>
  <si>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</si>
  <si>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</si>
  <si>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</si>
  <si>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</si>
  <si>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</si>
  <si>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</si>
  <si>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</si>
  <si>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</si>
  <si>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</si>
  <si>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</si>
  <si>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</si>
  <si>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</si>
  <si>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</si>
  <si>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</si>
  <si>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</si>
  <si>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</si>
  <si>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</si>
  <si>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</si>
  <si>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</si>
  <si>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</si>
  <si>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</si>
  <si>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</si>
  <si>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</si>
  <si>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</si>
  <si>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</si>
  <si>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</si>
  <si>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</si>
  <si>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</si>
  <si>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</si>
  <si>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</si>
  <si>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</si>
  <si>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</si>
  <si>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</si>
  <si>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</si>
  <si>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</si>
  <si>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</si>
  <si>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</si>
  <si>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</si>
  <si>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</si>
  <si>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</si>
  <si>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</si>
  <si>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</si>
  <si>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</si>
  <si>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</si>
  <si>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</si>
  <si>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</si>
  <si>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</si>
  <si>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</si>
  <si>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</si>
  <si>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</si>
  <si>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</si>
  <si>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</si>
  <si>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</si>
  <si>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</si>
  <si>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</si>
  <si>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</si>
  <si>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</si>
  <si>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</si>
  <si>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</si>
  <si>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</si>
  <si>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</si>
  <si>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</si>
  <si>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</si>
  <si>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</si>
  <si>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</si>
  <si>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</si>
  <si>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</si>
  <si>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</si>
  <si>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</si>
  <si>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</si>
  <si>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</si>
  <si>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</si>
  <si>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</si>
  <si>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</si>
  <si>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</si>
  <si>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</si>
  <si>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</si>
  <si>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</si>
  <si>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</si>
  <si>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</si>
  <si>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</si>
  <si>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</si>
  <si>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</si>
  <si>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</si>
  <si>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</si>
  <si>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</si>
  <si>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</si>
  <si>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</si>
  <si>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</si>
  <si>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</si>
  <si>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</si>
  <si>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</si>
  <si>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</si>
  <si>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</si>
  <si>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</si>
  <si>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</si>
  <si>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</si>
  <si>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</si>
  <si>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</si>
  <si>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</si>
  <si>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</si>
  <si>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</si>
  <si>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</si>
  <si>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</si>
  <si>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</si>
  <si>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</si>
  <si>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</si>
  <si>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</si>
  <si>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</si>
  <si>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</si>
  <si>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</si>
  <si>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</si>
  <si>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</si>
  <si>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</si>
  <si>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</si>
  <si>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</si>
  <si>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</si>
  <si>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</si>
  <si>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</si>
  <si>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</si>
  <si>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</si>
  <si>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</si>
  <si>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</si>
  <si>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</si>
  <si>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</si>
  <si>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</si>
  <si>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</si>
  <si>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</si>
  <si>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</si>
  <si>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</si>
  <si>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</si>
  <si>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</si>
  <si>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</si>
  <si>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</si>
  <si>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</si>
  <si>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</si>
  <si>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</si>
  <si>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</si>
  <si>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</si>
  <si>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</si>
  <si>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</si>
  <si>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</si>
  <si>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</si>
  <si>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</si>
  <si>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</si>
  <si>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</si>
  <si>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</si>
  <si>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</si>
  <si>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</si>
  <si>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</si>
  <si>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</si>
  <si>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</si>
  <si>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</si>
  <si>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</si>
  <si>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</si>
  <si>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</si>
  <si>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</si>
  <si>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</si>
  <si>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</si>
  <si>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</si>
  <si>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</si>
  <si>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</si>
  <si>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</si>
  <si>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</si>
  <si>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</si>
  <si>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</si>
  <si>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</si>
  <si>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</si>
  <si>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</si>
  <si>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</si>
  <si>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</si>
  <si>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</si>
  <si>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</si>
  <si>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</si>
  <si>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</si>
  <si>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</si>
  <si>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</si>
  <si>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</si>
  <si>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</si>
  <si>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</si>
  <si>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</si>
  <si>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</si>
  <si>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</si>
  <si>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</si>
  <si>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</si>
  <si>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</si>
  <si>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</si>
  <si>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</si>
  <si>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</si>
  <si>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</si>
  <si>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</si>
  <si>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</si>
  <si>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</si>
  <si>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</si>
  <si>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</si>
  <si>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</si>
  <si>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</si>
  <si>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</si>
  <si>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</si>
  <si>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</si>
  <si>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</si>
  <si>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</si>
  <si>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</si>
  <si>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</si>
  <si>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</si>
  <si>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</si>
  <si>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</si>
  <si>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</si>
  <si>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</si>
  <si>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</si>
  <si>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</si>
  <si>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</si>
  <si>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</si>
  <si>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</si>
  <si>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</si>
  <si>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</si>
  <si>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</si>
  <si>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</si>
  <si>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</si>
  <si>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</si>
  <si>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</si>
  <si>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</si>
  <si>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</si>
  <si>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</si>
  <si>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</si>
  <si>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</si>
  <si>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</si>
  <si>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</si>
  <si>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</si>
  <si>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</si>
  <si>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</si>
  <si>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</si>
  <si>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</si>
  <si>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</si>
  <si>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</si>
  <si>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</si>
  <si>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</si>
  <si>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</si>
  <si>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</si>
  <si>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</si>
  <si>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</si>
  <si>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</si>
  <si>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</si>
  <si>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</si>
  <si>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</si>
  <si>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</si>
  <si>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</si>
  <si>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</si>
  <si>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</si>
  <si>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</si>
  <si>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</si>
  <si>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</si>
  <si>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</si>
  <si>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</si>
  <si>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</si>
  <si>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</si>
  <si>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</si>
  <si>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</si>
  <si>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</si>
  <si>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</si>
  <si>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</si>
  <si>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</si>
  <si>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</si>
  <si>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</si>
  <si>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</si>
  <si>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</si>
  <si>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</si>
  <si>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</si>
  <si>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</si>
  <si>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</si>
  <si>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</si>
  <si>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</si>
  <si>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</si>
  <si>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</si>
  <si>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</si>
  <si>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</si>
  <si>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</si>
  <si>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</si>
  <si>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</si>
  <si>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</si>
  <si>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</si>
  <si>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</si>
  <si>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</si>
  <si>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</si>
  <si>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</si>
  <si>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</si>
  <si>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</si>
  <si>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</si>
  <si>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</si>
  <si>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</si>
  <si>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</si>
  <si>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</si>
  <si>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</si>
  <si>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</si>
  <si>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</si>
  <si>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</si>
  <si>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</si>
  <si>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</si>
  <si>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</si>
  <si>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</si>
  <si>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</si>
  <si>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</si>
  <si>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</si>
  <si>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</si>
  <si>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</si>
  <si>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</si>
  <si>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</si>
  <si>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</si>
  <si>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</si>
  <si>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</si>
  <si>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</si>
  <si>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</si>
  <si>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</si>
  <si>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</si>
  <si>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</si>
  <si>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</si>
  <si>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</si>
  <si>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</si>
  <si>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</si>
  <si>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</si>
  <si>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</si>
  <si>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</si>
  <si>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</si>
  <si>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</si>
  <si>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</si>
  <si>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</si>
  <si>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</si>
  <si>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</si>
  <si>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</si>
  <si>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</si>
  <si>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</si>
  <si>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</si>
  <si>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</si>
  <si>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</si>
  <si>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</si>
  <si>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</si>
  <si>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</si>
  <si>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</si>
  <si>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</si>
  <si>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</si>
  <si>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</si>
  <si>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</si>
  <si>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</si>
  <si>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</si>
  <si>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</si>
  <si>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</si>
  <si>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</si>
  <si>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</si>
  <si>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</si>
  <si>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</si>
  <si>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</si>
  <si>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</si>
  <si>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</si>
  <si>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</si>
  <si>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</si>
  <si>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</si>
  <si>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</si>
  <si>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</si>
  <si>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</si>
  <si>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</si>
  <si>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</si>
  <si>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</si>
  <si>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</si>
  <si>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</si>
  <si>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</si>
  <si>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</si>
  <si>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</si>
  <si>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</si>
  <si>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</si>
  <si>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</si>
  <si>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</si>
  <si>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</si>
  <si>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</si>
  <si>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</si>
  <si>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</si>
  <si>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</si>
  <si>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</si>
  <si>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</si>
  <si>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</si>
  <si>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</si>
  <si>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</si>
  <si>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</si>
  <si>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</si>
  <si>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</si>
  <si>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</si>
  <si>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</si>
  <si>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</si>
  <si>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</si>
  <si>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</si>
  <si>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</si>
  <si>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</si>
  <si>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</si>
  <si>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</si>
  <si>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</si>
  <si>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</si>
  <si>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</si>
  <si>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</si>
  <si>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</si>
  <si>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</si>
  <si>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</si>
  <si>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</si>
  <si>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</si>
  <si>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</si>
  <si>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</si>
  <si>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</si>
  <si>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</si>
  <si>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</si>
  <si>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</si>
  <si>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</si>
  <si>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</si>
  <si>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</si>
  <si>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</si>
  <si>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</si>
  <si>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</si>
  <si>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</si>
  <si>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</si>
  <si>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</si>
  <si>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</si>
  <si>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</si>
  <si>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</si>
  <si>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</si>
  <si>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</si>
  <si>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</si>
  <si>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</si>
  <si>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</si>
  <si>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</si>
  <si>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</si>
  <si>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</si>
  <si>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</si>
  <si>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</si>
  <si>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</si>
  <si>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</si>
  <si>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</si>
  <si>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</si>
  <si>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</si>
  <si>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</si>
  <si>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</si>
  <si>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</si>
  <si>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</si>
  <si>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</si>
  <si>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</si>
  <si>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</si>
  <si>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</si>
  <si>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</si>
  <si>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</si>
  <si>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</si>
  <si>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</si>
  <si>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</si>
  <si>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</si>
  <si>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</si>
  <si>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</si>
  <si>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</si>
  <si>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</si>
  <si>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</si>
  <si>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</si>
  <si>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</si>
  <si>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</si>
  <si>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</si>
  <si>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</si>
  <si>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</si>
  <si>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</si>
  <si>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</si>
  <si>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</si>
  <si>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</si>
  <si>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</si>
  <si>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</si>
  <si>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</si>
  <si>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</si>
  <si>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</si>
  <si>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</si>
  <si>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</si>
  <si>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</si>
  <si>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</si>
  <si>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</si>
  <si>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</si>
  <si>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</si>
  <si>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</si>
  <si>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</si>
  <si>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</si>
  <si>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</si>
  <si>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</si>
  <si>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</si>
  <si>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</si>
  <si>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</si>
  <si>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</si>
  <si>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</si>
  <si>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</si>
  <si>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</si>
  <si>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</si>
  <si>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</si>
  <si>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</si>
  <si>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</si>
  <si>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</si>
  <si>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</si>
  <si>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</si>
  <si>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</si>
  <si>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</si>
  <si>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</si>
  <si>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</si>
  <si>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</si>
  <si>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</si>
  <si>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</si>
  <si>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</si>
  <si>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</si>
  <si>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</si>
  <si>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</si>
  <si>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</si>
  <si>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</si>
  <si>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</si>
  <si>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</si>
  <si>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</si>
  <si>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</si>
  <si>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</si>
  <si>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</si>
  <si>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</si>
  <si>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</si>
  <si>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</si>
  <si>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</si>
  <si>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</si>
  <si>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</si>
  <si>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</si>
  <si>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</si>
  <si>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</si>
  <si>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</si>
  <si>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</si>
  <si>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</si>
  <si>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</si>
  <si>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</si>
  <si>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</si>
  <si>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</si>
  <si>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</si>
  <si>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</si>
  <si>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</si>
  <si>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</si>
  <si>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</si>
  <si>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</si>
  <si>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</si>
  <si>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</si>
  <si>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</si>
  <si>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</si>
  <si>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</si>
  <si>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</si>
  <si>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</si>
  <si>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</si>
  <si>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</si>
  <si>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</si>
  <si>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</si>
  <si>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</si>
  <si>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</si>
  <si>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</si>
  <si>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</si>
  <si>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</si>
  <si>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</si>
  <si>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</si>
  <si>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</si>
  <si>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</si>
  <si>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</si>
  <si>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</si>
  <si>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</si>
  <si>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</si>
  <si>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</si>
  <si>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</si>
  <si>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</si>
  <si>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</si>
  <si>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</si>
  <si>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</si>
  <si>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</si>
  <si>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</si>
  <si>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</si>
  <si>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</si>
  <si>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</si>
  <si>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</si>
  <si>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</si>
  <si>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</si>
  <si>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</si>
  <si>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</si>
  <si>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</si>
  <si>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</si>
  <si>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</si>
  <si>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</si>
  <si>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</si>
  <si>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</si>
  <si>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</si>
  <si>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</si>
  <si>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</si>
  <si>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</si>
  <si>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</si>
  <si>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</si>
  <si>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</si>
  <si>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</si>
  <si>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</si>
  <si>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</si>
  <si>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</si>
  <si>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</si>
  <si>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</si>
  <si>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</si>
  <si>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</si>
  <si>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</si>
  <si>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</si>
  <si>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</si>
  <si>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</si>
  <si>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</si>
  <si>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</si>
  <si>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</si>
  <si>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</si>
  <si>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</si>
  <si>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</si>
  <si>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</si>
  <si>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</si>
  <si>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</si>
  <si>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</si>
  <si>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</si>
  <si>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</si>
  <si>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</si>
  <si>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</si>
  <si>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</si>
  <si>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</si>
  <si>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</si>
  <si>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</si>
  <si>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</si>
  <si>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</si>
  <si>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</si>
  <si>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</si>
  <si>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</si>
  <si>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</si>
  <si>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</si>
  <si>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</si>
  <si>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</si>
  <si>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</si>
  <si>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</si>
  <si>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</si>
  <si>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</si>
  <si>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</si>
  <si>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</si>
  <si>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</si>
  <si>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</si>
  <si>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</si>
  <si>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</si>
  <si>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</si>
  <si>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</si>
  <si>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</si>
  <si>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</si>
  <si>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</si>
  <si>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</si>
  <si>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</si>
  <si>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</si>
  <si>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</si>
  <si>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</si>
  <si>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</si>
  <si>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</si>
  <si>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</si>
  <si>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</si>
  <si>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</si>
  <si>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</si>
  <si>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</si>
  <si>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</si>
  <si>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</si>
  <si>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</si>
  <si>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</si>
  <si>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</si>
  <si>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</si>
  <si>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</si>
  <si>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</si>
  <si>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</si>
  <si>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</si>
  <si>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</si>
  <si>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</si>
  <si>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</si>
  <si>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</si>
  <si>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</si>
  <si>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</si>
  <si>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</si>
  <si>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</si>
  <si>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</si>
  <si>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</si>
  <si>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</si>
  <si>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</si>
  <si>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</si>
  <si>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</si>
  <si>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</si>
  <si>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</si>
  <si>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</si>
  <si>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</si>
  <si>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</si>
  <si>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</si>
  <si>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</si>
  <si>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</si>
  <si>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</si>
  <si>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 map (mirage)</t>
  </si>
  <si>
    <t>2 map (anu)</t>
  </si>
  <si>
    <t>C:\</t>
  </si>
  <si>
    <t>dust (6/3/1)</t>
  </si>
  <si>
    <t>mirage (2/3)</t>
  </si>
  <si>
    <t>inferno (2)</t>
  </si>
  <si>
    <t>train (2)</t>
  </si>
  <si>
    <t>nuke (1/2/1)</t>
  </si>
  <si>
    <t>edin (1/0)</t>
  </si>
  <si>
    <t>3 akk, 1 akk c 4 map</t>
  </si>
  <si>
    <t>1 map (dust)</t>
  </si>
  <si>
    <t>2 map (anc)</t>
  </si>
  <si>
    <t>ancient (2/2)</t>
  </si>
  <si>
    <t>office (3/2)</t>
  </si>
  <si>
    <t>vertigo (2/1)</t>
  </si>
  <si>
    <t>anubis (1/2)</t>
  </si>
  <si>
    <t>italy (1)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</si>
  <si>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</si>
  <si>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</si>
  <si>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</si>
  <si>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</si>
  <si>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</si>
  <si>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</si>
  <si>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</si>
  <si>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</si>
  <si>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</si>
  <si>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</si>
  <si>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</si>
  <si>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</si>
  <si>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</si>
  <si>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</si>
  <si>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</si>
  <si>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</si>
  <si>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</si>
  <si>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</si>
  <si>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</si>
  <si>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</si>
  <si>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</si>
  <si>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</si>
  <si>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</si>
  <si>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</si>
  <si>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</si>
  <si>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</si>
  <si>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</si>
  <si>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</si>
  <si>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</si>
  <si>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</si>
  <si>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</si>
  <si>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</si>
  <si>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</si>
  <si>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</si>
  <si>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</si>
  <si>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</si>
  <si>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</si>
  <si>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</si>
  <si>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</si>
  <si>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</si>
  <si>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</si>
  <si>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</si>
  <si>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</si>
  <si>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</si>
  <si>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</si>
  <si>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</si>
  <si>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</si>
  <si>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</si>
  <si>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</si>
  <si>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</si>
  <si>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</si>
  <si>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</si>
  <si>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</si>
  <si>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</si>
  <si>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</si>
  <si>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18.02.2025</t>
  </si>
  <si>
    <t>121 map (nuke)</t>
  </si>
  <si>
    <t>122 map (over)</t>
  </si>
  <si>
    <t>22.02.2025</t>
  </si>
  <si>
    <t>58 map (bas)</t>
  </si>
  <si>
    <t>59 map (anu)</t>
  </si>
  <si>
    <t>60 map (dust)</t>
  </si>
  <si>
    <t>61 map (mir)</t>
  </si>
  <si>
    <t>62 map (anc)</t>
  </si>
  <si>
    <t>08.03.2025</t>
  </si>
  <si>
    <t>123 map (vert)</t>
  </si>
  <si>
    <t>124 map (whi)</t>
  </si>
  <si>
    <t>125 map (nuke)</t>
  </si>
  <si>
    <t>04.03.2025</t>
  </si>
  <si>
    <t>63 map (anu)</t>
  </si>
  <si>
    <t>64 map (train)</t>
  </si>
  <si>
    <t>65 map (vert)</t>
  </si>
  <si>
    <t>Chelicopukich</t>
  </si>
  <si>
    <t>09.03.2025</t>
  </si>
  <si>
    <t>66 map (dust)</t>
  </si>
  <si>
    <t>67 map (dust)</t>
  </si>
  <si>
    <t>68 map (mir)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</si>
</sst>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5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4" fillId="14" borderId="0" applyNumberFormat="0" applyBorder="0" applyAlignment="0" applyProtection="0"/>
    <xf numFmtId="0" fontId="15" fillId="13" borderId="0" applyNumberFormat="0" applyBorder="0" applyAlignment="0" applyProtection="0"/>
    <xf numFmtId="0" fontId="1" fillId="15" borderId="0" applyNumberFormat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4" borderId="0" xfId="0" applyFont="1" applyFill="1"/>
    <xf numFmtId="0" fontId="12" fillId="2" borderId="0" xfId="0" applyFont="1" applyFill="1"/>
    <xf numFmtId="164" fontId="12" fillId="4" borderId="0" xfId="0" applyNumberFormat="1" applyFont="1" applyFill="1"/>
    <xf numFmtId="0" fontId="6" fillId="5" borderId="0" xfId="0" applyFont="1" applyFill="1"/>
    <xf numFmtId="164" fontId="12" fillId="2" borderId="0" xfId="0" applyNumberFormat="1" applyFont="1" applyFill="1"/>
    <xf numFmtId="0" fontId="4" fillId="2" borderId="1" xfId="0" applyFont="1" applyFill="1" applyBorder="1"/>
    <xf numFmtId="0" fontId="13" fillId="5" borderId="1" xfId="0" applyFont="1" applyFill="1" applyBorder="1"/>
    <xf numFmtId="0" fontId="3" fillId="2" borderId="0" xfId="0" applyFont="1" applyFill="1"/>
    <xf numFmtId="164" fontId="12" fillId="3" borderId="0" xfId="0" applyNumberFormat="1" applyFont="1" applyFill="1"/>
    <xf numFmtId="0" fontId="4" fillId="3" borderId="16" xfId="0" applyFont="1" applyFill="1" applyBorder="1"/>
    <xf numFmtId="0" fontId="12" fillId="3" borderId="0" xfId="0" applyFont="1" applyFill="1"/>
    <xf numFmtId="0" fontId="0" fillId="12" borderId="0" xfId="0" applyFill="1"/>
    <xf numFmtId="0" fontId="0" fillId="13" borderId="0" xfId="0" applyFill="1"/>
    <xf numFmtId="0" fontId="14" fillId="14" borderId="0" xfId="1"/>
    <xf numFmtId="0" fontId="0" fillId="14" borderId="0" xfId="0" applyFill="1"/>
    <xf numFmtId="0" fontId="0" fillId="13" borderId="0" xfId="0" applyFill="1"/>
    <xf numFmtId="0" fontId="0" fillId="13" borderId="0" xfId="0" applyFill="1"/>
    <xf numFmtId="0" fontId="0" fillId="13" borderId="0" xfId="0" applyFill="1"/>
    <xf numFmtId="0" fontId="0" fillId="12" borderId="0" xfId="0" applyFill="1"/>
    <xf numFmtId="0" fontId="0" fillId="13" borderId="0" xfId="0" applyFill="1"/>
    <xf numFmtId="0" fontId="0" fillId="13" borderId="0" xfId="0" applyFill="1"/>
    <xf numFmtId="0" fontId="0" fillId="0" borderId="0" xfId="0"/>
    <xf numFmtId="0" fontId="15" fillId="13" borderId="0" xfId="2"/>
    <xf numFmtId="0" fontId="4" fillId="3" borderId="5" xfId="0" applyFont="1" applyFill="1" applyBorder="1"/>
    <xf numFmtId="0" fontId="3" fillId="2" borderId="5" xfId="0" applyFont="1" applyFill="1" applyBorder="1"/>
    <xf numFmtId="0" fontId="0" fillId="0" borderId="0" xfId="0" applyFont="1"/>
    <xf numFmtId="0" fontId="0" fillId="12" borderId="0" xfId="0" applyFill="1"/>
    <xf numFmtId="0" fontId="0" fillId="12" borderId="0" xfId="0" applyFill="1"/>
    <xf numFmtId="0" fontId="0" fillId="13" borderId="0" xfId="0" applyFill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0" borderId="0" xfId="0" applyFont="1" applyAlignment="1"/>
    <xf numFmtId="0" fontId="0" fillId="0" borderId="0" xfId="0" applyAlignment="1"/>
    <xf numFmtId="0" fontId="7" fillId="2" borderId="0" xfId="0" applyFont="1" applyFill="1" applyAlignment="1"/>
    <xf numFmtId="0" fontId="7" fillId="4" borderId="0" xfId="0" applyFont="1" applyFill="1" applyAlignment="1"/>
    <xf numFmtId="0" fontId="7" fillId="0" borderId="0" xfId="0" applyFont="1" applyAlignment="1"/>
    <xf numFmtId="0" fontId="7" fillId="7" borderId="0" xfId="0" applyFont="1" applyFill="1" applyAlignment="1"/>
    <xf numFmtId="0" fontId="7" fillId="3" borderId="0" xfId="0" applyFont="1" applyFill="1" applyAlignment="1"/>
    <xf numFmtId="0" fontId="7" fillId="6" borderId="0" xfId="0" applyFont="1" applyFill="1" applyAlignment="1"/>
    <xf numFmtId="0" fontId="1" fillId="15" borderId="1" xfId="3" applyBorder="1"/>
    <xf numFmtId="0" fontId="1" fillId="15" borderId="2" xfId="3" applyBorder="1"/>
  </cellXfs>
  <cellStyles count="4">
    <cellStyle name="20% — акцент5" xfId="3" builtinId="46"/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12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A274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71" t="s">
        <v>373</v>
      </c>
      <c r="G3" s="72"/>
      <c r="H3" s="72"/>
      <c r="I3" s="71" t="s">
        <v>374</v>
      </c>
      <c r="J3" s="72"/>
      <c r="K3" s="72"/>
      <c r="L3" s="71" t="s">
        <v>375</v>
      </c>
      <c r="M3" s="72"/>
      <c r="N3" s="72"/>
      <c r="O3" s="71" t="s">
        <v>376</v>
      </c>
      <c r="P3" s="72"/>
      <c r="Q3" s="72"/>
      <c r="R3" s="71" t="s">
        <v>377</v>
      </c>
      <c r="S3" s="72"/>
      <c r="T3" s="71" t="s">
        <v>378</v>
      </c>
      <c r="U3" s="72"/>
      <c r="V3" s="71" t="s">
        <v>379</v>
      </c>
      <c r="W3" s="72"/>
      <c r="X3" s="72"/>
      <c r="Y3" s="71" t="s">
        <v>380</v>
      </c>
      <c r="Z3" s="72"/>
      <c r="AA3" s="72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67" t="s">
        <v>641</v>
      </c>
      <c r="B1" s="73"/>
      <c r="C1" s="73"/>
      <c r="D1" s="68"/>
      <c r="E1" s="69" t="s">
        <v>642</v>
      </c>
      <c r="F1" s="73"/>
      <c r="G1" s="73"/>
      <c r="H1" s="73"/>
      <c r="I1" s="73"/>
      <c r="J1" s="68"/>
      <c r="K1" s="70" t="s">
        <v>643</v>
      </c>
      <c r="L1" s="73"/>
      <c r="M1" s="73"/>
      <c r="N1" s="68"/>
      <c r="O1" s="74" t="s">
        <v>644</v>
      </c>
      <c r="P1" s="75"/>
      <c r="Q1" s="75"/>
      <c r="R1" s="75"/>
      <c r="S1" s="76"/>
      <c r="T1" s="77" t="s">
        <v>645</v>
      </c>
      <c r="U1" s="78"/>
      <c r="V1" s="78"/>
      <c r="W1" s="78"/>
      <c r="X1" s="79"/>
      <c r="Y1" s="80" t="s">
        <v>646</v>
      </c>
      <c r="Z1" s="81"/>
      <c r="AA1" s="81"/>
      <c r="AB1" s="82"/>
      <c r="AC1" s="83" t="s">
        <v>647</v>
      </c>
      <c r="AD1" s="73"/>
      <c r="AE1" s="73"/>
      <c r="AF1" s="73"/>
      <c r="AG1" s="68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71" t="s">
        <v>651</v>
      </c>
      <c r="B8" s="72"/>
      <c r="C8" s="72"/>
      <c r="D8" s="72"/>
      <c r="E8" s="72"/>
      <c r="F8" s="72"/>
      <c r="G8" s="7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84" t="s">
        <v>710</v>
      </c>
      <c r="C20" s="85"/>
      <c r="D20" s="85"/>
      <c r="E20" s="85"/>
      <c r="F20" s="85"/>
      <c r="G20" s="85"/>
      <c r="H20" s="86"/>
    </row>
    <row r="21" spans="1:13" ht="15.75" customHeight="1" x14ac:dyDescent="0.25"/>
    <row r="22" spans="1:13" ht="15.75" customHeight="1" x14ac:dyDescent="0.25">
      <c r="A22" s="84" t="s">
        <v>711</v>
      </c>
      <c r="B22" s="85"/>
      <c r="C22" s="8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46"/>
  <sheetViews>
    <sheetView workbookViewId="0">
      <pane ySplit="1" topLeftCell="A126" activePane="bottomLeft" state="frozen"/>
      <selection pane="bottomLeft" activeCell="I142" sqref="I142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71" t="s">
        <v>715</v>
      </c>
      <c r="I3" s="72"/>
      <c r="J3" s="72"/>
      <c r="K3" s="72"/>
      <c r="L3" s="71" t="s">
        <v>716</v>
      </c>
      <c r="M3" s="72"/>
      <c r="N3" s="72"/>
      <c r="O3" s="72"/>
      <c r="P3" s="71" t="s">
        <v>717</v>
      </c>
      <c r="Q3" s="72"/>
      <c r="R3" s="72"/>
      <c r="S3" s="72"/>
      <c r="T3" s="71" t="s">
        <v>718</v>
      </c>
      <c r="U3" s="72"/>
      <c r="V3" s="72"/>
      <c r="W3" s="72"/>
      <c r="X3" s="71" t="s">
        <v>719</v>
      </c>
      <c r="Y3" s="72"/>
      <c r="Z3" s="72"/>
      <c r="AA3" s="72"/>
      <c r="AB3" s="71" t="s">
        <v>720</v>
      </c>
      <c r="AC3" s="72"/>
      <c r="AD3" s="72"/>
      <c r="AE3" s="72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827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51" t="s">
        <v>900</v>
      </c>
      <c r="B137" s="51"/>
      <c r="C137" s="51"/>
      <c r="D137" s="51"/>
      <c r="E137" s="51"/>
    </row>
    <row r="138" spans="1:32" x14ac:dyDescent="0.25">
      <c r="A138" s="49" t="s">
        <v>499</v>
      </c>
      <c r="B138">
        <v>0.9</v>
      </c>
      <c r="E138">
        <v>0.45</v>
      </c>
    </row>
    <row r="139" spans="1:32" x14ac:dyDescent="0.25">
      <c r="A139" s="50" t="s">
        <v>901</v>
      </c>
      <c r="B139">
        <v>1.64</v>
      </c>
      <c r="E139">
        <v>1.1599999999999999</v>
      </c>
    </row>
    <row r="140" spans="1:32" x14ac:dyDescent="0.25">
      <c r="A140" s="52" t="s">
        <v>902</v>
      </c>
      <c r="B140">
        <v>1.0900000000000001</v>
      </c>
      <c r="E140">
        <v>0.9</v>
      </c>
    </row>
    <row r="141" spans="1:32" x14ac:dyDescent="0.25">
      <c r="A141" s="51" t="s">
        <v>909</v>
      </c>
      <c r="B141" s="51"/>
      <c r="C141" s="51"/>
      <c r="D141" s="51"/>
      <c r="E141" s="51"/>
    </row>
    <row r="142" spans="1:32" x14ac:dyDescent="0.25">
      <c r="A142" s="53" t="s">
        <v>910</v>
      </c>
      <c r="B142">
        <v>1.1100000000000001</v>
      </c>
      <c r="C142">
        <v>1.23</v>
      </c>
    </row>
    <row r="143" spans="1:32" x14ac:dyDescent="0.25">
      <c r="A143" s="54" t="s">
        <v>911</v>
      </c>
      <c r="B143">
        <v>1.07</v>
      </c>
      <c r="C143">
        <v>1.1299999999999999</v>
      </c>
    </row>
    <row r="144" spans="1:32" x14ac:dyDescent="0.25">
      <c r="A144" s="55" t="s">
        <v>912</v>
      </c>
      <c r="B144">
        <v>1.36</v>
      </c>
      <c r="C144">
        <v>1.24</v>
      </c>
    </row>
    <row r="145" spans="1:32" x14ac:dyDescent="0.25">
      <c r="A145" s="56" t="s">
        <v>505</v>
      </c>
      <c r="B145">
        <v>0.33</v>
      </c>
      <c r="C145">
        <v>0.57999999999999996</v>
      </c>
    </row>
    <row r="146" spans="1:32" ht="15.75" customHeight="1" x14ac:dyDescent="0.25">
      <c r="A146" s="36"/>
      <c r="B146" s="37">
        <f>AVERAGE(B3:B145)</f>
        <v>1.1161475409836066</v>
      </c>
      <c r="C146" s="37">
        <f>AVERAGE(C3:C145)</f>
        <v>0.98925925925925973</v>
      </c>
      <c r="D146" s="37">
        <f>AVERAGE(D3:D145)</f>
        <v>0.86599999999999999</v>
      </c>
      <c r="E146" s="37">
        <f>AVERAGE(E3:E145)</f>
        <v>0.77888888888888896</v>
      </c>
      <c r="F146" s="37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/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</row>
    <row r="2" spans="1:105" x14ac:dyDescent="0.25">
      <c r="A2" s="42">
        <v>45682</v>
      </c>
      <c r="B2" s="43" t="s">
        <v>713</v>
      </c>
      <c r="C2" s="43"/>
      <c r="D2" s="43"/>
      <c r="E2" s="43"/>
      <c r="F2" s="2"/>
      <c r="N2" s="13"/>
      <c r="S2" s="4"/>
      <c r="AA2" s="13"/>
      <c r="AF2" s="8"/>
      <c r="AN2" s="13"/>
    </row>
    <row r="3" spans="1:105" x14ac:dyDescent="0.25">
      <c r="A3" s="2" t="s">
        <v>828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829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K87"/>
  <sheetViews>
    <sheetView tabSelected="1" topLeftCell="BV1" workbookViewId="0">
      <pane ySplit="1" topLeftCell="A2" activePane="bottomLeft" state="frozen"/>
      <selection pane="bottomLeft" activeCell="CK8" sqref="CK8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8.7109375" style="59" customWidth="1"/>
    <col min="8" max="113" width="8.7109375" customWidth="1"/>
  </cols>
  <sheetData>
    <row r="1" spans="1:115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830</v>
      </c>
      <c r="G1" s="63" t="s">
        <v>917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95" t="s">
        <v>5</v>
      </c>
      <c r="BV1" s="95" t="s">
        <v>6</v>
      </c>
      <c r="BW1" s="95" t="s">
        <v>7</v>
      </c>
      <c r="BX1" s="95" t="s">
        <v>8</v>
      </c>
      <c r="BY1" s="95" t="s">
        <v>9</v>
      </c>
      <c r="BZ1" s="95" t="s">
        <v>10</v>
      </c>
      <c r="CA1" s="95" t="s">
        <v>11</v>
      </c>
      <c r="CB1" s="95" t="s">
        <v>12</v>
      </c>
      <c r="CC1" s="96" t="s">
        <v>13</v>
      </c>
      <c r="CD1" s="95" t="s">
        <v>14</v>
      </c>
      <c r="CE1" s="95" t="s">
        <v>15</v>
      </c>
      <c r="CF1" s="95" t="s">
        <v>16</v>
      </c>
      <c r="CG1" s="95" t="s">
        <v>17</v>
      </c>
      <c r="CJ1" s="89" t="s">
        <v>831</v>
      </c>
      <c r="CK1" s="88"/>
      <c r="CL1" s="88"/>
      <c r="CM1" s="88"/>
      <c r="CN1" s="88"/>
      <c r="CO1" s="92" t="s">
        <v>832</v>
      </c>
      <c r="CP1" s="88"/>
      <c r="CQ1" s="88"/>
      <c r="CR1" s="88"/>
      <c r="CS1" s="88"/>
      <c r="CT1" s="94" t="s">
        <v>833</v>
      </c>
      <c r="CU1" s="88"/>
      <c r="CV1" s="88"/>
      <c r="CW1" s="88"/>
      <c r="CX1" s="88"/>
      <c r="CY1" s="92" t="s">
        <v>834</v>
      </c>
      <c r="CZ1" s="88"/>
      <c r="DA1" s="88"/>
      <c r="DB1" s="88"/>
      <c r="DC1" s="88"/>
      <c r="DD1" s="90" t="s">
        <v>835</v>
      </c>
      <c r="DE1" s="88"/>
      <c r="DF1" s="88"/>
      <c r="DG1" s="88"/>
      <c r="DH1" s="88"/>
      <c r="DI1" s="89" t="s">
        <v>836</v>
      </c>
      <c r="DJ1" s="88"/>
      <c r="DK1" s="88"/>
    </row>
    <row r="2" spans="1:115" x14ac:dyDescent="0.25">
      <c r="A2" s="46">
        <v>45664</v>
      </c>
      <c r="B2" s="4" t="s">
        <v>837</v>
      </c>
      <c r="C2" s="4"/>
      <c r="D2" s="4"/>
      <c r="E2" s="4"/>
      <c r="F2" s="4"/>
      <c r="G2" s="61"/>
      <c r="H2" s="2"/>
      <c r="P2" s="13"/>
      <c r="U2" s="4"/>
      <c r="AC2" s="13"/>
      <c r="AH2" s="8"/>
      <c r="AP2" s="13"/>
      <c r="AU2" s="6"/>
      <c r="BC2" s="13"/>
      <c r="BH2" s="10"/>
      <c r="BU2" s="95"/>
      <c r="CC2" s="13"/>
      <c r="CJ2" s="1">
        <f>AVERAGE(B3,B11,B19,B26,B42,B44,B52,B55,B61,B69)</f>
        <v>1.296</v>
      </c>
      <c r="CK2" s="1">
        <f>AVERAGE(C3,C11,C19,C26,C42,C44,C52,C55,C61,C69)</f>
        <v>1.2022222222222223</v>
      </c>
      <c r="CL2" s="1">
        <f>AVERAGE(D3,D11,D19,D26,D42,D44,D52,D55,D61,D69)</f>
        <v>1.3928571428571428</v>
      </c>
      <c r="CM2" s="1" t="e">
        <f>AVERAGE(E3,E11,E19,E26,E42,E44,E52,E55,E61,E69)</f>
        <v>#DIV/0!</v>
      </c>
      <c r="CN2" s="1">
        <f>AVERAGE(F3,F11,F19,F26,F42,F44,F52,F55,F61,F69)</f>
        <v>1.71</v>
      </c>
      <c r="CO2" s="1">
        <f>AVERAGE(B10,B17,B28,B33,B40)</f>
        <v>1.0940000000000001</v>
      </c>
      <c r="CP2" s="1">
        <f>AVERAGE(C10,C17,C28,C33,C40)</f>
        <v>0.85</v>
      </c>
      <c r="CQ2" s="1">
        <f>AVERAGE(D10,D17,D28,D33,D40)</f>
        <v>1.3720000000000001</v>
      </c>
      <c r="CT2" s="1">
        <f>AVERAGE(B14,B22)</f>
        <v>1.4450000000000001</v>
      </c>
      <c r="CU2" s="1">
        <f>AVERAGE(C14,C22)</f>
        <v>1.67</v>
      </c>
      <c r="CV2" s="1">
        <f>AVERAGE(D14,D22)</f>
        <v>1.095</v>
      </c>
      <c r="CY2" s="1">
        <f>AVERAGE(B12,B16)</f>
        <v>1.08</v>
      </c>
      <c r="CZ2" s="1">
        <f>AVERAGE(C12,C16)</f>
        <v>1.3399999999999999</v>
      </c>
      <c r="DA2" s="1">
        <f>AVERAGE(D12,D16)</f>
        <v>1.2200000000000002</v>
      </c>
      <c r="DD2" s="1">
        <f>AVERAGE(B18,B27,B35,B41)</f>
        <v>1.0625</v>
      </c>
      <c r="DE2" s="1">
        <f>AVERAGE(C18,C27,C35,C41)</f>
        <v>0.81750000000000012</v>
      </c>
      <c r="DF2" s="1">
        <f>AVERAGE(D18,D27,D35,D41)</f>
        <v>0.90749999999999997</v>
      </c>
      <c r="DI2" s="1">
        <f>AVERAGE(B32)</f>
        <v>1.63</v>
      </c>
      <c r="DJ2" s="1">
        <f>AVERAGE(C32)</f>
        <v>1.26</v>
      </c>
      <c r="DK2" s="1">
        <f>AVERAGE(D32)</f>
        <v>1.72</v>
      </c>
    </row>
    <row r="3" spans="1:115" x14ac:dyDescent="0.25">
      <c r="A3" s="6" t="s">
        <v>838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U3" s="95"/>
      <c r="CC3" s="13"/>
      <c r="CJ3" s="91">
        <f>SUM(CJ2:CL2)</f>
        <v>3.8910793650793649</v>
      </c>
      <c r="CK3" s="88"/>
      <c r="CL3" s="88"/>
      <c r="CM3" s="88"/>
      <c r="CN3" s="88"/>
      <c r="CO3" s="91">
        <f>SUM(CO2:CQ2)</f>
        <v>3.3159999999999998</v>
      </c>
      <c r="CP3" s="88"/>
      <c r="CQ3" s="88"/>
      <c r="CR3" s="88"/>
      <c r="CS3" s="88"/>
      <c r="CT3" s="91">
        <f>SUM(CT2:CV2)</f>
        <v>4.21</v>
      </c>
      <c r="CU3" s="88"/>
      <c r="CV3" s="88"/>
      <c r="CW3" s="88"/>
      <c r="CX3" s="88"/>
      <c r="CY3" s="91">
        <f>SUM(CY2:DA2)</f>
        <v>3.64</v>
      </c>
      <c r="CZ3" s="88"/>
      <c r="DA3" s="88"/>
      <c r="DB3" s="88"/>
      <c r="DC3" s="88"/>
      <c r="DD3" s="91">
        <f>SUM(DD2:DF2)</f>
        <v>2.7875000000000001</v>
      </c>
      <c r="DE3" s="88"/>
      <c r="DF3" s="88"/>
      <c r="DG3" s="88"/>
      <c r="DH3" s="88"/>
      <c r="DI3" s="91">
        <f>SUM(DI2:DK2)</f>
        <v>4.6099999999999994</v>
      </c>
      <c r="DJ3" s="88"/>
      <c r="DK3" s="88"/>
    </row>
    <row r="4" spans="1:115" x14ac:dyDescent="0.25">
      <c r="A4" s="6" t="s">
        <v>839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U4" s="95"/>
      <c r="CC4" s="13"/>
      <c r="CJ4" s="89" t="s">
        <v>840</v>
      </c>
      <c r="CK4" s="88"/>
      <c r="CL4" s="88"/>
      <c r="CM4" s="88"/>
      <c r="CN4" s="88"/>
      <c r="CO4" s="93" t="s">
        <v>841</v>
      </c>
      <c r="CP4" s="88"/>
      <c r="CQ4" s="88"/>
      <c r="CR4" s="88"/>
      <c r="CS4" s="88"/>
      <c r="CT4" s="94" t="s">
        <v>842</v>
      </c>
      <c r="CU4" s="88"/>
      <c r="CV4" s="88"/>
      <c r="CW4" s="88"/>
      <c r="CX4" s="88"/>
      <c r="CY4" s="92" t="s">
        <v>843</v>
      </c>
      <c r="CZ4" s="88"/>
      <c r="DA4" s="88"/>
      <c r="DB4" s="88"/>
      <c r="DC4" s="88"/>
      <c r="DD4" s="90" t="s">
        <v>844</v>
      </c>
      <c r="DE4" s="88"/>
      <c r="DF4" s="88"/>
      <c r="DG4" s="88"/>
      <c r="DH4" s="88"/>
      <c r="DI4" s="87" t="s">
        <v>845</v>
      </c>
      <c r="DJ4" s="88"/>
      <c r="DK4" s="88"/>
    </row>
    <row r="5" spans="1:115" x14ac:dyDescent="0.25">
      <c r="A5" s="6" t="s">
        <v>846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U5" s="95"/>
      <c r="CC5" s="13"/>
      <c r="CJ5" s="1">
        <f>AVERAGE(B4,B13,B21,B38)</f>
        <v>1.4375</v>
      </c>
      <c r="CK5" s="1">
        <f>AVERAGE(C4,C13,C21,C38)</f>
        <v>1.1675</v>
      </c>
      <c r="CL5" s="1">
        <f>AVERAGE(D4,D13,D21,D38)</f>
        <v>0.96500000000000008</v>
      </c>
      <c r="CO5" s="1">
        <f>AVERAGE(B5,B8,B23,B29,B34)</f>
        <v>1.2840000000000003</v>
      </c>
      <c r="CP5" s="1">
        <f>AVERAGE(C5,C8,C23,C29,C34)</f>
        <v>1.01</v>
      </c>
      <c r="CQ5" s="1">
        <f>AVERAGE(D5,D8,D23,D29,D34)</f>
        <v>1.27</v>
      </c>
      <c r="CT5" s="1">
        <f>AVERAGE(B6,B9,B37)</f>
        <v>1.3466666666666667</v>
      </c>
      <c r="CU5" s="1">
        <f>AVERAGE(C6,C9,C37)</f>
        <v>1.25</v>
      </c>
      <c r="CV5" s="1">
        <f>AVERAGE(D6,D9,D37)</f>
        <v>1</v>
      </c>
      <c r="CY5" s="1">
        <f>AVERAGE(B24,B30,B39)</f>
        <v>1.1599999999999999</v>
      </c>
      <c r="CZ5" s="1">
        <f>AVERAGE(C24,C30,C39)</f>
        <v>1.593333333333333</v>
      </c>
      <c r="DA5" s="1">
        <f>AVERAGE(D24,D30,D39)</f>
        <v>1.1966666666666665</v>
      </c>
      <c r="DD5" s="1">
        <f>AVERAGE(B20)</f>
        <v>0.6</v>
      </c>
      <c r="DE5" s="1">
        <f>AVERAGE(C20)</f>
        <v>1.41</v>
      </c>
      <c r="DF5" s="1">
        <f>AVERAGE(D20)</f>
        <v>0.93</v>
      </c>
    </row>
    <row r="6" spans="1:115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U6" s="95"/>
      <c r="CC6" s="13"/>
      <c r="CJ6" s="91">
        <f>SUM(CJ5:CL5)</f>
        <v>3.5700000000000003</v>
      </c>
      <c r="CK6" s="88"/>
      <c r="CL6" s="88"/>
      <c r="CM6" s="88"/>
      <c r="CN6" s="88"/>
      <c r="CO6" s="91">
        <f>SUM(CO5:CQ5)</f>
        <v>3.5640000000000005</v>
      </c>
      <c r="CP6" s="88"/>
      <c r="CQ6" s="88"/>
      <c r="CR6" s="88"/>
      <c r="CS6" s="88"/>
      <c r="CT6" s="91">
        <f>SUM(CT5:CV5)</f>
        <v>3.5966666666666667</v>
      </c>
      <c r="CU6" s="88"/>
      <c r="CV6" s="88"/>
      <c r="CW6" s="88"/>
      <c r="CX6" s="88"/>
      <c r="CY6" s="91">
        <f>SUM(CY5:DA5)</f>
        <v>3.9499999999999993</v>
      </c>
      <c r="CZ6" s="88"/>
      <c r="DA6" s="88"/>
      <c r="DB6" s="88"/>
      <c r="DC6" s="88"/>
      <c r="DD6" s="91">
        <f>SUM(DD5:DF5)</f>
        <v>2.94</v>
      </c>
      <c r="DE6" s="88"/>
      <c r="DF6" s="88"/>
      <c r="DG6" s="88"/>
      <c r="DH6" s="88"/>
    </row>
    <row r="7" spans="1:115" x14ac:dyDescent="0.25">
      <c r="A7" s="42">
        <v>45668</v>
      </c>
      <c r="B7" s="2" t="s">
        <v>847</v>
      </c>
      <c r="C7" s="2"/>
      <c r="D7" s="2"/>
      <c r="E7" s="2"/>
      <c r="F7" s="2"/>
      <c r="G7" s="62"/>
      <c r="H7" s="2"/>
      <c r="P7" s="13"/>
      <c r="U7" s="4"/>
      <c r="AC7" s="13"/>
      <c r="AH7" s="8"/>
      <c r="AP7" s="13"/>
      <c r="AU7" s="6"/>
      <c r="BC7" s="13"/>
      <c r="BH7" s="10"/>
      <c r="BU7" s="95"/>
      <c r="CC7" s="13"/>
      <c r="DE7" s="25"/>
      <c r="DF7" s="25"/>
      <c r="DG7" s="25"/>
      <c r="DH7" s="25"/>
      <c r="DI7" s="25"/>
    </row>
    <row r="8" spans="1:115" x14ac:dyDescent="0.25">
      <c r="A8" s="2" t="s">
        <v>848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U8" s="95"/>
      <c r="CC8" s="13"/>
      <c r="DE8" s="25"/>
      <c r="DF8" s="25"/>
      <c r="DG8" s="25"/>
      <c r="DH8" s="25"/>
      <c r="DI8" s="25"/>
    </row>
    <row r="9" spans="1:115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U9" s="95"/>
      <c r="CC9" s="13"/>
      <c r="DE9" s="25"/>
      <c r="DF9" s="25"/>
      <c r="DG9" s="25"/>
      <c r="DH9" s="25"/>
      <c r="DI9" s="25"/>
    </row>
    <row r="10" spans="1:115" x14ac:dyDescent="0.25">
      <c r="A10" s="2" t="s">
        <v>849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U10" s="95"/>
      <c r="CC10" s="13"/>
      <c r="DE10" s="25"/>
      <c r="DF10" s="25"/>
      <c r="DG10" s="25"/>
      <c r="DH10" s="25"/>
      <c r="DI10" s="25"/>
    </row>
    <row r="11" spans="1:115" x14ac:dyDescent="0.25">
      <c r="A11" s="4" t="s">
        <v>850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U11" s="95"/>
      <c r="CC11" s="13"/>
      <c r="DE11" s="25"/>
      <c r="DF11" s="25"/>
      <c r="DG11" s="25"/>
      <c r="DH11" s="25"/>
      <c r="DI11" s="25"/>
    </row>
    <row r="12" spans="1:115" x14ac:dyDescent="0.25">
      <c r="A12" s="2" t="s">
        <v>851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U12" s="95"/>
      <c r="CC12" s="13"/>
      <c r="DE12" s="25"/>
      <c r="DF12" s="25"/>
      <c r="DG12" s="25"/>
      <c r="DH12" s="25"/>
      <c r="DI12" s="25"/>
    </row>
    <row r="13" spans="1:115" x14ac:dyDescent="0.25">
      <c r="A13" s="6" t="s">
        <v>852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U13" s="95"/>
      <c r="CC13" s="13"/>
      <c r="DE13" s="25"/>
      <c r="DF13" s="25"/>
      <c r="DG13" s="25"/>
      <c r="DH13" s="25"/>
      <c r="DI13" s="25"/>
    </row>
    <row r="14" spans="1:115" x14ac:dyDescent="0.25">
      <c r="A14" s="2" t="s">
        <v>728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U14" s="95"/>
      <c r="CC14" s="13"/>
      <c r="DE14" s="25"/>
      <c r="DF14" s="25"/>
      <c r="DG14" s="25"/>
      <c r="DH14" s="25"/>
      <c r="DI14" s="25"/>
    </row>
    <row r="15" spans="1:115" x14ac:dyDescent="0.25">
      <c r="A15" s="46">
        <v>45675</v>
      </c>
      <c r="B15" s="4" t="s">
        <v>853</v>
      </c>
      <c r="C15" s="4"/>
      <c r="D15" s="4"/>
      <c r="E15" s="4"/>
      <c r="F15" s="4"/>
      <c r="G15" s="61"/>
      <c r="H15" s="2"/>
      <c r="P15" s="13"/>
      <c r="U15" s="4"/>
      <c r="AC15" s="13"/>
      <c r="AH15" s="8"/>
      <c r="AP15" s="13"/>
      <c r="AU15" s="6"/>
      <c r="BC15" s="13"/>
      <c r="BH15" s="10"/>
      <c r="BU15" s="95"/>
      <c r="CC15" s="13"/>
      <c r="DE15" s="25"/>
      <c r="DF15" s="25"/>
      <c r="DG15" s="25"/>
      <c r="DH15" s="25"/>
      <c r="DI15" s="25"/>
    </row>
    <row r="16" spans="1:115" x14ac:dyDescent="0.25">
      <c r="A16" s="47" t="s">
        <v>854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U16" s="95"/>
      <c r="CC16" s="13"/>
      <c r="DE16" s="25"/>
      <c r="DF16" s="25"/>
      <c r="DG16" s="25"/>
      <c r="DH16" s="25"/>
      <c r="DI16" s="25"/>
    </row>
    <row r="17" spans="1:113" x14ac:dyDescent="0.25">
      <c r="A17" s="6" t="s">
        <v>855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U17" s="95"/>
      <c r="CC17" s="13"/>
      <c r="DE17" s="25"/>
      <c r="DF17" s="25"/>
      <c r="DG17" s="25"/>
      <c r="DH17" s="25"/>
      <c r="DI17" s="25"/>
    </row>
    <row r="18" spans="1:113" x14ac:dyDescent="0.25">
      <c r="A18" s="6" t="s">
        <v>856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U18" s="95"/>
      <c r="CC18" s="13"/>
      <c r="DE18" s="25"/>
      <c r="DF18" s="25"/>
      <c r="DG18" s="25"/>
      <c r="DH18" s="25"/>
      <c r="DI18" s="25"/>
    </row>
    <row r="19" spans="1:113" x14ac:dyDescent="0.25">
      <c r="A19" s="2" t="s">
        <v>857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U19" s="95"/>
      <c r="CC19" s="13"/>
      <c r="DE19" s="25"/>
      <c r="DF19" s="25"/>
      <c r="DG19" s="25"/>
      <c r="DH19" s="25"/>
      <c r="DI19" s="25"/>
    </row>
    <row r="20" spans="1:113" x14ac:dyDescent="0.25">
      <c r="A20" s="2" t="s">
        <v>858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U20" s="95"/>
      <c r="CC20" s="13"/>
      <c r="DE20" s="25"/>
      <c r="DF20" s="25"/>
      <c r="DG20" s="25"/>
      <c r="DH20" s="25"/>
      <c r="DI20" s="25"/>
    </row>
    <row r="21" spans="1:113" ht="15.75" customHeight="1" x14ac:dyDescent="0.25">
      <c r="A21" s="2" t="s">
        <v>859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U21" s="95"/>
      <c r="CC21" s="13"/>
      <c r="DE21" s="25"/>
      <c r="DF21" s="25"/>
      <c r="DG21" s="25"/>
      <c r="DH21" s="25"/>
      <c r="DI21" s="25"/>
    </row>
    <row r="22" spans="1:113" ht="15.75" customHeight="1" x14ac:dyDescent="0.25">
      <c r="A22" s="6" t="s">
        <v>860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U22" s="95"/>
      <c r="CC22" s="13"/>
      <c r="DE22" s="25"/>
      <c r="DF22" s="25"/>
      <c r="DG22" s="25"/>
      <c r="DH22" s="25"/>
      <c r="DI22" s="25"/>
    </row>
    <row r="23" spans="1:113" ht="15.75" customHeight="1" x14ac:dyDescent="0.25">
      <c r="A23" s="2" t="s">
        <v>861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U23" s="95"/>
      <c r="CC23" s="13"/>
      <c r="DE23" s="25"/>
      <c r="DF23" s="25"/>
      <c r="DG23" s="25"/>
      <c r="DH23" s="25"/>
      <c r="DI23" s="25"/>
    </row>
    <row r="24" spans="1:113" ht="15.75" customHeight="1" x14ac:dyDescent="0.25">
      <c r="A24" s="6" t="s">
        <v>862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U24" s="95"/>
      <c r="CC24" s="13"/>
      <c r="DE24" s="25"/>
      <c r="DF24" s="25"/>
      <c r="DG24" s="25"/>
      <c r="DH24" s="25"/>
      <c r="DI24" s="25"/>
    </row>
    <row r="25" spans="1:113" ht="15.75" customHeight="1" x14ac:dyDescent="0.25">
      <c r="A25" s="46">
        <v>45676</v>
      </c>
      <c r="B25" s="4" t="s">
        <v>863</v>
      </c>
      <c r="C25" s="4"/>
      <c r="D25" s="4"/>
      <c r="E25" s="4"/>
      <c r="F25" s="4"/>
      <c r="G25" s="61"/>
      <c r="H25" s="2"/>
      <c r="P25" s="13"/>
      <c r="U25" s="4"/>
      <c r="AC25" s="13"/>
      <c r="AH25" s="8"/>
      <c r="AP25" s="13"/>
      <c r="AU25" s="6"/>
      <c r="BC25" s="13"/>
      <c r="BH25" s="10"/>
      <c r="BU25" s="95"/>
      <c r="CC25" s="13"/>
      <c r="DE25" s="25"/>
      <c r="DF25" s="25"/>
      <c r="DG25" s="25"/>
      <c r="DH25" s="25"/>
      <c r="DI25" s="25"/>
    </row>
    <row r="26" spans="1:113" ht="15.75" customHeight="1" x14ac:dyDescent="0.25">
      <c r="A26" s="2" t="s">
        <v>864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U26" s="95"/>
      <c r="CC26" s="13"/>
      <c r="DE26" s="25"/>
      <c r="DF26" s="25"/>
      <c r="DG26" s="25"/>
      <c r="DH26" s="25"/>
      <c r="DI26" s="25"/>
    </row>
    <row r="27" spans="1:113" ht="15.75" customHeight="1" x14ac:dyDescent="0.25">
      <c r="A27" s="2" t="s">
        <v>865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U27" s="95"/>
      <c r="CC27" s="13"/>
      <c r="DE27" s="25"/>
      <c r="DF27" s="25"/>
      <c r="DG27" s="25"/>
      <c r="DH27" s="25"/>
      <c r="DI27" s="25"/>
    </row>
    <row r="28" spans="1:113" ht="15.75" customHeight="1" x14ac:dyDescent="0.25">
      <c r="A28" s="6" t="s">
        <v>866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U28" s="95"/>
      <c r="CC28" s="13"/>
      <c r="DE28" s="25"/>
      <c r="DF28" s="25"/>
      <c r="DG28" s="25"/>
      <c r="DH28" s="25"/>
      <c r="DI28" s="25"/>
    </row>
    <row r="29" spans="1:113" ht="15.75" customHeight="1" x14ac:dyDescent="0.25">
      <c r="A29" s="2" t="s">
        <v>867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U29" s="95"/>
      <c r="CC29" s="13"/>
      <c r="DE29" s="25"/>
      <c r="DF29" s="25"/>
      <c r="DG29" s="25"/>
      <c r="DH29" s="25"/>
      <c r="DI29" s="25"/>
    </row>
    <row r="30" spans="1:113" ht="15.75" customHeight="1" x14ac:dyDescent="0.25">
      <c r="A30" s="6" t="s">
        <v>868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U30" s="95"/>
      <c r="CC30" s="13"/>
      <c r="DE30" s="25"/>
      <c r="DF30" s="25"/>
      <c r="DG30" s="25"/>
      <c r="DH30" s="25"/>
      <c r="DI30" s="25"/>
    </row>
    <row r="31" spans="1:113" ht="15.75" customHeight="1" x14ac:dyDescent="0.25">
      <c r="A31" s="42">
        <v>45679</v>
      </c>
      <c r="B31" s="2" t="s">
        <v>869</v>
      </c>
      <c r="C31" s="2"/>
      <c r="D31" s="2"/>
      <c r="E31" s="2"/>
      <c r="F31" s="2"/>
      <c r="G31" s="62"/>
      <c r="H31" s="2"/>
      <c r="P31" s="13"/>
      <c r="U31" s="4"/>
      <c r="AC31" s="13"/>
      <c r="AH31" s="8"/>
      <c r="AP31" s="13"/>
      <c r="AU31" s="6"/>
      <c r="BC31" s="13"/>
      <c r="BH31" s="10"/>
      <c r="BU31" s="95"/>
      <c r="CC31" s="13"/>
      <c r="DE31" s="25"/>
      <c r="DF31" s="25"/>
      <c r="DG31" s="25"/>
      <c r="DH31" s="25"/>
      <c r="DI31" s="25"/>
    </row>
    <row r="32" spans="1:113" ht="15.75" customHeight="1" x14ac:dyDescent="0.25">
      <c r="A32" s="2" t="s">
        <v>870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U32" s="95"/>
      <c r="CC32" s="13"/>
      <c r="DE32" s="25"/>
      <c r="DF32" s="25"/>
      <c r="DG32" s="25"/>
      <c r="DH32" s="25"/>
      <c r="DI32" s="25"/>
    </row>
    <row r="33" spans="1:113" ht="15.75" customHeight="1" x14ac:dyDescent="0.25">
      <c r="A33" s="2" t="s">
        <v>871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U33" s="95"/>
      <c r="CC33" s="13"/>
      <c r="DE33" s="25"/>
      <c r="DF33" s="25"/>
      <c r="DG33" s="25"/>
      <c r="DH33" s="25"/>
      <c r="DI33" s="25"/>
    </row>
    <row r="34" spans="1:113" ht="15.75" customHeight="1" x14ac:dyDescent="0.25">
      <c r="A34" s="6" t="s">
        <v>872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U34" s="95"/>
      <c r="CC34" s="13"/>
      <c r="DE34" s="25"/>
      <c r="DF34" s="25"/>
      <c r="DG34" s="25"/>
      <c r="DH34" s="25"/>
      <c r="DI34" s="25"/>
    </row>
    <row r="35" spans="1:113" ht="15.75" customHeight="1" x14ac:dyDescent="0.25">
      <c r="A35" s="6" t="s">
        <v>873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U35" s="95"/>
      <c r="CC35" s="13"/>
      <c r="DE35" s="25"/>
      <c r="DF35" s="25"/>
      <c r="DG35" s="25"/>
      <c r="DH35" s="25"/>
      <c r="DI35" s="25"/>
    </row>
    <row r="36" spans="1:113" ht="15.75" customHeight="1" x14ac:dyDescent="0.25">
      <c r="A36" s="46">
        <v>45680</v>
      </c>
      <c r="B36" s="4" t="s">
        <v>874</v>
      </c>
      <c r="C36" s="4"/>
      <c r="D36" s="4"/>
      <c r="E36" s="4"/>
      <c r="F36" s="4"/>
      <c r="G36" s="61"/>
      <c r="H36" s="2"/>
      <c r="P36" s="13"/>
      <c r="U36" s="4"/>
      <c r="AC36" s="13"/>
      <c r="AH36" s="8"/>
      <c r="AP36" s="13"/>
      <c r="AU36" s="6"/>
      <c r="BC36" s="13"/>
      <c r="BH36" s="10"/>
      <c r="BU36" s="95"/>
      <c r="CC36" s="13"/>
      <c r="DE36" s="25"/>
      <c r="DF36" s="25"/>
      <c r="DG36" s="25"/>
      <c r="DH36" s="25"/>
      <c r="DI36" s="25"/>
    </row>
    <row r="37" spans="1:113" ht="15.75" customHeight="1" x14ac:dyDescent="0.25">
      <c r="A37" s="2" t="s">
        <v>875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U37" s="95"/>
      <c r="CC37" s="13"/>
      <c r="DE37" s="25"/>
      <c r="DF37" s="25"/>
      <c r="DG37" s="25"/>
      <c r="DH37" s="25"/>
      <c r="DI37" s="25"/>
    </row>
    <row r="38" spans="1:113" ht="15.75" customHeight="1" x14ac:dyDescent="0.25">
      <c r="A38" s="2" t="s">
        <v>876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U38" s="95"/>
      <c r="CC38" s="13"/>
      <c r="DE38" s="25"/>
      <c r="DF38" s="25"/>
      <c r="DG38" s="25"/>
      <c r="DH38" s="25"/>
      <c r="DI38" s="25"/>
    </row>
    <row r="39" spans="1:113" ht="15.75" customHeight="1" x14ac:dyDescent="0.25">
      <c r="A39" s="2" t="s">
        <v>877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U39" s="95"/>
      <c r="CC39" s="13"/>
      <c r="DE39" s="25"/>
      <c r="DF39" s="25"/>
      <c r="DG39" s="25"/>
      <c r="DH39" s="25"/>
      <c r="DI39" s="25"/>
    </row>
    <row r="40" spans="1:113" ht="15.75" customHeight="1" x14ac:dyDescent="0.25">
      <c r="A40" s="6" t="s">
        <v>878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U40" s="95"/>
      <c r="CC40" s="13"/>
      <c r="DE40" s="25"/>
      <c r="DF40" s="25"/>
      <c r="DG40" s="25"/>
      <c r="DH40" s="25"/>
      <c r="DI40" s="25"/>
    </row>
    <row r="41" spans="1:113" ht="15.75" customHeight="1" x14ac:dyDescent="0.25">
      <c r="A41" s="4" t="s">
        <v>879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U41" s="95"/>
      <c r="CC41" s="13"/>
      <c r="DE41" s="25"/>
      <c r="DF41" s="25"/>
      <c r="DG41" s="25"/>
      <c r="DH41" s="25"/>
      <c r="DI41" s="25"/>
    </row>
    <row r="42" spans="1:113" ht="15.75" customHeight="1" x14ac:dyDescent="0.25">
      <c r="A42" s="2" t="s">
        <v>880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95"/>
      <c r="CC42" s="13"/>
      <c r="DE42" s="25"/>
      <c r="DF42" s="25"/>
      <c r="DG42" s="25"/>
      <c r="DH42" s="25"/>
      <c r="DI42" s="25"/>
    </row>
    <row r="43" spans="1:113" ht="15.75" customHeight="1" x14ac:dyDescent="0.25">
      <c r="A43" s="46">
        <v>45689</v>
      </c>
      <c r="B43" s="46"/>
      <c r="C43" s="46"/>
      <c r="D43" s="46"/>
      <c r="E43" s="46"/>
      <c r="F43" s="4"/>
      <c r="G43" s="61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95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</row>
    <row r="44" spans="1:113" ht="15.75" customHeight="1" x14ac:dyDescent="0.25">
      <c r="A44" s="6" t="s">
        <v>881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4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95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</row>
    <row r="45" spans="1:113" ht="15.75" customHeight="1" x14ac:dyDescent="0.25">
      <c r="A45" s="2" t="s">
        <v>882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95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</row>
    <row r="46" spans="1:113" ht="15.75" customHeight="1" x14ac:dyDescent="0.25">
      <c r="A46" s="6" t="s">
        <v>883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95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</row>
    <row r="47" spans="1:11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95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</row>
    <row r="48" spans="1:113" ht="15.75" customHeight="1" x14ac:dyDescent="0.25">
      <c r="A48" s="2" t="s">
        <v>884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4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95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</row>
    <row r="49" spans="1:113" ht="15.75" customHeight="1" x14ac:dyDescent="0.25">
      <c r="A49" s="42">
        <v>45690</v>
      </c>
      <c r="B49" s="42"/>
      <c r="C49" s="42"/>
      <c r="D49" s="42"/>
      <c r="E49" s="42"/>
      <c r="F49" s="42"/>
      <c r="G49" s="42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95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</row>
    <row r="50" spans="1:113" ht="15.75" customHeight="1" x14ac:dyDescent="0.25">
      <c r="A50" s="39" t="s">
        <v>885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95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</row>
    <row r="51" spans="1:113" ht="15.75" customHeight="1" x14ac:dyDescent="0.25">
      <c r="A51" s="42">
        <v>45692</v>
      </c>
      <c r="B51" s="42"/>
      <c r="C51" s="42"/>
      <c r="D51" s="42"/>
      <c r="E51" s="42"/>
      <c r="F51" s="42"/>
      <c r="G51" s="42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95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</row>
    <row r="52" spans="1:11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95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</row>
    <row r="53" spans="1:113" ht="15.75" customHeight="1" x14ac:dyDescent="0.25">
      <c r="A53" s="2" t="s">
        <v>886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4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95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</row>
    <row r="54" spans="1:113" ht="15.75" customHeight="1" x14ac:dyDescent="0.25">
      <c r="A54" s="42">
        <v>45698</v>
      </c>
      <c r="B54" s="42"/>
      <c r="C54" s="42"/>
      <c r="D54" s="42"/>
      <c r="E54" s="42"/>
      <c r="F54" s="42"/>
      <c r="G54" s="42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95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</row>
    <row r="55" spans="1:113" ht="15.75" customHeight="1" x14ac:dyDescent="0.25">
      <c r="A55" s="2" t="s">
        <v>887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95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</row>
    <row r="56" spans="1:113" ht="15.75" customHeight="1" x14ac:dyDescent="0.25">
      <c r="A56" s="42">
        <v>45701</v>
      </c>
      <c r="B56" s="42"/>
      <c r="C56" s="42"/>
      <c r="D56" s="42"/>
      <c r="E56" s="42"/>
      <c r="F56" s="42"/>
      <c r="G56" s="42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95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</row>
    <row r="57" spans="1:113" ht="15.75" customHeight="1" x14ac:dyDescent="0.25">
      <c r="A57" s="38" t="s">
        <v>888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95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</row>
    <row r="58" spans="1:113" ht="15.75" customHeight="1" x14ac:dyDescent="0.25">
      <c r="A58" s="39" t="s">
        <v>889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95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</row>
    <row r="59" spans="1:113" ht="15.75" customHeight="1" x14ac:dyDescent="0.25">
      <c r="A59" s="46">
        <v>45703</v>
      </c>
      <c r="B59" s="48"/>
      <c r="C59" s="48"/>
      <c r="D59" s="48"/>
      <c r="E59" s="48"/>
      <c r="F59" s="48"/>
      <c r="G59" s="48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95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</row>
    <row r="60" spans="1:113" ht="15.75" customHeight="1" x14ac:dyDescent="0.25">
      <c r="A60" s="38" t="s">
        <v>890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95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</row>
    <row r="61" spans="1:113" ht="15.75" customHeight="1" x14ac:dyDescent="0.25">
      <c r="A61" s="38" t="s">
        <v>891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95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</row>
    <row r="62" spans="1:113" ht="15.75" customHeight="1" x14ac:dyDescent="0.25">
      <c r="A62" s="38" t="s">
        <v>892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95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</row>
    <row r="63" spans="1:11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95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</row>
    <row r="64" spans="1:113" ht="15.75" customHeight="1" x14ac:dyDescent="0.25">
      <c r="A64" s="38" t="s">
        <v>893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95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</row>
    <row r="65" spans="1:113" ht="15.75" customHeight="1" x14ac:dyDescent="0.25">
      <c r="A65" s="39" t="s">
        <v>894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95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</row>
    <row r="66" spans="1:113" ht="15.75" customHeight="1" x14ac:dyDescent="0.25">
      <c r="A66" s="46">
        <v>45704</v>
      </c>
      <c r="B66" s="48"/>
      <c r="C66" s="48"/>
      <c r="D66" s="48"/>
      <c r="E66" s="48"/>
      <c r="F66" s="48"/>
      <c r="G66" s="48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95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</row>
    <row r="67" spans="1:113" ht="15.75" customHeight="1" x14ac:dyDescent="0.25">
      <c r="A67" s="38" t="s">
        <v>895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95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</row>
    <row r="68" spans="1:11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95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</row>
    <row r="69" spans="1:113" ht="15.75" customHeight="1" x14ac:dyDescent="0.25">
      <c r="A69" s="39" t="s">
        <v>896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95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</row>
    <row r="70" spans="1:113" ht="15.75" customHeight="1" x14ac:dyDescent="0.25">
      <c r="A70" s="38" t="s">
        <v>897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95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</row>
    <row r="71" spans="1:113" ht="15.75" customHeight="1" x14ac:dyDescent="0.25">
      <c r="A71" s="39" t="s">
        <v>898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95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</row>
    <row r="72" spans="1:113" ht="15.75" customHeight="1" x14ac:dyDescent="0.25">
      <c r="A72" s="38" t="s">
        <v>899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95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</row>
    <row r="73" spans="1:113" x14ac:dyDescent="0.25">
      <c r="A73" s="48" t="s">
        <v>903</v>
      </c>
      <c r="B73" s="48"/>
      <c r="C73" s="48"/>
      <c r="D73" s="48"/>
      <c r="E73" s="48"/>
      <c r="F73" s="48"/>
      <c r="G73" s="48"/>
      <c r="H73" s="2"/>
      <c r="P73" s="13"/>
      <c r="U73" s="4"/>
      <c r="AC73" s="13"/>
      <c r="AH73" s="8"/>
      <c r="AP73" s="13"/>
      <c r="AU73" s="6"/>
      <c r="BC73" s="13"/>
      <c r="BH73" s="10"/>
      <c r="BP73" s="13"/>
      <c r="BU73" s="95"/>
      <c r="CC73" s="13"/>
    </row>
    <row r="74" spans="1:113" x14ac:dyDescent="0.25">
      <c r="A74" s="50" t="s">
        <v>904</v>
      </c>
      <c r="B74">
        <v>1.6</v>
      </c>
      <c r="C74">
        <v>1.1100000000000001</v>
      </c>
      <c r="H74" s="2">
        <v>0</v>
      </c>
      <c r="I74">
        <v>2</v>
      </c>
      <c r="J74">
        <v>2</v>
      </c>
      <c r="K74">
        <v>0</v>
      </c>
      <c r="L74">
        <v>0</v>
      </c>
      <c r="M74">
        <v>0</v>
      </c>
      <c r="N74">
        <v>2</v>
      </c>
      <c r="O74">
        <v>0</v>
      </c>
      <c r="P74" s="13">
        <v>0</v>
      </c>
      <c r="Q74">
        <v>0</v>
      </c>
      <c r="R74">
        <v>0</v>
      </c>
      <c r="S74">
        <v>0</v>
      </c>
      <c r="T74">
        <v>0</v>
      </c>
      <c r="U74" s="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2</v>
      </c>
      <c r="AB74">
        <v>1</v>
      </c>
      <c r="AC74" s="13">
        <v>0</v>
      </c>
      <c r="AD74">
        <v>1</v>
      </c>
      <c r="AE74">
        <v>0</v>
      </c>
      <c r="AF74">
        <v>0</v>
      </c>
      <c r="AG74">
        <v>0</v>
      </c>
      <c r="AH74" s="8"/>
      <c r="AP74" s="13"/>
      <c r="AU74" s="6"/>
      <c r="BC74" s="13"/>
      <c r="BH74" s="10"/>
      <c r="BP74" s="13"/>
      <c r="BU74" s="95"/>
      <c r="CC74" s="13"/>
    </row>
    <row r="75" spans="1:113" x14ac:dyDescent="0.25">
      <c r="A75" s="49" t="s">
        <v>905</v>
      </c>
      <c r="B75">
        <v>0.7</v>
      </c>
      <c r="C75">
        <v>1.58</v>
      </c>
      <c r="H75" s="2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 s="13">
        <v>0</v>
      </c>
      <c r="Q75">
        <v>0</v>
      </c>
      <c r="R75">
        <v>0</v>
      </c>
      <c r="S75">
        <v>0</v>
      </c>
      <c r="T75">
        <v>0</v>
      </c>
      <c r="U75" s="4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6</v>
      </c>
      <c r="AB75">
        <v>1</v>
      </c>
      <c r="AC75" s="13">
        <v>1</v>
      </c>
      <c r="AD75">
        <v>1</v>
      </c>
      <c r="AE75">
        <v>0</v>
      </c>
      <c r="AF75">
        <v>0</v>
      </c>
      <c r="AG75">
        <v>0</v>
      </c>
      <c r="AH75" s="8"/>
      <c r="AP75" s="13"/>
      <c r="AU75" s="6"/>
      <c r="BC75" s="13"/>
      <c r="BH75" s="10"/>
      <c r="BP75" s="13"/>
      <c r="BU75" s="95"/>
      <c r="CC75" s="13"/>
    </row>
    <row r="76" spans="1:113" x14ac:dyDescent="0.25">
      <c r="A76" s="50" t="s">
        <v>906</v>
      </c>
      <c r="B76">
        <v>0.91</v>
      </c>
      <c r="C76">
        <v>1.23</v>
      </c>
      <c r="H76" s="2">
        <v>1</v>
      </c>
      <c r="I76">
        <v>3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 s="13">
        <v>0</v>
      </c>
      <c r="Q76">
        <v>0</v>
      </c>
      <c r="R76">
        <v>0</v>
      </c>
      <c r="S76">
        <v>0</v>
      </c>
      <c r="T76">
        <v>0</v>
      </c>
      <c r="U76" s="4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6</v>
      </c>
      <c r="AB76">
        <v>1</v>
      </c>
      <c r="AC76" s="13">
        <v>1</v>
      </c>
      <c r="AD76">
        <v>1</v>
      </c>
      <c r="AE76">
        <v>0</v>
      </c>
      <c r="AF76">
        <v>0</v>
      </c>
      <c r="AG76">
        <v>0</v>
      </c>
      <c r="AH76" s="8"/>
      <c r="AP76" s="13"/>
      <c r="AU76" s="6"/>
      <c r="BC76" s="13"/>
      <c r="BH76" s="10"/>
      <c r="BP76" s="13"/>
      <c r="BU76" s="95"/>
      <c r="CC76" s="13"/>
    </row>
    <row r="77" spans="1:113" x14ac:dyDescent="0.25">
      <c r="A77" s="50" t="s">
        <v>907</v>
      </c>
      <c r="B77">
        <v>1.03</v>
      </c>
      <c r="C77">
        <v>0.94</v>
      </c>
      <c r="H77" s="2">
        <v>1</v>
      </c>
      <c r="I77">
        <v>3</v>
      </c>
      <c r="J77">
        <v>1</v>
      </c>
      <c r="K77">
        <v>0</v>
      </c>
      <c r="L77">
        <v>0</v>
      </c>
      <c r="M77">
        <v>0</v>
      </c>
      <c r="N77">
        <v>2</v>
      </c>
      <c r="O77">
        <v>0</v>
      </c>
      <c r="P77" s="13">
        <v>0</v>
      </c>
      <c r="Q77">
        <v>0</v>
      </c>
      <c r="R77">
        <v>0</v>
      </c>
      <c r="S77">
        <v>0</v>
      </c>
      <c r="T77">
        <v>0</v>
      </c>
      <c r="U77" s="4">
        <v>1</v>
      </c>
      <c r="V77">
        <v>1</v>
      </c>
      <c r="W77">
        <v>0</v>
      </c>
      <c r="X77">
        <v>2</v>
      </c>
      <c r="Y77">
        <v>0</v>
      </c>
      <c r="Z77">
        <v>0</v>
      </c>
      <c r="AA77">
        <v>2</v>
      </c>
      <c r="AB77">
        <v>1</v>
      </c>
      <c r="AC77" s="13">
        <v>0</v>
      </c>
      <c r="AD77">
        <v>1</v>
      </c>
      <c r="AE77">
        <v>1</v>
      </c>
      <c r="AF77">
        <v>0</v>
      </c>
      <c r="AG77">
        <v>0</v>
      </c>
      <c r="AH77" s="8"/>
      <c r="AP77" s="13"/>
      <c r="AU77" s="6"/>
      <c r="BC77" s="13"/>
      <c r="BH77" s="10"/>
      <c r="BP77" s="13"/>
      <c r="BU77" s="95"/>
      <c r="CC77" s="13"/>
    </row>
    <row r="78" spans="1:113" x14ac:dyDescent="0.25">
      <c r="A78" s="52" t="s">
        <v>908</v>
      </c>
      <c r="B78">
        <v>1.24</v>
      </c>
      <c r="C78">
        <v>1.26</v>
      </c>
      <c r="H78" s="2">
        <v>0</v>
      </c>
      <c r="I78">
        <v>2</v>
      </c>
      <c r="J78">
        <v>1</v>
      </c>
      <c r="K78">
        <v>0</v>
      </c>
      <c r="L78">
        <v>1</v>
      </c>
      <c r="M78">
        <v>0</v>
      </c>
      <c r="N78">
        <v>3</v>
      </c>
      <c r="O78">
        <v>1</v>
      </c>
      <c r="P78" s="13">
        <v>0</v>
      </c>
      <c r="Q78">
        <v>0</v>
      </c>
      <c r="R78">
        <v>1</v>
      </c>
      <c r="S78">
        <v>0</v>
      </c>
      <c r="T78">
        <v>0</v>
      </c>
      <c r="U78" s="4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5</v>
      </c>
      <c r="AB78">
        <v>0</v>
      </c>
      <c r="AC78" s="13">
        <v>0</v>
      </c>
      <c r="AD78">
        <v>0</v>
      </c>
      <c r="AE78">
        <v>0</v>
      </c>
      <c r="AF78">
        <v>0</v>
      </c>
      <c r="AG78">
        <v>0</v>
      </c>
      <c r="AH78" s="8"/>
      <c r="AP78" s="13"/>
      <c r="AU78" s="6"/>
      <c r="BC78" s="13"/>
      <c r="BH78" s="10"/>
      <c r="BP78" s="13"/>
      <c r="BU78" s="95"/>
      <c r="CC78" s="13"/>
    </row>
    <row r="79" spans="1:113" x14ac:dyDescent="0.25">
      <c r="A79" s="51" t="s">
        <v>913</v>
      </c>
      <c r="B79" s="51"/>
      <c r="C79" s="51"/>
      <c r="D79" s="51"/>
      <c r="E79" s="51"/>
      <c r="F79" s="51"/>
      <c r="G79" s="51"/>
      <c r="H79" s="2"/>
      <c r="P79" s="13"/>
      <c r="U79" s="4"/>
      <c r="AC79" s="13"/>
      <c r="AH79" s="8"/>
      <c r="AP79" s="13"/>
      <c r="AU79" s="6"/>
      <c r="BC79" s="13"/>
      <c r="BH79" s="10"/>
      <c r="BP79" s="13"/>
      <c r="BU79" s="95"/>
      <c r="CC79" s="13"/>
    </row>
    <row r="80" spans="1:113" x14ac:dyDescent="0.25">
      <c r="A80" s="57" t="s">
        <v>914</v>
      </c>
      <c r="B80">
        <v>0.93</v>
      </c>
      <c r="F80">
        <v>1.45</v>
      </c>
      <c r="H80" s="2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3</v>
      </c>
      <c r="O80">
        <v>0</v>
      </c>
      <c r="P80" s="13">
        <v>0</v>
      </c>
      <c r="Q80">
        <v>0</v>
      </c>
      <c r="R80">
        <v>0</v>
      </c>
      <c r="S80">
        <v>0</v>
      </c>
      <c r="T80">
        <v>0</v>
      </c>
      <c r="U80" s="4"/>
      <c r="AC80" s="13"/>
      <c r="AH80" s="8"/>
      <c r="AP80" s="13"/>
      <c r="AU80" s="6"/>
      <c r="BC80" s="13"/>
      <c r="BH80" s="10">
        <v>1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2</v>
      </c>
      <c r="BO80">
        <v>0</v>
      </c>
      <c r="BP80" s="13">
        <v>1</v>
      </c>
      <c r="BQ80">
        <v>0</v>
      </c>
      <c r="BR80">
        <v>0</v>
      </c>
      <c r="BS80">
        <v>0</v>
      </c>
      <c r="BT80">
        <v>0</v>
      </c>
      <c r="BU80" s="95"/>
      <c r="CC80" s="13"/>
    </row>
    <row r="81" spans="1:113" x14ac:dyDescent="0.25">
      <c r="A81" s="58" t="s">
        <v>915</v>
      </c>
      <c r="B81">
        <v>1.04</v>
      </c>
      <c r="F81">
        <v>1.63</v>
      </c>
      <c r="H81" s="2">
        <v>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3">
        <v>0</v>
      </c>
      <c r="Q81">
        <v>0</v>
      </c>
      <c r="R81">
        <v>0</v>
      </c>
      <c r="S81">
        <v>0</v>
      </c>
      <c r="T81">
        <v>0</v>
      </c>
      <c r="U81" s="4"/>
      <c r="AC81" s="13"/>
      <c r="AH81" s="8"/>
      <c r="AP81" s="13"/>
      <c r="AU81" s="6"/>
      <c r="BC81" s="13"/>
      <c r="BH81" s="10">
        <v>2</v>
      </c>
      <c r="BI81">
        <v>1</v>
      </c>
      <c r="BJ81">
        <v>2</v>
      </c>
      <c r="BK81">
        <v>0</v>
      </c>
      <c r="BL81">
        <v>0</v>
      </c>
      <c r="BM81">
        <v>6</v>
      </c>
      <c r="BN81">
        <v>5</v>
      </c>
      <c r="BO81">
        <v>2</v>
      </c>
      <c r="BP81" s="13">
        <v>0</v>
      </c>
      <c r="BQ81">
        <v>1</v>
      </c>
      <c r="BR81">
        <v>0</v>
      </c>
      <c r="BS81">
        <v>0</v>
      </c>
      <c r="BT81">
        <v>0</v>
      </c>
      <c r="BU81" s="95"/>
      <c r="CC81" s="13"/>
    </row>
    <row r="82" spans="1:113" x14ac:dyDescent="0.25">
      <c r="A82" s="60" t="s">
        <v>916</v>
      </c>
      <c r="B82">
        <v>1.33</v>
      </c>
      <c r="F82">
        <v>1.57</v>
      </c>
      <c r="H82" s="2">
        <v>2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2</v>
      </c>
      <c r="P82" s="13">
        <v>0</v>
      </c>
      <c r="Q82">
        <v>1</v>
      </c>
      <c r="R82">
        <v>0</v>
      </c>
      <c r="S82">
        <v>0</v>
      </c>
      <c r="T82">
        <v>0</v>
      </c>
      <c r="U82" s="4"/>
      <c r="AC82" s="13"/>
      <c r="AH82" s="8"/>
      <c r="AP82" s="13"/>
      <c r="AU82" s="6"/>
      <c r="BC82" s="13"/>
      <c r="BH82" s="10">
        <v>0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2</v>
      </c>
      <c r="BO82">
        <v>0</v>
      </c>
      <c r="BP82" s="13">
        <v>0</v>
      </c>
      <c r="BQ82">
        <v>0</v>
      </c>
      <c r="BR82">
        <v>0</v>
      </c>
      <c r="BS82">
        <v>0</v>
      </c>
      <c r="BT82">
        <v>0</v>
      </c>
      <c r="BU82" s="95"/>
      <c r="CC82" s="13"/>
    </row>
    <row r="83" spans="1:113" x14ac:dyDescent="0.25">
      <c r="A83" s="51" t="s">
        <v>918</v>
      </c>
      <c r="B83" s="51"/>
      <c r="C83" s="51"/>
      <c r="D83" s="51"/>
      <c r="E83" s="51"/>
      <c r="F83" s="51"/>
      <c r="G83" s="51"/>
      <c r="H83" s="2"/>
      <c r="P83" s="13"/>
      <c r="U83" s="4"/>
      <c r="AC83" s="13"/>
      <c r="AH83" s="8"/>
      <c r="AP83" s="13"/>
      <c r="AU83" s="6"/>
      <c r="BC83" s="13"/>
      <c r="BH83" s="10"/>
      <c r="BP83" s="13"/>
      <c r="BU83" s="95"/>
      <c r="CC83" s="13"/>
    </row>
    <row r="84" spans="1:113" x14ac:dyDescent="0.25">
      <c r="A84" s="64" t="s">
        <v>919</v>
      </c>
      <c r="B84">
        <v>0.75</v>
      </c>
      <c r="E84">
        <v>0.15</v>
      </c>
      <c r="G84">
        <v>0.67</v>
      </c>
      <c r="H84" s="2">
        <v>0</v>
      </c>
      <c r="I84">
        <v>1</v>
      </c>
      <c r="J84">
        <v>2</v>
      </c>
      <c r="K84">
        <v>0</v>
      </c>
      <c r="L84">
        <v>0</v>
      </c>
      <c r="M84">
        <v>0</v>
      </c>
      <c r="N84">
        <v>2</v>
      </c>
      <c r="O84">
        <v>0</v>
      </c>
      <c r="P84" s="13">
        <v>1</v>
      </c>
      <c r="Q84">
        <v>0</v>
      </c>
      <c r="R84">
        <v>0</v>
      </c>
      <c r="S84">
        <v>0</v>
      </c>
      <c r="T84">
        <v>0</v>
      </c>
      <c r="U84" s="4"/>
      <c r="AC84" s="13"/>
      <c r="AH84" s="8"/>
      <c r="AP84" s="13"/>
      <c r="AU84" s="6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 s="13">
        <v>0</v>
      </c>
      <c r="BD84">
        <v>0</v>
      </c>
      <c r="BE84">
        <v>0</v>
      </c>
      <c r="BF84">
        <v>0</v>
      </c>
      <c r="BG84">
        <v>0</v>
      </c>
      <c r="BH84" s="10"/>
      <c r="BP84" s="13"/>
      <c r="BU84" s="95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2</v>
      </c>
      <c r="CB84">
        <v>0</v>
      </c>
      <c r="CC84" s="13">
        <v>0</v>
      </c>
      <c r="CD84">
        <v>0</v>
      </c>
      <c r="CE84">
        <v>0</v>
      </c>
      <c r="CF84">
        <v>0</v>
      </c>
      <c r="CG84">
        <v>0</v>
      </c>
    </row>
    <row r="85" spans="1:113" x14ac:dyDescent="0.25">
      <c r="A85" s="65" t="s">
        <v>920</v>
      </c>
      <c r="B85">
        <v>1.38</v>
      </c>
      <c r="E85">
        <v>0.81</v>
      </c>
      <c r="G85">
        <v>1.07</v>
      </c>
      <c r="H85" s="2">
        <v>2</v>
      </c>
      <c r="I85">
        <v>1</v>
      </c>
      <c r="J85">
        <v>3</v>
      </c>
      <c r="K85">
        <v>0</v>
      </c>
      <c r="L85">
        <v>0</v>
      </c>
      <c r="M85">
        <v>0</v>
      </c>
      <c r="N85">
        <v>3</v>
      </c>
      <c r="O85">
        <v>0</v>
      </c>
      <c r="P85" s="13">
        <v>0</v>
      </c>
      <c r="Q85">
        <v>0</v>
      </c>
      <c r="R85">
        <v>0</v>
      </c>
      <c r="S85">
        <v>0</v>
      </c>
      <c r="T85">
        <v>0</v>
      </c>
      <c r="U85" s="4"/>
      <c r="AC85" s="13"/>
      <c r="AH85" s="8"/>
      <c r="AP85" s="13"/>
      <c r="AU85" s="6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s="13">
        <v>0</v>
      </c>
      <c r="BD85">
        <v>0</v>
      </c>
      <c r="BE85">
        <v>0</v>
      </c>
      <c r="BF85">
        <v>0</v>
      </c>
      <c r="BG85">
        <v>0</v>
      </c>
      <c r="BH85" s="10"/>
      <c r="BP85" s="13"/>
      <c r="BU85" s="95">
        <v>0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0</v>
      </c>
      <c r="CC85" s="13">
        <v>0</v>
      </c>
      <c r="CD85">
        <v>0</v>
      </c>
      <c r="CE85">
        <v>0</v>
      </c>
      <c r="CF85">
        <v>0</v>
      </c>
      <c r="CG85">
        <v>0</v>
      </c>
    </row>
    <row r="86" spans="1:113" x14ac:dyDescent="0.25">
      <c r="A86" s="66" t="s">
        <v>921</v>
      </c>
      <c r="B86">
        <v>1.18</v>
      </c>
      <c r="E86">
        <v>1.03</v>
      </c>
      <c r="G86">
        <v>1.66</v>
      </c>
      <c r="H86" s="2">
        <v>0</v>
      </c>
      <c r="I86">
        <v>2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 s="13">
        <v>0</v>
      </c>
      <c r="Q86">
        <v>0</v>
      </c>
      <c r="R86">
        <v>0</v>
      </c>
      <c r="S86">
        <v>0</v>
      </c>
      <c r="T86">
        <v>0</v>
      </c>
      <c r="U86" s="4"/>
      <c r="AC86" s="13"/>
      <c r="AH86" s="8"/>
      <c r="AP86" s="13"/>
      <c r="AU86" s="6">
        <v>0</v>
      </c>
      <c r="AV86">
        <v>1</v>
      </c>
      <c r="AW86">
        <v>1</v>
      </c>
      <c r="AX86">
        <v>1</v>
      </c>
      <c r="AY86">
        <v>0</v>
      </c>
      <c r="AZ86">
        <v>0</v>
      </c>
      <c r="BA86">
        <v>1</v>
      </c>
      <c r="BB86">
        <v>0</v>
      </c>
      <c r="BC86" s="13">
        <v>0</v>
      </c>
      <c r="BD86">
        <v>0</v>
      </c>
      <c r="BE86">
        <v>0</v>
      </c>
      <c r="BF86">
        <v>0</v>
      </c>
      <c r="BG86">
        <v>0</v>
      </c>
      <c r="BH86" s="10"/>
      <c r="BP86" s="13"/>
      <c r="BU86" s="95">
        <v>0</v>
      </c>
      <c r="BV86">
        <v>4</v>
      </c>
      <c r="BW86">
        <v>2</v>
      </c>
      <c r="BX86">
        <v>0</v>
      </c>
      <c r="BY86">
        <v>0</v>
      </c>
      <c r="BZ86">
        <v>0</v>
      </c>
      <c r="CA86">
        <v>3</v>
      </c>
      <c r="CB86">
        <v>0</v>
      </c>
      <c r="CC86" s="13">
        <v>1</v>
      </c>
      <c r="CD86">
        <v>0</v>
      </c>
      <c r="CE86">
        <v>0</v>
      </c>
      <c r="CF86">
        <v>0</v>
      </c>
      <c r="CG86">
        <v>0</v>
      </c>
    </row>
    <row r="87" spans="1:113" ht="15.75" customHeight="1" x14ac:dyDescent="0.25">
      <c r="A87" s="36"/>
      <c r="B87" s="37">
        <f>AVERAGE(B3:B86)</f>
        <v>1.1969565217391305</v>
      </c>
      <c r="C87" s="37">
        <f>AVERAGE(C3:C86)</f>
        <v>1.181525423728814</v>
      </c>
      <c r="D87" s="37">
        <f>AVERAGE(D3:D86)</f>
        <v>1.1911363636363637</v>
      </c>
      <c r="E87" s="37">
        <f>AVERAGE(E3:E86)</f>
        <v>0.66500000000000004</v>
      </c>
      <c r="F87" s="37">
        <f>AVERAGE(F3:F86)</f>
        <v>1.24125</v>
      </c>
      <c r="G87" s="37">
        <f>AVERAGE(G3:G86)</f>
        <v>1.1333333333333335</v>
      </c>
      <c r="H87" s="2">
        <f t="shared" ref="H87:AH87" si="0">AVERAGE(H3:H86)</f>
        <v>0.57971014492753625</v>
      </c>
      <c r="I87" s="37">
        <f t="shared" si="0"/>
        <v>2.1304347826086958</v>
      </c>
      <c r="J87" s="37">
        <f t="shared" si="0"/>
        <v>0.92753623188405798</v>
      </c>
      <c r="K87" s="37">
        <f t="shared" si="0"/>
        <v>0.10144927536231885</v>
      </c>
      <c r="L87" s="37">
        <f t="shared" si="0"/>
        <v>2.8985507246376812E-2</v>
      </c>
      <c r="M87" s="37">
        <f t="shared" si="0"/>
        <v>0.21739130434782608</v>
      </c>
      <c r="N87" s="37">
        <f t="shared" si="0"/>
        <v>2.0579710144927534</v>
      </c>
      <c r="O87" s="37">
        <f t="shared" si="0"/>
        <v>0.3188405797101449</v>
      </c>
      <c r="P87" s="13">
        <f t="shared" si="0"/>
        <v>0.15942028985507245</v>
      </c>
      <c r="Q87" s="37">
        <f t="shared" si="0"/>
        <v>0.14492753623188406</v>
      </c>
      <c r="R87" s="37">
        <f t="shared" si="0"/>
        <v>5.7971014492753624E-2</v>
      </c>
      <c r="S87" s="37">
        <f t="shared" si="0"/>
        <v>0</v>
      </c>
      <c r="T87" s="37">
        <f t="shared" si="0"/>
        <v>0</v>
      </c>
      <c r="U87" s="4">
        <f t="shared" si="0"/>
        <v>0.33898305084745761</v>
      </c>
      <c r="V87" s="37">
        <f t="shared" si="0"/>
        <v>1.0508474576271187</v>
      </c>
      <c r="W87" s="37">
        <f t="shared" si="0"/>
        <v>1</v>
      </c>
      <c r="X87" s="37">
        <f t="shared" si="0"/>
        <v>0.20338983050847459</v>
      </c>
      <c r="Y87" s="37">
        <f t="shared" si="0"/>
        <v>0</v>
      </c>
      <c r="Z87" s="37">
        <f t="shared" si="0"/>
        <v>0.40677966101694918</v>
      </c>
      <c r="AA87" s="37">
        <f t="shared" si="0"/>
        <v>3.1355932203389831</v>
      </c>
      <c r="AB87" s="37">
        <f t="shared" si="0"/>
        <v>0.50847457627118642</v>
      </c>
      <c r="AC87" s="13">
        <f t="shared" si="0"/>
        <v>0.2711864406779661</v>
      </c>
      <c r="AD87" s="37">
        <f t="shared" si="0"/>
        <v>0.22033898305084745</v>
      </c>
      <c r="AE87" s="37">
        <f t="shared" si="0"/>
        <v>0.13559322033898305</v>
      </c>
      <c r="AF87" s="37">
        <f t="shared" si="0"/>
        <v>1.6949152542372881E-2</v>
      </c>
      <c r="AG87" s="37">
        <f t="shared" si="0"/>
        <v>0</v>
      </c>
      <c r="AH87" s="8">
        <f t="shared" si="0"/>
        <v>0.86363636363636365</v>
      </c>
      <c r="AI87" s="37">
        <f t="shared" ref="AI87:BN87" si="1">AVERAGE(AI3:AI86)</f>
        <v>2.2045454545454546</v>
      </c>
      <c r="AJ87" s="37">
        <f t="shared" si="1"/>
        <v>0.93181818181818177</v>
      </c>
      <c r="AK87" s="37">
        <f t="shared" si="1"/>
        <v>0.25</v>
      </c>
      <c r="AL87" s="37">
        <f t="shared" si="1"/>
        <v>6.8181818181818177E-2</v>
      </c>
      <c r="AM87" s="37">
        <f t="shared" si="1"/>
        <v>0.29545454545454547</v>
      </c>
      <c r="AN87" s="37">
        <f t="shared" si="1"/>
        <v>2.2954545454545454</v>
      </c>
      <c r="AO87" s="37">
        <f t="shared" si="1"/>
        <v>0.43181818181818182</v>
      </c>
      <c r="AP87" s="13">
        <f t="shared" si="1"/>
        <v>0.22727272727272727</v>
      </c>
      <c r="AQ87" s="37">
        <f t="shared" si="1"/>
        <v>0.18181818181818182</v>
      </c>
      <c r="AR87" s="37">
        <f t="shared" si="1"/>
        <v>0.11363636363636363</v>
      </c>
      <c r="AS87" s="37">
        <f t="shared" si="1"/>
        <v>2.2727272727272728E-2</v>
      </c>
      <c r="AT87" s="37">
        <f t="shared" si="1"/>
        <v>0</v>
      </c>
      <c r="AU87" s="6">
        <f t="shared" si="1"/>
        <v>0</v>
      </c>
      <c r="AV87" s="37">
        <f t="shared" si="1"/>
        <v>0.75</v>
      </c>
      <c r="AW87" s="37">
        <f t="shared" si="1"/>
        <v>0.25</v>
      </c>
      <c r="AX87" s="37">
        <f t="shared" si="1"/>
        <v>0.25</v>
      </c>
      <c r="AY87" s="37">
        <f t="shared" si="1"/>
        <v>0</v>
      </c>
      <c r="AZ87" s="37">
        <f t="shared" si="1"/>
        <v>0</v>
      </c>
      <c r="BA87" s="37">
        <f t="shared" si="1"/>
        <v>1</v>
      </c>
      <c r="BB87" s="37">
        <f t="shared" si="1"/>
        <v>0</v>
      </c>
      <c r="BC87" s="13">
        <f t="shared" si="1"/>
        <v>0</v>
      </c>
      <c r="BD87" s="37">
        <f t="shared" si="1"/>
        <v>0</v>
      </c>
      <c r="BE87" s="37">
        <f t="shared" si="1"/>
        <v>0</v>
      </c>
      <c r="BF87" s="37">
        <f t="shared" si="1"/>
        <v>0</v>
      </c>
      <c r="BG87" s="37">
        <f t="shared" si="1"/>
        <v>0</v>
      </c>
      <c r="BH87" s="10">
        <f t="shared" si="1"/>
        <v>0.625</v>
      </c>
      <c r="BI87" s="37">
        <f t="shared" si="1"/>
        <v>1.25</v>
      </c>
      <c r="BJ87" s="37">
        <f t="shared" si="1"/>
        <v>1</v>
      </c>
      <c r="BK87" s="37">
        <f t="shared" si="1"/>
        <v>0.375</v>
      </c>
      <c r="BL87" s="37">
        <f t="shared" si="1"/>
        <v>0</v>
      </c>
      <c r="BM87" s="37">
        <f t="shared" si="1"/>
        <v>1</v>
      </c>
      <c r="BN87" s="37">
        <f t="shared" si="1"/>
        <v>2.5</v>
      </c>
      <c r="BO87" s="37">
        <f t="shared" ref="BO87:CG87" si="2">AVERAGE(BO3:BO86)</f>
        <v>0.25</v>
      </c>
      <c r="BP87" s="13">
        <f t="shared" si="2"/>
        <v>0.125</v>
      </c>
      <c r="BQ87" s="37">
        <f t="shared" si="2"/>
        <v>0.25</v>
      </c>
      <c r="BR87" s="37">
        <f t="shared" si="2"/>
        <v>0</v>
      </c>
      <c r="BS87" s="37">
        <f t="shared" si="2"/>
        <v>0</v>
      </c>
      <c r="BT87" s="37">
        <f t="shared" si="2"/>
        <v>0</v>
      </c>
      <c r="BU87" s="37">
        <f t="shared" si="2"/>
        <v>0</v>
      </c>
      <c r="BV87" s="37">
        <f t="shared" si="2"/>
        <v>2</v>
      </c>
      <c r="BW87" s="37">
        <f t="shared" si="2"/>
        <v>1.3333333333333333</v>
      </c>
      <c r="BX87" s="37">
        <f t="shared" si="2"/>
        <v>0</v>
      </c>
      <c r="BY87" s="37">
        <f t="shared" si="2"/>
        <v>0</v>
      </c>
      <c r="BZ87" s="37">
        <f t="shared" si="2"/>
        <v>0</v>
      </c>
      <c r="CA87" s="37">
        <f t="shared" si="2"/>
        <v>2.3333333333333335</v>
      </c>
      <c r="CB87" s="37">
        <f t="shared" si="2"/>
        <v>0</v>
      </c>
      <c r="CC87" s="37">
        <f t="shared" si="2"/>
        <v>0.33333333333333331</v>
      </c>
      <c r="CD87" s="37">
        <f t="shared" si="2"/>
        <v>0</v>
      </c>
      <c r="CE87" s="37">
        <f t="shared" si="2"/>
        <v>0</v>
      </c>
      <c r="CF87" s="37">
        <f t="shared" si="2"/>
        <v>0</v>
      </c>
      <c r="CG87" s="37">
        <f t="shared" si="2"/>
        <v>0</v>
      </c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25"/>
      <c r="DF87" s="25"/>
      <c r="DG87" s="25"/>
      <c r="DH87" s="25"/>
      <c r="DI87" s="25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67" t="s">
        <v>0</v>
      </c>
      <c r="C1" s="68"/>
      <c r="D1" s="69" t="s">
        <v>1</v>
      </c>
      <c r="E1" s="68"/>
      <c r="F1" s="70" t="s">
        <v>177</v>
      </c>
      <c r="G1" s="68"/>
      <c r="H1" s="67" t="s">
        <v>174</v>
      </c>
      <c r="I1" s="68"/>
      <c r="J1" s="69" t="s">
        <v>175</v>
      </c>
      <c r="K1" s="68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71" t="str">
        <f>"Mirage"&amp;" "&amp;H5/SUM(H5:I5)*100</f>
        <v>Mirage 25</v>
      </c>
      <c r="I3" s="72"/>
      <c r="J3" s="71" t="str">
        <f>"Inferno"&amp;" "&amp;ROUND(J5/SUM(J5:K5)*100,0)</f>
        <v>Inferno 40</v>
      </c>
      <c r="K3" s="72"/>
      <c r="L3" s="71" t="str">
        <f>"Overpass"&amp;" "&amp;ROUND(L5/SUM(L5:M5)*100,0)</f>
        <v>Overpass 67</v>
      </c>
      <c r="M3" s="72"/>
      <c r="N3" s="71" t="str">
        <f>"Vertigo"&amp;" "&amp;ROUND(N5/SUM(N5:O5)*100,0)</f>
        <v>Vertigo 80</v>
      </c>
      <c r="O3" s="72"/>
      <c r="P3" s="71" t="str">
        <f>"Ancient"&amp;" "&amp;ROUND(P5/SUM(P5:Q5)*100,0)</f>
        <v>Ancient 50</v>
      </c>
      <c r="Q3" s="72"/>
      <c r="R3" s="71" t="str">
        <f>"Anubis"&amp;" "&amp;ROUND(R5/SUM(R5:S5)*100,0)</f>
        <v>Anubis 67</v>
      </c>
      <c r="S3" s="72"/>
      <c r="T3" s="71" t="str">
        <f>"Dust II"&amp;" "&amp;ROUND(T5/SUM(T5:U5)*100,0)</f>
        <v>Dust II 100</v>
      </c>
      <c r="U3" s="72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71" t="s">
        <v>206</v>
      </c>
      <c r="I7" s="72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2025-03-09T16:04:06Z</dcterms:modified>
</cp:coreProperties>
</file>