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ABD11561-4FEF-4115-89F1-48E712B6EAA5}" xr6:coauthVersionLast="47" xr6:coauthVersionMax="47" xr10:uidLastSave="{00000000-0000-0000-0000-000000000000}"/>
  <bookViews>
    <workbookView xWindow="28680" yWindow="-120" windowWidth="29040" windowHeight="15840" firstSheet="4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4" l="1"/>
  <c r="C137" i="12"/>
  <c r="B137" i="12"/>
  <c r="DA2" i="14"/>
  <c r="DB2" i="14"/>
  <c r="CZ2" i="14"/>
  <c r="CU2" i="14"/>
  <c r="CV2" i="14"/>
  <c r="CT2" i="14"/>
  <c r="CQ2" i="14"/>
  <c r="CN2" i="14"/>
  <c r="CK2" i="14"/>
  <c r="CI2" i="14"/>
  <c r="CJ2" i="14"/>
  <c r="CH2" i="14"/>
  <c r="CF2" i="14"/>
  <c r="CG2" i="14"/>
  <c r="CE2" i="14"/>
  <c r="CC2" i="14"/>
  <c r="CD2" i="14"/>
  <c r="CB2" i="14"/>
  <c r="BZ2" i="14"/>
  <c r="CA2" i="14"/>
  <c r="BY2" i="14"/>
  <c r="BW2" i="14"/>
  <c r="BX2" i="14"/>
  <c r="BV2" i="14"/>
  <c r="H4" i="12"/>
  <c r="CY2" i="14"/>
  <c r="CX2" i="14"/>
  <c r="CW2" i="14"/>
  <c r="CS2" i="14"/>
  <c r="CR2" i="14"/>
  <c r="CP2" i="14"/>
  <c r="CO2" i="14"/>
  <c r="CM2" i="14"/>
  <c r="CL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C45" i="7" s="1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C44" i="7" s="1"/>
  <c r="D52" i="7"/>
  <c r="C52" i="7"/>
  <c r="B52" i="7"/>
  <c r="P51" i="7"/>
  <c r="O51" i="7"/>
  <c r="N51" i="7"/>
  <c r="F44" i="7" s="1"/>
  <c r="M51" i="7"/>
  <c r="L51" i="7"/>
  <c r="K51" i="7"/>
  <c r="J51" i="7"/>
  <c r="I51" i="7"/>
  <c r="H51" i="7"/>
  <c r="G51" i="7"/>
  <c r="F51" i="7"/>
  <c r="E51" i="7"/>
  <c r="D51" i="7"/>
  <c r="C51" i="7"/>
  <c r="B51" i="7"/>
  <c r="B44" i="7" s="1"/>
  <c r="P50" i="7"/>
  <c r="O50" i="7"/>
  <c r="N50" i="7"/>
  <c r="F45" i="7" s="1"/>
  <c r="M50" i="7"/>
  <c r="L50" i="7"/>
  <c r="K50" i="7"/>
  <c r="E45" i="7" s="1"/>
  <c r="J50" i="7"/>
  <c r="I50" i="7"/>
  <c r="H50" i="7"/>
  <c r="D44" i="7" s="1"/>
  <c r="G50" i="7"/>
  <c r="F50" i="7"/>
  <c r="E50" i="7"/>
  <c r="D50" i="7"/>
  <c r="C50" i="7"/>
  <c r="B50" i="7"/>
  <c r="D45" i="7"/>
  <c r="B45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13" i="5" s="1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D8" i="4"/>
  <c r="B8" i="4"/>
  <c r="K7" i="4"/>
  <c r="J7" i="4"/>
  <c r="J8" i="4" s="1"/>
  <c r="I7" i="4"/>
  <c r="H7" i="4"/>
  <c r="H8" i="4" s="1"/>
  <c r="G7" i="4"/>
  <c r="F7" i="4"/>
  <c r="F8" i="4" s="1"/>
  <c r="E7" i="4"/>
  <c r="D7" i="4"/>
  <c r="C7" i="4"/>
  <c r="B7" i="4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4" i="11" s="1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P4" i="11" s="1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F196" i="1"/>
  <c r="C5" i="2" s="1"/>
  <c r="E196" i="1"/>
  <c r="C6" i="2" s="1"/>
  <c r="D196" i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C194" i="1"/>
  <c r="B194" i="1"/>
  <c r="BV3" i="14" l="1"/>
  <c r="CH3" i="14"/>
  <c r="BY3" i="14"/>
  <c r="CW3" i="14"/>
  <c r="CK3" i="14"/>
  <c r="CB3" i="14"/>
  <c r="CN3" i="14"/>
  <c r="CZ3" i="14"/>
  <c r="CE3" i="14"/>
  <c r="CQ3" i="14"/>
  <c r="CT3" i="14"/>
  <c r="C200" i="1"/>
  <c r="E44" i="7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E73" i="14"/>
  <c r="D73" i="14"/>
  <c r="C73" i="14"/>
  <c r="B73" i="14"/>
  <c r="E137" i="12"/>
  <c r="D137" i="12"/>
</calcChain>
</file>

<file path=xl/sharedStrings.xml><?xml version="1.0" encoding="utf-8"?>
<sst xmlns="http://schemas.openxmlformats.org/spreadsheetml/2006/main" count="1921" uniqueCount="902">
  <si>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</si>
  <si>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</si>
  <si>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</si>
  <si>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</si>
  <si>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</si>
  <si>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</si>
  <si>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</si>
  <si>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</si>
  <si>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</si>
  <si>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</si>
  <si>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</si>
  <si>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</si>
  <si>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</si>
  <si>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</si>
  <si>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</si>
  <si>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</si>
  <si>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</si>
  <si>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</si>
  <si>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</si>
  <si>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</si>
  <si>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</si>
  <si>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</si>
  <si>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</si>
  <si>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</si>
  <si>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</si>
  <si>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</si>
  <si>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</si>
  <si>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</si>
  <si>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</si>
  <si>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</si>
  <si>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</si>
  <si>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</si>
  <si>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</si>
  <si>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</si>
  <si>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</si>
  <si>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</si>
  <si>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</si>
  <si>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</si>
  <si>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</si>
  <si>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</si>
  <si>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</si>
  <si>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</si>
  <si>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</si>
  <si>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</si>
  <si>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</si>
  <si>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</si>
  <si>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</si>
  <si>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</si>
  <si>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</si>
  <si>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</si>
  <si>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</si>
  <si>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</si>
  <si>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</si>
  <si>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</si>
  <si>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</si>
  <si>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</si>
  <si>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</si>
  <si>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</si>
  <si>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</si>
  <si>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</si>
  <si>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</si>
  <si>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</si>
  <si>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</si>
  <si>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</si>
  <si>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</si>
  <si>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</si>
  <si>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</si>
  <si>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</si>
  <si>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</si>
  <si>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</si>
  <si>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</si>
  <si>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</si>
  <si>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</si>
  <si>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</si>
  <si>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</si>
  <si>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</si>
  <si>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</si>
  <si>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</si>
  <si>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</si>
  <si>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</si>
  <si>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</si>
  <si>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</si>
  <si>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</si>
  <si>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</si>
  <si>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</si>
  <si>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</si>
  <si>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</si>
  <si>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</si>
  <si>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</si>
  <si>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</si>
  <si>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</si>
  <si>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</si>
  <si>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</si>
  <si>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</si>
  <si>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</si>
  <si>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</si>
  <si>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</si>
  <si>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</si>
  <si>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</si>
  <si>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</si>
  <si>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</si>
  <si>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</si>
  <si>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</si>
  <si>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</si>
  <si>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</si>
  <si>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</si>
  <si>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</si>
  <si>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</si>
  <si>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</si>
  <si>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</si>
  <si>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</si>
  <si>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</si>
  <si>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</si>
  <si>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</si>
  <si>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</si>
  <si>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</si>
  <si>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</si>
  <si>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</si>
  <si>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</si>
  <si>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</si>
  <si>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</si>
  <si>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</si>
  <si>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</si>
  <si>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</si>
  <si>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</si>
  <si>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</si>
  <si>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</si>
  <si>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</si>
  <si>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</si>
  <si>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</si>
  <si>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</si>
  <si>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</si>
  <si>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</si>
  <si>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</si>
  <si>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</si>
  <si>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</si>
  <si>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</si>
  <si>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</si>
  <si>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</si>
  <si>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</si>
  <si>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</si>
  <si>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</si>
  <si>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</si>
  <si>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</si>
  <si>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</si>
  <si>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</si>
  <si>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</si>
  <si>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</si>
  <si>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</si>
  <si>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</si>
  <si>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</si>
  <si>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</si>
  <si>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</si>
  <si>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</si>
  <si>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</si>
  <si>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</si>
  <si>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</si>
  <si>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</si>
  <si>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</si>
  <si>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</si>
  <si>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</si>
  <si>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</si>
  <si>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</si>
  <si>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</si>
  <si>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</si>
  <si>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</si>
  <si>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</si>
  <si>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</si>
  <si>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</si>
  <si>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</si>
  <si>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</si>
  <si>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</si>
  <si>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</si>
  <si>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</si>
  <si>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</si>
  <si>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</si>
  <si>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</si>
  <si>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</si>
  <si>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</si>
  <si>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</si>
  <si>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</si>
  <si>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</si>
  <si>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</si>
  <si>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</si>
  <si>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</si>
  <si>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</si>
  <si>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</si>
  <si>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</si>
  <si>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</si>
  <si>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</si>
  <si>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</si>
  <si>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</si>
  <si>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</si>
  <si>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</si>
  <si>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</si>
  <si>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</si>
  <si>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</si>
  <si>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</si>
  <si>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</si>
  <si>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</si>
  <si>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</si>
  <si>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</si>
  <si>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</si>
  <si>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</si>
  <si>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</si>
  <si>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</si>
  <si>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</si>
  <si>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</si>
  <si>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</si>
  <si>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</si>
  <si>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</si>
  <si>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</si>
  <si>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</si>
  <si>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</si>
  <si>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</si>
  <si>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</si>
  <si>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</si>
  <si>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</si>
  <si>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</si>
  <si>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</si>
  <si>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</si>
  <si>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</si>
  <si>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</si>
  <si>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</si>
  <si>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</si>
  <si>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</si>
  <si>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</si>
  <si>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</si>
  <si>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</si>
  <si>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</si>
  <si>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</si>
  <si>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</si>
  <si>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</si>
  <si>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</si>
  <si>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</si>
  <si>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</si>
  <si>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</si>
  <si>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</si>
  <si>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</si>
  <si>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</si>
  <si>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</si>
  <si>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</si>
  <si>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</si>
  <si>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</si>
  <si>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</si>
  <si>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</si>
  <si>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</si>
  <si>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</si>
  <si>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</si>
  <si>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</si>
  <si>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</si>
  <si>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</si>
  <si>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</si>
  <si>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</si>
  <si>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</si>
  <si>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</si>
  <si>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</si>
  <si>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</si>
  <si>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</si>
  <si>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</si>
  <si>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</si>
  <si>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</si>
  <si>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</si>
  <si>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</si>
  <si>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</si>
  <si>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</si>
  <si>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</si>
  <si>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</si>
  <si>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</si>
  <si>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</si>
  <si>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</si>
  <si>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</si>
  <si>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</si>
  <si>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</si>
  <si>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</si>
  <si>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</si>
  <si>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</si>
  <si>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</si>
  <si>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</si>
  <si>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</si>
  <si>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</si>
  <si>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</si>
  <si>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</si>
  <si>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</si>
  <si>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</si>
  <si>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</si>
  <si>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</si>
  <si>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</si>
  <si>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</si>
  <si>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</si>
  <si>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</si>
  <si>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</si>
  <si>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</si>
  <si>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</si>
  <si>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</si>
  <si>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</si>
  <si>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</si>
  <si>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</si>
  <si>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</si>
  <si>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</si>
  <si>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</si>
  <si>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</si>
  <si>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</si>
  <si>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</si>
  <si>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</si>
  <si>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</si>
  <si>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</si>
  <si>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</si>
  <si>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</si>
  <si>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</si>
  <si>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</si>
  <si>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</si>
  <si>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</si>
  <si>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</si>
  <si>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</si>
  <si>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</si>
  <si>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</si>
  <si>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</si>
  <si>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</si>
  <si>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</si>
  <si>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</si>
  <si>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</si>
  <si>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</si>
  <si>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</si>
  <si>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</si>
  <si>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</si>
  <si>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</si>
  <si>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</si>
  <si>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</si>
  <si>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</si>
  <si>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</si>
  <si>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</si>
  <si>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</si>
  <si>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</si>
  <si>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</si>
  <si>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</si>
  <si>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</si>
  <si>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</si>
  <si>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</si>
  <si>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</si>
  <si>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</si>
  <si>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</si>
  <si>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</si>
  <si>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</si>
  <si>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</si>
  <si>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</si>
  <si>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</si>
  <si>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</si>
  <si>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</si>
  <si>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</si>
  <si>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</si>
  <si>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</si>
  <si>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</si>
  <si>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</si>
  <si>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</si>
  <si>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</si>
  <si>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</si>
  <si>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</si>
  <si>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</si>
  <si>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</si>
  <si>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</si>
  <si>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</si>
  <si>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</si>
  <si>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</si>
  <si>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</si>
  <si>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</si>
  <si>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</si>
  <si>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</si>
  <si>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</si>
  <si>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</si>
  <si>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</si>
  <si>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</si>
  <si>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</si>
  <si>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</si>
  <si>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</si>
  <si>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</si>
  <si>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</si>
  <si>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</si>
  <si>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</si>
  <si>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</si>
  <si>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</si>
  <si>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</si>
  <si>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</si>
  <si>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</si>
  <si>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</si>
  <si>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</si>
  <si>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</si>
  <si>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</si>
  <si>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</si>
  <si>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</si>
  <si>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</si>
  <si>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</si>
  <si>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</si>
  <si>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</si>
  <si>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</si>
  <si>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</si>
  <si>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</si>
  <si>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</si>
  <si>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</si>
  <si>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</si>
  <si>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</si>
  <si>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</si>
  <si>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</si>
  <si>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</si>
  <si>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</si>
  <si>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</si>
  <si>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</si>
  <si>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</si>
  <si>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</si>
  <si>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</si>
  <si>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</si>
  <si>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</si>
  <si>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</si>
  <si>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</si>
  <si>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</si>
  <si>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</si>
  <si>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</si>
  <si>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</si>
  <si>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</si>
  <si>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</si>
  <si>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</si>
  <si>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</si>
  <si>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</si>
  <si>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</si>
  <si>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</si>
  <si>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</si>
  <si>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</si>
  <si>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</si>
  <si>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</si>
  <si>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</si>
  <si>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</si>
  <si>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</si>
  <si>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</si>
  <si>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</si>
  <si>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</si>
  <si>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</si>
  <si>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</si>
  <si>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</si>
  <si>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</si>
  <si>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</si>
  <si>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</si>
  <si>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</si>
  <si>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</si>
  <si>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</si>
  <si>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</si>
  <si>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</si>
  <si>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</si>
  <si>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</si>
  <si>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</si>
  <si>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</si>
  <si>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</si>
  <si>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</si>
  <si>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</si>
  <si>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</si>
  <si>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</si>
  <si>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</si>
  <si>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</si>
  <si>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</si>
  <si>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</si>
  <si>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</si>
  <si>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</si>
  <si>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</si>
  <si>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</si>
  <si>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</si>
  <si>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</si>
  <si>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</si>
  <si>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</si>
  <si>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</si>
  <si>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</si>
  <si>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</si>
  <si>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</si>
  <si>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</si>
  <si>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</si>
  <si>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</si>
  <si>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</si>
  <si>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</si>
  <si>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</si>
  <si>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</si>
  <si>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</si>
  <si>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</si>
  <si>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</si>
  <si>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</si>
  <si>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</si>
  <si>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</si>
  <si>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</si>
  <si>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</si>
  <si>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</si>
  <si>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</si>
  <si>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</si>
  <si>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</si>
  <si>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</si>
  <si>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</si>
  <si>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</si>
  <si>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</si>
  <si>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</si>
  <si>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</si>
  <si>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</si>
  <si>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</si>
  <si>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</si>
  <si>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</si>
  <si>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</si>
  <si>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</si>
  <si>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</si>
  <si>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</si>
  <si>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</si>
  <si>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</si>
  <si>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</si>
  <si>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</si>
  <si>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</si>
  <si>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</si>
  <si>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</si>
  <si>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</si>
  <si>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</si>
  <si>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</si>
  <si>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</si>
  <si>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</si>
  <si>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</si>
  <si>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</si>
  <si>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</si>
  <si>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</si>
  <si>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</si>
  <si>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</si>
  <si>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</si>
  <si>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</si>
  <si>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</si>
  <si>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</si>
  <si>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</si>
  <si>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</si>
  <si>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</si>
  <si>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</si>
  <si>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</si>
  <si>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</si>
  <si>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</si>
  <si>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</si>
  <si>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</si>
  <si>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</si>
  <si>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</si>
  <si>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</si>
  <si>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</si>
  <si>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</si>
  <si>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</si>
  <si>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</si>
  <si>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</si>
  <si>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</si>
  <si>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</si>
  <si>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</si>
  <si>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</si>
  <si>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</si>
  <si>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</si>
  <si>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</si>
  <si>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</si>
  <si>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</si>
  <si>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</si>
  <si>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</si>
  <si>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</si>
  <si>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</si>
  <si>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</si>
  <si>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</si>
  <si>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</si>
  <si>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</si>
  <si>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</si>
  <si>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</si>
  <si>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</si>
  <si>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</si>
  <si>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</si>
  <si>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</si>
  <si>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</si>
  <si>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</si>
  <si>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</si>
  <si>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</si>
  <si>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</si>
  <si>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</si>
  <si>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</si>
  <si>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</si>
  <si>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</si>
  <si>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</si>
  <si>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</si>
  <si>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</si>
  <si>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</si>
  <si>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</si>
  <si>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</si>
  <si>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</si>
  <si>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</si>
  <si>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</si>
  <si>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</si>
  <si>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</si>
  <si>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</si>
  <si>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</si>
  <si>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</si>
  <si>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</si>
  <si>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</si>
  <si>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</si>
  <si>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</si>
  <si>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</si>
  <si>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</si>
  <si>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</si>
  <si>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</si>
  <si>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</si>
  <si>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</si>
  <si>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</si>
  <si>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</si>
  <si>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</si>
  <si>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</si>
  <si>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</si>
  <si>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</si>
  <si>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</si>
  <si>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</si>
  <si>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</si>
  <si>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</si>
  <si>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</si>
  <si>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</si>
  <si>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</si>
  <si>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</si>
  <si>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</si>
  <si>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</si>
  <si>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</si>
  <si>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</si>
  <si>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</si>
  <si>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</si>
  <si>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</si>
  <si>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</si>
  <si>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</si>
  <si>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</si>
  <si>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</si>
  <si>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</si>
  <si>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</si>
  <si>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</si>
  <si>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</si>
  <si>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</si>
  <si>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</si>
  <si>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</si>
  <si>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</si>
  <si>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</si>
  <si>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</si>
  <si>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</si>
  <si>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</si>
  <si>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</si>
  <si>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</si>
  <si>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</si>
  <si>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</si>
  <si>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</si>
  <si>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</si>
  <si>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</si>
  <si>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</si>
  <si>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</si>
  <si>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</si>
  <si>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</si>
  <si>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</si>
  <si>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</si>
  <si>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</si>
  <si>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</si>
  <si>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</si>
  <si>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</si>
  <si>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</si>
  <si>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</si>
  <si>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</si>
  <si>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</si>
  <si>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</si>
  <si>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</si>
  <si>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</si>
  <si>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</si>
  <si>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</si>
  <si>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</si>
  <si>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</si>
  <si>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</si>
  <si>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</si>
  <si>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</si>
  <si>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</si>
  <si>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</si>
  <si>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</si>
  <si>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</si>
  <si>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</si>
  <si>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</si>
  <si>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</si>
  <si>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</si>
  <si>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</si>
  <si>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</si>
  <si>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</si>
  <si>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</si>
  <si>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</si>
  <si>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</si>
  <si>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</si>
  <si>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</si>
  <si>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</si>
  <si>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</si>
  <si>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</si>
  <si>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</si>
  <si>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</si>
  <si>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</si>
  <si>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</si>
  <si>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</si>
  <si>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</si>
  <si>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</si>
  <si>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</si>
  <si>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</si>
  <si>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</si>
  <si>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</si>
  <si>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</si>
  <si>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</si>
  <si>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</si>
  <si>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</si>
  <si>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</si>
  <si>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</si>
  <si>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</si>
  <si>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</si>
  <si>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</si>
  <si>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</si>
  <si>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</si>
  <si>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</si>
  <si>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</si>
  <si>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</si>
  <si>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</si>
  <si>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</si>
  <si>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</si>
  <si>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</si>
  <si>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</si>
  <si>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</si>
  <si>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</si>
  <si>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</si>
  <si>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</si>
  <si>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</si>
  <si>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</si>
  <si>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</si>
  <si>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</si>
  <si>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</si>
  <si>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</si>
  <si>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</si>
  <si>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</si>
  <si>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</si>
  <si>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</si>
  <si>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</si>
  <si>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</si>
  <si>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</si>
  <si>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</si>
  <si>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</si>
  <si>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</si>
  <si>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</si>
  <si>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</si>
  <si>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</si>
  <si>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</si>
  <si>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</si>
  <si>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</si>
  <si>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</si>
  <si>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</si>
  <si>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</si>
  <si>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</si>
  <si>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</si>
  <si>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</si>
  <si>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</si>
  <si>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</si>
  <si>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</si>
  <si>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</si>
  <si>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</si>
  <si>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</si>
  <si>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</si>
  <si>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</si>
  <si>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</si>
  <si>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</si>
  <si>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</si>
  <si>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</si>
  <si>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</si>
  <si>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</si>
  <si>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</si>
  <si>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</si>
  <si>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</si>
  <si>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</si>
  <si>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</si>
  <si>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</si>
  <si>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</si>
  <si>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</si>
  <si>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</si>
  <si>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</si>
  <si>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</si>
  <si>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</si>
  <si>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</si>
  <si>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</si>
  <si>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</si>
  <si>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</si>
  <si>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</si>
  <si>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</si>
  <si>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</si>
  <si>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</si>
  <si>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</si>
  <si>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</si>
  <si>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</si>
  <si>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</si>
  <si>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</si>
  <si>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</si>
  <si>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</si>
  <si>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</si>
  <si>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</si>
  <si>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</si>
  <si>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</si>
  <si>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</si>
  <si>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</si>
  <si>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</si>
  <si>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</si>
  <si>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</si>
  <si>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</si>
  <si>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</si>
  <si>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</si>
  <si>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</si>
  <si>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</si>
  <si>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</si>
  <si>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</si>
  <si>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</si>
  <si>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</si>
  <si>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</si>
  <si>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</si>
  <si>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</si>
  <si>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</si>
  <si>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</si>
  <si>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</si>
  <si>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</si>
  <si>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</si>
  <si>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</si>
  <si>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</si>
  <si>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</si>
  <si>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</si>
  <si>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</si>
  <si>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</si>
  <si>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</si>
  <si>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</si>
  <si>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</si>
  <si>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</si>
  <si>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</si>
  <si>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</si>
  <si>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 map (mirage)</t>
  </si>
  <si>
    <t>2 map (anu)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</si>
  <si>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</si>
  <si>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</si>
  <si>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</si>
  <si>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</si>
  <si>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</si>
  <si>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</si>
  <si>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</si>
  <si>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</si>
  <si>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</si>
  <si>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</si>
  <si>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</si>
  <si>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</si>
  <si>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</si>
  <si>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</si>
  <si>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</si>
  <si>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</si>
  <si>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</si>
  <si>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</si>
  <si>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</si>
  <si>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</si>
  <si>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</si>
  <si>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</si>
  <si>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</si>
  <si>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</si>
  <si>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</si>
  <si>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</si>
  <si>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</si>
  <si>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</si>
  <si>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</si>
  <si>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</si>
  <si>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</si>
  <si>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</si>
  <si>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</si>
  <si>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</si>
  <si>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</si>
  <si>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</si>
  <si>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</si>
  <si>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</si>
  <si>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</si>
  <si>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</si>
  <si>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</si>
  <si>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</si>
  <si>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</si>
  <si>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</si>
  <si>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</si>
  <si>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</si>
  <si>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</si>
  <si>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</si>
  <si>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</si>
  <si>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</si>
  <si>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</si>
  <si>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</si>
  <si>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</si>
  <si>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</si>
  <si>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</si>
  <si>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</si>
  <si>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13.02.2025</t>
  </si>
  <si>
    <t>117 map (nuke)</t>
  </si>
  <si>
    <t>44 map (off)</t>
  </si>
  <si>
    <t>45 map (anc)</t>
  </si>
  <si>
    <t>C:\</t>
  </si>
  <si>
    <t>15.02.2025</t>
  </si>
  <si>
    <t>46 map (edin)</t>
  </si>
  <si>
    <t>47 map (dust)</t>
  </si>
  <si>
    <t>48 map (train)</t>
  </si>
  <si>
    <t>50 map (mir)</t>
  </si>
  <si>
    <t>51 map (off)</t>
  </si>
  <si>
    <t>16.02.2025</t>
  </si>
  <si>
    <t>52 map (off)</t>
  </si>
  <si>
    <t>54 map (dust)</t>
  </si>
  <si>
    <t>55 map (mir)</t>
  </si>
  <si>
    <t>56 map (anu)</t>
  </si>
  <si>
    <t>57 map (anc)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</si>
</sst>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2"/>
      <color theme="1"/>
      <name val="Consolas"/>
      <family val="3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2" borderId="0" xfId="0" applyFont="1" applyFill="1"/>
    <xf numFmtId="0" fontId="5" fillId="5" borderId="0" xfId="0" applyFont="1" applyFill="1"/>
    <xf numFmtId="164" fontId="11" fillId="2" borderId="0" xfId="0" applyNumberFormat="1" applyFont="1" applyFill="1"/>
    <xf numFmtId="0" fontId="3" fillId="2" borderId="1" xfId="0" applyFont="1" applyFill="1" applyBorder="1"/>
    <xf numFmtId="164" fontId="11" fillId="4" borderId="0" xfId="0" applyNumberFormat="1" applyFont="1" applyFill="1"/>
    <xf numFmtId="0" fontId="12" fillId="5" borderId="1" xfId="0" applyFont="1" applyFill="1" applyBorder="1"/>
    <xf numFmtId="0" fontId="2" fillId="2" borderId="0" xfId="0" applyFont="1" applyFill="1"/>
    <xf numFmtId="164" fontId="11" fillId="3" borderId="0" xfId="0" applyNumberFormat="1" applyFont="1" applyFill="1"/>
    <xf numFmtId="0" fontId="3" fillId="3" borderId="16" xfId="0" applyFont="1" applyFill="1" applyBorder="1"/>
    <xf numFmtId="0" fontId="0" fillId="12" borderId="0" xfId="0" applyFill="1"/>
    <xf numFmtId="0" fontId="0" fillId="13" borderId="0" xfId="0" applyFill="1"/>
    <xf numFmtId="0" fontId="14" fillId="0" borderId="0" xfId="0" applyFont="1"/>
    <xf numFmtId="0" fontId="3" fillId="3" borderId="5" xfId="0" applyFont="1" applyFill="1" applyBorder="1"/>
    <xf numFmtId="0" fontId="2" fillId="2" borderId="5" xfId="0" applyFont="1" applyFill="1" applyBorder="1"/>
    <xf numFmtId="14" fontId="11" fillId="4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1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35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topLeftCell="A268"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58" t="s">
        <v>373</v>
      </c>
      <c r="G3" s="59"/>
      <c r="H3" s="59"/>
      <c r="I3" s="58" t="s">
        <v>374</v>
      </c>
      <c r="J3" s="59"/>
      <c r="K3" s="59"/>
      <c r="L3" s="58" t="s">
        <v>375</v>
      </c>
      <c r="M3" s="59"/>
      <c r="N3" s="59"/>
      <c r="O3" s="58" t="s">
        <v>376</v>
      </c>
      <c r="P3" s="59"/>
      <c r="Q3" s="59"/>
      <c r="R3" s="58" t="s">
        <v>377</v>
      </c>
      <c r="S3" s="59"/>
      <c r="T3" s="58" t="s">
        <v>378</v>
      </c>
      <c r="U3" s="59"/>
      <c r="V3" s="58" t="s">
        <v>379</v>
      </c>
      <c r="W3" s="59"/>
      <c r="X3" s="59"/>
      <c r="Y3" s="58" t="s">
        <v>380</v>
      </c>
      <c r="Z3" s="59"/>
      <c r="AA3" s="59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/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54" t="s">
        <v>641</v>
      </c>
      <c r="B1" s="60"/>
      <c r="C1" s="60"/>
      <c r="D1" s="55"/>
      <c r="E1" s="56" t="s">
        <v>642</v>
      </c>
      <c r="F1" s="60"/>
      <c r="G1" s="60"/>
      <c r="H1" s="60"/>
      <c r="I1" s="60"/>
      <c r="J1" s="55"/>
      <c r="K1" s="57" t="s">
        <v>643</v>
      </c>
      <c r="L1" s="60"/>
      <c r="M1" s="60"/>
      <c r="N1" s="55"/>
      <c r="O1" s="61" t="s">
        <v>644</v>
      </c>
      <c r="P1" s="62"/>
      <c r="Q1" s="62"/>
      <c r="R1" s="62"/>
      <c r="S1" s="63"/>
      <c r="T1" s="64" t="s">
        <v>645</v>
      </c>
      <c r="U1" s="65"/>
      <c r="V1" s="65"/>
      <c r="W1" s="65"/>
      <c r="X1" s="66"/>
      <c r="Y1" s="67" t="s">
        <v>646</v>
      </c>
      <c r="Z1" s="68"/>
      <c r="AA1" s="68"/>
      <c r="AB1" s="69"/>
      <c r="AC1" s="70" t="s">
        <v>647</v>
      </c>
      <c r="AD1" s="60"/>
      <c r="AE1" s="60"/>
      <c r="AF1" s="60"/>
      <c r="AG1" s="55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58" t="s">
        <v>651</v>
      </c>
      <c r="B8" s="59"/>
      <c r="C8" s="59"/>
      <c r="D8" s="59"/>
      <c r="E8" s="59"/>
      <c r="F8" s="59"/>
      <c r="G8" s="59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71" t="s">
        <v>710</v>
      </c>
      <c r="C20" s="72"/>
      <c r="D20" s="72"/>
      <c r="E20" s="72"/>
      <c r="F20" s="72"/>
      <c r="G20" s="72"/>
      <c r="H20" s="73"/>
    </row>
    <row r="21" spans="1:13" ht="15.75" customHeight="1" x14ac:dyDescent="0.25"/>
    <row r="22" spans="1:13" ht="15.75" customHeight="1" x14ac:dyDescent="0.25">
      <c r="A22" s="71" t="s">
        <v>711</v>
      </c>
      <c r="B22" s="72"/>
      <c r="C22" s="73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37"/>
  <sheetViews>
    <sheetView topLeftCell="A115" workbookViewId="0">
      <selection activeCell="A135" sqref="A135:XFD137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74" t="s">
        <v>715</v>
      </c>
      <c r="I3" s="59"/>
      <c r="J3" s="59"/>
      <c r="K3" s="59"/>
      <c r="L3" s="58" t="s">
        <v>716</v>
      </c>
      <c r="M3" s="59"/>
      <c r="N3" s="59"/>
      <c r="O3" s="59"/>
      <c r="P3" s="58" t="s">
        <v>717</v>
      </c>
      <c r="Q3" s="59"/>
      <c r="R3" s="59"/>
      <c r="S3" s="59"/>
      <c r="T3" s="58" t="s">
        <v>718</v>
      </c>
      <c r="U3" s="59"/>
      <c r="V3" s="59"/>
      <c r="W3" s="59"/>
      <c r="X3" s="58" t="s">
        <v>719</v>
      </c>
      <c r="Y3" s="59"/>
      <c r="Z3" s="59"/>
      <c r="AA3" s="59"/>
      <c r="AB3" s="58" t="s">
        <v>720</v>
      </c>
      <c r="AC3" s="59"/>
      <c r="AD3" s="59"/>
      <c r="AE3" s="59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>AVERAGE(B6,B8,B10,B11,B13,B14,B16,B17,B23,B30,B42,B50,B53,B55,B60,B66,B70)</f>
        <v>1.2147058823529411</v>
      </c>
      <c r="I4" s="1">
        <f t="shared" ref="I4:K4" si="0">AVERAGE(C6,C8,C10,C11,C13,C14,C16,C17,C23,C30,C42,C50,C53,C55,C60,C66,C70)</f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ht="15.75" x14ac:dyDescent="0.25">
      <c r="A10" s="1" t="s">
        <v>387</v>
      </c>
      <c r="B10" s="1">
        <v>1.3</v>
      </c>
      <c r="C10" s="1">
        <v>1.57</v>
      </c>
      <c r="I10" s="50"/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6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6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6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 spans="1:6" x14ac:dyDescent="0.25">
      <c r="A132" s="53">
        <v>45701</v>
      </c>
      <c r="B132" s="38"/>
      <c r="C132" s="38"/>
      <c r="D132" s="38"/>
      <c r="E132" s="38"/>
      <c r="F132" s="36"/>
    </row>
    <row r="133" spans="1:6" x14ac:dyDescent="0.25">
      <c r="A133" s="48" t="s">
        <v>886</v>
      </c>
      <c r="B133">
        <v>0.98</v>
      </c>
      <c r="C133">
        <v>1.1499999999999999</v>
      </c>
    </row>
    <row r="134" spans="1:6" x14ac:dyDescent="0.25">
      <c r="A134" s="49" t="s">
        <v>497</v>
      </c>
      <c r="B134">
        <v>0.62</v>
      </c>
      <c r="C134">
        <v>0.45</v>
      </c>
    </row>
    <row r="135" spans="1:6" x14ac:dyDescent="0.25">
      <c r="A135" s="38" t="s">
        <v>890</v>
      </c>
      <c r="B135" s="38"/>
      <c r="C135" s="38"/>
      <c r="D135" s="38"/>
      <c r="E135" s="38"/>
    </row>
    <row r="136" spans="1:6" x14ac:dyDescent="0.25">
      <c r="A136" s="49" t="s">
        <v>498</v>
      </c>
      <c r="B136">
        <v>0.42</v>
      </c>
      <c r="C136">
        <v>0.87</v>
      </c>
    </row>
    <row r="137" spans="1:6" ht="15.75" customHeight="1" x14ac:dyDescent="0.25">
      <c r="B137" s="1">
        <f>AVERAGE(B3:B136)</f>
        <v>1.1137815126050421</v>
      </c>
      <c r="C137" s="1">
        <f>AVERAGE(C3:C136)</f>
        <v>0.98925925925925973</v>
      </c>
      <c r="D137" s="1">
        <f>AVERAGE(D3:D136)</f>
        <v>0.86599999999999999</v>
      </c>
      <c r="E137" s="1">
        <f>AVERAGE(E3:E136)</f>
        <v>0.75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A6" sqref="A6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</row>
    <row r="2" spans="1:105" x14ac:dyDescent="0.25">
      <c r="A2" s="41">
        <v>45682</v>
      </c>
      <c r="B2" s="42" t="s">
        <v>713</v>
      </c>
      <c r="C2" s="42"/>
      <c r="D2" s="42"/>
      <c r="E2" s="42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3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4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B73"/>
  <sheetViews>
    <sheetView tabSelected="1" workbookViewId="0">
      <pane ySplit="1" topLeftCell="A44" activePane="bottomLeft" state="frozen"/>
      <selection pane="bottomLeft" activeCell="A73" sqref="A59:XFD73"/>
    </sheetView>
  </sheetViews>
  <sheetFormatPr defaultColWidth="14.42578125" defaultRowHeight="15" customHeight="1" x14ac:dyDescent="0.25"/>
  <cols>
    <col min="1" max="1" width="13.42578125" customWidth="1"/>
    <col min="2" max="106" width="8.7109375" customWidth="1"/>
  </cols>
  <sheetData>
    <row r="1" spans="1:106" x14ac:dyDescent="0.25">
      <c r="B1" s="1" t="s">
        <v>84</v>
      </c>
      <c r="C1" s="1" t="s">
        <v>1</v>
      </c>
      <c r="D1" s="1" t="s">
        <v>183</v>
      </c>
      <c r="E1" t="s">
        <v>712</v>
      </c>
      <c r="F1" t="s">
        <v>889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  <c r="BV1" s="58" t="s">
        <v>829</v>
      </c>
      <c r="BW1" s="59"/>
      <c r="BX1" s="59"/>
      <c r="BY1" s="58" t="s">
        <v>830</v>
      </c>
      <c r="BZ1" s="59"/>
      <c r="CA1" s="59"/>
      <c r="CB1" s="58" t="s">
        <v>831</v>
      </c>
      <c r="CC1" s="59"/>
      <c r="CD1" s="59"/>
      <c r="CE1" s="58" t="s">
        <v>832</v>
      </c>
      <c r="CF1" s="59"/>
      <c r="CG1" s="59"/>
      <c r="CH1" s="58" t="s">
        <v>833</v>
      </c>
      <c r="CI1" s="59"/>
      <c r="CJ1" s="59"/>
      <c r="CK1" s="58" t="s">
        <v>834</v>
      </c>
      <c r="CL1" s="59"/>
      <c r="CM1" s="59"/>
      <c r="CN1" s="58" t="s">
        <v>835</v>
      </c>
      <c r="CO1" s="59"/>
      <c r="CP1" s="59"/>
      <c r="CQ1" s="58" t="s">
        <v>836</v>
      </c>
      <c r="CR1" s="59"/>
      <c r="CS1" s="59"/>
      <c r="CT1" s="58" t="s">
        <v>837</v>
      </c>
      <c r="CU1" s="59"/>
      <c r="CV1" s="59"/>
      <c r="CW1" s="58" t="s">
        <v>838</v>
      </c>
      <c r="CX1" s="59"/>
      <c r="CY1" s="59"/>
      <c r="CZ1" s="58" t="s">
        <v>839</v>
      </c>
      <c r="DA1" s="59"/>
      <c r="DB1" s="59"/>
    </row>
    <row r="2" spans="1:106" x14ac:dyDescent="0.25">
      <c r="A2" s="46">
        <v>45664</v>
      </c>
      <c r="B2" s="4" t="s">
        <v>840</v>
      </c>
      <c r="C2" s="4"/>
      <c r="D2" s="4"/>
      <c r="E2" s="4"/>
      <c r="F2" s="51"/>
      <c r="G2" s="2"/>
      <c r="O2" s="13"/>
      <c r="T2" s="4"/>
      <c r="AB2" s="13"/>
      <c r="AG2" s="8"/>
      <c r="AO2" s="13"/>
      <c r="AT2" s="6"/>
      <c r="BB2" s="13"/>
      <c r="BG2" s="10"/>
      <c r="BV2" s="1">
        <f>AVERAGE(B3,B11,B19,B26,B42,B44,B52,B55)</f>
        <v>1.3875000000000002</v>
      </c>
      <c r="BW2" s="1">
        <f>AVERAGE(C3,C11,C19,C26,C42,C44,C52,C55)</f>
        <v>1.2037500000000001</v>
      </c>
      <c r="BX2" s="1">
        <f>AVERAGE(D3,D11,D19,D26,D42,D44,D52,D55)</f>
        <v>1.3928571428571428</v>
      </c>
      <c r="BY2" s="1">
        <f>AVERAGE(B10,B17,B28,B33,B40,B50,B53)</f>
        <v>1.1828571428571431</v>
      </c>
      <c r="BZ2" s="1">
        <f>AVERAGE(C10,C17,C28,C33,C40,C50,C53)</f>
        <v>0.87571428571428578</v>
      </c>
      <c r="CA2" s="1">
        <f>AVERAGE(D10,D17,D28,D33,D40,D50,D53)</f>
        <v>1.4183333333333332</v>
      </c>
      <c r="CB2" s="1">
        <f>AVERAGE(B14,B22,B48)</f>
        <v>1.37</v>
      </c>
      <c r="CC2" s="1">
        <f>AVERAGE(C14,C22,C48)</f>
        <v>1.66</v>
      </c>
      <c r="CD2" s="1">
        <f>AVERAGE(D14,D22,D48)</f>
        <v>1.1833333333333333</v>
      </c>
      <c r="CE2" s="1">
        <f>AVERAGE(B4,B13,B21,B38,B58)</f>
        <v>1.2879999999999998</v>
      </c>
      <c r="CF2" s="1">
        <f>AVERAGE(C4,C13,C21,C38,C58)</f>
        <v>1.276</v>
      </c>
      <c r="CG2" s="1">
        <f>AVERAGE(D4,D13,D21,D38,D58)</f>
        <v>0.87000000000000011</v>
      </c>
      <c r="CH2" s="1">
        <f>AVERAGE(B5,B8,B23,B29,B34,B47,B57)</f>
        <v>1.1171428571428572</v>
      </c>
      <c r="CI2" s="1">
        <f>AVERAGE(C5,C8,C23,C29,C34,C47,C57)</f>
        <v>1.0857142857142856</v>
      </c>
      <c r="CJ2" s="1">
        <f>AVERAGE(D5,D8,D23,D29,D34,D47,D57)</f>
        <v>1.1600000000000001</v>
      </c>
      <c r="CK2" s="1">
        <f>AVERAGE(B6,B9,B37)</f>
        <v>1.3466666666666667</v>
      </c>
      <c r="CL2" s="1">
        <f>AVERAGE(C6,C9,C37)</f>
        <v>1.25</v>
      </c>
      <c r="CM2" s="1">
        <f>AVERAGE(D6,D9,D37)</f>
        <v>1</v>
      </c>
      <c r="CN2" s="1">
        <f>AVERAGE(B12,B16)</f>
        <v>1.08</v>
      </c>
      <c r="CO2" s="1">
        <f>AVERAGE(C12,C16)</f>
        <v>1.3399999999999999</v>
      </c>
      <c r="CP2" s="1">
        <f>AVERAGE(D12,D16)</f>
        <v>1.2200000000000002</v>
      </c>
      <c r="CQ2" s="1">
        <f>AVERAGE(B24,B30,B39)</f>
        <v>1.1599999999999999</v>
      </c>
      <c r="CR2" s="1">
        <f>AVERAGE(C24,C30,C39)</f>
        <v>1.593333333333333</v>
      </c>
      <c r="CS2" s="1">
        <f>AVERAGE(D24,D30,D39)</f>
        <v>1.1966666666666665</v>
      </c>
      <c r="CT2" s="1">
        <f>AVERAGE(B18,B27,B35,B41,B46)</f>
        <v>1.032</v>
      </c>
      <c r="CU2" s="1">
        <f>AVERAGE(C18,C27,C35,C41,C46)</f>
        <v>0.90200000000000014</v>
      </c>
      <c r="CV2" s="1">
        <f>AVERAGE(D18,D27,D35,D41,D46)</f>
        <v>0.95199999999999996</v>
      </c>
      <c r="CW2" s="1">
        <f>AVERAGE(B20)</f>
        <v>0.6</v>
      </c>
      <c r="CX2" s="1">
        <f>AVERAGE(C20)</f>
        <v>1.41</v>
      </c>
      <c r="CY2" s="1">
        <f>AVERAGE(D20)</f>
        <v>0.93</v>
      </c>
      <c r="CZ2" s="1">
        <f>AVERAGE(B32,B45)</f>
        <v>1.4</v>
      </c>
      <c r="DA2" s="1">
        <f>AVERAGE(C32,C45)</f>
        <v>1.335</v>
      </c>
      <c r="DB2" s="1">
        <f>AVERAGE(D32,D45)</f>
        <v>1.4950000000000001</v>
      </c>
    </row>
    <row r="3" spans="1:106" x14ac:dyDescent="0.25">
      <c r="A3" s="6" t="s">
        <v>841</v>
      </c>
      <c r="B3" s="1">
        <v>1.1000000000000001</v>
      </c>
      <c r="C3" s="1">
        <v>1.28</v>
      </c>
      <c r="D3" s="1">
        <v>0.71</v>
      </c>
      <c r="G3" s="2">
        <v>1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1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1</v>
      </c>
      <c r="U3" s="1">
        <v>1</v>
      </c>
      <c r="V3" s="1">
        <v>2</v>
      </c>
      <c r="W3" s="1">
        <v>0</v>
      </c>
      <c r="X3" s="1">
        <v>0</v>
      </c>
      <c r="Y3" s="1">
        <v>0</v>
      </c>
      <c r="Z3" s="1">
        <v>1</v>
      </c>
      <c r="AA3" s="1">
        <v>2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8">
        <v>0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  <c r="AM3" s="1">
        <v>2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6"/>
      <c r="BB3" s="13"/>
      <c r="BG3" s="10"/>
      <c r="BV3" s="58">
        <f>SUM(BV2:BX2)</f>
        <v>3.9841071428571433</v>
      </c>
      <c r="BW3" s="59"/>
      <c r="BX3" s="59"/>
      <c r="BY3" s="58">
        <f>SUM(BY2:CA2)</f>
        <v>3.4769047619047617</v>
      </c>
      <c r="BZ3" s="59"/>
      <c r="CA3" s="59"/>
      <c r="CB3" s="58">
        <f>SUM(CB2:CD2)</f>
        <v>4.2133333333333338</v>
      </c>
      <c r="CC3" s="59"/>
      <c r="CD3" s="59"/>
      <c r="CE3" s="58">
        <f>SUM(CE2:CG2)</f>
        <v>3.4340000000000002</v>
      </c>
      <c r="CF3" s="59"/>
      <c r="CG3" s="59"/>
      <c r="CH3" s="58">
        <f>SUM(CH2:CJ2)</f>
        <v>3.362857142857143</v>
      </c>
      <c r="CI3" s="59"/>
      <c r="CJ3" s="59"/>
      <c r="CK3" s="58">
        <f>SUM(CK2:CM2)</f>
        <v>3.5966666666666667</v>
      </c>
      <c r="CL3" s="59"/>
      <c r="CM3" s="59"/>
      <c r="CN3" s="58">
        <f>SUM(CN2:CP2)</f>
        <v>3.64</v>
      </c>
      <c r="CO3" s="59"/>
      <c r="CP3" s="59"/>
      <c r="CQ3" s="58">
        <f>SUM(CQ2:CS2)</f>
        <v>3.9499999999999993</v>
      </c>
      <c r="CR3" s="59"/>
      <c r="CS3" s="59"/>
      <c r="CT3" s="58">
        <f>SUM(CT2:CV2)</f>
        <v>2.8860000000000001</v>
      </c>
      <c r="CU3" s="59"/>
      <c r="CV3" s="59"/>
      <c r="CW3" s="58">
        <f>SUM(CW2:CY2)</f>
        <v>2.94</v>
      </c>
      <c r="CX3" s="59"/>
      <c r="CY3" s="59"/>
      <c r="CZ3" s="58">
        <f>SUM(CZ2:DB2)</f>
        <v>4.2300000000000004</v>
      </c>
      <c r="DA3" s="59"/>
      <c r="DB3" s="59"/>
    </row>
    <row r="4" spans="1:106" x14ac:dyDescent="0.25">
      <c r="A4" s="6" t="s">
        <v>842</v>
      </c>
      <c r="B4" s="1">
        <v>0.97</v>
      </c>
      <c r="C4" s="1">
        <v>1.34</v>
      </c>
      <c r="D4" s="1">
        <v>0.86</v>
      </c>
      <c r="G4" s="2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1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6</v>
      </c>
      <c r="AA4" s="1">
        <v>0</v>
      </c>
      <c r="AB4" s="13">
        <v>0</v>
      </c>
      <c r="AC4" s="1">
        <v>0</v>
      </c>
      <c r="AD4" s="1">
        <v>1</v>
      </c>
      <c r="AE4" s="1">
        <v>0</v>
      </c>
      <c r="AF4" s="1">
        <v>0</v>
      </c>
      <c r="AG4" s="8">
        <v>2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2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6"/>
      <c r="BB4" s="13"/>
      <c r="BG4" s="10"/>
    </row>
    <row r="5" spans="1:106" x14ac:dyDescent="0.25">
      <c r="A5" s="6" t="s">
        <v>843</v>
      </c>
      <c r="B5" s="1">
        <v>0.78</v>
      </c>
      <c r="C5" s="1">
        <v>1.01</v>
      </c>
      <c r="D5" s="1">
        <v>1.04</v>
      </c>
      <c r="G5" s="2">
        <v>0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1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5</v>
      </c>
      <c r="AA5" s="1">
        <v>1</v>
      </c>
      <c r="AB5" s="13">
        <v>1</v>
      </c>
      <c r="AC5" s="1">
        <v>0</v>
      </c>
      <c r="AD5" s="1">
        <v>1</v>
      </c>
      <c r="AE5" s="1">
        <v>0</v>
      </c>
      <c r="AF5" s="1">
        <v>0</v>
      </c>
      <c r="AG5" s="8">
        <v>5</v>
      </c>
      <c r="AH5" s="1">
        <v>2</v>
      </c>
      <c r="AI5" s="1">
        <v>1</v>
      </c>
      <c r="AJ5" s="1">
        <v>1</v>
      </c>
      <c r="AK5" s="1">
        <v>0</v>
      </c>
      <c r="AL5" s="1">
        <v>0</v>
      </c>
      <c r="AM5" s="1">
        <v>4</v>
      </c>
      <c r="AN5" s="1">
        <v>0</v>
      </c>
      <c r="AO5" s="13">
        <v>0</v>
      </c>
      <c r="AP5" s="1">
        <v>0</v>
      </c>
      <c r="AQ5" s="1">
        <v>0</v>
      </c>
      <c r="AR5" s="1">
        <v>0</v>
      </c>
      <c r="AS5" s="1">
        <v>0</v>
      </c>
      <c r="AT5" s="6"/>
      <c r="BB5" s="13"/>
      <c r="BG5" s="10"/>
    </row>
    <row r="6" spans="1:106" x14ac:dyDescent="0.25">
      <c r="A6" s="6" t="s">
        <v>383</v>
      </c>
      <c r="B6" s="1">
        <v>0.9</v>
      </c>
      <c r="C6" s="1">
        <v>1.02</v>
      </c>
      <c r="D6" s="1">
        <v>0.39</v>
      </c>
      <c r="G6" s="2">
        <v>0</v>
      </c>
      <c r="H6" s="1">
        <v>2</v>
      </c>
      <c r="I6" s="1">
        <v>1</v>
      </c>
      <c r="J6" s="1">
        <v>0</v>
      </c>
      <c r="K6" s="1">
        <v>0</v>
      </c>
      <c r="L6" s="1">
        <v>0</v>
      </c>
      <c r="M6" s="1">
        <v>2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4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>
        <v>0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1</v>
      </c>
      <c r="AN6" s="1">
        <v>0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6"/>
      <c r="BB6" s="13"/>
      <c r="BG6" s="10"/>
    </row>
    <row r="7" spans="1:106" x14ac:dyDescent="0.25">
      <c r="A7" s="41">
        <v>45668</v>
      </c>
      <c r="B7" s="2" t="s">
        <v>844</v>
      </c>
      <c r="C7" s="2"/>
      <c r="D7" s="2"/>
      <c r="E7" s="2"/>
      <c r="F7" s="52"/>
      <c r="G7" s="2"/>
      <c r="O7" s="13"/>
      <c r="T7" s="4"/>
      <c r="AB7" s="13"/>
      <c r="AG7" s="8"/>
      <c r="AO7" s="13"/>
      <c r="AT7" s="6"/>
      <c r="BB7" s="13"/>
      <c r="BG7" s="10"/>
    </row>
    <row r="8" spans="1:106" x14ac:dyDescent="0.25">
      <c r="A8" s="2" t="s">
        <v>845</v>
      </c>
      <c r="B8" s="1">
        <v>1.33</v>
      </c>
      <c r="C8" s="1">
        <v>1.04</v>
      </c>
      <c r="D8" s="1">
        <v>1.87</v>
      </c>
      <c r="G8" s="2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8">
        <v>1</v>
      </c>
      <c r="AH8" s="1">
        <v>3</v>
      </c>
      <c r="AI8" s="1">
        <v>2</v>
      </c>
      <c r="AJ8" s="1">
        <v>1</v>
      </c>
      <c r="AK8" s="1">
        <v>0</v>
      </c>
      <c r="AL8" s="1">
        <v>0</v>
      </c>
      <c r="AM8" s="1">
        <v>3</v>
      </c>
      <c r="AN8" s="1">
        <v>1</v>
      </c>
      <c r="AO8" s="13">
        <v>0</v>
      </c>
      <c r="AP8" s="1">
        <v>0</v>
      </c>
      <c r="AQ8" s="1">
        <v>0</v>
      </c>
      <c r="AR8" s="1">
        <v>0</v>
      </c>
      <c r="AS8" s="1">
        <v>0</v>
      </c>
      <c r="AT8" s="6"/>
      <c r="BB8" s="13"/>
      <c r="BG8" s="10"/>
    </row>
    <row r="9" spans="1:106" x14ac:dyDescent="0.25">
      <c r="A9" s="2" t="s">
        <v>385</v>
      </c>
      <c r="B9" s="1">
        <v>1.39</v>
      </c>
      <c r="C9" s="1">
        <v>1.7</v>
      </c>
      <c r="D9" s="1">
        <v>1.46</v>
      </c>
      <c r="G9" s="2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1</v>
      </c>
      <c r="U9" s="1">
        <v>1</v>
      </c>
      <c r="V9" s="1">
        <v>3</v>
      </c>
      <c r="W9" s="1">
        <v>0</v>
      </c>
      <c r="X9" s="1">
        <v>0</v>
      </c>
      <c r="Y9" s="1">
        <v>0</v>
      </c>
      <c r="Z9" s="1">
        <v>6</v>
      </c>
      <c r="AA9" s="1">
        <v>4</v>
      </c>
      <c r="AB9" s="13">
        <v>0</v>
      </c>
      <c r="AC9" s="1">
        <v>0</v>
      </c>
      <c r="AD9" s="1">
        <v>0</v>
      </c>
      <c r="AE9" s="1">
        <v>0</v>
      </c>
      <c r="AF9" s="1">
        <v>0</v>
      </c>
      <c r="AG9" s="8">
        <v>3</v>
      </c>
      <c r="AH9" s="1">
        <v>3</v>
      </c>
      <c r="AI9" s="1">
        <v>2</v>
      </c>
      <c r="AJ9" s="1">
        <v>0</v>
      </c>
      <c r="AK9" s="1">
        <v>0</v>
      </c>
      <c r="AL9" s="1">
        <v>2</v>
      </c>
      <c r="AM9" s="1">
        <v>3</v>
      </c>
      <c r="AN9" s="1">
        <v>0</v>
      </c>
      <c r="AO9" s="13">
        <v>0</v>
      </c>
      <c r="AP9" s="1">
        <v>1</v>
      </c>
      <c r="AQ9" s="1">
        <v>0</v>
      </c>
      <c r="AR9" s="1">
        <v>0</v>
      </c>
      <c r="AS9" s="1">
        <v>0</v>
      </c>
      <c r="AT9" s="6"/>
      <c r="BB9" s="13"/>
      <c r="BG9" s="10"/>
    </row>
    <row r="10" spans="1:106" x14ac:dyDescent="0.25">
      <c r="A10" s="2" t="s">
        <v>846</v>
      </c>
      <c r="B10" s="1">
        <v>1.21</v>
      </c>
      <c r="C10" s="1">
        <v>0.84</v>
      </c>
      <c r="D10" s="1">
        <v>2.56</v>
      </c>
      <c r="G10" s="2">
        <v>0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3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0</v>
      </c>
      <c r="AH10" s="1">
        <v>2</v>
      </c>
      <c r="AI10" s="1">
        <v>2</v>
      </c>
      <c r="AJ10" s="1">
        <v>1</v>
      </c>
      <c r="AK10" s="1">
        <v>1</v>
      </c>
      <c r="AL10" s="1">
        <v>0</v>
      </c>
      <c r="AM10" s="1">
        <v>5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</row>
    <row r="11" spans="1:106" x14ac:dyDescent="0.25">
      <c r="A11" s="4" t="s">
        <v>847</v>
      </c>
      <c r="B11" s="1">
        <v>1.21</v>
      </c>
      <c r="C11" s="1">
        <v>1</v>
      </c>
      <c r="D11" s="1">
        <v>1.53</v>
      </c>
      <c r="G11" s="2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3">
        <v>1</v>
      </c>
      <c r="P11" s="1">
        <v>1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3</v>
      </c>
      <c r="Z11" s="1">
        <v>4</v>
      </c>
      <c r="AA11" s="1">
        <v>1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2</v>
      </c>
      <c r="AH11" s="1">
        <v>7</v>
      </c>
      <c r="AI11" s="1">
        <v>2</v>
      </c>
      <c r="AJ11" s="1">
        <v>0</v>
      </c>
      <c r="AK11" s="1">
        <v>0</v>
      </c>
      <c r="AL11" s="1">
        <v>4</v>
      </c>
      <c r="AM11" s="1">
        <v>1</v>
      </c>
      <c r="AN11" s="1">
        <v>2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</row>
    <row r="12" spans="1:106" x14ac:dyDescent="0.25">
      <c r="A12" s="2" t="s">
        <v>848</v>
      </c>
      <c r="B12" s="1">
        <v>1.58</v>
      </c>
      <c r="C12" s="1">
        <v>1.1299999999999999</v>
      </c>
      <c r="D12" s="1">
        <v>1.07</v>
      </c>
      <c r="G12" s="2">
        <v>1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3">
        <v>1</v>
      </c>
      <c r="P12" s="1">
        <v>1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4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8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3</v>
      </c>
      <c r="AN12" s="1">
        <v>0</v>
      </c>
      <c r="AO12" s="13">
        <v>1</v>
      </c>
      <c r="AP12" s="1">
        <v>0</v>
      </c>
      <c r="AQ12" s="1">
        <v>1</v>
      </c>
      <c r="AR12" s="1">
        <v>0</v>
      </c>
      <c r="AS12" s="1">
        <v>0</v>
      </c>
      <c r="AT12" s="6"/>
      <c r="BB12" s="13"/>
      <c r="BG12" s="10"/>
    </row>
    <row r="13" spans="1:106" x14ac:dyDescent="0.25">
      <c r="A13" s="6" t="s">
        <v>849</v>
      </c>
      <c r="B13" s="1">
        <v>1.36</v>
      </c>
      <c r="C13" s="1">
        <v>0.9</v>
      </c>
      <c r="D13" s="1">
        <v>1.1100000000000001</v>
      </c>
      <c r="G13" s="2">
        <v>0</v>
      </c>
      <c r="H13" s="1">
        <v>4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1</v>
      </c>
      <c r="AD13" s="1">
        <v>0</v>
      </c>
      <c r="AE13" s="1">
        <v>0</v>
      </c>
      <c r="AF13" s="1">
        <v>0</v>
      </c>
      <c r="AG13" s="8">
        <v>1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5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/>
      <c r="BB13" s="13"/>
      <c r="BG13" s="10"/>
    </row>
    <row r="14" spans="1:106" x14ac:dyDescent="0.25">
      <c r="A14" s="2" t="s">
        <v>728</v>
      </c>
      <c r="B14" s="1">
        <v>1.79</v>
      </c>
      <c r="C14" s="1">
        <v>2.0499999999999998</v>
      </c>
      <c r="D14" s="1">
        <v>1.28</v>
      </c>
      <c r="G14" s="2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2</v>
      </c>
      <c r="W14" s="1">
        <v>1</v>
      </c>
      <c r="X14" s="1">
        <v>0</v>
      </c>
      <c r="Y14" s="1">
        <v>2</v>
      </c>
      <c r="Z14" s="1">
        <v>3</v>
      </c>
      <c r="AA14" s="1">
        <v>0</v>
      </c>
      <c r="AB14" s="13">
        <v>0</v>
      </c>
      <c r="AC14" s="1">
        <v>0</v>
      </c>
      <c r="AD14" s="1">
        <v>0</v>
      </c>
      <c r="AE14" s="1">
        <v>0</v>
      </c>
      <c r="AF14" s="1">
        <v>0</v>
      </c>
      <c r="AG14" s="8">
        <v>0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6"/>
      <c r="BB14" s="13"/>
      <c r="BG14" s="10"/>
    </row>
    <row r="15" spans="1:106" x14ac:dyDescent="0.25">
      <c r="A15" s="46">
        <v>45675</v>
      </c>
      <c r="B15" s="4" t="s">
        <v>850</v>
      </c>
      <c r="C15" s="4"/>
      <c r="D15" s="4"/>
      <c r="E15" s="4"/>
      <c r="F15" s="51"/>
      <c r="G15" s="2"/>
      <c r="O15" s="13"/>
      <c r="T15" s="4"/>
      <c r="AB15" s="13"/>
      <c r="AG15" s="8"/>
      <c r="AO15" s="13"/>
      <c r="AT15" s="6"/>
      <c r="BB15" s="13"/>
      <c r="BG15" s="10"/>
    </row>
    <row r="16" spans="1:106" x14ac:dyDescent="0.25">
      <c r="A16" s="47" t="s">
        <v>851</v>
      </c>
      <c r="B16" s="1">
        <v>0.57999999999999996</v>
      </c>
      <c r="C16" s="1">
        <v>1.55</v>
      </c>
      <c r="D16" s="1">
        <v>1.37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1</v>
      </c>
      <c r="V16" s="1">
        <v>2</v>
      </c>
      <c r="W16" s="1">
        <v>1</v>
      </c>
      <c r="X16" s="1">
        <v>0</v>
      </c>
      <c r="Y16" s="1">
        <v>0</v>
      </c>
      <c r="Z16" s="1">
        <v>7</v>
      </c>
      <c r="AA16" s="1">
        <v>0</v>
      </c>
      <c r="AB16" s="13">
        <v>1</v>
      </c>
      <c r="AC16" s="1">
        <v>0</v>
      </c>
      <c r="AD16" s="1">
        <v>0</v>
      </c>
      <c r="AE16" s="1">
        <v>0</v>
      </c>
      <c r="AF16" s="1">
        <v>0</v>
      </c>
      <c r="AG16" s="8">
        <v>2</v>
      </c>
      <c r="AH16" s="1">
        <v>1</v>
      </c>
      <c r="AI16" s="1">
        <v>1</v>
      </c>
      <c r="AJ16" s="1">
        <v>0</v>
      </c>
      <c r="AK16" s="1">
        <v>1</v>
      </c>
      <c r="AL16" s="1">
        <v>0</v>
      </c>
      <c r="AM16" s="1">
        <v>5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6"/>
      <c r="BB16" s="13"/>
      <c r="BG16" s="10"/>
    </row>
    <row r="17" spans="1:59" x14ac:dyDescent="0.25">
      <c r="A17" s="6" t="s">
        <v>852</v>
      </c>
      <c r="B17" s="1">
        <v>0.68</v>
      </c>
      <c r="C17" s="1">
        <v>0.34</v>
      </c>
      <c r="D17" s="1">
        <v>0.49</v>
      </c>
      <c r="G17" s="2">
        <v>0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8">
        <v>2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6"/>
      <c r="BB17" s="13"/>
      <c r="BG17" s="10"/>
    </row>
    <row r="18" spans="1:59" x14ac:dyDescent="0.25">
      <c r="A18" s="6" t="s">
        <v>853</v>
      </c>
      <c r="B18" s="1">
        <v>0.84</v>
      </c>
      <c r="C18" s="1">
        <v>0.51</v>
      </c>
      <c r="D18" s="1">
        <v>0.56000000000000005</v>
      </c>
      <c r="G18" s="2">
        <v>0</v>
      </c>
      <c r="H18" s="1">
        <v>5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3">
        <v>1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3">
        <v>1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</row>
    <row r="19" spans="1:59" x14ac:dyDescent="0.25">
      <c r="A19" s="2" t="s">
        <v>854</v>
      </c>
      <c r="B19" s="1">
        <v>1.97</v>
      </c>
      <c r="C19" s="1">
        <v>1.36</v>
      </c>
      <c r="D19" s="1">
        <v>2.15</v>
      </c>
      <c r="G19" s="2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1</v>
      </c>
      <c r="R19" s="1">
        <v>0</v>
      </c>
      <c r="S19" s="1">
        <v>0</v>
      </c>
      <c r="T19" s="4">
        <v>1</v>
      </c>
      <c r="U19" s="1">
        <v>2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3">
        <v>0</v>
      </c>
      <c r="AC19" s="1">
        <v>1</v>
      </c>
      <c r="AD19" s="1">
        <v>0</v>
      </c>
      <c r="AE19" s="1">
        <v>0</v>
      </c>
      <c r="AF19" s="1">
        <v>0</v>
      </c>
      <c r="AG19" s="8">
        <v>0</v>
      </c>
      <c r="AH19" s="1">
        <v>3</v>
      </c>
      <c r="AI19" s="1">
        <v>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3">
        <v>0</v>
      </c>
      <c r="AP19" s="1">
        <v>0</v>
      </c>
      <c r="AQ19" s="1">
        <v>1</v>
      </c>
      <c r="AR19" s="1">
        <v>0</v>
      </c>
      <c r="AS19" s="1">
        <v>0</v>
      </c>
      <c r="AT19" s="6"/>
      <c r="BB19" s="13"/>
      <c r="BG19" s="10"/>
    </row>
    <row r="20" spans="1:59" x14ac:dyDescent="0.25">
      <c r="A20" s="2" t="s">
        <v>855</v>
      </c>
      <c r="B20" s="1">
        <v>0.6</v>
      </c>
      <c r="C20" s="1">
        <v>1.41</v>
      </c>
      <c r="D20" s="1">
        <v>0.93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2</v>
      </c>
      <c r="V20" s="1">
        <v>3</v>
      </c>
      <c r="W20" s="1">
        <v>0</v>
      </c>
      <c r="X20" s="1">
        <v>0</v>
      </c>
      <c r="Y20" s="1">
        <v>0</v>
      </c>
      <c r="Z20" s="1">
        <v>5</v>
      </c>
      <c r="AA20" s="1">
        <v>2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8">
        <v>0</v>
      </c>
      <c r="AH20" s="1">
        <v>1</v>
      </c>
      <c r="AI20" s="1">
        <v>1</v>
      </c>
      <c r="AJ20" s="1">
        <v>0</v>
      </c>
      <c r="AK20" s="1">
        <v>0</v>
      </c>
      <c r="AL20" s="1">
        <v>0</v>
      </c>
      <c r="AM20" s="1">
        <v>4</v>
      </c>
      <c r="AN20" s="1">
        <v>1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</row>
    <row r="21" spans="1:59" ht="15.75" customHeight="1" x14ac:dyDescent="0.25">
      <c r="A21" s="2" t="s">
        <v>856</v>
      </c>
      <c r="B21" s="1">
        <v>1.87</v>
      </c>
      <c r="C21" s="1">
        <v>1.1599999999999999</v>
      </c>
      <c r="D21" s="1">
        <v>1.1299999999999999</v>
      </c>
      <c r="G21" s="2">
        <v>0</v>
      </c>
      <c r="H21" s="1">
        <v>4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0</v>
      </c>
      <c r="O21" s="13">
        <v>1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3</v>
      </c>
      <c r="Z21" s="1">
        <v>4</v>
      </c>
      <c r="AA21" s="1">
        <v>1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3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</row>
    <row r="22" spans="1:59" ht="15.75" customHeight="1" x14ac:dyDescent="0.25">
      <c r="A22" s="6" t="s">
        <v>857</v>
      </c>
      <c r="B22" s="1">
        <v>1.1000000000000001</v>
      </c>
      <c r="C22" s="1">
        <v>1.29</v>
      </c>
      <c r="D22" s="1">
        <v>0.91</v>
      </c>
      <c r="G22" s="2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>
        <v>1</v>
      </c>
      <c r="U22" s="1">
        <v>2</v>
      </c>
      <c r="V22" s="1">
        <v>3</v>
      </c>
      <c r="W22" s="1">
        <v>0</v>
      </c>
      <c r="X22" s="1">
        <v>0</v>
      </c>
      <c r="Y22" s="1">
        <v>2</v>
      </c>
      <c r="Z22" s="1">
        <v>4</v>
      </c>
      <c r="AA22" s="1">
        <v>0</v>
      </c>
      <c r="AB22" s="13">
        <v>1</v>
      </c>
      <c r="AC22" s="1">
        <v>1</v>
      </c>
      <c r="AD22" s="1">
        <v>0</v>
      </c>
      <c r="AE22" s="1">
        <v>0</v>
      </c>
      <c r="AF22" s="1">
        <v>0</v>
      </c>
      <c r="AG22" s="8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1</v>
      </c>
      <c r="AN22" s="1">
        <v>0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6"/>
      <c r="BB22" s="13"/>
      <c r="BG22" s="10"/>
    </row>
    <row r="23" spans="1:59" ht="15.75" customHeight="1" x14ac:dyDescent="0.25">
      <c r="A23" s="2" t="s">
        <v>858</v>
      </c>
      <c r="B23" s="1">
        <v>1.64</v>
      </c>
      <c r="C23" s="1">
        <v>1.31</v>
      </c>
      <c r="D23" s="1">
        <v>0.72</v>
      </c>
      <c r="G23" s="2">
        <v>2</v>
      </c>
      <c r="H23" s="1">
        <v>3</v>
      </c>
      <c r="I23" s="1">
        <v>1</v>
      </c>
      <c r="J23" s="1">
        <v>0</v>
      </c>
      <c r="K23" s="1">
        <v>0</v>
      </c>
      <c r="L23" s="1">
        <v>0</v>
      </c>
      <c r="M23" s="1">
        <v>7</v>
      </c>
      <c r="N23" s="1">
        <v>1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2</v>
      </c>
      <c r="V23" s="1">
        <v>0</v>
      </c>
      <c r="W23" s="1">
        <v>0</v>
      </c>
      <c r="X23" s="1">
        <v>0</v>
      </c>
      <c r="Y23" s="1">
        <v>0</v>
      </c>
      <c r="Z23" s="1">
        <v>5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2</v>
      </c>
      <c r="AN23" s="1">
        <v>1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</row>
    <row r="24" spans="1:59" ht="15.75" customHeight="1" x14ac:dyDescent="0.25">
      <c r="A24" s="6" t="s">
        <v>859</v>
      </c>
      <c r="B24" s="1">
        <v>1.05</v>
      </c>
      <c r="C24" s="1">
        <v>1.1599999999999999</v>
      </c>
      <c r="D24" s="1">
        <v>1.57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3</v>
      </c>
      <c r="AA24" s="1">
        <v>0</v>
      </c>
      <c r="AB24" s="13">
        <v>0</v>
      </c>
      <c r="AC24" s="1">
        <v>1</v>
      </c>
      <c r="AD24" s="1">
        <v>0</v>
      </c>
      <c r="AE24" s="1">
        <v>0</v>
      </c>
      <c r="AF24" s="1">
        <v>0</v>
      </c>
      <c r="AG24" s="8">
        <v>2</v>
      </c>
      <c r="AH24" s="1">
        <v>3</v>
      </c>
      <c r="AI24" s="1">
        <v>1</v>
      </c>
      <c r="AJ24" s="1">
        <v>2</v>
      </c>
      <c r="AK24" s="1">
        <v>0</v>
      </c>
      <c r="AL24" s="1">
        <v>0</v>
      </c>
      <c r="AM24" s="1">
        <v>7</v>
      </c>
      <c r="AN24" s="1">
        <v>0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</row>
    <row r="25" spans="1:59" ht="15.75" customHeight="1" x14ac:dyDescent="0.25">
      <c r="A25" s="46">
        <v>45676</v>
      </c>
      <c r="B25" s="4" t="s">
        <v>860</v>
      </c>
      <c r="C25" s="4"/>
      <c r="D25" s="4"/>
      <c r="E25" s="4"/>
      <c r="F25" s="51"/>
      <c r="G25" s="2"/>
      <c r="O25" s="13"/>
      <c r="T25" s="4"/>
      <c r="AB25" s="13"/>
      <c r="AG25" s="8"/>
      <c r="AO25" s="13"/>
      <c r="AT25" s="6"/>
      <c r="BB25" s="13"/>
      <c r="BG25" s="10"/>
    </row>
    <row r="26" spans="1:59" ht="15.75" customHeight="1" x14ac:dyDescent="0.25">
      <c r="A26" s="2" t="s">
        <v>861</v>
      </c>
      <c r="B26" s="1">
        <v>1.61</v>
      </c>
      <c r="C26" s="1">
        <v>1.18</v>
      </c>
      <c r="D26" s="1">
        <v>1.56</v>
      </c>
      <c r="G26" s="2">
        <v>1</v>
      </c>
      <c r="H26" s="1">
        <v>3</v>
      </c>
      <c r="I26" s="1">
        <v>1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1</v>
      </c>
      <c r="W26" s="1">
        <v>0</v>
      </c>
      <c r="X26" s="1">
        <v>0</v>
      </c>
      <c r="Y26" s="1">
        <v>3</v>
      </c>
      <c r="Z26" s="1">
        <v>0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8">
        <v>0</v>
      </c>
      <c r="AH26" s="1">
        <v>1</v>
      </c>
      <c r="AI26" s="1">
        <v>3</v>
      </c>
      <c r="AJ26" s="1">
        <v>0</v>
      </c>
      <c r="AK26" s="1">
        <v>0</v>
      </c>
      <c r="AL26" s="1">
        <v>2</v>
      </c>
      <c r="AM26" s="1">
        <v>3</v>
      </c>
      <c r="AN26" s="1">
        <v>1</v>
      </c>
      <c r="AO26" s="13">
        <v>0</v>
      </c>
      <c r="AP26" s="1">
        <v>0</v>
      </c>
      <c r="AQ26" s="1">
        <v>2</v>
      </c>
      <c r="AR26" s="1">
        <v>0</v>
      </c>
      <c r="AS26" s="1">
        <v>0</v>
      </c>
      <c r="AT26" s="6"/>
      <c r="BB26" s="13"/>
      <c r="BG26" s="10"/>
    </row>
    <row r="27" spans="1:59" ht="15.75" customHeight="1" x14ac:dyDescent="0.25">
      <c r="A27" s="2" t="s">
        <v>862</v>
      </c>
      <c r="B27" s="1">
        <v>0.87</v>
      </c>
      <c r="C27" s="1">
        <v>0.96</v>
      </c>
      <c r="D27" s="1">
        <v>1.49</v>
      </c>
      <c r="G27" s="2">
        <v>0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2</v>
      </c>
      <c r="N27" s="1">
        <v>0</v>
      </c>
      <c r="O27" s="13">
        <v>1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2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2</v>
      </c>
      <c r="AC27" s="1">
        <v>1</v>
      </c>
      <c r="AD27" s="1">
        <v>0</v>
      </c>
      <c r="AE27" s="1">
        <v>0</v>
      </c>
      <c r="AF27" s="1">
        <v>0</v>
      </c>
      <c r="AG27" s="8">
        <v>1</v>
      </c>
      <c r="AH27" s="1">
        <v>3</v>
      </c>
      <c r="AI27" s="1">
        <v>3</v>
      </c>
      <c r="AJ27" s="1">
        <v>1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1</v>
      </c>
      <c r="AQ27" s="1">
        <v>0</v>
      </c>
      <c r="AR27" s="1">
        <v>0</v>
      </c>
      <c r="AS27" s="1">
        <v>0</v>
      </c>
      <c r="AT27" s="6"/>
      <c r="BB27" s="13"/>
      <c r="BG27" s="10"/>
    </row>
    <row r="28" spans="1:59" ht="15.75" customHeight="1" x14ac:dyDescent="0.25">
      <c r="A28" s="6" t="s">
        <v>863</v>
      </c>
      <c r="B28" s="1">
        <v>1.29</v>
      </c>
      <c r="C28" s="1">
        <v>0.85</v>
      </c>
      <c r="D28" s="1">
        <v>1.1100000000000001</v>
      </c>
      <c r="G28" s="2">
        <v>1</v>
      </c>
      <c r="H28" s="1">
        <v>5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3</v>
      </c>
      <c r="AA28" s="1">
        <v>1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8">
        <v>0</v>
      </c>
      <c r="AH28" s="1">
        <v>0</v>
      </c>
      <c r="AI28" s="1">
        <v>2</v>
      </c>
      <c r="AJ28" s="1">
        <v>0</v>
      </c>
      <c r="AK28" s="1">
        <v>0</v>
      </c>
      <c r="AL28" s="1">
        <v>0</v>
      </c>
      <c r="AM28" s="1">
        <v>2</v>
      </c>
      <c r="AN28" s="1">
        <v>1</v>
      </c>
      <c r="AO28" s="13">
        <v>0</v>
      </c>
      <c r="AP28" s="1">
        <v>1</v>
      </c>
      <c r="AQ28" s="1">
        <v>0</v>
      </c>
      <c r="AR28" s="1">
        <v>0</v>
      </c>
      <c r="AS28" s="1">
        <v>0</v>
      </c>
      <c r="AT28" s="6"/>
      <c r="BB28" s="13"/>
      <c r="BG28" s="10"/>
    </row>
    <row r="29" spans="1:59" ht="15.75" customHeight="1" x14ac:dyDescent="0.25">
      <c r="A29" s="2" t="s">
        <v>864</v>
      </c>
      <c r="B29" s="1">
        <v>1.31</v>
      </c>
      <c r="C29" s="1">
        <v>0.82</v>
      </c>
      <c r="D29" s="1">
        <v>1.44</v>
      </c>
      <c r="G29" s="2">
        <v>0</v>
      </c>
      <c r="H29" s="1">
        <v>3</v>
      </c>
      <c r="I29" s="1">
        <v>1</v>
      </c>
      <c r="J29" s="1">
        <v>1</v>
      </c>
      <c r="K29" s="1">
        <v>0</v>
      </c>
      <c r="L29" s="1">
        <v>0</v>
      </c>
      <c r="M29" s="1">
        <v>3</v>
      </c>
      <c r="N29" s="1">
        <v>2</v>
      </c>
      <c r="O29" s="13">
        <v>1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1</v>
      </c>
      <c r="AC29" s="1">
        <v>0</v>
      </c>
      <c r="AD29" s="1">
        <v>0</v>
      </c>
      <c r="AE29" s="1">
        <v>0</v>
      </c>
      <c r="AF29" s="1">
        <v>0</v>
      </c>
      <c r="AG29" s="8">
        <v>2</v>
      </c>
      <c r="AH29" s="1">
        <v>3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2</v>
      </c>
      <c r="AQ29" s="1">
        <v>0</v>
      </c>
      <c r="AR29" s="1">
        <v>0</v>
      </c>
      <c r="AS29" s="1">
        <v>0</v>
      </c>
      <c r="AT29" s="6"/>
      <c r="BB29" s="13"/>
      <c r="BG29" s="10"/>
    </row>
    <row r="30" spans="1:59" ht="15.75" customHeight="1" x14ac:dyDescent="0.25">
      <c r="A30" s="6" t="s">
        <v>865</v>
      </c>
      <c r="B30" s="1">
        <v>0.8</v>
      </c>
      <c r="C30" s="1">
        <v>1.56</v>
      </c>
      <c r="D30" s="1">
        <v>0.93</v>
      </c>
      <c r="G30" s="2">
        <v>1</v>
      </c>
      <c r="H30" s="1">
        <v>4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2</v>
      </c>
      <c r="V30" s="1">
        <v>1</v>
      </c>
      <c r="W30" s="1">
        <v>1</v>
      </c>
      <c r="X30" s="1">
        <v>0</v>
      </c>
      <c r="Y30" s="1">
        <v>0</v>
      </c>
      <c r="Z30" s="1">
        <v>5</v>
      </c>
      <c r="AA30" s="1">
        <v>0</v>
      </c>
      <c r="AB30" s="13">
        <v>1</v>
      </c>
      <c r="AC30" s="1">
        <v>0</v>
      </c>
      <c r="AD30" s="1">
        <v>1</v>
      </c>
      <c r="AE30" s="1">
        <v>0</v>
      </c>
      <c r="AF30" s="1">
        <v>0</v>
      </c>
      <c r="AG30" s="8">
        <v>0</v>
      </c>
      <c r="AH30" s="1">
        <v>3</v>
      </c>
      <c r="AI30" s="1">
        <v>2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</row>
    <row r="31" spans="1:59" ht="15.75" customHeight="1" x14ac:dyDescent="0.25">
      <c r="A31" s="41">
        <v>45679</v>
      </c>
      <c r="B31" s="2" t="s">
        <v>866</v>
      </c>
      <c r="C31" s="2"/>
      <c r="D31" s="2"/>
      <c r="E31" s="2"/>
      <c r="F31" s="52"/>
      <c r="G31" s="2"/>
      <c r="O31" s="13"/>
      <c r="T31" s="4"/>
      <c r="AB31" s="13"/>
      <c r="AG31" s="8"/>
      <c r="AO31" s="13"/>
      <c r="AT31" s="6"/>
      <c r="BB31" s="13"/>
      <c r="BG31" s="10"/>
    </row>
    <row r="32" spans="1:59" ht="15.75" customHeight="1" x14ac:dyDescent="0.25">
      <c r="A32" s="2" t="s">
        <v>867</v>
      </c>
      <c r="B32" s="1">
        <v>1.63</v>
      </c>
      <c r="C32" s="1">
        <v>1.26</v>
      </c>
      <c r="D32" s="1">
        <v>1.72</v>
      </c>
      <c r="G32" s="2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2</v>
      </c>
      <c r="V32" s="1">
        <v>0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0</v>
      </c>
      <c r="AC32" s="1">
        <v>0</v>
      </c>
      <c r="AD32" s="1">
        <v>0</v>
      </c>
      <c r="AE32" s="1">
        <v>0</v>
      </c>
      <c r="AF32" s="1">
        <v>0</v>
      </c>
      <c r="AG32" s="8">
        <v>1</v>
      </c>
      <c r="AH32" s="1">
        <v>5</v>
      </c>
      <c r="AI32" s="1">
        <v>1</v>
      </c>
      <c r="AJ32" s="1">
        <v>0</v>
      </c>
      <c r="AK32" s="1">
        <v>1</v>
      </c>
      <c r="AL32" s="1">
        <v>2</v>
      </c>
      <c r="AM32" s="1">
        <v>3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</row>
    <row r="33" spans="1:106" ht="15.75" customHeight="1" x14ac:dyDescent="0.25">
      <c r="A33" s="2" t="s">
        <v>868</v>
      </c>
      <c r="B33" s="1">
        <v>1.35</v>
      </c>
      <c r="C33" s="1">
        <v>1.38</v>
      </c>
      <c r="D33" s="1">
        <v>1.17</v>
      </c>
      <c r="G33" s="2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1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1</v>
      </c>
      <c r="AN33" s="1">
        <v>0</v>
      </c>
      <c r="AO33" s="13">
        <v>1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</row>
    <row r="34" spans="1:106" ht="15.75" customHeight="1" x14ac:dyDescent="0.25">
      <c r="A34" s="6" t="s">
        <v>869</v>
      </c>
      <c r="B34" s="1">
        <v>1.36</v>
      </c>
      <c r="C34" s="1">
        <v>0.87</v>
      </c>
      <c r="D34" s="1">
        <v>1.28</v>
      </c>
      <c r="G34" s="2">
        <v>1</v>
      </c>
      <c r="H34" s="1">
        <v>5</v>
      </c>
      <c r="I34" s="1">
        <v>1</v>
      </c>
      <c r="J34" s="1">
        <v>1</v>
      </c>
      <c r="K34" s="1">
        <v>0</v>
      </c>
      <c r="L34" s="1">
        <v>0</v>
      </c>
      <c r="M34" s="1">
        <v>1</v>
      </c>
      <c r="N34" s="1">
        <v>0</v>
      </c>
      <c r="O34" s="13">
        <v>0</v>
      </c>
      <c r="P34" s="1">
        <v>1</v>
      </c>
      <c r="Q34" s="1">
        <v>0</v>
      </c>
      <c r="R34" s="1">
        <v>0</v>
      </c>
      <c r="S34" s="1">
        <v>0</v>
      </c>
      <c r="T34" s="4">
        <v>0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3</v>
      </c>
      <c r="AA34" s="1">
        <v>0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8">
        <v>1</v>
      </c>
      <c r="AH34" s="1">
        <v>5</v>
      </c>
      <c r="AI34" s="1">
        <v>2</v>
      </c>
      <c r="AJ34" s="1">
        <v>0</v>
      </c>
      <c r="AK34" s="1">
        <v>0</v>
      </c>
      <c r="AL34" s="1">
        <v>1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</row>
    <row r="35" spans="1:106" ht="15.75" customHeight="1" x14ac:dyDescent="0.25">
      <c r="A35" s="6" t="s">
        <v>870</v>
      </c>
      <c r="B35" s="1">
        <v>1.07</v>
      </c>
      <c r="C35" s="1">
        <v>1.1000000000000001</v>
      </c>
      <c r="D35" s="1">
        <v>0.78</v>
      </c>
      <c r="G35" s="2">
        <v>2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3">
        <v>0</v>
      </c>
      <c r="P35" s="1">
        <v>1</v>
      </c>
      <c r="Q35" s="1">
        <v>0</v>
      </c>
      <c r="R35" s="1">
        <v>0</v>
      </c>
      <c r="S35" s="1">
        <v>0</v>
      </c>
      <c r="T35" s="4">
        <v>1</v>
      </c>
      <c r="U35" s="1">
        <v>2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0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8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1</v>
      </c>
      <c r="AS35" s="1">
        <v>0</v>
      </c>
      <c r="AT35" s="6"/>
      <c r="BB35" s="13"/>
      <c r="BG35" s="10"/>
    </row>
    <row r="36" spans="1:106" ht="15.75" customHeight="1" x14ac:dyDescent="0.25">
      <c r="A36" s="46">
        <v>45680</v>
      </c>
      <c r="B36" s="4" t="s">
        <v>871</v>
      </c>
      <c r="C36" s="4"/>
      <c r="D36" s="4"/>
      <c r="E36" s="4"/>
      <c r="F36" s="51"/>
      <c r="G36" s="2"/>
      <c r="O36" s="13"/>
      <c r="T36" s="4"/>
      <c r="AB36" s="13"/>
      <c r="AG36" s="8"/>
      <c r="AO36" s="13"/>
      <c r="AT36" s="6"/>
      <c r="BB36" s="13"/>
      <c r="BG36" s="10"/>
    </row>
    <row r="37" spans="1:106" ht="15.75" customHeight="1" x14ac:dyDescent="0.25">
      <c r="A37" s="2" t="s">
        <v>872</v>
      </c>
      <c r="B37" s="1">
        <v>1.75</v>
      </c>
      <c r="C37" s="1">
        <v>1.03</v>
      </c>
      <c r="D37" s="1">
        <v>1.1499999999999999</v>
      </c>
      <c r="G37" s="2">
        <v>1</v>
      </c>
      <c r="H37" s="1">
        <v>3</v>
      </c>
      <c r="I37" s="1">
        <v>1</v>
      </c>
      <c r="J37" s="1">
        <v>0</v>
      </c>
      <c r="K37" s="1">
        <v>0</v>
      </c>
      <c r="L37" s="1">
        <v>0</v>
      </c>
      <c r="M37" s="1">
        <v>3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0</v>
      </c>
      <c r="W37" s="1">
        <v>0</v>
      </c>
      <c r="X37" s="1">
        <v>0</v>
      </c>
      <c r="Y37" s="1">
        <v>2</v>
      </c>
      <c r="Z37" s="1">
        <v>2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1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3">
        <v>1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</row>
    <row r="38" spans="1:106" ht="15.75" customHeight="1" x14ac:dyDescent="0.25">
      <c r="A38" s="2" t="s">
        <v>873</v>
      </c>
      <c r="B38" s="1">
        <v>1.55</v>
      </c>
      <c r="C38" s="1">
        <v>1.27</v>
      </c>
      <c r="D38" s="1">
        <v>0.76</v>
      </c>
      <c r="G38" s="2">
        <v>0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2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3</v>
      </c>
      <c r="V38" s="1">
        <v>3</v>
      </c>
      <c r="W38" s="1">
        <v>0</v>
      </c>
      <c r="X38" s="1">
        <v>0</v>
      </c>
      <c r="Y38" s="1">
        <v>0</v>
      </c>
      <c r="Z38" s="1">
        <v>3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8">
        <v>0</v>
      </c>
      <c r="AH38" s="1">
        <v>4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</row>
    <row r="39" spans="1:106" ht="15.75" customHeight="1" x14ac:dyDescent="0.25">
      <c r="A39" s="2" t="s">
        <v>874</v>
      </c>
      <c r="B39" s="1">
        <v>1.63</v>
      </c>
      <c r="C39" s="1">
        <v>2.06</v>
      </c>
      <c r="D39" s="1">
        <v>1.0900000000000001</v>
      </c>
      <c r="G39" s="2">
        <v>0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3">
        <v>0</v>
      </c>
      <c r="P39" s="1">
        <v>1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2</v>
      </c>
      <c r="W39" s="1">
        <v>0</v>
      </c>
      <c r="X39" s="1">
        <v>0</v>
      </c>
      <c r="Y39" s="1">
        <v>5</v>
      </c>
      <c r="Z39" s="1">
        <v>3</v>
      </c>
      <c r="AA39" s="1">
        <v>0</v>
      </c>
      <c r="AB39" s="13">
        <v>1</v>
      </c>
      <c r="AC39" s="1">
        <v>0</v>
      </c>
      <c r="AD39" s="1">
        <v>1</v>
      </c>
      <c r="AE39" s="1">
        <v>0</v>
      </c>
      <c r="AF39" s="1">
        <v>0</v>
      </c>
      <c r="AG39" s="8">
        <v>0</v>
      </c>
      <c r="AH39" s="1">
        <v>3</v>
      </c>
      <c r="AI39" s="1">
        <v>0</v>
      </c>
      <c r="AJ39" s="1">
        <v>0</v>
      </c>
      <c r="AK39" s="1">
        <v>0</v>
      </c>
      <c r="AL39" s="1">
        <v>0</v>
      </c>
      <c r="AM39" s="1">
        <v>2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</row>
    <row r="40" spans="1:106" ht="15.75" customHeight="1" x14ac:dyDescent="0.25">
      <c r="A40" s="6" t="s">
        <v>875</v>
      </c>
      <c r="B40" s="1">
        <v>0.94</v>
      </c>
      <c r="C40" s="1">
        <v>0.84</v>
      </c>
      <c r="D40" s="1">
        <v>1.53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0</v>
      </c>
      <c r="M40" s="1">
        <v>3</v>
      </c>
      <c r="N40" s="1">
        <v>0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3</v>
      </c>
      <c r="AA40" s="1">
        <v>0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2</v>
      </c>
      <c r="AH40" s="1">
        <v>3</v>
      </c>
      <c r="AI40" s="1">
        <v>1</v>
      </c>
      <c r="AJ40" s="1">
        <v>0</v>
      </c>
      <c r="AK40" s="1">
        <v>0</v>
      </c>
      <c r="AL40" s="1">
        <v>0</v>
      </c>
      <c r="AM40" s="1">
        <v>2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</row>
    <row r="41" spans="1:106" ht="15.75" customHeight="1" x14ac:dyDescent="0.25">
      <c r="A41" s="4" t="s">
        <v>876</v>
      </c>
      <c r="B41" s="1">
        <v>1.47</v>
      </c>
      <c r="C41" s="1">
        <v>0.7</v>
      </c>
      <c r="D41" s="1">
        <v>0.8</v>
      </c>
      <c r="G41" s="2">
        <v>2</v>
      </c>
      <c r="H41" s="1">
        <v>2</v>
      </c>
      <c r="I41" s="1">
        <v>2</v>
      </c>
      <c r="J41" s="1">
        <v>1</v>
      </c>
      <c r="K41" s="1">
        <v>0</v>
      </c>
      <c r="L41" s="1">
        <v>7</v>
      </c>
      <c r="M41" s="1">
        <v>2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</row>
    <row r="42" spans="1:106" ht="15.75" customHeight="1" x14ac:dyDescent="0.25">
      <c r="A42" s="2" t="s">
        <v>877</v>
      </c>
      <c r="B42" s="1">
        <v>1.99</v>
      </c>
      <c r="C42" s="1">
        <v>1.24</v>
      </c>
      <c r="D42" s="1">
        <v>1.38</v>
      </c>
      <c r="G42" s="2">
        <v>1</v>
      </c>
      <c r="H42" s="1">
        <v>3</v>
      </c>
      <c r="I42" s="1">
        <v>2</v>
      </c>
      <c r="J42" s="1">
        <v>2</v>
      </c>
      <c r="K42" s="1">
        <v>0</v>
      </c>
      <c r="L42" s="1">
        <v>0</v>
      </c>
      <c r="M42" s="1">
        <v>6</v>
      </c>
      <c r="N42" s="1">
        <v>0</v>
      </c>
      <c r="O42" s="13">
        <v>1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6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1</v>
      </c>
      <c r="AH42" s="1">
        <v>5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</row>
    <row r="43" spans="1:106" ht="15.75" customHeight="1" x14ac:dyDescent="0.25">
      <c r="A43" s="46">
        <v>45689</v>
      </c>
      <c r="B43" s="46"/>
      <c r="C43" s="46"/>
      <c r="D43" s="46"/>
      <c r="E43" s="46"/>
      <c r="F43" s="46"/>
      <c r="G43" s="2"/>
      <c r="H43" s="36"/>
      <c r="I43" s="36"/>
      <c r="J43" s="36"/>
      <c r="K43" s="36"/>
      <c r="L43" s="36"/>
      <c r="M43" s="36"/>
      <c r="N43" s="36"/>
      <c r="O43" s="13"/>
      <c r="P43" s="36"/>
      <c r="Q43" s="36"/>
      <c r="R43" s="36"/>
      <c r="S43" s="36"/>
      <c r="T43" s="4"/>
      <c r="U43" s="36"/>
      <c r="V43" s="36"/>
      <c r="W43" s="36"/>
      <c r="X43" s="36"/>
      <c r="Y43" s="36"/>
      <c r="Z43" s="36"/>
      <c r="AA43" s="36"/>
      <c r="AB43" s="13"/>
      <c r="AC43" s="36"/>
      <c r="AD43" s="36"/>
      <c r="AE43" s="36"/>
      <c r="AF43" s="36"/>
      <c r="AG43" s="8"/>
      <c r="AH43" s="36"/>
      <c r="AI43" s="36"/>
      <c r="AJ43" s="36"/>
      <c r="AK43" s="36"/>
      <c r="AL43" s="36"/>
      <c r="AM43" s="36"/>
      <c r="AN43" s="36"/>
      <c r="AO43" s="13"/>
      <c r="AP43" s="36"/>
      <c r="AQ43" s="36"/>
      <c r="AR43" s="36"/>
      <c r="AS43" s="36"/>
      <c r="AT43" s="6"/>
      <c r="AU43" s="36"/>
      <c r="AV43" s="36"/>
      <c r="AW43" s="36"/>
      <c r="AX43" s="36"/>
      <c r="AY43" s="36"/>
      <c r="AZ43" s="36"/>
      <c r="BA43" s="36"/>
      <c r="BB43" s="13"/>
      <c r="BC43" s="36"/>
      <c r="BD43" s="36"/>
      <c r="BE43" s="36"/>
      <c r="BF43" s="36"/>
      <c r="BG43" s="10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</row>
    <row r="44" spans="1:106" ht="15.75" customHeight="1" x14ac:dyDescent="0.25">
      <c r="A44" s="6" t="s">
        <v>878</v>
      </c>
      <c r="B44" s="37">
        <v>0.81</v>
      </c>
      <c r="C44" s="37">
        <v>1.01</v>
      </c>
      <c r="D44" s="37">
        <v>1.4</v>
      </c>
      <c r="E44" s="36"/>
      <c r="F44" s="36"/>
      <c r="G44" s="2">
        <v>1</v>
      </c>
      <c r="H44" s="37">
        <v>4</v>
      </c>
      <c r="I44" s="37">
        <v>1</v>
      </c>
      <c r="J44" s="37">
        <v>0</v>
      </c>
      <c r="K44" s="37">
        <v>0</v>
      </c>
      <c r="L44" s="37">
        <v>0</v>
      </c>
      <c r="M44" s="37">
        <v>3</v>
      </c>
      <c r="N44" s="37">
        <v>1</v>
      </c>
      <c r="O44" s="13">
        <v>1</v>
      </c>
      <c r="P44" s="37">
        <v>0</v>
      </c>
      <c r="Q44" s="37">
        <v>0</v>
      </c>
      <c r="R44" s="37">
        <v>0</v>
      </c>
      <c r="S44" s="37">
        <v>0</v>
      </c>
      <c r="T44" s="4">
        <v>3</v>
      </c>
      <c r="U44" s="37">
        <v>2</v>
      </c>
      <c r="V44" s="37">
        <v>0</v>
      </c>
      <c r="W44" s="37">
        <v>1</v>
      </c>
      <c r="X44" s="37">
        <v>0</v>
      </c>
      <c r="Y44" s="37">
        <v>1</v>
      </c>
      <c r="Z44" s="37">
        <v>4</v>
      </c>
      <c r="AA44" s="37">
        <v>0</v>
      </c>
      <c r="AB44" s="13">
        <v>0</v>
      </c>
      <c r="AC44" s="37">
        <v>1</v>
      </c>
      <c r="AD44" s="37">
        <v>0</v>
      </c>
      <c r="AE44" s="37">
        <v>0</v>
      </c>
      <c r="AF44" s="37">
        <v>0</v>
      </c>
      <c r="AG44" s="44">
        <v>2</v>
      </c>
      <c r="AH44" s="37">
        <v>0</v>
      </c>
      <c r="AI44" s="37">
        <v>0</v>
      </c>
      <c r="AJ44" s="37">
        <v>2</v>
      </c>
      <c r="AK44" s="37">
        <v>0</v>
      </c>
      <c r="AL44" s="37">
        <v>0</v>
      </c>
      <c r="AM44" s="37">
        <v>5</v>
      </c>
      <c r="AN44" s="37">
        <v>1</v>
      </c>
      <c r="AO44" s="13">
        <v>0</v>
      </c>
      <c r="AP44" s="37">
        <v>1</v>
      </c>
      <c r="AQ44" s="37">
        <v>1</v>
      </c>
      <c r="AR44" s="37">
        <v>0</v>
      </c>
      <c r="AS44" s="37">
        <v>0</v>
      </c>
      <c r="AT44" s="6"/>
      <c r="AU44" s="36"/>
      <c r="AV44" s="36"/>
      <c r="AW44" s="36"/>
      <c r="AX44" s="36"/>
      <c r="AY44" s="36"/>
      <c r="AZ44" s="36"/>
      <c r="BA44" s="36"/>
      <c r="BB44" s="13"/>
      <c r="BC44" s="36"/>
      <c r="BD44" s="36"/>
      <c r="BE44" s="36"/>
      <c r="BF44" s="36"/>
      <c r="BG44" s="10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</row>
    <row r="45" spans="1:106" ht="15.75" customHeight="1" x14ac:dyDescent="0.25">
      <c r="A45" s="2" t="s">
        <v>879</v>
      </c>
      <c r="B45" s="37">
        <v>1.17</v>
      </c>
      <c r="C45" s="37">
        <v>1.41</v>
      </c>
      <c r="D45" s="37">
        <v>1.27</v>
      </c>
      <c r="E45" s="36"/>
      <c r="F45" s="36"/>
      <c r="G45" s="2">
        <v>0</v>
      </c>
      <c r="H45" s="37">
        <v>1</v>
      </c>
      <c r="I45" s="37">
        <v>1</v>
      </c>
      <c r="J45" s="37">
        <v>0</v>
      </c>
      <c r="K45" s="37">
        <v>0</v>
      </c>
      <c r="L45" s="37">
        <v>0</v>
      </c>
      <c r="M45" s="37">
        <v>4</v>
      </c>
      <c r="N45" s="37">
        <v>1</v>
      </c>
      <c r="O45" s="13">
        <v>0</v>
      </c>
      <c r="P45" s="37">
        <v>0</v>
      </c>
      <c r="Q45" s="37">
        <v>1</v>
      </c>
      <c r="R45" s="37">
        <v>0</v>
      </c>
      <c r="S45" s="37">
        <v>0</v>
      </c>
      <c r="T45" s="4">
        <v>1</v>
      </c>
      <c r="U45" s="37">
        <v>5</v>
      </c>
      <c r="V45" s="37">
        <v>2</v>
      </c>
      <c r="W45" s="37">
        <v>0</v>
      </c>
      <c r="X45" s="37">
        <v>0</v>
      </c>
      <c r="Y45" s="37">
        <v>0</v>
      </c>
      <c r="Z45" s="37">
        <v>2</v>
      </c>
      <c r="AA45" s="37">
        <v>1</v>
      </c>
      <c r="AB45" s="13">
        <v>0</v>
      </c>
      <c r="AC45" s="37">
        <v>1</v>
      </c>
      <c r="AD45" s="37">
        <v>0</v>
      </c>
      <c r="AE45" s="37">
        <v>0</v>
      </c>
      <c r="AF45" s="37">
        <v>0</v>
      </c>
      <c r="AG45" s="8">
        <v>0</v>
      </c>
      <c r="AH45" s="37">
        <v>1</v>
      </c>
      <c r="AI45" s="37">
        <v>3</v>
      </c>
      <c r="AJ45" s="37">
        <v>0</v>
      </c>
      <c r="AK45" s="37">
        <v>0</v>
      </c>
      <c r="AL45" s="37">
        <v>0</v>
      </c>
      <c r="AM45" s="37">
        <v>4</v>
      </c>
      <c r="AN45" s="37">
        <v>1</v>
      </c>
      <c r="AO45" s="13">
        <v>1</v>
      </c>
      <c r="AP45" s="37">
        <v>1</v>
      </c>
      <c r="AQ45" s="37">
        <v>0</v>
      </c>
      <c r="AR45" s="37">
        <v>0</v>
      </c>
      <c r="AS45" s="37">
        <v>0</v>
      </c>
      <c r="AT45" s="6"/>
      <c r="AU45" s="36"/>
      <c r="AV45" s="36"/>
      <c r="AW45" s="36"/>
      <c r="AX45" s="36"/>
      <c r="AY45" s="36"/>
      <c r="AZ45" s="36"/>
      <c r="BA45" s="36"/>
      <c r="BB45" s="13"/>
      <c r="BC45" s="36"/>
      <c r="BD45" s="36"/>
      <c r="BE45" s="36"/>
      <c r="BF45" s="36"/>
      <c r="BG45" s="10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</row>
    <row r="46" spans="1:106" ht="15.75" customHeight="1" x14ac:dyDescent="0.25">
      <c r="A46" s="6" t="s">
        <v>880</v>
      </c>
      <c r="B46" s="37">
        <v>0.91</v>
      </c>
      <c r="C46" s="37">
        <v>1.24</v>
      </c>
      <c r="D46" s="37">
        <v>1.1299999999999999</v>
      </c>
      <c r="E46" s="36"/>
      <c r="F46" s="36"/>
      <c r="G46" s="2">
        <v>1</v>
      </c>
      <c r="H46" s="37">
        <v>2</v>
      </c>
      <c r="I46" s="37">
        <v>1</v>
      </c>
      <c r="J46" s="37">
        <v>0</v>
      </c>
      <c r="K46" s="37">
        <v>0</v>
      </c>
      <c r="L46" s="37">
        <v>0</v>
      </c>
      <c r="M46" s="37">
        <v>2</v>
      </c>
      <c r="N46" s="37">
        <v>0</v>
      </c>
      <c r="O46" s="13">
        <v>0</v>
      </c>
      <c r="P46" s="37">
        <v>0</v>
      </c>
      <c r="Q46" s="37">
        <v>0</v>
      </c>
      <c r="R46" s="37">
        <v>0</v>
      </c>
      <c r="S46" s="37">
        <v>0</v>
      </c>
      <c r="T46" s="4">
        <v>1</v>
      </c>
      <c r="U46" s="37">
        <v>4</v>
      </c>
      <c r="V46" s="37">
        <v>1</v>
      </c>
      <c r="W46" s="37">
        <v>0</v>
      </c>
      <c r="X46" s="37">
        <v>0</v>
      </c>
      <c r="Y46" s="37">
        <v>0</v>
      </c>
      <c r="Z46" s="37">
        <v>3</v>
      </c>
      <c r="AA46" s="37">
        <v>2</v>
      </c>
      <c r="AB46" s="13">
        <v>0</v>
      </c>
      <c r="AC46" s="37">
        <v>0</v>
      </c>
      <c r="AD46" s="37">
        <v>0</v>
      </c>
      <c r="AE46" s="37">
        <v>0</v>
      </c>
      <c r="AF46" s="37">
        <v>0</v>
      </c>
      <c r="AG46" s="8">
        <v>0</v>
      </c>
      <c r="AH46" s="37">
        <v>6</v>
      </c>
      <c r="AI46" s="37">
        <v>1</v>
      </c>
      <c r="AJ46" s="37">
        <v>0</v>
      </c>
      <c r="AK46" s="37">
        <v>0</v>
      </c>
      <c r="AL46" s="37">
        <v>0</v>
      </c>
      <c r="AM46" s="37">
        <v>4</v>
      </c>
      <c r="AN46" s="37">
        <v>0</v>
      </c>
      <c r="AO46" s="13">
        <v>0</v>
      </c>
      <c r="AP46" s="37">
        <v>0</v>
      </c>
      <c r="AQ46" s="37">
        <v>0</v>
      </c>
      <c r="AR46" s="37">
        <v>0</v>
      </c>
      <c r="AS46" s="37">
        <v>0</v>
      </c>
      <c r="AT46" s="6"/>
      <c r="AU46" s="36"/>
      <c r="AV46" s="36"/>
      <c r="AW46" s="36"/>
      <c r="AX46" s="36"/>
      <c r="AY46" s="36"/>
      <c r="AZ46" s="36"/>
      <c r="BA46" s="36"/>
      <c r="BB46" s="13"/>
      <c r="BC46" s="36"/>
      <c r="BD46" s="36"/>
      <c r="BE46" s="36"/>
      <c r="BF46" s="36"/>
      <c r="BG46" s="10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</row>
    <row r="47" spans="1:106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F47" s="36"/>
      <c r="G47" s="2">
        <v>0</v>
      </c>
      <c r="H47" s="37">
        <v>1</v>
      </c>
      <c r="I47" s="37">
        <v>0</v>
      </c>
      <c r="J47" s="37">
        <v>0</v>
      </c>
      <c r="K47" s="37">
        <v>0</v>
      </c>
      <c r="L47" s="37">
        <v>0</v>
      </c>
      <c r="M47" s="37">
        <v>2</v>
      </c>
      <c r="N47" s="37">
        <v>0</v>
      </c>
      <c r="O47" s="13">
        <v>0</v>
      </c>
      <c r="P47" s="37">
        <v>0</v>
      </c>
      <c r="Q47" s="37">
        <v>0</v>
      </c>
      <c r="R47" s="37">
        <v>0</v>
      </c>
      <c r="S47" s="37">
        <v>0</v>
      </c>
      <c r="T47" s="4">
        <v>0</v>
      </c>
      <c r="U47" s="37">
        <v>1</v>
      </c>
      <c r="V47" s="37">
        <v>0</v>
      </c>
      <c r="W47" s="37">
        <v>1</v>
      </c>
      <c r="X47" s="37">
        <v>0</v>
      </c>
      <c r="Y47" s="37">
        <v>0</v>
      </c>
      <c r="Z47" s="37">
        <v>1</v>
      </c>
      <c r="AA47" s="37">
        <v>1</v>
      </c>
      <c r="AB47" s="13">
        <v>0</v>
      </c>
      <c r="AC47" s="37">
        <v>0</v>
      </c>
      <c r="AD47" s="37">
        <v>0</v>
      </c>
      <c r="AE47" s="37">
        <v>0</v>
      </c>
      <c r="AF47" s="37">
        <v>0</v>
      </c>
      <c r="AG47" s="8">
        <v>0</v>
      </c>
      <c r="AH47" s="37">
        <v>3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13">
        <v>0</v>
      </c>
      <c r="AP47" s="37">
        <v>0</v>
      </c>
      <c r="AQ47" s="37">
        <v>0</v>
      </c>
      <c r="AR47" s="37">
        <v>0</v>
      </c>
      <c r="AS47" s="37">
        <v>0</v>
      </c>
      <c r="AT47" s="6"/>
      <c r="AU47" s="36"/>
      <c r="AV47" s="36"/>
      <c r="AW47" s="36"/>
      <c r="AX47" s="36"/>
      <c r="AY47" s="36"/>
      <c r="AZ47" s="36"/>
      <c r="BA47" s="36"/>
      <c r="BB47" s="13"/>
      <c r="BC47" s="36"/>
      <c r="BD47" s="36"/>
      <c r="BE47" s="36"/>
      <c r="BF47" s="36"/>
      <c r="BG47" s="10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</row>
    <row r="48" spans="1:106" ht="15.75" customHeight="1" x14ac:dyDescent="0.25">
      <c r="A48" s="2" t="s">
        <v>881</v>
      </c>
      <c r="B48" s="37">
        <v>1.22</v>
      </c>
      <c r="C48" s="37">
        <v>1.64</v>
      </c>
      <c r="D48" s="37">
        <v>1.36</v>
      </c>
      <c r="E48" s="36"/>
      <c r="F48" s="36"/>
      <c r="G48" s="2">
        <v>0</v>
      </c>
      <c r="H48" s="37">
        <v>4</v>
      </c>
      <c r="I48" s="37">
        <v>2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13">
        <v>0</v>
      </c>
      <c r="P48" s="37">
        <v>0</v>
      </c>
      <c r="Q48" s="37">
        <v>0</v>
      </c>
      <c r="R48" s="37">
        <v>0</v>
      </c>
      <c r="S48" s="37">
        <v>0</v>
      </c>
      <c r="T48" s="4">
        <v>0</v>
      </c>
      <c r="U48" s="37">
        <v>2</v>
      </c>
      <c r="V48" s="37">
        <v>1</v>
      </c>
      <c r="W48" s="37">
        <v>1</v>
      </c>
      <c r="X48" s="37">
        <v>0</v>
      </c>
      <c r="Y48" s="37">
        <v>0</v>
      </c>
      <c r="Z48" s="37">
        <v>0</v>
      </c>
      <c r="AA48" s="37">
        <v>0</v>
      </c>
      <c r="AB48" s="13">
        <v>0</v>
      </c>
      <c r="AC48" s="37">
        <v>0</v>
      </c>
      <c r="AD48" s="37">
        <v>0</v>
      </c>
      <c r="AE48" s="37">
        <v>1</v>
      </c>
      <c r="AF48" s="37">
        <v>0</v>
      </c>
      <c r="AG48" s="44">
        <v>1</v>
      </c>
      <c r="AH48" s="37">
        <v>1</v>
      </c>
      <c r="AI48" s="37">
        <v>1</v>
      </c>
      <c r="AJ48" s="37">
        <v>0</v>
      </c>
      <c r="AK48" s="37">
        <v>0</v>
      </c>
      <c r="AL48" s="37">
        <v>0</v>
      </c>
      <c r="AM48" s="37">
        <v>3</v>
      </c>
      <c r="AN48" s="37">
        <v>1</v>
      </c>
      <c r="AO48" s="13">
        <v>0</v>
      </c>
      <c r="AP48" s="37">
        <v>0</v>
      </c>
      <c r="AQ48" s="37">
        <v>0</v>
      </c>
      <c r="AR48" s="37">
        <v>0</v>
      </c>
      <c r="AS48" s="37">
        <v>0</v>
      </c>
      <c r="AT48" s="6"/>
      <c r="AU48" s="36"/>
      <c r="AV48" s="36"/>
      <c r="AW48" s="36"/>
      <c r="AX48" s="36"/>
      <c r="AY48" s="36"/>
      <c r="AZ48" s="36"/>
      <c r="BA48" s="36"/>
      <c r="BB48" s="13"/>
      <c r="BC48" s="36"/>
      <c r="BD48" s="36"/>
      <c r="BE48" s="36"/>
      <c r="BF48" s="36"/>
      <c r="BG48" s="10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</row>
    <row r="49" spans="1:106" ht="15.75" customHeight="1" x14ac:dyDescent="0.25">
      <c r="A49" s="41">
        <v>45690</v>
      </c>
      <c r="B49" s="41"/>
      <c r="C49" s="41"/>
      <c r="D49" s="41"/>
      <c r="E49" s="41"/>
      <c r="F49" s="41"/>
      <c r="G49" s="2"/>
      <c r="H49" s="36"/>
      <c r="I49" s="36"/>
      <c r="J49" s="36"/>
      <c r="K49" s="36"/>
      <c r="L49" s="36"/>
      <c r="M49" s="36"/>
      <c r="N49" s="36"/>
      <c r="O49" s="13"/>
      <c r="P49" s="36"/>
      <c r="Q49" s="36"/>
      <c r="R49" s="36"/>
      <c r="S49" s="36"/>
      <c r="T49" s="4"/>
      <c r="U49" s="36"/>
      <c r="V49" s="36"/>
      <c r="W49" s="36"/>
      <c r="X49" s="36"/>
      <c r="Y49" s="36"/>
      <c r="Z49" s="36"/>
      <c r="AA49" s="36"/>
      <c r="AB49" s="13"/>
      <c r="AC49" s="36"/>
      <c r="AD49" s="36"/>
      <c r="AE49" s="36"/>
      <c r="AF49" s="36"/>
      <c r="AG49" s="8"/>
      <c r="AH49" s="36"/>
      <c r="AI49" s="36"/>
      <c r="AJ49" s="36"/>
      <c r="AK49" s="36"/>
      <c r="AL49" s="36"/>
      <c r="AM49" s="36"/>
      <c r="AN49" s="36"/>
      <c r="AO49" s="13"/>
      <c r="AP49" s="36"/>
      <c r="AQ49" s="36"/>
      <c r="AR49" s="36"/>
      <c r="AS49" s="36"/>
      <c r="AT49" s="6"/>
      <c r="AU49" s="36"/>
      <c r="AV49" s="36"/>
      <c r="AW49" s="36"/>
      <c r="AX49" s="36"/>
      <c r="AY49" s="36"/>
      <c r="AZ49" s="36"/>
      <c r="BA49" s="36"/>
      <c r="BB49" s="13"/>
      <c r="BC49" s="36"/>
      <c r="BD49" s="36"/>
      <c r="BE49" s="36"/>
      <c r="BF49" s="36"/>
      <c r="BG49" s="10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</row>
    <row r="50" spans="1:106" ht="15.75" customHeight="1" x14ac:dyDescent="0.25">
      <c r="A50" s="39" t="s">
        <v>882</v>
      </c>
      <c r="B50" s="37">
        <v>1.67</v>
      </c>
      <c r="C50" s="37">
        <v>1.07</v>
      </c>
      <c r="D50" s="36"/>
      <c r="E50" s="37">
        <v>0.67</v>
      </c>
      <c r="F50" s="37"/>
      <c r="G50" s="2">
        <v>1</v>
      </c>
      <c r="H50" s="37">
        <v>2</v>
      </c>
      <c r="I50" s="37">
        <v>2</v>
      </c>
      <c r="J50" s="37">
        <v>0</v>
      </c>
      <c r="K50" s="37">
        <v>0</v>
      </c>
      <c r="L50" s="37">
        <v>0</v>
      </c>
      <c r="M50" s="37">
        <v>2</v>
      </c>
      <c r="N50" s="37">
        <v>0</v>
      </c>
      <c r="O50" s="13">
        <v>0</v>
      </c>
      <c r="P50" s="37">
        <v>0</v>
      </c>
      <c r="Q50" s="37">
        <v>0</v>
      </c>
      <c r="R50" s="37">
        <v>0</v>
      </c>
      <c r="S50" s="37">
        <v>0</v>
      </c>
      <c r="T50" s="4">
        <v>0</v>
      </c>
      <c r="U50" s="37">
        <v>3</v>
      </c>
      <c r="V50" s="37">
        <v>0</v>
      </c>
      <c r="W50" s="37">
        <v>0</v>
      </c>
      <c r="X50" s="37">
        <v>0</v>
      </c>
      <c r="Y50" s="37">
        <v>0</v>
      </c>
      <c r="Z50" s="37">
        <v>1</v>
      </c>
      <c r="AA50" s="37">
        <v>0</v>
      </c>
      <c r="AB50" s="13">
        <v>0</v>
      </c>
      <c r="AC50" s="37">
        <v>0</v>
      </c>
      <c r="AD50" s="37">
        <v>0</v>
      </c>
      <c r="AE50" s="37">
        <v>0</v>
      </c>
      <c r="AF50" s="37">
        <v>0</v>
      </c>
      <c r="AG50" s="8"/>
      <c r="AH50" s="36"/>
      <c r="AI50" s="36"/>
      <c r="AJ50" s="36"/>
      <c r="AK50" s="36"/>
      <c r="AL50" s="36"/>
      <c r="AM50" s="36"/>
      <c r="AN50" s="36"/>
      <c r="AO50" s="13"/>
      <c r="AP50" s="36"/>
      <c r="AQ50" s="36"/>
      <c r="AR50" s="36"/>
      <c r="AS50" s="36"/>
      <c r="AT50" s="6">
        <v>0</v>
      </c>
      <c r="AU50" s="37">
        <v>1</v>
      </c>
      <c r="AV50" s="37">
        <v>0</v>
      </c>
      <c r="AW50" s="37">
        <v>0</v>
      </c>
      <c r="AX50" s="37">
        <v>0</v>
      </c>
      <c r="AY50" s="37">
        <v>0</v>
      </c>
      <c r="AZ50" s="37">
        <v>2</v>
      </c>
      <c r="BA50" s="37">
        <v>0</v>
      </c>
      <c r="BB50" s="13">
        <v>0</v>
      </c>
      <c r="BC50" s="37">
        <v>0</v>
      </c>
      <c r="BD50" s="37">
        <v>0</v>
      </c>
      <c r="BE50" s="37">
        <v>0</v>
      </c>
      <c r="BF50" s="37">
        <v>0</v>
      </c>
      <c r="BG50" s="10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</row>
    <row r="51" spans="1:106" ht="15.75" customHeight="1" x14ac:dyDescent="0.25">
      <c r="A51" s="41">
        <v>45692</v>
      </c>
      <c r="B51" s="41"/>
      <c r="C51" s="41"/>
      <c r="D51" s="41"/>
      <c r="E51" s="41"/>
      <c r="F51" s="41"/>
      <c r="G51" s="2"/>
      <c r="H51" s="36"/>
      <c r="I51" s="36"/>
      <c r="J51" s="36"/>
      <c r="K51" s="36"/>
      <c r="L51" s="36"/>
      <c r="M51" s="36"/>
      <c r="N51" s="36"/>
      <c r="O51" s="13"/>
      <c r="P51" s="36"/>
      <c r="Q51" s="36"/>
      <c r="R51" s="36"/>
      <c r="S51" s="36"/>
      <c r="T51" s="4"/>
      <c r="U51" s="36"/>
      <c r="V51" s="36"/>
      <c r="W51" s="36"/>
      <c r="X51" s="36"/>
      <c r="Y51" s="36"/>
      <c r="Z51" s="36"/>
      <c r="AA51" s="36"/>
      <c r="AB51" s="13"/>
      <c r="AC51" s="36"/>
      <c r="AD51" s="36"/>
      <c r="AE51" s="36"/>
      <c r="AF51" s="36"/>
      <c r="AG51" s="8"/>
      <c r="AH51" s="36"/>
      <c r="AI51" s="36"/>
      <c r="AJ51" s="36"/>
      <c r="AK51" s="36"/>
      <c r="AL51" s="36"/>
      <c r="AM51" s="36"/>
      <c r="AN51" s="36"/>
      <c r="AO51" s="13"/>
      <c r="AP51" s="36"/>
      <c r="AQ51" s="36"/>
      <c r="AR51" s="36"/>
      <c r="AS51" s="36"/>
      <c r="AT51" s="6"/>
      <c r="AU51" s="36"/>
      <c r="AV51" s="36"/>
      <c r="AW51" s="36"/>
      <c r="AX51" s="36"/>
      <c r="AY51" s="36"/>
      <c r="AZ51" s="36"/>
      <c r="BA51" s="36"/>
      <c r="BB51" s="13"/>
      <c r="BC51" s="36"/>
      <c r="BD51" s="36"/>
      <c r="BE51" s="36"/>
      <c r="BF51" s="36"/>
      <c r="BG51" s="10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</row>
    <row r="52" spans="1:106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F52" s="36"/>
      <c r="G52" s="2">
        <v>0</v>
      </c>
      <c r="H52" s="37">
        <v>1</v>
      </c>
      <c r="I52" s="37">
        <v>0</v>
      </c>
      <c r="J52" s="37">
        <v>0</v>
      </c>
      <c r="K52" s="37">
        <v>0</v>
      </c>
      <c r="L52" s="37">
        <v>1</v>
      </c>
      <c r="M52" s="37">
        <v>2</v>
      </c>
      <c r="N52" s="37">
        <v>1</v>
      </c>
      <c r="O52" s="13">
        <v>0</v>
      </c>
      <c r="P52" s="37">
        <v>0</v>
      </c>
      <c r="Q52" s="37">
        <v>0</v>
      </c>
      <c r="R52" s="37">
        <v>0</v>
      </c>
      <c r="S52" s="37">
        <v>0</v>
      </c>
      <c r="T52" s="4">
        <v>0</v>
      </c>
      <c r="U52" s="37">
        <v>2</v>
      </c>
      <c r="V52" s="37">
        <v>2</v>
      </c>
      <c r="W52" s="37">
        <v>0</v>
      </c>
      <c r="X52" s="37">
        <v>0</v>
      </c>
      <c r="Y52" s="37">
        <v>0</v>
      </c>
      <c r="Z52" s="37">
        <v>4</v>
      </c>
      <c r="AA52" s="37">
        <v>1</v>
      </c>
      <c r="AB52" s="13">
        <v>0</v>
      </c>
      <c r="AC52" s="37">
        <v>1</v>
      </c>
      <c r="AD52" s="37">
        <v>0</v>
      </c>
      <c r="AE52" s="37">
        <v>0</v>
      </c>
      <c r="AF52" s="37">
        <v>0</v>
      </c>
      <c r="AG52" s="8">
        <v>0</v>
      </c>
      <c r="AH52" s="37">
        <v>5</v>
      </c>
      <c r="AI52" s="37">
        <v>0</v>
      </c>
      <c r="AJ52" s="37">
        <v>0</v>
      </c>
      <c r="AK52" s="37">
        <v>0</v>
      </c>
      <c r="AL52" s="37">
        <v>0</v>
      </c>
      <c r="AM52" s="37">
        <v>1</v>
      </c>
      <c r="AN52" s="37">
        <v>0</v>
      </c>
      <c r="AO52" s="13">
        <v>0</v>
      </c>
      <c r="AP52" s="37">
        <v>0</v>
      </c>
      <c r="AQ52" s="37">
        <v>0</v>
      </c>
      <c r="AR52" s="37">
        <v>0</v>
      </c>
      <c r="AS52" s="37">
        <v>0</v>
      </c>
      <c r="AT52" s="6"/>
      <c r="AU52" s="36"/>
      <c r="AV52" s="36"/>
      <c r="AW52" s="36"/>
      <c r="AX52" s="36"/>
      <c r="AY52" s="36"/>
      <c r="AZ52" s="36"/>
      <c r="BA52" s="36"/>
      <c r="BB52" s="13"/>
      <c r="BC52" s="36"/>
      <c r="BD52" s="36"/>
      <c r="BE52" s="36"/>
      <c r="BF52" s="36"/>
      <c r="BG52" s="10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</row>
    <row r="53" spans="1:106" ht="15.75" customHeight="1" x14ac:dyDescent="0.25">
      <c r="A53" s="2" t="s">
        <v>883</v>
      </c>
      <c r="B53" s="37">
        <v>1.1399999999999999</v>
      </c>
      <c r="C53" s="37">
        <v>0.81</v>
      </c>
      <c r="D53" s="37">
        <v>1.65</v>
      </c>
      <c r="E53" s="36"/>
      <c r="F53" s="36"/>
      <c r="G53" s="2">
        <v>0</v>
      </c>
      <c r="H53" s="37">
        <v>6</v>
      </c>
      <c r="I53" s="37">
        <v>2</v>
      </c>
      <c r="J53" s="37">
        <v>0</v>
      </c>
      <c r="K53" s="37">
        <v>0</v>
      </c>
      <c r="L53" s="37">
        <v>0</v>
      </c>
      <c r="M53" s="37">
        <v>5</v>
      </c>
      <c r="N53" s="37">
        <v>1</v>
      </c>
      <c r="O53" s="13">
        <v>0</v>
      </c>
      <c r="P53" s="37">
        <v>1</v>
      </c>
      <c r="Q53" s="37">
        <v>0</v>
      </c>
      <c r="R53" s="37">
        <v>0</v>
      </c>
      <c r="S53" s="37">
        <v>0</v>
      </c>
      <c r="T53" s="4">
        <v>0</v>
      </c>
      <c r="U53" s="37">
        <v>1</v>
      </c>
      <c r="V53" s="37">
        <v>0</v>
      </c>
      <c r="W53" s="37">
        <v>0</v>
      </c>
      <c r="X53" s="37">
        <v>0</v>
      </c>
      <c r="Y53" s="37">
        <v>0</v>
      </c>
      <c r="Z53" s="37">
        <v>2</v>
      </c>
      <c r="AA53" s="37">
        <v>0</v>
      </c>
      <c r="AB53" s="13">
        <v>0</v>
      </c>
      <c r="AC53" s="37">
        <v>0</v>
      </c>
      <c r="AD53" s="37">
        <v>0</v>
      </c>
      <c r="AE53" s="37">
        <v>0</v>
      </c>
      <c r="AF53" s="37">
        <v>0</v>
      </c>
      <c r="AG53" s="44">
        <v>2</v>
      </c>
      <c r="AH53" s="37">
        <v>3</v>
      </c>
      <c r="AI53" s="37">
        <v>2</v>
      </c>
      <c r="AJ53" s="37">
        <v>2</v>
      </c>
      <c r="AK53" s="37">
        <v>0</v>
      </c>
      <c r="AL53" s="37">
        <v>1</v>
      </c>
      <c r="AM53" s="37">
        <v>1</v>
      </c>
      <c r="AN53" s="37">
        <v>1</v>
      </c>
      <c r="AO53" s="13">
        <v>0</v>
      </c>
      <c r="AP53" s="37">
        <v>0</v>
      </c>
      <c r="AQ53" s="37">
        <v>0</v>
      </c>
      <c r="AR53" s="37">
        <v>0</v>
      </c>
      <c r="AS53" s="37">
        <v>0</v>
      </c>
      <c r="AT53" s="6"/>
      <c r="AU53" s="36"/>
      <c r="AV53" s="36"/>
      <c r="AW53" s="36"/>
      <c r="AX53" s="36"/>
      <c r="AY53" s="36"/>
      <c r="AZ53" s="36"/>
      <c r="BA53" s="36"/>
      <c r="BB53" s="13"/>
      <c r="BC53" s="36"/>
      <c r="BD53" s="36"/>
      <c r="BE53" s="36"/>
      <c r="BF53" s="36"/>
      <c r="BG53" s="10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</row>
    <row r="54" spans="1:106" ht="15.75" customHeight="1" x14ac:dyDescent="0.25">
      <c r="A54" s="41">
        <v>45698</v>
      </c>
      <c r="B54" s="41"/>
      <c r="C54" s="41"/>
      <c r="D54" s="41"/>
      <c r="E54" s="41"/>
      <c r="F54" s="41"/>
      <c r="G54" s="2"/>
      <c r="H54" s="36"/>
      <c r="I54" s="36"/>
      <c r="J54" s="36"/>
      <c r="K54" s="36"/>
      <c r="L54" s="36"/>
      <c r="M54" s="36"/>
      <c r="N54" s="36"/>
      <c r="O54" s="13"/>
      <c r="P54" s="36"/>
      <c r="Q54" s="36"/>
      <c r="R54" s="36"/>
      <c r="S54" s="36"/>
      <c r="T54" s="4"/>
      <c r="U54" s="36"/>
      <c r="V54" s="36"/>
      <c r="W54" s="36"/>
      <c r="X54" s="36"/>
      <c r="Y54" s="36"/>
      <c r="Z54" s="36"/>
      <c r="AA54" s="36"/>
      <c r="AB54" s="13"/>
      <c r="AC54" s="36"/>
      <c r="AD54" s="36"/>
      <c r="AE54" s="36"/>
      <c r="AF54" s="36"/>
      <c r="AG54" s="8"/>
      <c r="AH54" s="36"/>
      <c r="AI54" s="36"/>
      <c r="AJ54" s="36"/>
      <c r="AK54" s="36"/>
      <c r="AL54" s="36"/>
      <c r="AM54" s="36"/>
      <c r="AN54" s="36"/>
      <c r="AO54" s="13"/>
      <c r="AP54" s="36"/>
      <c r="AQ54" s="36"/>
      <c r="AR54" s="36"/>
      <c r="AS54" s="36"/>
      <c r="AT54" s="6"/>
      <c r="AU54" s="36"/>
      <c r="AV54" s="36"/>
      <c r="AW54" s="36"/>
      <c r="AX54" s="36"/>
      <c r="AY54" s="36"/>
      <c r="AZ54" s="36"/>
      <c r="BA54" s="36"/>
      <c r="BB54" s="13"/>
      <c r="BC54" s="36"/>
      <c r="BD54" s="36"/>
      <c r="BE54" s="36"/>
      <c r="BF54" s="36"/>
      <c r="BG54" s="10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</row>
    <row r="55" spans="1:106" ht="15.75" customHeight="1" x14ac:dyDescent="0.25">
      <c r="A55" s="2" t="s">
        <v>884</v>
      </c>
      <c r="B55" s="37">
        <v>1.26</v>
      </c>
      <c r="C55" s="37">
        <v>1.07</v>
      </c>
      <c r="D55" s="36"/>
      <c r="E55" s="36"/>
      <c r="F55" s="36"/>
      <c r="G55" s="2">
        <v>0</v>
      </c>
      <c r="H55" s="37">
        <v>1</v>
      </c>
      <c r="I55" s="37">
        <v>0</v>
      </c>
      <c r="J55" s="37">
        <v>0</v>
      </c>
      <c r="K55" s="37">
        <v>0</v>
      </c>
      <c r="L55" s="37">
        <v>0</v>
      </c>
      <c r="M55" s="37">
        <v>2</v>
      </c>
      <c r="N55" s="37">
        <v>0</v>
      </c>
      <c r="O55" s="13">
        <v>0</v>
      </c>
      <c r="P55" s="37">
        <v>0</v>
      </c>
      <c r="Q55" s="37">
        <v>1</v>
      </c>
      <c r="R55" s="37">
        <v>0</v>
      </c>
      <c r="S55" s="37">
        <v>0</v>
      </c>
      <c r="T55" s="4">
        <v>0</v>
      </c>
      <c r="U55" s="37">
        <v>0</v>
      </c>
      <c r="V55" s="37">
        <v>0</v>
      </c>
      <c r="W55" s="37">
        <v>0</v>
      </c>
      <c r="X55" s="37">
        <v>0</v>
      </c>
      <c r="Y55" s="37">
        <v>0</v>
      </c>
      <c r="Z55" s="37">
        <v>1</v>
      </c>
      <c r="AA55" s="37">
        <v>0</v>
      </c>
      <c r="AB55" s="13">
        <v>0</v>
      </c>
      <c r="AC55" s="37">
        <v>0</v>
      </c>
      <c r="AD55" s="37">
        <v>0</v>
      </c>
      <c r="AE55" s="37">
        <v>0</v>
      </c>
      <c r="AF55" s="37">
        <v>0</v>
      </c>
      <c r="AG55" s="8"/>
      <c r="AH55" s="36"/>
      <c r="AI55" s="36"/>
      <c r="AJ55" s="36"/>
      <c r="AK55" s="36"/>
      <c r="AL55" s="36"/>
      <c r="AM55" s="36"/>
      <c r="AN55" s="36"/>
      <c r="AO55" s="13"/>
      <c r="AP55" s="36"/>
      <c r="AQ55" s="36"/>
      <c r="AR55" s="36"/>
      <c r="AS55" s="36"/>
      <c r="AT55" s="6"/>
      <c r="AU55" s="36"/>
      <c r="AV55" s="36"/>
      <c r="AW55" s="36"/>
      <c r="AX55" s="36"/>
      <c r="AY55" s="36"/>
      <c r="AZ55" s="36"/>
      <c r="BA55" s="36"/>
      <c r="BB55" s="13"/>
      <c r="BC55" s="36"/>
      <c r="BD55" s="36"/>
      <c r="BE55" s="36"/>
      <c r="BF55" s="36"/>
      <c r="BG55" s="10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</row>
    <row r="56" spans="1:106" x14ac:dyDescent="0.25">
      <c r="A56" s="6" t="s">
        <v>885</v>
      </c>
      <c r="B56" s="6"/>
      <c r="C56" s="6"/>
      <c r="D56" s="6"/>
      <c r="E56" s="6"/>
      <c r="F56" s="6"/>
    </row>
    <row r="57" spans="1:106" x14ac:dyDescent="0.25">
      <c r="A57" s="49" t="s">
        <v>887</v>
      </c>
      <c r="B57">
        <v>0.86</v>
      </c>
      <c r="C57">
        <v>1.47</v>
      </c>
      <c r="D57">
        <v>1.1000000000000001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1</v>
      </c>
      <c r="W57">
        <v>1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3</v>
      </c>
      <c r="AI57">
        <v>0</v>
      </c>
      <c r="AJ57">
        <v>1</v>
      </c>
      <c r="AK57">
        <v>0</v>
      </c>
      <c r="AL57">
        <v>0</v>
      </c>
      <c r="AM57">
        <v>3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106" x14ac:dyDescent="0.25">
      <c r="A58" s="48" t="s">
        <v>888</v>
      </c>
      <c r="B58">
        <v>0.69</v>
      </c>
      <c r="C58">
        <v>1.71</v>
      </c>
      <c r="D58">
        <v>0.49</v>
      </c>
      <c r="G58">
        <v>0</v>
      </c>
      <c r="H58">
        <v>3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</v>
      </c>
      <c r="V58">
        <v>3</v>
      </c>
      <c r="W58">
        <v>0</v>
      </c>
      <c r="X58">
        <v>0</v>
      </c>
      <c r="Y58">
        <v>1</v>
      </c>
      <c r="Z58">
        <v>2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3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106" x14ac:dyDescent="0.25">
      <c r="A59" s="46" t="s">
        <v>890</v>
      </c>
      <c r="B59" s="46"/>
      <c r="C59" s="46"/>
      <c r="D59" s="46"/>
      <c r="E59" s="46"/>
      <c r="F59" s="46"/>
    </row>
    <row r="60" spans="1:106" x14ac:dyDescent="0.25">
      <c r="A60" s="49" t="s">
        <v>891</v>
      </c>
      <c r="B60">
        <v>1.1000000000000001</v>
      </c>
      <c r="C60">
        <v>1.27</v>
      </c>
      <c r="G60">
        <v>0</v>
      </c>
      <c r="H60">
        <v>3</v>
      </c>
      <c r="I60">
        <v>0</v>
      </c>
      <c r="J60">
        <v>0</v>
      </c>
      <c r="K60">
        <v>0</v>
      </c>
      <c r="L60">
        <v>0</v>
      </c>
      <c r="M60">
        <v>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3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0</v>
      </c>
    </row>
    <row r="61" spans="1:106" x14ac:dyDescent="0.25">
      <c r="A61" s="49" t="s">
        <v>892</v>
      </c>
      <c r="B61">
        <v>0.45</v>
      </c>
      <c r="C61">
        <v>1.2</v>
      </c>
      <c r="G61">
        <v>0</v>
      </c>
      <c r="H61">
        <v>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</v>
      </c>
      <c r="W61">
        <v>0</v>
      </c>
      <c r="X61">
        <v>0</v>
      </c>
      <c r="Y61">
        <v>2</v>
      </c>
      <c r="Z61">
        <v>4</v>
      </c>
      <c r="AA61">
        <v>0</v>
      </c>
      <c r="AB61">
        <v>1</v>
      </c>
      <c r="AC61">
        <v>0</v>
      </c>
      <c r="AD61">
        <v>1</v>
      </c>
      <c r="AE61">
        <v>0</v>
      </c>
      <c r="AF61">
        <v>0</v>
      </c>
    </row>
    <row r="62" spans="1:106" x14ac:dyDescent="0.25">
      <c r="A62" s="49" t="s">
        <v>893</v>
      </c>
      <c r="B62">
        <v>1.18</v>
      </c>
      <c r="C62">
        <v>1.3</v>
      </c>
      <c r="G62">
        <v>0</v>
      </c>
      <c r="H62">
        <v>2</v>
      </c>
      <c r="I62">
        <v>1</v>
      </c>
      <c r="J62">
        <v>1</v>
      </c>
      <c r="K62">
        <v>0</v>
      </c>
      <c r="L62">
        <v>0</v>
      </c>
      <c r="M62">
        <v>2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106" x14ac:dyDescent="0.25">
      <c r="A63" s="48" t="s">
        <v>428</v>
      </c>
      <c r="B63">
        <v>1.31</v>
      </c>
      <c r="C63">
        <v>1.48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2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2</v>
      </c>
      <c r="W63">
        <v>0</v>
      </c>
      <c r="X63">
        <v>0</v>
      </c>
      <c r="Y63">
        <v>0</v>
      </c>
      <c r="Z63">
        <v>6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106" x14ac:dyDescent="0.25">
      <c r="A64" s="49" t="s">
        <v>894</v>
      </c>
      <c r="B64">
        <v>0.92</v>
      </c>
      <c r="C64">
        <v>0.97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v>4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</row>
    <row r="65" spans="1:71" x14ac:dyDescent="0.25">
      <c r="A65" s="48" t="s">
        <v>895</v>
      </c>
      <c r="B65">
        <v>1.71</v>
      </c>
      <c r="C65">
        <v>1.52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71" x14ac:dyDescent="0.25">
      <c r="A66" s="46" t="s">
        <v>896</v>
      </c>
      <c r="B66" s="46"/>
      <c r="C66" s="46"/>
      <c r="D66" s="46"/>
      <c r="E66" s="46"/>
      <c r="F66" s="46"/>
    </row>
    <row r="67" spans="1:71" x14ac:dyDescent="0.25">
      <c r="A67" s="49" t="s">
        <v>897</v>
      </c>
      <c r="B67">
        <v>1.5</v>
      </c>
      <c r="F67">
        <v>0.9</v>
      </c>
      <c r="G67">
        <v>0</v>
      </c>
      <c r="H67">
        <v>1</v>
      </c>
      <c r="I67">
        <v>2</v>
      </c>
      <c r="J67">
        <v>0</v>
      </c>
      <c r="K67">
        <v>0</v>
      </c>
      <c r="L67">
        <v>0</v>
      </c>
      <c r="M67">
        <v>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BG67">
        <v>0</v>
      </c>
      <c r="BH67">
        <v>1</v>
      </c>
      <c r="BI67">
        <v>2</v>
      </c>
      <c r="BJ67">
        <v>0</v>
      </c>
      <c r="BK67">
        <v>0</v>
      </c>
      <c r="BL67">
        <v>0</v>
      </c>
      <c r="BM67">
        <v>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 s="49" t="s">
        <v>432</v>
      </c>
      <c r="B68">
        <v>0.98</v>
      </c>
      <c r="C68">
        <v>0.66</v>
      </c>
      <c r="G68">
        <v>0</v>
      </c>
      <c r="H68">
        <v>2</v>
      </c>
      <c r="I68">
        <v>1</v>
      </c>
      <c r="J68">
        <v>0</v>
      </c>
      <c r="K68">
        <v>0</v>
      </c>
      <c r="L68">
        <v>0</v>
      </c>
      <c r="M68">
        <v>3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71" x14ac:dyDescent="0.25">
      <c r="A69" s="48" t="s">
        <v>898</v>
      </c>
      <c r="B69">
        <v>1.02</v>
      </c>
      <c r="F69">
        <v>1.68</v>
      </c>
      <c r="G69">
        <v>0</v>
      </c>
      <c r="H69">
        <v>4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BG69">
        <v>0</v>
      </c>
      <c r="BH69">
        <v>2</v>
      </c>
      <c r="BI69">
        <v>1</v>
      </c>
      <c r="BJ69">
        <v>0</v>
      </c>
      <c r="BK69">
        <v>0</v>
      </c>
      <c r="BL69">
        <v>2</v>
      </c>
      <c r="BM69">
        <v>4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</row>
    <row r="70" spans="1:71" x14ac:dyDescent="0.25">
      <c r="A70" s="49" t="s">
        <v>899</v>
      </c>
      <c r="B70">
        <v>0.46</v>
      </c>
      <c r="C70">
        <v>0.72</v>
      </c>
      <c r="F70">
        <v>0.6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4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BG70">
        <v>0</v>
      </c>
      <c r="BH70">
        <v>3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 s="48" t="s">
        <v>900</v>
      </c>
      <c r="B71">
        <v>1.31</v>
      </c>
      <c r="F71">
        <v>1.5</v>
      </c>
      <c r="G71">
        <v>0</v>
      </c>
      <c r="H71">
        <v>2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BG71">
        <v>0</v>
      </c>
      <c r="BH71">
        <v>1</v>
      </c>
      <c r="BI71">
        <v>1</v>
      </c>
      <c r="BJ71">
        <v>1</v>
      </c>
      <c r="BK71">
        <v>0</v>
      </c>
      <c r="BL71">
        <v>0</v>
      </c>
      <c r="BM71">
        <v>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 s="49" t="s">
        <v>901</v>
      </c>
      <c r="B72">
        <v>0.97</v>
      </c>
      <c r="F72">
        <v>0.63</v>
      </c>
      <c r="G72">
        <v>0</v>
      </c>
      <c r="H72">
        <v>2</v>
      </c>
      <c r="I72">
        <v>2</v>
      </c>
      <c r="J72">
        <v>0</v>
      </c>
      <c r="K72">
        <v>0</v>
      </c>
      <c r="L72">
        <v>0</v>
      </c>
      <c r="M72">
        <v>7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ht="15.75" customHeight="1" x14ac:dyDescent="0.25">
      <c r="B73" s="1">
        <f t="shared" ref="B73:AG73" si="0">AVERAGE(B3:B72)</f>
        <v>1.1879310344827585</v>
      </c>
      <c r="C73" s="1">
        <f t="shared" si="0"/>
        <v>1.1785185185185187</v>
      </c>
      <c r="D73" s="1">
        <f t="shared" si="0"/>
        <v>1.1815909090909094</v>
      </c>
      <c r="E73" s="1">
        <f t="shared" si="0"/>
        <v>0.67</v>
      </c>
      <c r="F73" s="1">
        <f>AVERAGE(F3:F72)</f>
        <v>1.0619999999999998</v>
      </c>
      <c r="G73" s="1">
        <f t="shared" si="0"/>
        <v>0.47826086956521741</v>
      </c>
      <c r="H73" s="1">
        <f t="shared" si="0"/>
        <v>2.3043478260869565</v>
      </c>
      <c r="I73" s="1">
        <f t="shared" si="0"/>
        <v>0.93478260869565222</v>
      </c>
      <c r="J73" s="1">
        <f t="shared" si="0"/>
        <v>0.13043478260869565</v>
      </c>
      <c r="K73" s="1">
        <f t="shared" si="0"/>
        <v>2.1739130434782608E-2</v>
      </c>
      <c r="L73" s="1">
        <f t="shared" si="0"/>
        <v>0.28260869565217389</v>
      </c>
      <c r="M73" s="1">
        <f t="shared" si="0"/>
        <v>2.0434782608695654</v>
      </c>
      <c r="N73" s="1">
        <f t="shared" si="0"/>
        <v>0.30434782608695654</v>
      </c>
      <c r="O73" s="1">
        <f t="shared" si="0"/>
        <v>0.17391304347826086</v>
      </c>
      <c r="P73" s="1">
        <f t="shared" si="0"/>
        <v>0.15217391304347827</v>
      </c>
      <c r="Q73" s="1">
        <f t="shared" si="0"/>
        <v>6.5217391304347824E-2</v>
      </c>
      <c r="R73" s="1">
        <f t="shared" si="0"/>
        <v>0</v>
      </c>
      <c r="S73" s="1">
        <f t="shared" si="0"/>
        <v>0</v>
      </c>
      <c r="T73" s="1">
        <f t="shared" si="0"/>
        <v>0.2608695652173913</v>
      </c>
      <c r="U73" s="1">
        <f t="shared" si="0"/>
        <v>1.2391304347826086</v>
      </c>
      <c r="V73" s="1">
        <f t="shared" si="0"/>
        <v>0.97777777777777775</v>
      </c>
      <c r="W73" s="1">
        <f t="shared" si="0"/>
        <v>0.19565217391304349</v>
      </c>
      <c r="X73" s="1">
        <f t="shared" si="0"/>
        <v>0</v>
      </c>
      <c r="Y73" s="1">
        <f t="shared" si="0"/>
        <v>0.47826086956521741</v>
      </c>
      <c r="Z73" s="1">
        <f t="shared" si="0"/>
        <v>3</v>
      </c>
      <c r="AA73" s="1">
        <f t="shared" si="0"/>
        <v>0.36956521739130432</v>
      </c>
      <c r="AB73" s="1">
        <f t="shared" si="0"/>
        <v>0.2608695652173913</v>
      </c>
      <c r="AC73" s="1">
        <f t="shared" si="0"/>
        <v>0.17391304347826086</v>
      </c>
      <c r="AD73" s="1">
        <f t="shared" si="0"/>
        <v>0.10869565217391304</v>
      </c>
      <c r="AE73" s="1">
        <f t="shared" si="0"/>
        <v>2.1739130434782608E-2</v>
      </c>
      <c r="AF73" s="1">
        <f t="shared" si="0"/>
        <v>0</v>
      </c>
      <c r="AG73" s="1">
        <f t="shared" si="0"/>
        <v>0.79545454545454541</v>
      </c>
      <c r="AH73" s="1">
        <f t="shared" ref="AH73:BM73" si="1">AVERAGE(AH3:AH72)</f>
        <v>2.2045454545454546</v>
      </c>
      <c r="AI73" s="1">
        <f t="shared" si="1"/>
        <v>0.93181818181818177</v>
      </c>
      <c r="AJ73" s="1">
        <f t="shared" si="1"/>
        <v>0.25</v>
      </c>
      <c r="AK73" s="1">
        <f t="shared" si="1"/>
        <v>6.8181818181818177E-2</v>
      </c>
      <c r="AL73" s="1">
        <f t="shared" si="1"/>
        <v>0.29545454545454547</v>
      </c>
      <c r="AM73" s="1">
        <f t="shared" si="1"/>
        <v>2.2954545454545454</v>
      </c>
      <c r="AN73" s="1">
        <f t="shared" si="1"/>
        <v>0.38636363636363635</v>
      </c>
      <c r="AO73" s="1">
        <f t="shared" si="1"/>
        <v>0.22727272727272727</v>
      </c>
      <c r="AP73" s="1">
        <f t="shared" si="1"/>
        <v>0.18181818181818182</v>
      </c>
      <c r="AQ73" s="1">
        <f t="shared" si="1"/>
        <v>0.11363636363636363</v>
      </c>
      <c r="AR73" s="1">
        <f t="shared" si="1"/>
        <v>2.2727272727272728E-2</v>
      </c>
      <c r="AS73" s="1">
        <f t="shared" si="1"/>
        <v>0</v>
      </c>
      <c r="AT73" s="1">
        <f t="shared" si="1"/>
        <v>0</v>
      </c>
      <c r="AU73" s="1">
        <f t="shared" si="1"/>
        <v>1</v>
      </c>
      <c r="AV73" s="1">
        <f t="shared" si="1"/>
        <v>0</v>
      </c>
      <c r="AW73" s="1">
        <f t="shared" si="1"/>
        <v>0</v>
      </c>
      <c r="AX73" s="1">
        <f t="shared" si="1"/>
        <v>0</v>
      </c>
      <c r="AY73" s="1">
        <f t="shared" si="1"/>
        <v>0</v>
      </c>
      <c r="AZ73" s="1">
        <f t="shared" si="1"/>
        <v>2</v>
      </c>
      <c r="BA73" s="1">
        <f t="shared" si="1"/>
        <v>0</v>
      </c>
      <c r="BB73" s="1">
        <f t="shared" si="1"/>
        <v>0</v>
      </c>
      <c r="BC73" s="1">
        <f t="shared" si="1"/>
        <v>0</v>
      </c>
      <c r="BD73" s="1">
        <f t="shared" si="1"/>
        <v>0</v>
      </c>
      <c r="BE73" s="1">
        <f t="shared" si="1"/>
        <v>0</v>
      </c>
      <c r="BF73" s="1">
        <f t="shared" si="1"/>
        <v>0</v>
      </c>
      <c r="BG73" s="1" t="e">
        <f t="shared" si="1"/>
        <v>#DIV/0!</v>
      </c>
      <c r="BH73" s="1" t="e">
        <f t="shared" si="1"/>
        <v>#DIV/0!</v>
      </c>
      <c r="BI73" s="1" t="e">
        <f t="shared" si="1"/>
        <v>#DIV/0!</v>
      </c>
      <c r="BJ73" s="1" t="e">
        <f t="shared" si="1"/>
        <v>#DIV/0!</v>
      </c>
      <c r="BK73" s="1" t="e">
        <f t="shared" si="1"/>
        <v>#DIV/0!</v>
      </c>
      <c r="BL73" s="1" t="e">
        <f t="shared" si="1"/>
        <v>#DIV/0!</v>
      </c>
      <c r="BM73" s="1" t="e">
        <f t="shared" si="1"/>
        <v>#DIV/0!</v>
      </c>
      <c r="BN73" s="1" t="e">
        <f t="shared" ref="BN73:CS73" si="2">AVERAGE(BN3:BN72)</f>
        <v>#DIV/0!</v>
      </c>
      <c r="BO73" s="1" t="e">
        <f t="shared" si="2"/>
        <v>#DIV/0!</v>
      </c>
      <c r="BP73" s="1" t="e">
        <f t="shared" si="2"/>
        <v>#DIV/0!</v>
      </c>
      <c r="BQ73" s="1" t="e">
        <f t="shared" si="2"/>
        <v>#DIV/0!</v>
      </c>
      <c r="BR73" s="1" t="e">
        <f t="shared" si="2"/>
        <v>#DIV/0!</v>
      </c>
      <c r="BS73" s="1" t="e">
        <f t="shared" si="2"/>
        <v>#DIV/0!</v>
      </c>
    </row>
  </sheetData>
  <mergeCells count="22">
    <mergeCell ref="CQ1:CS1"/>
    <mergeCell ref="CT1:CV1"/>
    <mergeCell ref="CW1:CY1"/>
    <mergeCell ref="CZ1:DB1"/>
    <mergeCell ref="BV1:BX1"/>
    <mergeCell ref="BY1:CA1"/>
    <mergeCell ref="CB1:CD1"/>
    <mergeCell ref="CE1:CG1"/>
    <mergeCell ref="CH1:CJ1"/>
    <mergeCell ref="CK1:CM1"/>
    <mergeCell ref="CN1:CP1"/>
    <mergeCell ref="CQ3:CS3"/>
    <mergeCell ref="CT3:CV3"/>
    <mergeCell ref="CW3:CY3"/>
    <mergeCell ref="CZ3:DB3"/>
    <mergeCell ref="BV3:BX3"/>
    <mergeCell ref="BY3:CA3"/>
    <mergeCell ref="CB3:CD3"/>
    <mergeCell ref="CE3:CG3"/>
    <mergeCell ref="CH3:CJ3"/>
    <mergeCell ref="CK3:CM3"/>
    <mergeCell ref="CN3:CP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54" t="s">
        <v>0</v>
      </c>
      <c r="C1" s="55"/>
      <c r="D1" s="56" t="s">
        <v>1</v>
      </c>
      <c r="E1" s="55"/>
      <c r="F1" s="57" t="s">
        <v>177</v>
      </c>
      <c r="G1" s="55"/>
      <c r="H1" s="54" t="s">
        <v>174</v>
      </c>
      <c r="I1" s="55"/>
      <c r="J1" s="56" t="s">
        <v>175</v>
      </c>
      <c r="K1" s="55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58" t="str">
        <f>"Mirage"&amp;" "&amp;H5/SUM(H5:I5)*100</f>
        <v>Mirage 25</v>
      </c>
      <c r="I3" s="59"/>
      <c r="J3" s="58" t="str">
        <f>"Inferno"&amp;" "&amp;ROUND(J5/SUM(J5:K5)*100,0)</f>
        <v>Inferno 40</v>
      </c>
      <c r="K3" s="59"/>
      <c r="L3" s="58" t="str">
        <f>"Overpass"&amp;" "&amp;ROUND(L5/SUM(L5:M5)*100,0)</f>
        <v>Overpass 67</v>
      </c>
      <c r="M3" s="59"/>
      <c r="N3" s="58" t="str">
        <f>"Vertigo"&amp;" "&amp;ROUND(N5/SUM(N5:O5)*100,0)</f>
        <v>Vertigo 80</v>
      </c>
      <c r="O3" s="59"/>
      <c r="P3" s="58" t="str">
        <f>"Ancient"&amp;" "&amp;ROUND(P5/SUM(P5:Q5)*100,0)</f>
        <v>Ancient 50</v>
      </c>
      <c r="Q3" s="59"/>
      <c r="R3" s="58" t="str">
        <f>"Anubis"&amp;" "&amp;ROUND(R5/SUM(R5:S5)*100,0)</f>
        <v>Anubis 67</v>
      </c>
      <c r="S3" s="59"/>
      <c r="T3" s="58" t="str">
        <f>"Dust II"&amp;" "&amp;ROUND(T5/SUM(T5:U5)*100,0)</f>
        <v>Dust II 100</v>
      </c>
      <c r="U3" s="59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58" t="s">
        <v>206</v>
      </c>
      <c r="I7" s="59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topLeftCell="A13"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2025-02-17T07:14:06Z</dcterms:modified>
</cp:coreProperties>
</file>