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eks\Desktop\java\other\projects\stats-bot_v2-1\stats-bot_v2-app\src\main\resources\"/>
    </mc:Choice>
  </mc:AlternateContent>
  <xr:revisionPtr revIDLastSave="0" documentId="13_ncr:1_{2306EE5C-1BB6-4B6E-84AD-90060A2D0B4C}" xr6:coauthVersionLast="47" xr6:coauthVersionMax="47" xr10:uidLastSave="{00000000-0000-0000-0000-000000000000}"/>
  <bookViews>
    <workbookView xWindow="28680" yWindow="-120" windowWidth="29040" windowHeight="15840" firstSheet="4" activeTab="11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A2" i="14" l="1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C45" i="7" s="1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C44" i="7" s="1"/>
  <c r="D52" i="7"/>
  <c r="C52" i="7"/>
  <c r="B52" i="7"/>
  <c r="P51" i="7"/>
  <c r="O51" i="7"/>
  <c r="N51" i="7"/>
  <c r="F44" i="7" s="1"/>
  <c r="M51" i="7"/>
  <c r="L51" i="7"/>
  <c r="K51" i="7"/>
  <c r="J51" i="7"/>
  <c r="I51" i="7"/>
  <c r="H51" i="7"/>
  <c r="G51" i="7"/>
  <c r="F51" i="7"/>
  <c r="E51" i="7"/>
  <c r="D51" i="7"/>
  <c r="C51" i="7"/>
  <c r="B51" i="7"/>
  <c r="B44" i="7" s="1"/>
  <c r="P50" i="7"/>
  <c r="O50" i="7"/>
  <c r="N50" i="7"/>
  <c r="F45" i="7" s="1"/>
  <c r="M50" i="7"/>
  <c r="L50" i="7"/>
  <c r="K50" i="7"/>
  <c r="E45" i="7" s="1"/>
  <c r="J50" i="7"/>
  <c r="I50" i="7"/>
  <c r="H50" i="7"/>
  <c r="D44" i="7" s="1"/>
  <c r="G50" i="7"/>
  <c r="F50" i="7"/>
  <c r="E50" i="7"/>
  <c r="D50" i="7"/>
  <c r="C50" i="7"/>
  <c r="B50" i="7"/>
  <c r="D45" i="7"/>
  <c r="B45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13" i="5" s="1"/>
  <c r="D109" i="5"/>
  <c r="C109" i="5"/>
  <c r="B109" i="5"/>
  <c r="F108" i="5"/>
  <c r="E108" i="5"/>
  <c r="D108" i="5"/>
  <c r="T8" i="11" s="1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D8" i="4"/>
  <c r="B8" i="4"/>
  <c r="K7" i="4"/>
  <c r="J7" i="4"/>
  <c r="J8" i="4" s="1"/>
  <c r="I7" i="4"/>
  <c r="H7" i="4"/>
  <c r="H8" i="4" s="1"/>
  <c r="G7" i="4"/>
  <c r="F7" i="4"/>
  <c r="F8" i="4" s="1"/>
  <c r="E7" i="4"/>
  <c r="D7" i="4"/>
  <c r="C7" i="4"/>
  <c r="B7" i="4"/>
  <c r="F37" i="3"/>
  <c r="E37" i="3"/>
  <c r="D37" i="3"/>
  <c r="C37" i="3"/>
  <c r="B37" i="3"/>
  <c r="D42" i="3" s="1"/>
  <c r="F36" i="3"/>
  <c r="E36" i="3"/>
  <c r="W8" i="11" s="1"/>
  <c r="D36" i="3"/>
  <c r="C36" i="3"/>
  <c r="U8" i="11" s="1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Q4" i="11" s="1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P4" i="11" s="1"/>
  <c r="C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O4" i="11" s="1"/>
  <c r="F196" i="1"/>
  <c r="C5" i="2" s="1"/>
  <c r="E196" i="1"/>
  <c r="C6" i="2" s="1"/>
  <c r="D196" i="1"/>
  <c r="C196" i="1"/>
  <c r="C2" i="2" s="1"/>
  <c r="B196" i="1"/>
  <c r="C4" i="2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W13" i="11" s="1"/>
  <c r="BE194" i="1"/>
  <c r="BD194" i="1"/>
  <c r="BC194" i="1"/>
  <c r="BB194" i="1"/>
  <c r="BA194" i="1"/>
  <c r="AZ194" i="1"/>
  <c r="AY194" i="1"/>
  <c r="AX194" i="1"/>
  <c r="O13" i="11" s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6" i="2" s="1"/>
  <c r="R4" i="11" s="1"/>
  <c r="D194" i="1"/>
  <c r="C194" i="1"/>
  <c r="B194" i="1"/>
  <c r="BU3" i="14" l="1"/>
  <c r="CG3" i="14"/>
  <c r="BX3" i="14"/>
  <c r="CV3" i="14"/>
  <c r="CJ3" i="14"/>
  <c r="CA3" i="14"/>
  <c r="CM3" i="14"/>
  <c r="CY3" i="14"/>
  <c r="CD3" i="14"/>
  <c r="CP3" i="14"/>
  <c r="CS3" i="14"/>
  <c r="C200" i="1"/>
  <c r="E44" i="7"/>
  <c r="E56" i="14"/>
  <c r="D56" i="14"/>
  <c r="C56" i="14"/>
  <c r="B56" i="14"/>
  <c r="E132" i="12"/>
  <c r="D132" i="12"/>
  <c r="C132" i="12"/>
  <c r="B132" i="12"/>
</calcChain>
</file>

<file path=xl/sharedStrings.xml><?xml version="1.0" encoding="utf-8"?>
<sst xmlns="http://schemas.openxmlformats.org/spreadsheetml/2006/main" count="1899" uniqueCount="885">
  <si>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</si>
  <si>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</si>
  <si>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</si>
  <si>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</si>
  <si>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</si>
  <si>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</si>
  <si>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</si>
  <si>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</si>
  <si>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</si>
  <si>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</si>
  <si>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</si>
  <si>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</si>
  <si>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</si>
  <si>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</si>
  <si>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</si>
  <si>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</si>
  <si>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</si>
  <si>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</si>
  <si>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</si>
  <si>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</si>
  <si>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</si>
  <si>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</si>
  <si>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</si>
  <si>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</si>
  <si>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</si>
  <si>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</si>
  <si>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</si>
  <si>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</si>
  <si>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</si>
  <si>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</si>
  <si>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</si>
  <si>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</si>
  <si>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</si>
  <si>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</si>
  <si>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</si>
  <si>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</si>
  <si>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</si>
  <si>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</si>
  <si>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</si>
  <si>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</si>
  <si>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</si>
  <si>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</si>
  <si>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</si>
  <si>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</si>
  <si>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</si>
  <si>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</si>
  <si>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</si>
  <si>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</si>
  <si>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</si>
  <si>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</si>
  <si>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</si>
  <si>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</si>
  <si>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</si>
  <si>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</si>
  <si>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</si>
  <si>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</si>
  <si>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</si>
  <si>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</si>
  <si>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</si>
  <si>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</si>
  <si>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</si>
  <si>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</si>
  <si>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</si>
  <si>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</si>
  <si>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</si>
  <si>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</si>
  <si>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</si>
  <si>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</si>
  <si>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</si>
  <si>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</si>
  <si>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</si>
  <si>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</si>
  <si>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</si>
  <si>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</si>
  <si>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</si>
  <si>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</si>
  <si>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</si>
  <si>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</si>
  <si>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</si>
  <si>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</si>
  <si>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</si>
  <si>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</si>
  <si>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</si>
  <si>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</si>
  <si>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</si>
  <si>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</si>
  <si>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</si>
  <si>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</si>
  <si>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</si>
  <si>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</si>
  <si>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</si>
  <si>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</si>
  <si>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</si>
  <si>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</si>
  <si>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</si>
  <si>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</si>
  <si>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</si>
  <si>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</si>
  <si>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</si>
  <si>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</si>
  <si>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</si>
  <si>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</si>
  <si>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</si>
  <si>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</si>
  <si>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</si>
  <si>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</si>
  <si>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</si>
  <si>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</si>
  <si>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</si>
  <si>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</si>
  <si>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</si>
  <si>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</si>
  <si>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</si>
  <si>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</si>
  <si>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</si>
  <si>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</si>
  <si>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</si>
  <si>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</si>
  <si>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</si>
  <si>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</si>
  <si>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</si>
  <si>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</si>
  <si>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</si>
  <si>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</si>
  <si>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</si>
  <si>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</si>
  <si>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</si>
  <si>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</si>
  <si>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</si>
  <si>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</si>
  <si>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</si>
  <si>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</si>
  <si>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</si>
  <si>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</si>
  <si>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</si>
  <si>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</si>
  <si>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</si>
  <si>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</si>
  <si>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</si>
  <si>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</si>
  <si>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</si>
  <si>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</si>
  <si>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</si>
  <si>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</si>
  <si>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</si>
  <si>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</si>
  <si>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</si>
  <si>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</si>
  <si>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</si>
  <si>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</si>
  <si>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</si>
  <si>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</si>
  <si>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</si>
  <si>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</si>
  <si>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</si>
  <si>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</si>
  <si>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</si>
  <si>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</si>
  <si>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</si>
  <si>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</si>
  <si>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</si>
  <si>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</si>
  <si>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</si>
  <si>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</si>
  <si>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</si>
  <si>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</si>
  <si>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</si>
  <si>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</si>
  <si>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</si>
  <si>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</si>
  <si>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</si>
  <si>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</si>
  <si>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</si>
  <si>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</si>
  <si>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</si>
  <si>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</si>
  <si>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</si>
  <si>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</si>
  <si>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</si>
  <si>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</si>
  <si>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</si>
  <si>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</si>
  <si>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</si>
  <si>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</si>
  <si>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</si>
  <si>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</si>
  <si>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</si>
  <si>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</si>
  <si>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</si>
  <si>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</si>
  <si>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</si>
  <si>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</si>
  <si>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</si>
  <si>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</si>
  <si>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</si>
  <si>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</si>
  <si>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</si>
  <si>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</si>
  <si>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</si>
  <si>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</si>
  <si>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</si>
  <si>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</si>
  <si>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</si>
  <si>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</si>
  <si>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</si>
  <si>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</si>
  <si>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</si>
  <si>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</si>
  <si>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</si>
  <si>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</si>
  <si>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</si>
  <si>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</si>
  <si>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</si>
  <si>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</si>
  <si>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</si>
  <si>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</si>
  <si>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</si>
  <si>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</si>
  <si>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</si>
  <si>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</si>
  <si>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</si>
  <si>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</si>
  <si>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</si>
  <si>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</si>
  <si>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</si>
  <si>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</si>
  <si>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</si>
  <si>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</si>
  <si>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</si>
  <si>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</si>
  <si>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</si>
  <si>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</si>
  <si>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</si>
  <si>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</si>
  <si>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</si>
  <si>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</si>
  <si>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</si>
  <si>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</si>
  <si>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</si>
  <si>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</si>
  <si>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</si>
  <si>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</si>
  <si>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</si>
  <si>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</si>
  <si>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</si>
  <si>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</si>
  <si>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</si>
  <si>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</si>
  <si>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</si>
  <si>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</si>
  <si>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</si>
  <si>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</si>
  <si>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</si>
  <si>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</si>
  <si>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</si>
  <si>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</si>
  <si>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</si>
  <si>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</si>
  <si>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</si>
  <si>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</si>
  <si>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</si>
  <si>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</si>
  <si>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</si>
  <si>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</si>
  <si>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</si>
  <si>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</si>
  <si>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</si>
  <si>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</si>
  <si>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</si>
  <si>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</si>
  <si>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</si>
  <si>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</si>
  <si>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</si>
  <si>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</si>
  <si>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</si>
  <si>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</si>
  <si>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</si>
  <si>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</si>
  <si>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</si>
  <si>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</si>
  <si>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</si>
  <si>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</si>
  <si>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</si>
  <si>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</si>
  <si>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</si>
  <si>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</si>
  <si>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</si>
  <si>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</si>
  <si>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</si>
  <si>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</si>
  <si>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</si>
  <si>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</si>
  <si>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</si>
  <si>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</si>
  <si>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</si>
  <si>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</si>
  <si>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</si>
  <si>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</si>
  <si>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</si>
  <si>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</si>
  <si>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</si>
  <si>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</si>
  <si>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</si>
  <si>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</si>
  <si>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</si>
  <si>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</si>
  <si>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</si>
  <si>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</si>
  <si>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</si>
  <si>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</si>
  <si>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</si>
  <si>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</si>
  <si>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</si>
  <si>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</si>
  <si>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</si>
  <si>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</si>
  <si>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</si>
  <si>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</si>
  <si>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</si>
  <si>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</si>
  <si>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</si>
  <si>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</si>
  <si>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</si>
  <si>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</si>
  <si>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</si>
  <si>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</si>
  <si>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</si>
  <si>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</si>
  <si>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</si>
  <si>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</si>
  <si>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</si>
  <si>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</si>
  <si>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</si>
  <si>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</si>
  <si>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</si>
  <si>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</si>
  <si>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</si>
  <si>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</si>
  <si>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</si>
  <si>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</si>
  <si>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</si>
  <si>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</si>
  <si>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</si>
  <si>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</si>
  <si>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</si>
  <si>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</si>
  <si>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</si>
  <si>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</si>
  <si>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</si>
  <si>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</si>
  <si>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</si>
  <si>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</si>
  <si>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</si>
  <si>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</si>
  <si>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</si>
  <si>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</si>
  <si>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</si>
  <si>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</si>
  <si>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</si>
  <si>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</si>
  <si>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</si>
  <si>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</si>
  <si>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</si>
  <si>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</si>
  <si>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</si>
  <si>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</si>
  <si>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</si>
  <si>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</si>
  <si>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</si>
  <si>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</si>
  <si>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</si>
  <si>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</si>
  <si>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</si>
  <si>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</si>
  <si>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</si>
  <si>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</si>
  <si>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</si>
  <si>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</si>
  <si>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</si>
  <si>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</si>
  <si>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</si>
  <si>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</si>
  <si>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</si>
  <si>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</si>
  <si>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</si>
  <si>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</si>
  <si>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</si>
  <si>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</si>
  <si>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</si>
  <si>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</si>
  <si>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</si>
  <si>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</si>
  <si>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</si>
  <si>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</si>
  <si>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</si>
  <si>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</si>
  <si>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</si>
  <si>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</si>
  <si>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</si>
  <si>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</si>
  <si>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</si>
  <si>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</si>
  <si>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</si>
  <si>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</si>
  <si>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</si>
  <si>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</si>
  <si>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</si>
  <si>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</si>
  <si>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</si>
  <si>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</si>
  <si>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</si>
  <si>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</si>
  <si>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</si>
  <si>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</si>
  <si>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</si>
  <si>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</si>
  <si>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</si>
  <si>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</si>
  <si>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</si>
  <si>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</si>
  <si>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</si>
  <si>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</si>
  <si>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</si>
  <si>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</si>
  <si>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</si>
  <si>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</si>
  <si>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</si>
  <si>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</si>
  <si>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</si>
  <si>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</si>
  <si>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</si>
  <si>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</si>
  <si>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</si>
  <si>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</si>
  <si>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</si>
  <si>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</si>
  <si>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</si>
  <si>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</si>
  <si>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</si>
  <si>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</si>
  <si>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</si>
  <si>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</si>
  <si>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</si>
  <si>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</si>
  <si>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</si>
  <si>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</si>
  <si>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</si>
  <si>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</si>
  <si>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</si>
  <si>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</si>
  <si>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</si>
  <si>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</si>
  <si>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</si>
  <si>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</si>
  <si>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</si>
  <si>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</si>
  <si>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</si>
  <si>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</si>
  <si>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</si>
  <si>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</si>
  <si>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</si>
  <si>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</si>
  <si>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</si>
  <si>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</si>
  <si>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</si>
  <si>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</si>
  <si>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</si>
  <si>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</si>
  <si>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</si>
  <si>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</si>
  <si>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</si>
  <si>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</si>
  <si>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</si>
  <si>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</si>
  <si>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</si>
  <si>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</si>
  <si>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</si>
  <si>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</si>
  <si>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</si>
  <si>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</si>
  <si>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</si>
  <si>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</si>
  <si>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</si>
  <si>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</si>
  <si>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</si>
  <si>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</si>
  <si>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</si>
  <si>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</si>
  <si>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</si>
  <si>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</si>
  <si>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</si>
  <si>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</si>
  <si>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</si>
  <si>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</si>
  <si>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</si>
  <si>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</si>
  <si>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</si>
  <si>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</si>
  <si>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</si>
  <si>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</si>
  <si>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</si>
  <si>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</si>
  <si>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</si>
  <si>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</si>
  <si>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</si>
  <si>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</si>
  <si>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</si>
  <si>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</si>
  <si>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</si>
  <si>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</si>
  <si>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</si>
  <si>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</si>
  <si>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</si>
  <si>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</si>
  <si>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</si>
  <si>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</si>
  <si>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</si>
  <si>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</si>
  <si>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</si>
  <si>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</si>
  <si>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</si>
  <si>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</si>
  <si>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</si>
  <si>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</si>
  <si>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</si>
  <si>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</si>
  <si>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</si>
  <si>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</si>
  <si>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</si>
  <si>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</si>
  <si>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</si>
  <si>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</si>
  <si>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</si>
  <si>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</si>
  <si>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</si>
  <si>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</si>
  <si>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</si>
  <si>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</si>
  <si>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</si>
  <si>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</si>
  <si>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</si>
  <si>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</si>
  <si>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</si>
  <si>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</si>
  <si>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</si>
  <si>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</si>
  <si>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</si>
  <si>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</si>
  <si>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</si>
  <si>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</si>
  <si>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</si>
  <si>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</si>
  <si>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</si>
  <si>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</si>
  <si>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</si>
  <si>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</si>
  <si>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</si>
  <si>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</si>
  <si>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</si>
  <si>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</si>
  <si>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</si>
  <si>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</si>
  <si>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</si>
  <si>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</si>
  <si>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</si>
  <si>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</si>
  <si>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</si>
  <si>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</si>
  <si>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</si>
  <si>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</si>
  <si>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</si>
  <si>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</si>
  <si>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</si>
  <si>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</si>
  <si>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</si>
  <si>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</si>
  <si>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</si>
  <si>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</si>
  <si>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</si>
  <si>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</si>
  <si>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</si>
  <si>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</si>
  <si>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</si>
  <si>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</si>
  <si>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</si>
  <si>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</si>
  <si>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</si>
  <si>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</si>
  <si>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</si>
  <si>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</si>
  <si>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</si>
  <si>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</si>
  <si>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</si>
  <si>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</si>
  <si>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</si>
  <si>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</si>
  <si>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</si>
  <si>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</si>
  <si>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</si>
  <si>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</si>
  <si>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</si>
  <si>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</si>
  <si>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</si>
  <si>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</si>
  <si>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</si>
  <si>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</si>
  <si>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</si>
  <si>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</si>
  <si>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</si>
  <si>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</si>
  <si>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</si>
  <si>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</si>
  <si>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</si>
  <si>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</si>
  <si>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</si>
  <si>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</si>
  <si>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</si>
  <si>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</si>
  <si>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</si>
  <si>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</si>
  <si>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</si>
  <si>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</si>
  <si>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</si>
  <si>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</si>
  <si>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</si>
  <si>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</si>
  <si>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</si>
  <si>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</si>
  <si>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</si>
  <si>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</si>
  <si>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</si>
  <si>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</si>
  <si>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</si>
  <si>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</si>
  <si>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</si>
  <si>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</si>
  <si>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</si>
  <si>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</si>
  <si>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</si>
  <si>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</si>
  <si>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</si>
  <si>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</si>
  <si>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</si>
  <si>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</si>
  <si>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</si>
  <si>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</si>
  <si>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</si>
  <si>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</si>
  <si>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</si>
  <si>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</si>
  <si>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</si>
  <si>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</si>
  <si>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</si>
  <si>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</si>
  <si>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</si>
  <si>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</si>
  <si>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</si>
  <si>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</si>
  <si>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</si>
  <si>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</si>
  <si>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</si>
  <si>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</si>
  <si>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</si>
  <si>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</si>
  <si>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</si>
  <si>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</si>
  <si>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</si>
  <si>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</si>
  <si>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</si>
  <si>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</si>
  <si>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</si>
  <si>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</si>
  <si>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</si>
  <si>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</si>
  <si>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</si>
  <si>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</si>
  <si>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</si>
  <si>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</si>
  <si>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</si>
  <si>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</si>
  <si>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</si>
  <si>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</si>
  <si>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</si>
  <si>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</si>
  <si>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</si>
  <si>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</si>
  <si>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</si>
  <si>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</si>
  <si>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</si>
  <si>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</si>
  <si>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</si>
  <si>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</si>
  <si>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</si>
  <si>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</si>
  <si>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</si>
  <si>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</si>
  <si>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</si>
  <si>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</si>
  <si>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</si>
  <si>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</si>
  <si>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</si>
  <si>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</si>
  <si>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</si>
  <si>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</si>
  <si>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</si>
  <si>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</si>
  <si>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</si>
  <si>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</si>
  <si>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</si>
  <si>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</si>
  <si>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</si>
  <si>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</si>
  <si>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</si>
  <si>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</si>
  <si>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</si>
  <si>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</si>
  <si>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</si>
  <si>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</si>
  <si>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</si>
  <si>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</si>
  <si>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</si>
  <si>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</si>
  <si>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</si>
  <si>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</si>
  <si>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</si>
  <si>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</si>
  <si>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</si>
  <si>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</si>
  <si>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</si>
  <si>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</si>
  <si>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</si>
  <si>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</si>
  <si>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</si>
  <si>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</si>
  <si>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</si>
  <si>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</si>
  <si>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</si>
  <si>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</si>
  <si>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</si>
  <si>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</si>
  <si>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</si>
  <si>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</si>
  <si>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</si>
  <si>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</si>
  <si>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</si>
  <si>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</si>
  <si>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</si>
  <si>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</si>
  <si>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</si>
  <si>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</si>
  <si>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</si>
  <si>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</si>
  <si>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</si>
  <si>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</si>
  <si>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</si>
  <si>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</si>
  <si>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</si>
  <si>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</si>
  <si>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</si>
  <si>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</si>
  <si>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</si>
  <si>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</si>
  <si>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</si>
  <si>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</si>
  <si>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</si>
  <si>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</si>
  <si>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</si>
  <si>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</si>
  <si>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</si>
  <si>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</si>
  <si>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</si>
  <si>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</si>
  <si>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</si>
  <si>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</si>
  <si>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</si>
  <si>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</si>
  <si>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</si>
  <si>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</si>
  <si>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</si>
  <si>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</si>
  <si>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</si>
  <si>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</si>
  <si>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</si>
  <si>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</si>
  <si>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</si>
  <si>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</si>
  <si>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</si>
  <si>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</si>
  <si>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</si>
  <si>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</si>
  <si>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</si>
  <si>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</si>
  <si>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</si>
  <si>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</si>
  <si>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</si>
  <si>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</si>
  <si>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</si>
  <si>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</si>
  <si>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</si>
  <si>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</si>
  <si>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</si>
  <si>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</si>
  <si>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</si>
  <si>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</si>
  <si>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</si>
  <si>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</si>
  <si>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</si>
  <si>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</si>
  <si>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</si>
  <si>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</si>
  <si>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</si>
  <si>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</si>
  <si>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</si>
  <si>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</si>
  <si>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</si>
  <si>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</si>
  <si>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</si>
  <si>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</si>
  <si>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</si>
  <si>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</si>
  <si>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</si>
  <si>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</si>
  <si>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</si>
  <si>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</si>
  <si>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</si>
  <si>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</si>
  <si>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</si>
  <si>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 map (mirage)</t>
  </si>
  <si>
    <t>2 map (anu)</t>
  </si>
  <si>
    <t>dust (3/1/1)</t>
  </si>
  <si>
    <t>mirage (2/3)</t>
  </si>
  <si>
    <t>inferno (2)</t>
  </si>
  <si>
    <t>ancient (2/2)</t>
  </si>
  <si>
    <t>office (3/2)</t>
  </si>
  <si>
    <t>vertigo (2/1)</t>
  </si>
  <si>
    <t>train (2)</t>
  </si>
  <si>
    <t>anubis (1/2)</t>
  </si>
  <si>
    <t>nuke (1/2/1)</t>
  </si>
  <si>
    <t>italy (1)</t>
  </si>
  <si>
    <t>edin (1/0)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</si>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</sst>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FFFFFF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0" fontId="11" fillId="4" borderId="0" xfId="0" applyFont="1" applyFill="1"/>
    <xf numFmtId="0" fontId="11" fillId="2" borderId="0" xfId="0" applyFont="1" applyFill="1"/>
    <xf numFmtId="0" fontId="5" fillId="5" borderId="0" xfId="0" applyFont="1" applyFill="1"/>
    <xf numFmtId="164" fontId="11" fillId="2" borderId="0" xfId="0" applyNumberFormat="1" applyFont="1" applyFill="1"/>
    <xf numFmtId="0" fontId="3" fillId="2" borderId="1" xfId="0" applyFont="1" applyFill="1" applyBorder="1"/>
    <xf numFmtId="164" fontId="11" fillId="4" borderId="0" xfId="0" applyNumberFormat="1" applyFont="1" applyFill="1"/>
    <xf numFmtId="0" fontId="12" fillId="5" borderId="1" xfId="0" applyFont="1" applyFill="1" applyBorder="1"/>
    <xf numFmtId="0" fontId="2" fillId="2" borderId="0" xfId="0" applyFont="1" applyFill="1"/>
    <xf numFmtId="164" fontId="11" fillId="3" borderId="0" xfId="0" applyNumberFormat="1" applyFont="1" applyFill="1"/>
    <xf numFmtId="0" fontId="3" fillId="3" borderId="16" xfId="0" applyFont="1" applyFill="1" applyBorder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35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52" t="s">
        <v>373</v>
      </c>
      <c r="G3" s="53"/>
      <c r="H3" s="53"/>
      <c r="I3" s="52" t="s">
        <v>374</v>
      </c>
      <c r="J3" s="53"/>
      <c r="K3" s="53"/>
      <c r="L3" s="52" t="s">
        <v>375</v>
      </c>
      <c r="M3" s="53"/>
      <c r="N3" s="53"/>
      <c r="O3" s="52" t="s">
        <v>376</v>
      </c>
      <c r="P3" s="53"/>
      <c r="Q3" s="53"/>
      <c r="R3" s="52" t="s">
        <v>377</v>
      </c>
      <c r="S3" s="53"/>
      <c r="T3" s="52" t="s">
        <v>378</v>
      </c>
      <c r="U3" s="53"/>
      <c r="V3" s="52" t="s">
        <v>379</v>
      </c>
      <c r="W3" s="53"/>
      <c r="X3" s="53"/>
      <c r="Y3" s="52" t="s">
        <v>380</v>
      </c>
      <c r="Z3" s="53"/>
      <c r="AA3" s="53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/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48" t="s">
        <v>641</v>
      </c>
      <c r="B1" s="54"/>
      <c r="C1" s="54"/>
      <c r="D1" s="49"/>
      <c r="E1" s="50" t="s">
        <v>642</v>
      </c>
      <c r="F1" s="54"/>
      <c r="G1" s="54"/>
      <c r="H1" s="54"/>
      <c r="I1" s="54"/>
      <c r="J1" s="49"/>
      <c r="K1" s="51" t="s">
        <v>643</v>
      </c>
      <c r="L1" s="54"/>
      <c r="M1" s="54"/>
      <c r="N1" s="49"/>
      <c r="O1" s="55" t="s">
        <v>644</v>
      </c>
      <c r="P1" s="56"/>
      <c r="Q1" s="56"/>
      <c r="R1" s="56"/>
      <c r="S1" s="57"/>
      <c r="T1" s="58" t="s">
        <v>645</v>
      </c>
      <c r="U1" s="59"/>
      <c r="V1" s="59"/>
      <c r="W1" s="59"/>
      <c r="X1" s="60"/>
      <c r="Y1" s="61" t="s">
        <v>646</v>
      </c>
      <c r="Z1" s="62"/>
      <c r="AA1" s="62"/>
      <c r="AB1" s="63"/>
      <c r="AC1" s="64" t="s">
        <v>647</v>
      </c>
      <c r="AD1" s="54"/>
      <c r="AE1" s="54"/>
      <c r="AF1" s="54"/>
      <c r="AG1" s="49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52" t="s">
        <v>651</v>
      </c>
      <c r="B8" s="53"/>
      <c r="C8" s="53"/>
      <c r="D8" s="53"/>
      <c r="E8" s="53"/>
      <c r="F8" s="53"/>
      <c r="G8" s="53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65" t="s">
        <v>710</v>
      </c>
      <c r="C20" s="66"/>
      <c r="D20" s="66"/>
      <c r="E20" s="66"/>
      <c r="F20" s="66"/>
      <c r="G20" s="66"/>
      <c r="H20" s="67"/>
    </row>
    <row r="21" spans="1:13" ht="15.75" customHeight="1" x14ac:dyDescent="0.25"/>
    <row r="22" spans="1:13" ht="15.75" customHeight="1" x14ac:dyDescent="0.25">
      <c r="A22" s="65" t="s">
        <v>711</v>
      </c>
      <c r="B22" s="66"/>
      <c r="C22" s="67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32"/>
  <sheetViews>
    <sheetView tabSelected="1" topLeftCell="A116" workbookViewId="0">
      <selection activeCell="A134" sqref="A132:XFD134"/>
    </sheetView>
  </sheetViews>
  <sheetFormatPr defaultColWidth="14.42578125" defaultRowHeight="15" customHeight="1" x14ac:dyDescent="0.25"/>
  <cols>
    <col min="1" max="1" width="13.8554687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</cols>
  <sheetData>
    <row r="1" spans="1:32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52" t="s">
        <v>715</v>
      </c>
      <c r="I3" s="53"/>
      <c r="J3" s="53"/>
      <c r="K3" s="53"/>
      <c r="L3" s="52" t="s">
        <v>716</v>
      </c>
      <c r="M3" s="53"/>
      <c r="N3" s="53"/>
      <c r="O3" s="53"/>
      <c r="P3" s="52" t="s">
        <v>717</v>
      </c>
      <c r="Q3" s="53"/>
      <c r="R3" s="53"/>
      <c r="S3" s="53"/>
      <c r="T3" s="52" t="s">
        <v>718</v>
      </c>
      <c r="U3" s="53"/>
      <c r="V3" s="53"/>
      <c r="W3" s="53"/>
      <c r="X3" s="52" t="s">
        <v>719</v>
      </c>
      <c r="Y3" s="53"/>
      <c r="Z3" s="53"/>
      <c r="AA3" s="53"/>
      <c r="AB3" s="52" t="s">
        <v>720</v>
      </c>
      <c r="AC3" s="53"/>
      <c r="AD3" s="53"/>
      <c r="AE3" s="53"/>
      <c r="AF3" s="21"/>
    </row>
    <row r="4" spans="1:32" x14ac:dyDescent="0.25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722</v>
      </c>
      <c r="B5" s="1">
        <v>0.56999999999999995</v>
      </c>
      <c r="C5" s="1">
        <v>1.06</v>
      </c>
    </row>
    <row r="6" spans="1:32" x14ac:dyDescent="0.25">
      <c r="A6" s="1" t="s">
        <v>723</v>
      </c>
      <c r="B6" s="1">
        <v>1.91</v>
      </c>
      <c r="C6" s="1">
        <v>1.02</v>
      </c>
    </row>
    <row r="7" spans="1:32" x14ac:dyDescent="0.25">
      <c r="A7" s="1" t="s">
        <v>724</v>
      </c>
      <c r="B7" s="1">
        <v>1.2</v>
      </c>
      <c r="C7" s="1">
        <v>1.37</v>
      </c>
    </row>
    <row r="8" spans="1:32" x14ac:dyDescent="0.25">
      <c r="A8" s="1" t="s">
        <v>725</v>
      </c>
      <c r="B8" s="1">
        <v>1.29</v>
      </c>
      <c r="C8" s="1">
        <v>0.85</v>
      </c>
    </row>
    <row r="9" spans="1:32" x14ac:dyDescent="0.25">
      <c r="A9" s="1" t="s">
        <v>726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727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728</v>
      </c>
      <c r="B14" s="1">
        <v>1.33</v>
      </c>
      <c r="C14" s="1">
        <v>1.2</v>
      </c>
    </row>
    <row r="15" spans="1:32" x14ac:dyDescent="0.25">
      <c r="A15" s="1" t="s">
        <v>729</v>
      </c>
      <c r="B15" s="1">
        <v>0.68</v>
      </c>
      <c r="C15" s="1">
        <v>0.82</v>
      </c>
    </row>
    <row r="16" spans="1:32" x14ac:dyDescent="0.25">
      <c r="A16" s="1" t="s">
        <v>730</v>
      </c>
      <c r="B16" s="1">
        <v>1.1399999999999999</v>
      </c>
      <c r="C16" s="1">
        <v>1.89</v>
      </c>
    </row>
    <row r="17" spans="1:5" x14ac:dyDescent="0.25">
      <c r="A17" s="1" t="s">
        <v>731</v>
      </c>
      <c r="B17" s="1">
        <v>1.01</v>
      </c>
      <c r="C17" s="1">
        <v>0.6</v>
      </c>
    </row>
    <row r="18" spans="1:5" x14ac:dyDescent="0.25">
      <c r="A18" s="1" t="s">
        <v>732</v>
      </c>
      <c r="B18" s="1">
        <v>0.84</v>
      </c>
      <c r="C18" s="1">
        <v>0.92</v>
      </c>
    </row>
    <row r="19" spans="1:5" x14ac:dyDescent="0.25">
      <c r="A19" s="1" t="s">
        <v>733</v>
      </c>
      <c r="B19" s="1">
        <v>1.29</v>
      </c>
      <c r="C19" s="1">
        <v>1</v>
      </c>
    </row>
    <row r="20" spans="1:5" x14ac:dyDescent="0.25">
      <c r="A20" s="1" t="s">
        <v>734</v>
      </c>
      <c r="B20" s="1">
        <v>1.42</v>
      </c>
      <c r="C20" s="1">
        <v>1.32</v>
      </c>
    </row>
    <row r="21" spans="1:5" ht="15.75" customHeight="1" x14ac:dyDescent="0.25">
      <c r="A21" s="1" t="s">
        <v>735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25">
      <c r="A23" s="1" t="s">
        <v>737</v>
      </c>
      <c r="B23" s="1">
        <v>1.04</v>
      </c>
      <c r="C23" s="1">
        <v>0.61</v>
      </c>
    </row>
    <row r="24" spans="1:5" ht="15.75" customHeight="1" x14ac:dyDescent="0.25">
      <c r="A24" s="1" t="s">
        <v>738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739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740</v>
      </c>
      <c r="B31" s="1">
        <v>0.39</v>
      </c>
      <c r="C31" s="1">
        <v>0.5</v>
      </c>
    </row>
    <row r="32" spans="1:5" ht="15.75" customHeight="1" x14ac:dyDescent="0.25">
      <c r="A32" s="1" t="s">
        <v>741</v>
      </c>
      <c r="B32" s="1">
        <v>1.25</v>
      </c>
      <c r="C32" s="1">
        <v>1.36</v>
      </c>
    </row>
    <row r="33" spans="1:7" ht="15.75" customHeight="1" x14ac:dyDescent="0.25">
      <c r="A33" s="1" t="s">
        <v>742</v>
      </c>
      <c r="B33" s="1">
        <v>1.67</v>
      </c>
      <c r="C33" s="1">
        <v>0.83</v>
      </c>
    </row>
    <row r="34" spans="1:7" ht="15.75" customHeight="1" x14ac:dyDescent="0.25">
      <c r="A34" s="1" t="s">
        <v>743</v>
      </c>
      <c r="B34" s="1">
        <v>2.38</v>
      </c>
      <c r="C34" s="1">
        <v>1.97</v>
      </c>
    </row>
    <row r="35" spans="1:7" ht="15.75" customHeight="1" x14ac:dyDescent="0.25">
      <c r="A35" s="1" t="s">
        <v>744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745</v>
      </c>
      <c r="B38" s="1">
        <v>0.52</v>
      </c>
      <c r="C38" s="1">
        <v>0.92</v>
      </c>
    </row>
    <row r="39" spans="1:7" ht="15.75" customHeight="1" x14ac:dyDescent="0.25">
      <c r="A39" s="1" t="s">
        <v>746</v>
      </c>
      <c r="B39" s="1">
        <v>1.04</v>
      </c>
      <c r="C39" s="1">
        <v>1.78</v>
      </c>
    </row>
    <row r="40" spans="1:7" ht="15.75" customHeight="1" x14ac:dyDescent="0.25">
      <c r="A40" s="1" t="s">
        <v>747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25">
      <c r="A42" s="1" t="s">
        <v>749</v>
      </c>
      <c r="B42" s="1">
        <v>0.91</v>
      </c>
      <c r="D42" s="1">
        <v>0.2</v>
      </c>
    </row>
    <row r="43" spans="1:7" ht="15.75" customHeight="1" x14ac:dyDescent="0.25">
      <c r="A43" s="1" t="s">
        <v>750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751</v>
      </c>
      <c r="B45" s="1">
        <v>1.67</v>
      </c>
      <c r="D45" s="1">
        <v>1.22</v>
      </c>
    </row>
    <row r="46" spans="1:7" ht="15.75" customHeight="1" x14ac:dyDescent="0.25">
      <c r="A46" s="1" t="s">
        <v>752</v>
      </c>
      <c r="B46" s="1">
        <v>0.55000000000000004</v>
      </c>
      <c r="D46" s="1">
        <v>0.95</v>
      </c>
    </row>
    <row r="47" spans="1:7" ht="15.75" customHeight="1" x14ac:dyDescent="0.25">
      <c r="A47" s="31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25">
      <c r="A48" s="1" t="s">
        <v>755</v>
      </c>
      <c r="B48" s="1">
        <v>2.41</v>
      </c>
      <c r="C48" s="1">
        <v>0.91</v>
      </c>
    </row>
    <row r="49" spans="1:32" ht="15.75" customHeight="1" x14ac:dyDescent="0.25">
      <c r="A49" s="1" t="s">
        <v>756</v>
      </c>
      <c r="B49" s="1">
        <v>1.31</v>
      </c>
      <c r="C49" s="1">
        <v>0.93</v>
      </c>
    </row>
    <row r="50" spans="1:32" ht="15.75" customHeight="1" x14ac:dyDescent="0.25">
      <c r="A50" s="1" t="s">
        <v>757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759</v>
      </c>
      <c r="B56" s="1">
        <v>0.99</v>
      </c>
      <c r="E56" s="1">
        <v>0.38</v>
      </c>
    </row>
    <row r="57" spans="1:32" ht="15.75" customHeight="1" x14ac:dyDescent="0.25">
      <c r="A57" s="1" t="s">
        <v>760</v>
      </c>
      <c r="B57" s="1">
        <v>1.17</v>
      </c>
      <c r="E57" s="1">
        <v>1.65</v>
      </c>
    </row>
    <row r="58" spans="1:32" ht="15.75" customHeight="1" x14ac:dyDescent="0.25">
      <c r="A58" s="1" t="s">
        <v>761</v>
      </c>
      <c r="B58" s="1">
        <v>1.37</v>
      </c>
      <c r="E58" s="1">
        <v>0.66</v>
      </c>
    </row>
    <row r="59" spans="1:32" ht="15.75" customHeight="1" x14ac:dyDescent="0.25">
      <c r="A59" s="1" t="s">
        <v>762</v>
      </c>
      <c r="B59" s="1">
        <v>1.48</v>
      </c>
      <c r="E59" s="1">
        <v>0.87</v>
      </c>
    </row>
    <row r="60" spans="1:32" ht="15.75" customHeight="1" x14ac:dyDescent="0.25">
      <c r="A60" s="1" t="s">
        <v>763</v>
      </c>
      <c r="B60" s="1">
        <v>1.64</v>
      </c>
      <c r="C60" s="1">
        <v>0.95</v>
      </c>
    </row>
    <row r="61" spans="1:32" ht="15.75" customHeight="1" x14ac:dyDescent="0.25">
      <c r="A61" s="1" t="s">
        <v>764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765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766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767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768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769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770</v>
      </c>
      <c r="B67" s="1">
        <v>0.92</v>
      </c>
      <c r="C67" s="1">
        <v>1.93</v>
      </c>
    </row>
    <row r="68" spans="1:32" ht="15.75" customHeight="1" x14ac:dyDescent="0.25">
      <c r="A68" s="1" t="s">
        <v>771</v>
      </c>
      <c r="B68" s="1">
        <v>1.64</v>
      </c>
      <c r="C68" s="1">
        <v>1.34</v>
      </c>
    </row>
    <row r="69" spans="1:32" ht="15.75" customHeight="1" x14ac:dyDescent="0.25">
      <c r="A69" s="1" t="s">
        <v>772</v>
      </c>
      <c r="B69" s="1">
        <v>1.18</v>
      </c>
      <c r="C69" s="1">
        <v>0.26</v>
      </c>
    </row>
    <row r="70" spans="1:32" ht="15.75" customHeight="1" x14ac:dyDescent="0.25">
      <c r="A70" s="1" t="s">
        <v>773</v>
      </c>
      <c r="B70" s="1">
        <v>0.86</v>
      </c>
      <c r="C70" s="1">
        <v>1.68</v>
      </c>
    </row>
    <row r="71" spans="1:32" ht="15.75" customHeight="1" x14ac:dyDescent="0.25">
      <c r="A71" s="1" t="s">
        <v>774</v>
      </c>
      <c r="B71" s="1">
        <v>1.82</v>
      </c>
      <c r="C71" s="1">
        <v>1.51</v>
      </c>
    </row>
    <row r="72" spans="1:32" ht="15.75" customHeight="1" x14ac:dyDescent="0.25">
      <c r="A72" s="1" t="s">
        <v>775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776</v>
      </c>
    </row>
    <row r="74" spans="1:32" ht="15.75" customHeight="1" x14ac:dyDescent="0.25">
      <c r="A74" s="35">
        <v>45686</v>
      </c>
      <c r="B74" s="4"/>
      <c r="C74" s="4"/>
      <c r="D74" s="4"/>
      <c r="E74" s="4"/>
    </row>
    <row r="75" spans="1:32" ht="15.75" customHeight="1" x14ac:dyDescent="0.25">
      <c r="A75" s="36" t="s">
        <v>445</v>
      </c>
      <c r="B75" s="37">
        <v>0.54</v>
      </c>
      <c r="C75" s="37">
        <v>0.85</v>
      </c>
      <c r="D75" s="36"/>
      <c r="E75" s="36"/>
    </row>
    <row r="76" spans="1:32" ht="15.75" customHeight="1" x14ac:dyDescent="0.25">
      <c r="A76" s="36" t="s">
        <v>777</v>
      </c>
      <c r="B76" s="37">
        <v>0.85</v>
      </c>
      <c r="C76" s="37">
        <v>1.1299999999999999</v>
      </c>
      <c r="D76" s="36"/>
      <c r="E76" s="36"/>
    </row>
    <row r="77" spans="1:32" ht="15.75" customHeight="1" x14ac:dyDescent="0.25">
      <c r="A77" s="38" t="s">
        <v>778</v>
      </c>
      <c r="B77" s="37">
        <v>0.89</v>
      </c>
      <c r="C77" s="37">
        <v>0.54</v>
      </c>
      <c r="D77" s="36"/>
      <c r="E77" s="36"/>
      <c r="G77" s="1" t="s">
        <v>779</v>
      </c>
    </row>
    <row r="78" spans="1:32" ht="15.75" customHeight="1" x14ac:dyDescent="0.25">
      <c r="A78" s="36" t="s">
        <v>780</v>
      </c>
      <c r="B78" s="37">
        <v>0.92</v>
      </c>
      <c r="C78" s="37">
        <v>0.64</v>
      </c>
      <c r="D78" s="36"/>
      <c r="E78" s="36"/>
    </row>
    <row r="79" spans="1:32" ht="15.75" customHeight="1" x14ac:dyDescent="0.25">
      <c r="A79" s="36" t="s">
        <v>781</v>
      </c>
      <c r="B79" s="37">
        <v>1.03</v>
      </c>
      <c r="C79" s="37">
        <v>1.1599999999999999</v>
      </c>
      <c r="D79" s="36"/>
      <c r="E79" s="36"/>
    </row>
    <row r="80" spans="1:32" ht="15.75" customHeight="1" x14ac:dyDescent="0.25">
      <c r="A80" s="36" t="s">
        <v>782</v>
      </c>
      <c r="B80" s="37">
        <v>0.95</v>
      </c>
      <c r="C80" s="37">
        <v>1.23</v>
      </c>
      <c r="D80" s="36"/>
      <c r="E80" s="36"/>
    </row>
    <row r="81" spans="1:7" ht="15.75" customHeight="1" x14ac:dyDescent="0.25">
      <c r="A81" s="36" t="s">
        <v>783</v>
      </c>
      <c r="B81" s="37">
        <v>1.97</v>
      </c>
      <c r="C81" s="37">
        <v>0.95</v>
      </c>
      <c r="D81" s="36"/>
      <c r="E81" s="36"/>
    </row>
    <row r="82" spans="1:7" ht="15.75" customHeight="1" x14ac:dyDescent="0.25">
      <c r="A82" s="36" t="s">
        <v>784</v>
      </c>
      <c r="B82" s="37">
        <v>1.05</v>
      </c>
      <c r="C82" s="37">
        <v>1.34</v>
      </c>
      <c r="D82" s="36"/>
      <c r="E82" s="36"/>
    </row>
    <row r="83" spans="1:7" ht="15.75" customHeight="1" x14ac:dyDescent="0.25">
      <c r="A83" s="35">
        <v>45689</v>
      </c>
      <c r="B83" s="35"/>
      <c r="C83" s="35"/>
      <c r="D83" s="35"/>
      <c r="E83" s="35"/>
    </row>
    <row r="84" spans="1:7" ht="15.75" customHeight="1" x14ac:dyDescent="0.25">
      <c r="A84" s="36" t="s">
        <v>785</v>
      </c>
      <c r="B84" s="37">
        <v>1</v>
      </c>
      <c r="C84" s="37">
        <v>1</v>
      </c>
      <c r="D84" s="36"/>
      <c r="E84" s="36"/>
    </row>
    <row r="85" spans="1:7" ht="15.75" customHeight="1" x14ac:dyDescent="0.25">
      <c r="A85" s="36" t="s">
        <v>786</v>
      </c>
      <c r="B85" s="37">
        <v>1.26</v>
      </c>
      <c r="C85" s="37">
        <v>0.8</v>
      </c>
      <c r="D85" s="36"/>
      <c r="E85" s="36"/>
    </row>
    <row r="86" spans="1:7" ht="15.75" customHeight="1" x14ac:dyDescent="0.25">
      <c r="A86" s="36" t="s">
        <v>787</v>
      </c>
      <c r="B86" s="37">
        <v>0.99</v>
      </c>
      <c r="C86" s="37">
        <v>0.71</v>
      </c>
      <c r="D86" s="36"/>
      <c r="E86" s="36"/>
    </row>
    <row r="87" spans="1:7" ht="15.75" customHeight="1" x14ac:dyDescent="0.25">
      <c r="A87" s="36" t="s">
        <v>788</v>
      </c>
      <c r="B87" s="37">
        <v>1.06</v>
      </c>
      <c r="C87" s="37">
        <v>1.55</v>
      </c>
      <c r="D87" s="36"/>
      <c r="E87" s="36"/>
    </row>
    <row r="88" spans="1:7" ht="15.75" customHeight="1" x14ac:dyDescent="0.25">
      <c r="A88" s="36" t="s">
        <v>789</v>
      </c>
      <c r="B88" s="37">
        <v>1.27</v>
      </c>
      <c r="C88" s="37">
        <v>0.62</v>
      </c>
      <c r="D88" s="36"/>
      <c r="E88" s="36"/>
    </row>
    <row r="89" spans="1:7" ht="15.75" customHeight="1" x14ac:dyDescent="0.25">
      <c r="A89" s="36" t="s">
        <v>790</v>
      </c>
      <c r="B89" s="37">
        <v>1.38</v>
      </c>
      <c r="C89" s="37">
        <v>1.51</v>
      </c>
      <c r="D89" s="36"/>
      <c r="E89" s="36"/>
    </row>
    <row r="90" spans="1:7" ht="15.75" customHeight="1" x14ac:dyDescent="0.25">
      <c r="A90" s="35">
        <v>45690</v>
      </c>
      <c r="B90" s="35"/>
      <c r="C90" s="35"/>
      <c r="D90" s="35"/>
      <c r="E90" s="35"/>
    </row>
    <row r="91" spans="1:7" ht="15.75" customHeight="1" x14ac:dyDescent="0.25">
      <c r="A91" s="36" t="s">
        <v>791</v>
      </c>
      <c r="B91" s="37">
        <v>1.1000000000000001</v>
      </c>
      <c r="C91" s="37">
        <v>1.03</v>
      </c>
      <c r="D91" s="36"/>
      <c r="E91" s="36"/>
    </row>
    <row r="92" spans="1:7" ht="15.75" customHeight="1" x14ac:dyDescent="0.25">
      <c r="A92" s="36" t="s">
        <v>792</v>
      </c>
      <c r="B92" s="37">
        <v>0.61</v>
      </c>
      <c r="C92" s="37">
        <v>1.04</v>
      </c>
      <c r="D92" s="36"/>
      <c r="E92" s="36"/>
    </row>
    <row r="93" spans="1:7" ht="15.75" customHeight="1" x14ac:dyDescent="0.25">
      <c r="A93" s="36" t="s">
        <v>793</v>
      </c>
      <c r="B93" s="37">
        <v>1.48</v>
      </c>
      <c r="C93" s="37">
        <v>0.69</v>
      </c>
      <c r="D93" s="36"/>
      <c r="E93" s="36"/>
    </row>
    <row r="94" spans="1:7" ht="15.75" customHeight="1" x14ac:dyDescent="0.25">
      <c r="A94" s="36" t="s">
        <v>794</v>
      </c>
      <c r="B94" s="37">
        <v>1.29</v>
      </c>
      <c r="C94" s="37">
        <v>0.75</v>
      </c>
      <c r="D94" s="36"/>
      <c r="E94" s="36"/>
    </row>
    <row r="95" spans="1:7" ht="15.75" customHeight="1" x14ac:dyDescent="0.25">
      <c r="A95" s="39" t="s">
        <v>795</v>
      </c>
      <c r="B95" s="37">
        <v>0.92</v>
      </c>
      <c r="C95" s="37">
        <v>1.06</v>
      </c>
      <c r="D95" s="36"/>
      <c r="E95" s="36"/>
      <c r="G95" s="1" t="s">
        <v>796</v>
      </c>
    </row>
    <row r="96" spans="1:7" ht="15.75" customHeight="1" x14ac:dyDescent="0.25">
      <c r="A96" s="36" t="s">
        <v>464</v>
      </c>
      <c r="B96" s="37">
        <v>0.92</v>
      </c>
      <c r="C96" s="36"/>
      <c r="D96" s="36"/>
      <c r="E96" s="37">
        <v>0.36</v>
      </c>
    </row>
    <row r="97" spans="1:7" ht="15.75" customHeight="1" x14ac:dyDescent="0.25">
      <c r="A97" s="36" t="s">
        <v>797</v>
      </c>
      <c r="B97" s="37">
        <v>0.81</v>
      </c>
      <c r="C97" s="37">
        <v>0.86</v>
      </c>
      <c r="D97" s="36"/>
      <c r="E97" s="36"/>
    </row>
    <row r="98" spans="1:7" ht="15.75" customHeight="1" x14ac:dyDescent="0.25">
      <c r="A98" s="36" t="s">
        <v>798</v>
      </c>
      <c r="B98" s="37">
        <v>1.1299999999999999</v>
      </c>
      <c r="C98" s="37">
        <v>1.04</v>
      </c>
      <c r="D98" s="36"/>
      <c r="E98" s="36"/>
    </row>
    <row r="99" spans="1:7" ht="15.75" customHeight="1" x14ac:dyDescent="0.25">
      <c r="A99" s="36" t="s">
        <v>799</v>
      </c>
      <c r="B99" s="37">
        <v>1.06</v>
      </c>
      <c r="C99" s="37">
        <v>0.41</v>
      </c>
      <c r="D99" s="36"/>
      <c r="E99" s="36"/>
    </row>
    <row r="100" spans="1:7" ht="15.75" customHeight="1" x14ac:dyDescent="0.25">
      <c r="A100" s="36" t="s">
        <v>800</v>
      </c>
      <c r="B100" s="37">
        <v>0.74</v>
      </c>
      <c r="C100" s="37">
        <v>0.53</v>
      </c>
      <c r="D100" s="36"/>
      <c r="E100" s="36"/>
    </row>
    <row r="101" spans="1:7" ht="15.75" customHeight="1" x14ac:dyDescent="0.25">
      <c r="A101" s="36" t="s">
        <v>801</v>
      </c>
      <c r="B101" s="37">
        <v>0.98</v>
      </c>
      <c r="C101" s="37">
        <v>1.03</v>
      </c>
      <c r="D101" s="36"/>
      <c r="E101" s="36"/>
    </row>
    <row r="102" spans="1:7" ht="15.75" customHeight="1" x14ac:dyDescent="0.25">
      <c r="A102" s="35">
        <v>45692</v>
      </c>
      <c r="B102" s="35"/>
      <c r="C102" s="35"/>
      <c r="D102" s="35"/>
      <c r="E102" s="35"/>
    </row>
    <row r="103" spans="1:7" ht="15.75" customHeight="1" x14ac:dyDescent="0.25">
      <c r="A103" s="36" t="s">
        <v>802</v>
      </c>
      <c r="B103" s="37">
        <v>1</v>
      </c>
      <c r="C103" s="37">
        <v>1.23</v>
      </c>
      <c r="D103" s="36"/>
      <c r="E103" s="36"/>
    </row>
    <row r="104" spans="1:7" ht="15.75" customHeight="1" x14ac:dyDescent="0.25">
      <c r="A104" s="36" t="s">
        <v>803</v>
      </c>
      <c r="B104" s="37">
        <v>1.83</v>
      </c>
      <c r="C104" s="37">
        <v>0.69</v>
      </c>
      <c r="D104" s="36"/>
      <c r="E104" s="36"/>
    </row>
    <row r="105" spans="1:7" ht="15.75" customHeight="1" x14ac:dyDescent="0.25">
      <c r="A105" s="36" t="s">
        <v>804</v>
      </c>
      <c r="B105" s="37">
        <v>0.52</v>
      </c>
      <c r="C105" s="37">
        <v>0.95</v>
      </c>
      <c r="D105" s="36"/>
      <c r="E105" s="36"/>
    </row>
    <row r="106" spans="1:7" ht="15.75" customHeight="1" x14ac:dyDescent="0.25">
      <c r="A106" s="36" t="s">
        <v>805</v>
      </c>
      <c r="B106" s="37">
        <v>0.98</v>
      </c>
      <c r="C106" s="37">
        <v>0</v>
      </c>
      <c r="D106" s="36"/>
      <c r="E106" s="36"/>
    </row>
    <row r="107" spans="1:7" ht="15.75" customHeight="1" x14ac:dyDescent="0.25">
      <c r="A107" s="35">
        <v>45694</v>
      </c>
      <c r="B107" s="35"/>
      <c r="C107" s="35"/>
      <c r="D107" s="35"/>
      <c r="E107" s="35"/>
    </row>
    <row r="108" spans="1:7" ht="15.75" customHeight="1" x14ac:dyDescent="0.25">
      <c r="A108" s="36" t="s">
        <v>806</v>
      </c>
      <c r="B108" s="37">
        <v>0.76</v>
      </c>
      <c r="C108" s="37">
        <v>1.1599999999999999</v>
      </c>
      <c r="D108" s="36"/>
      <c r="E108" s="36"/>
    </row>
    <row r="109" spans="1:7" ht="15.75" customHeight="1" x14ac:dyDescent="0.25">
      <c r="A109" s="36" t="s">
        <v>475</v>
      </c>
      <c r="B109" s="37">
        <v>1.17</v>
      </c>
      <c r="C109" s="37">
        <v>1.35</v>
      </c>
      <c r="D109" s="36"/>
      <c r="E109" s="36"/>
    </row>
    <row r="110" spans="1:7" ht="15.75" customHeight="1" x14ac:dyDescent="0.25">
      <c r="A110" s="36" t="s">
        <v>807</v>
      </c>
      <c r="B110" s="37">
        <v>0.95</v>
      </c>
      <c r="C110" s="37">
        <v>0.9</v>
      </c>
      <c r="D110" s="36"/>
      <c r="E110" s="36"/>
    </row>
    <row r="111" spans="1:7" ht="15.75" customHeight="1" x14ac:dyDescent="0.25">
      <c r="A111" s="36" t="s">
        <v>808</v>
      </c>
      <c r="B111" s="37">
        <v>0.87</v>
      </c>
      <c r="C111" s="37">
        <v>1.1399999999999999</v>
      </c>
      <c r="D111" s="36"/>
      <c r="E111" s="36"/>
    </row>
    <row r="112" spans="1:7" ht="15.75" customHeight="1" x14ac:dyDescent="0.25">
      <c r="A112" s="31" t="s">
        <v>809</v>
      </c>
      <c r="B112" s="37">
        <v>0.5</v>
      </c>
      <c r="C112" s="37">
        <v>1.18</v>
      </c>
      <c r="D112" s="36"/>
      <c r="E112" s="36"/>
      <c r="G112" s="1" t="s">
        <v>776</v>
      </c>
    </row>
    <row r="113" spans="1:7" ht="15.75" customHeight="1" x14ac:dyDescent="0.25">
      <c r="A113" s="36" t="s">
        <v>810</v>
      </c>
      <c r="B113" s="37">
        <v>1.88</v>
      </c>
      <c r="C113" s="37">
        <v>0.92</v>
      </c>
      <c r="D113" s="36"/>
      <c r="E113" s="36"/>
    </row>
    <row r="114" spans="1:7" ht="15.75" customHeight="1" x14ac:dyDescent="0.25">
      <c r="A114" s="35">
        <v>45695</v>
      </c>
      <c r="B114" s="35"/>
      <c r="C114" s="35"/>
      <c r="D114" s="35"/>
      <c r="E114" s="35"/>
    </row>
    <row r="115" spans="1:7" ht="15.75" customHeight="1" x14ac:dyDescent="0.25">
      <c r="A115" s="36" t="s">
        <v>811</v>
      </c>
      <c r="B115" s="37">
        <v>0.92</v>
      </c>
      <c r="C115" s="37">
        <v>0.7</v>
      </c>
      <c r="D115" s="36"/>
      <c r="E115" s="36"/>
    </row>
    <row r="116" spans="1:7" ht="15.75" customHeight="1" x14ac:dyDescent="0.25">
      <c r="A116" s="36" t="s">
        <v>812</v>
      </c>
      <c r="B116" s="37">
        <v>1.39</v>
      </c>
      <c r="C116" s="37">
        <v>0.98</v>
      </c>
      <c r="D116" s="36"/>
      <c r="E116" s="36"/>
    </row>
    <row r="117" spans="1:7" ht="15.75" customHeight="1" x14ac:dyDescent="0.25">
      <c r="A117" s="36" t="s">
        <v>813</v>
      </c>
      <c r="B117" s="37">
        <v>1.02</v>
      </c>
      <c r="C117" s="37">
        <v>1.17</v>
      </c>
      <c r="D117" s="36"/>
      <c r="E117" s="36"/>
    </row>
    <row r="118" spans="1:7" ht="15.75" customHeight="1" x14ac:dyDescent="0.25">
      <c r="A118" s="36" t="s">
        <v>814</v>
      </c>
      <c r="B118" s="37">
        <v>0.67</v>
      </c>
      <c r="C118" s="37">
        <v>0.41</v>
      </c>
      <c r="D118" s="36"/>
      <c r="E118" s="36"/>
    </row>
    <row r="119" spans="1:7" ht="15.75" customHeight="1" x14ac:dyDescent="0.25">
      <c r="A119" s="36" t="s">
        <v>815</v>
      </c>
      <c r="B119" s="37">
        <v>1.37</v>
      </c>
      <c r="C119" s="37">
        <v>0.36</v>
      </c>
      <c r="D119" s="36"/>
      <c r="E119" s="36"/>
    </row>
    <row r="120" spans="1:7" ht="15.75" customHeight="1" x14ac:dyDescent="0.25">
      <c r="A120" s="36" t="s">
        <v>816</v>
      </c>
      <c r="B120" s="37">
        <v>0.79</v>
      </c>
      <c r="C120" s="37">
        <v>0.48</v>
      </c>
      <c r="D120" s="36"/>
      <c r="E120" s="36"/>
    </row>
    <row r="121" spans="1:7" ht="15.75" customHeight="1" x14ac:dyDescent="0.25">
      <c r="A121" s="36" t="s">
        <v>817</v>
      </c>
      <c r="B121" s="37">
        <v>0.95</v>
      </c>
      <c r="C121" s="37">
        <v>1.1599999999999999</v>
      </c>
      <c r="D121" s="36"/>
      <c r="E121" s="36"/>
    </row>
    <row r="122" spans="1:7" ht="15.75" customHeight="1" x14ac:dyDescent="0.25">
      <c r="A122" s="36" t="s">
        <v>818</v>
      </c>
      <c r="B122" s="37">
        <v>0.86</v>
      </c>
      <c r="C122" s="37">
        <v>1.1100000000000001</v>
      </c>
      <c r="D122" s="36"/>
      <c r="E122" s="36"/>
    </row>
    <row r="123" spans="1:7" ht="15.75" customHeight="1" x14ac:dyDescent="0.25">
      <c r="A123" s="39" t="s">
        <v>819</v>
      </c>
      <c r="B123" s="37">
        <v>1</v>
      </c>
      <c r="C123" s="37">
        <v>1.01</v>
      </c>
      <c r="D123" s="36"/>
      <c r="E123" s="36"/>
      <c r="G123" s="1" t="s">
        <v>796</v>
      </c>
    </row>
    <row r="124" spans="1:7" ht="15.75" customHeight="1" x14ac:dyDescent="0.25">
      <c r="A124" s="36" t="s">
        <v>820</v>
      </c>
      <c r="B124" s="37">
        <v>1.48</v>
      </c>
      <c r="C124" s="37">
        <v>0.66</v>
      </c>
      <c r="D124" s="36"/>
      <c r="E124" s="36"/>
    </row>
    <row r="125" spans="1:7" ht="15.75" customHeight="1" x14ac:dyDescent="0.25">
      <c r="A125" s="35">
        <v>45698</v>
      </c>
      <c r="B125" s="35"/>
      <c r="C125" s="35"/>
      <c r="D125" s="35"/>
      <c r="E125" s="35"/>
    </row>
    <row r="126" spans="1:7" ht="15.75" customHeight="1" x14ac:dyDescent="0.25">
      <c r="A126" s="36" t="s">
        <v>821</v>
      </c>
      <c r="B126" s="37">
        <v>0.9</v>
      </c>
      <c r="C126" s="37">
        <v>0.38</v>
      </c>
      <c r="D126" s="36"/>
      <c r="E126" s="36"/>
    </row>
    <row r="127" spans="1:7" ht="15.75" customHeight="1" x14ac:dyDescent="0.25">
      <c r="A127" s="36" t="s">
        <v>822</v>
      </c>
      <c r="B127" s="37">
        <v>0.74</v>
      </c>
      <c r="C127" s="37">
        <v>0.34</v>
      </c>
      <c r="D127" s="36"/>
      <c r="E127" s="36"/>
    </row>
    <row r="128" spans="1:7" ht="15.75" customHeight="1" x14ac:dyDescent="0.25">
      <c r="A128" s="36" t="s">
        <v>823</v>
      </c>
      <c r="B128" s="37">
        <v>1.63</v>
      </c>
      <c r="C128" s="37">
        <v>1</v>
      </c>
      <c r="D128" s="36"/>
      <c r="E128" s="36"/>
    </row>
    <row r="129" spans="1:5" ht="15.75" customHeight="1" x14ac:dyDescent="0.25">
      <c r="A129" s="36" t="s">
        <v>824</v>
      </c>
      <c r="B129" s="37">
        <v>0.8</v>
      </c>
      <c r="C129" s="37">
        <v>0.65</v>
      </c>
      <c r="D129" s="36"/>
      <c r="E129" s="36"/>
    </row>
    <row r="130" spans="1:5" ht="15.75" customHeight="1" x14ac:dyDescent="0.25">
      <c r="A130" s="36" t="s">
        <v>825</v>
      </c>
      <c r="B130" s="37">
        <v>1.0900000000000001</v>
      </c>
      <c r="C130" s="37">
        <v>1.24</v>
      </c>
      <c r="D130" s="36"/>
      <c r="E130" s="36"/>
    </row>
    <row r="131" spans="1:5" ht="15.75" customHeight="1" x14ac:dyDescent="0.25">
      <c r="A131" s="36" t="s">
        <v>826</v>
      </c>
      <c r="B131" s="37">
        <v>0.66</v>
      </c>
      <c r="C131" s="37">
        <v>0.3</v>
      </c>
      <c r="D131" s="36"/>
      <c r="E131" s="36"/>
    </row>
    <row r="132" spans="1:5" ht="15.75" customHeight="1" x14ac:dyDescent="0.25">
      <c r="B132" s="1">
        <f t="shared" ref="B132:E132" si="6">AVERAGE(B3:B131)</f>
        <v>1.1251724137931038</v>
      </c>
      <c r="C132" s="1">
        <f t="shared" si="6"/>
        <v>0.99400000000000033</v>
      </c>
      <c r="D132" s="1">
        <f t="shared" si="6"/>
        <v>0.86599999999999999</v>
      </c>
      <c r="E132" s="1">
        <f t="shared" si="6"/>
        <v>0.75</v>
      </c>
    </row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A6"/>
  <sheetViews>
    <sheetView workbookViewId="0">
      <selection activeCell="F3" sqref="F3"/>
    </sheetView>
  </sheetViews>
  <sheetFormatPr defaultColWidth="14.42578125" defaultRowHeight="15" customHeight="1" x14ac:dyDescent="0.25"/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</row>
    <row r="2" spans="1:105" x14ac:dyDescent="0.25">
      <c r="A2" s="41">
        <v>45682</v>
      </c>
      <c r="B2" s="42" t="s">
        <v>713</v>
      </c>
      <c r="C2" s="42"/>
      <c r="D2" s="42"/>
      <c r="E2" s="42"/>
      <c r="F2" s="2"/>
      <c r="N2" s="13"/>
      <c r="S2" s="4"/>
      <c r="AA2" s="13"/>
      <c r="AF2" s="8"/>
      <c r="AN2" s="13"/>
    </row>
    <row r="3" spans="1:105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105" ht="15.75" customHeight="1" x14ac:dyDescent="0.25">
      <c r="A4" s="43">
        <v>45689</v>
      </c>
      <c r="B4" s="6"/>
      <c r="C4" s="6"/>
      <c r="D4" s="6"/>
      <c r="E4" s="6"/>
      <c r="F4" s="2"/>
      <c r="G4" s="36"/>
      <c r="H4" s="36"/>
      <c r="I4" s="36"/>
      <c r="J4" s="36"/>
      <c r="K4" s="36"/>
      <c r="L4" s="36"/>
      <c r="M4" s="36"/>
      <c r="N4" s="13"/>
      <c r="O4" s="36"/>
      <c r="P4" s="36"/>
      <c r="Q4" s="36"/>
      <c r="R4" s="36"/>
      <c r="S4" s="4"/>
      <c r="T4" s="36"/>
      <c r="U4" s="36"/>
      <c r="V4" s="36"/>
      <c r="W4" s="36"/>
      <c r="X4" s="36"/>
      <c r="Y4" s="36"/>
      <c r="Z4" s="36"/>
      <c r="AA4" s="13"/>
      <c r="AB4" s="36"/>
      <c r="AC4" s="36"/>
      <c r="AD4" s="36"/>
      <c r="AE4" s="36"/>
      <c r="AF4" s="8"/>
      <c r="AG4" s="36"/>
      <c r="AH4" s="36"/>
      <c r="AI4" s="36"/>
      <c r="AJ4" s="36"/>
      <c r="AK4" s="36"/>
      <c r="AL4" s="36"/>
      <c r="AM4" s="36"/>
      <c r="AN4" s="13"/>
      <c r="AO4" s="36"/>
      <c r="AP4" s="36"/>
      <c r="AQ4" s="36"/>
      <c r="AR4" s="36"/>
      <c r="AS4" s="6"/>
      <c r="AT4" s="36"/>
      <c r="AU4" s="36"/>
      <c r="AV4" s="36"/>
      <c r="AW4" s="36"/>
      <c r="AX4" s="36"/>
      <c r="AY4" s="36"/>
      <c r="AZ4" s="36"/>
      <c r="BA4" s="13"/>
      <c r="BB4" s="36"/>
      <c r="BC4" s="36"/>
      <c r="BD4" s="36"/>
      <c r="BE4" s="36"/>
      <c r="BF4" s="10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</row>
    <row r="5" spans="1:105" ht="15.75" customHeight="1" x14ac:dyDescent="0.25">
      <c r="A5" s="36" t="s">
        <v>828</v>
      </c>
      <c r="B5" s="37">
        <v>0.27</v>
      </c>
      <c r="C5" s="37">
        <v>0.64</v>
      </c>
      <c r="D5" s="37">
        <v>1.0900000000000001</v>
      </c>
      <c r="E5" s="36"/>
      <c r="F5" s="2">
        <v>1</v>
      </c>
      <c r="G5" s="37">
        <v>2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13">
        <v>0</v>
      </c>
      <c r="O5" s="37">
        <v>0</v>
      </c>
      <c r="P5" s="37">
        <v>0</v>
      </c>
      <c r="Q5" s="37">
        <v>0</v>
      </c>
      <c r="R5" s="37">
        <v>0</v>
      </c>
      <c r="S5" s="4">
        <v>0</v>
      </c>
      <c r="T5" s="37">
        <v>2</v>
      </c>
      <c r="U5" s="37">
        <v>0</v>
      </c>
      <c r="V5" s="37">
        <v>0</v>
      </c>
      <c r="W5" s="37">
        <v>0</v>
      </c>
      <c r="X5" s="37">
        <v>0</v>
      </c>
      <c r="Y5" s="37">
        <v>1</v>
      </c>
      <c r="Z5" s="37">
        <v>0</v>
      </c>
      <c r="AA5" s="13">
        <v>0</v>
      </c>
      <c r="AB5" s="37">
        <v>0</v>
      </c>
      <c r="AC5" s="37">
        <v>0</v>
      </c>
      <c r="AD5" s="37">
        <v>0</v>
      </c>
      <c r="AE5" s="37">
        <v>0</v>
      </c>
      <c r="AF5" s="44">
        <v>3</v>
      </c>
      <c r="AG5" s="37">
        <v>2</v>
      </c>
      <c r="AH5" s="37">
        <v>1</v>
      </c>
      <c r="AI5" s="37">
        <v>0</v>
      </c>
      <c r="AJ5" s="37">
        <v>0</v>
      </c>
      <c r="AK5" s="37">
        <v>0</v>
      </c>
      <c r="AL5" s="37">
        <v>1</v>
      </c>
      <c r="AM5" s="37">
        <v>1</v>
      </c>
      <c r="AN5" s="13">
        <v>0</v>
      </c>
      <c r="AO5" s="37">
        <v>1</v>
      </c>
      <c r="AP5" s="37">
        <v>0</v>
      </c>
      <c r="AQ5" s="37">
        <v>0</v>
      </c>
      <c r="AR5" s="37">
        <v>0</v>
      </c>
      <c r="AS5" s="6"/>
      <c r="AT5" s="36"/>
      <c r="AU5" s="36"/>
      <c r="AV5" s="36"/>
      <c r="AW5" s="36"/>
      <c r="AX5" s="36"/>
      <c r="AY5" s="36"/>
      <c r="AZ5" s="36"/>
      <c r="BA5" s="13"/>
      <c r="BB5" s="36"/>
      <c r="BC5" s="36"/>
      <c r="BD5" s="36"/>
      <c r="BE5" s="36"/>
      <c r="BF5" s="10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</row>
    <row r="6" spans="1:105" x14ac:dyDescent="0.25">
      <c r="B6" s="1">
        <f t="shared" ref="B6:E6" si="0">AVERAGE(B3:B5)</f>
        <v>0.66</v>
      </c>
      <c r="C6" s="1">
        <f t="shared" si="0"/>
        <v>0.89999999999999991</v>
      </c>
      <c r="D6" s="1">
        <f t="shared" si="0"/>
        <v>1.0900000000000001</v>
      </c>
      <c r="E6" s="1" t="e">
        <f t="shared" si="0"/>
        <v>#DIV/0!</v>
      </c>
      <c r="F6" s="2">
        <f t="shared" ref="F6:AR6" si="1">SUM(F3)</f>
        <v>0</v>
      </c>
      <c r="G6" s="2">
        <f t="shared" si="1"/>
        <v>1</v>
      </c>
      <c r="H6" s="2">
        <f t="shared" si="1"/>
        <v>1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2</v>
      </c>
      <c r="M6" s="2">
        <f t="shared" si="1"/>
        <v>1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1</v>
      </c>
      <c r="T6" s="2">
        <f t="shared" si="1"/>
        <v>1</v>
      </c>
      <c r="U6" s="2">
        <f t="shared" si="1"/>
        <v>1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6</v>
      </c>
      <c r="Z6" s="2">
        <f t="shared" si="1"/>
        <v>0</v>
      </c>
      <c r="AA6" s="2">
        <f t="shared" si="1"/>
        <v>1</v>
      </c>
      <c r="AB6" s="2">
        <f t="shared" si="1"/>
        <v>0</v>
      </c>
      <c r="AC6" s="2">
        <f t="shared" si="1"/>
        <v>1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A56"/>
  <sheetViews>
    <sheetView workbookViewId="0">
      <pane ySplit="1" topLeftCell="A31" activePane="bottomLeft" state="frozen"/>
      <selection pane="bottomLeft" activeCell="A58" sqref="A56:XFD58"/>
    </sheetView>
  </sheetViews>
  <sheetFormatPr defaultColWidth="14.42578125" defaultRowHeight="15" customHeight="1" x14ac:dyDescent="0.25"/>
  <cols>
    <col min="1" max="1" width="13.42578125" customWidth="1"/>
    <col min="2" max="105" width="8.7109375" customWidth="1"/>
  </cols>
  <sheetData>
    <row r="1" spans="1:105" x14ac:dyDescent="0.25">
      <c r="B1" s="1" t="s">
        <v>84</v>
      </c>
      <c r="C1" s="1" t="s">
        <v>1</v>
      </c>
      <c r="D1" s="1" t="s">
        <v>183</v>
      </c>
      <c r="E1" s="45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6" t="s">
        <v>5</v>
      </c>
      <c r="AT1" s="6" t="s">
        <v>6</v>
      </c>
      <c r="AU1" s="6" t="s">
        <v>7</v>
      </c>
      <c r="AV1" s="6" t="s">
        <v>8</v>
      </c>
      <c r="AW1" s="6" t="s">
        <v>9</v>
      </c>
      <c r="AX1" s="6" t="s">
        <v>10</v>
      </c>
      <c r="AY1" s="6" t="s">
        <v>11</v>
      </c>
      <c r="AZ1" s="6" t="s">
        <v>12</v>
      </c>
      <c r="BA1" s="7" t="s">
        <v>13</v>
      </c>
      <c r="BB1" s="6" t="s">
        <v>14</v>
      </c>
      <c r="BC1" s="6" t="s">
        <v>15</v>
      </c>
      <c r="BD1" s="6" t="s">
        <v>16</v>
      </c>
      <c r="BE1" s="6" t="s">
        <v>17</v>
      </c>
      <c r="BF1" s="10" t="s">
        <v>5</v>
      </c>
      <c r="BG1" s="10" t="s">
        <v>6</v>
      </c>
      <c r="BH1" s="10" t="s">
        <v>7</v>
      </c>
      <c r="BI1" s="10" t="s">
        <v>8</v>
      </c>
      <c r="BJ1" s="10" t="s">
        <v>9</v>
      </c>
      <c r="BK1" s="10" t="s">
        <v>10</v>
      </c>
      <c r="BL1" s="10" t="s">
        <v>11</v>
      </c>
      <c r="BM1" s="10" t="s">
        <v>12</v>
      </c>
      <c r="BN1" s="11" t="s">
        <v>13</v>
      </c>
      <c r="BO1" s="10" t="s">
        <v>14</v>
      </c>
      <c r="BP1" s="10" t="s">
        <v>15</v>
      </c>
      <c r="BQ1" s="10" t="s">
        <v>16</v>
      </c>
      <c r="BR1" s="10" t="s">
        <v>17</v>
      </c>
      <c r="BU1" s="52" t="s">
        <v>829</v>
      </c>
      <c r="BV1" s="53"/>
      <c r="BW1" s="53"/>
      <c r="BX1" s="52" t="s">
        <v>830</v>
      </c>
      <c r="BY1" s="53"/>
      <c r="BZ1" s="53"/>
      <c r="CA1" s="52" t="s">
        <v>831</v>
      </c>
      <c r="CB1" s="53"/>
      <c r="CC1" s="53"/>
      <c r="CD1" s="52" t="s">
        <v>832</v>
      </c>
      <c r="CE1" s="53"/>
      <c r="CF1" s="53"/>
      <c r="CG1" s="52" t="s">
        <v>833</v>
      </c>
      <c r="CH1" s="53"/>
      <c r="CI1" s="53"/>
      <c r="CJ1" s="52" t="s">
        <v>834</v>
      </c>
      <c r="CK1" s="53"/>
      <c r="CL1" s="53"/>
      <c r="CM1" s="52" t="s">
        <v>835</v>
      </c>
      <c r="CN1" s="53"/>
      <c r="CO1" s="53"/>
      <c r="CP1" s="52" t="s">
        <v>836</v>
      </c>
      <c r="CQ1" s="53"/>
      <c r="CR1" s="53"/>
      <c r="CS1" s="52" t="s">
        <v>837</v>
      </c>
      <c r="CT1" s="53"/>
      <c r="CU1" s="53"/>
      <c r="CV1" s="52" t="s">
        <v>838</v>
      </c>
      <c r="CW1" s="53"/>
      <c r="CX1" s="53"/>
      <c r="CY1" s="52" t="s">
        <v>839</v>
      </c>
      <c r="CZ1" s="53"/>
      <c r="DA1" s="53"/>
    </row>
    <row r="2" spans="1:105" x14ac:dyDescent="0.25">
      <c r="A2" s="46">
        <v>45664</v>
      </c>
      <c r="B2" s="4" t="s">
        <v>840</v>
      </c>
      <c r="C2" s="4"/>
      <c r="D2" s="4"/>
      <c r="E2" s="4"/>
      <c r="F2" s="2"/>
      <c r="N2" s="13"/>
      <c r="S2" s="4"/>
      <c r="AA2" s="13"/>
      <c r="AF2" s="8"/>
      <c r="AN2" s="13"/>
      <c r="AS2" s="6"/>
      <c r="BA2" s="13"/>
      <c r="BF2" s="10"/>
      <c r="BU2" s="1">
        <f t="shared" ref="BU2:BW2" si="0">AVERAGE(B3,B11,B19,B26,B42)</f>
        <v>1.5760000000000001</v>
      </c>
      <c r="BV2" s="1">
        <f t="shared" si="0"/>
        <v>1.2120000000000002</v>
      </c>
      <c r="BW2" s="1">
        <f t="shared" si="0"/>
        <v>1.4660000000000002</v>
      </c>
      <c r="BX2" s="1">
        <f t="shared" ref="BX2:BZ2" si="1">AVERAGE(B10,B17,B28,B33,B40)</f>
        <v>1.0940000000000001</v>
      </c>
      <c r="BY2" s="1">
        <f t="shared" si="1"/>
        <v>0.85</v>
      </c>
      <c r="BZ2" s="1">
        <f t="shared" si="1"/>
        <v>1.3720000000000001</v>
      </c>
      <c r="CA2" s="1">
        <f t="shared" ref="CA2:CC2" si="2">AVERAGE(B14,B22)</f>
        <v>1.4450000000000001</v>
      </c>
      <c r="CB2" s="1">
        <f t="shared" si="2"/>
        <v>1.67</v>
      </c>
      <c r="CC2" s="1">
        <f t="shared" si="2"/>
        <v>1.095</v>
      </c>
      <c r="CD2" s="1">
        <f t="shared" ref="CD2:CF2" si="3">AVERAGE(B4,B13,B21,B38)</f>
        <v>1.4375</v>
      </c>
      <c r="CE2" s="1">
        <f t="shared" si="3"/>
        <v>1.1675</v>
      </c>
      <c r="CF2" s="1">
        <f t="shared" si="3"/>
        <v>0.96500000000000008</v>
      </c>
      <c r="CG2" s="1">
        <f t="shared" ref="CG2:CI2" si="4">AVERAGE(B5,B8,B23,B29,B34)</f>
        <v>1.2840000000000003</v>
      </c>
      <c r="CH2" s="1">
        <f t="shared" si="4"/>
        <v>1.01</v>
      </c>
      <c r="CI2" s="1">
        <f t="shared" si="4"/>
        <v>1.27</v>
      </c>
      <c r="CJ2" s="1">
        <f t="shared" ref="CJ2:CL2" si="5">AVERAGE(B6,B9,B37)</f>
        <v>1.3466666666666667</v>
      </c>
      <c r="CK2" s="1">
        <f t="shared" si="5"/>
        <v>1.25</v>
      </c>
      <c r="CL2" s="1">
        <f t="shared" si="5"/>
        <v>1</v>
      </c>
      <c r="CM2" s="1">
        <f t="shared" ref="CM2:CO2" si="6">AVERAGE(B12,B16)</f>
        <v>1.08</v>
      </c>
      <c r="CN2" s="1">
        <f t="shared" si="6"/>
        <v>1.3399999999999999</v>
      </c>
      <c r="CO2" s="1">
        <f t="shared" si="6"/>
        <v>1.2200000000000002</v>
      </c>
      <c r="CP2" s="1">
        <f t="shared" ref="CP2:CR2" si="7">AVERAGE(B24,B30,B39)</f>
        <v>1.1599999999999999</v>
      </c>
      <c r="CQ2" s="1">
        <f t="shared" si="7"/>
        <v>1.593333333333333</v>
      </c>
      <c r="CR2" s="1">
        <f t="shared" si="7"/>
        <v>1.1966666666666665</v>
      </c>
      <c r="CS2" s="1">
        <f t="shared" ref="CS2:CU2" si="8">AVERAGE(B18,B27,B35,B41)</f>
        <v>1.0625</v>
      </c>
      <c r="CT2" s="1">
        <f t="shared" si="8"/>
        <v>0.81750000000000012</v>
      </c>
      <c r="CU2" s="1">
        <f t="shared" si="8"/>
        <v>0.90749999999999997</v>
      </c>
      <c r="CV2" s="1">
        <f t="shared" ref="CV2:CX2" si="9">AVERAGE(B20)</f>
        <v>0.6</v>
      </c>
      <c r="CW2" s="1">
        <f t="shared" si="9"/>
        <v>1.41</v>
      </c>
      <c r="CX2" s="1">
        <f t="shared" si="9"/>
        <v>0.93</v>
      </c>
      <c r="CY2" s="1">
        <f t="shared" ref="CY2:DA2" si="10">AVERAGE(B32)</f>
        <v>1.63</v>
      </c>
      <c r="CZ2" s="1">
        <f t="shared" si="10"/>
        <v>1.26</v>
      </c>
      <c r="DA2" s="1">
        <f t="shared" si="10"/>
        <v>1.72</v>
      </c>
    </row>
    <row r="3" spans="1:105" x14ac:dyDescent="0.25">
      <c r="A3" s="6" t="s">
        <v>841</v>
      </c>
      <c r="B3" s="1">
        <v>1.1000000000000001</v>
      </c>
      <c r="C3" s="1">
        <v>1.28</v>
      </c>
      <c r="D3" s="1">
        <v>0.71</v>
      </c>
      <c r="F3" s="2">
        <v>1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2</v>
      </c>
      <c r="V3" s="1">
        <v>0</v>
      </c>
      <c r="W3" s="1">
        <v>0</v>
      </c>
      <c r="X3" s="1">
        <v>0</v>
      </c>
      <c r="Y3" s="1">
        <v>1</v>
      </c>
      <c r="Z3" s="1">
        <v>2</v>
      </c>
      <c r="AA3" s="13">
        <v>0</v>
      </c>
      <c r="AB3" s="1">
        <v>0</v>
      </c>
      <c r="AC3" s="1">
        <v>0</v>
      </c>
      <c r="AD3" s="1">
        <v>0</v>
      </c>
      <c r="AE3" s="1">
        <v>0</v>
      </c>
      <c r="AF3" s="8">
        <v>0</v>
      </c>
      <c r="AG3" s="1">
        <v>3</v>
      </c>
      <c r="AH3" s="1">
        <v>0</v>
      </c>
      <c r="AI3" s="1">
        <v>0</v>
      </c>
      <c r="AJ3" s="1">
        <v>0</v>
      </c>
      <c r="AK3" s="1">
        <v>0</v>
      </c>
      <c r="AL3" s="1">
        <v>2</v>
      </c>
      <c r="AM3" s="1">
        <v>0</v>
      </c>
      <c r="AN3" s="13">
        <v>0</v>
      </c>
      <c r="AO3" s="1">
        <v>0</v>
      </c>
      <c r="AP3" s="1">
        <v>0</v>
      </c>
      <c r="AQ3" s="1">
        <v>0</v>
      </c>
      <c r="AR3" s="1">
        <v>0</v>
      </c>
      <c r="AS3" s="6"/>
      <c r="BA3" s="13"/>
      <c r="BF3" s="10"/>
      <c r="BU3" s="52">
        <f>SUM(BU2:BW2)</f>
        <v>4.2540000000000004</v>
      </c>
      <c r="BV3" s="53"/>
      <c r="BW3" s="53"/>
      <c r="BX3" s="52">
        <f>SUM(BX2:BZ2)</f>
        <v>3.3159999999999998</v>
      </c>
      <c r="BY3" s="53"/>
      <c r="BZ3" s="53"/>
      <c r="CA3" s="52">
        <f>SUM(CA2:CC2)</f>
        <v>4.21</v>
      </c>
      <c r="CB3" s="53"/>
      <c r="CC3" s="53"/>
      <c r="CD3" s="52">
        <f>SUM(CD2:CF2)</f>
        <v>3.5700000000000003</v>
      </c>
      <c r="CE3" s="53"/>
      <c r="CF3" s="53"/>
      <c r="CG3" s="52">
        <f>SUM(CG2:CI2)</f>
        <v>3.5640000000000005</v>
      </c>
      <c r="CH3" s="53"/>
      <c r="CI3" s="53"/>
      <c r="CJ3" s="52">
        <f>SUM(CJ2:CL2)</f>
        <v>3.5966666666666667</v>
      </c>
      <c r="CK3" s="53"/>
      <c r="CL3" s="53"/>
      <c r="CM3" s="52">
        <f>SUM(CM2:CO2)</f>
        <v>3.64</v>
      </c>
      <c r="CN3" s="53"/>
      <c r="CO3" s="53"/>
      <c r="CP3" s="52">
        <f>SUM(CP2:CR2)</f>
        <v>3.9499999999999993</v>
      </c>
      <c r="CQ3" s="53"/>
      <c r="CR3" s="53"/>
      <c r="CS3" s="52">
        <f>SUM(CS2:CU2)</f>
        <v>2.7875000000000001</v>
      </c>
      <c r="CT3" s="53"/>
      <c r="CU3" s="53"/>
      <c r="CV3" s="52">
        <f>SUM(CV2:CX2)</f>
        <v>2.94</v>
      </c>
      <c r="CW3" s="53"/>
      <c r="CX3" s="53"/>
      <c r="CY3" s="52">
        <f>SUM(CY2:DA2)</f>
        <v>4.6099999999999994</v>
      </c>
      <c r="CZ3" s="53"/>
      <c r="DA3" s="53"/>
    </row>
    <row r="4" spans="1:105" x14ac:dyDescent="0.25">
      <c r="A4" s="6" t="s">
        <v>842</v>
      </c>
      <c r="B4" s="1">
        <v>0.97</v>
      </c>
      <c r="C4" s="1">
        <v>1.34</v>
      </c>
      <c r="D4" s="1">
        <v>0.86</v>
      </c>
      <c r="F4" s="2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3">
        <v>0</v>
      </c>
      <c r="O4" s="1">
        <v>0</v>
      </c>
      <c r="P4" s="1">
        <v>0</v>
      </c>
      <c r="Q4" s="1">
        <v>0</v>
      </c>
      <c r="R4" s="1">
        <v>0</v>
      </c>
      <c r="S4" s="4">
        <v>1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6</v>
      </c>
      <c r="Z4" s="1">
        <v>0</v>
      </c>
      <c r="AA4" s="13">
        <v>0</v>
      </c>
      <c r="AB4" s="1">
        <v>0</v>
      </c>
      <c r="AC4" s="1">
        <v>1</v>
      </c>
      <c r="AD4" s="1">
        <v>0</v>
      </c>
      <c r="AE4" s="1">
        <v>0</v>
      </c>
      <c r="AF4" s="8">
        <v>2</v>
      </c>
      <c r="AG4" s="1">
        <v>0</v>
      </c>
      <c r="AH4" s="1">
        <v>1</v>
      </c>
      <c r="AI4" s="1">
        <v>0</v>
      </c>
      <c r="AJ4" s="1">
        <v>0</v>
      </c>
      <c r="AK4" s="1">
        <v>0</v>
      </c>
      <c r="AL4" s="1">
        <v>2</v>
      </c>
      <c r="AM4" s="1">
        <v>2</v>
      </c>
      <c r="AN4" s="13">
        <v>1</v>
      </c>
      <c r="AO4" s="1">
        <v>0</v>
      </c>
      <c r="AP4" s="1">
        <v>0</v>
      </c>
      <c r="AQ4" s="1">
        <v>0</v>
      </c>
      <c r="AR4" s="1">
        <v>0</v>
      </c>
      <c r="AS4" s="6"/>
      <c r="BA4" s="13"/>
      <c r="BF4" s="10"/>
    </row>
    <row r="5" spans="1:105" x14ac:dyDescent="0.25">
      <c r="A5" s="6" t="s">
        <v>843</v>
      </c>
      <c r="B5" s="1">
        <v>0.78</v>
      </c>
      <c r="C5" s="1">
        <v>1.01</v>
      </c>
      <c r="D5" s="1">
        <v>1.04</v>
      </c>
      <c r="F5" s="2">
        <v>0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1</v>
      </c>
      <c r="N5" s="13">
        <v>0</v>
      </c>
      <c r="O5" s="1">
        <v>0</v>
      </c>
      <c r="P5" s="1">
        <v>0</v>
      </c>
      <c r="Q5" s="1">
        <v>0</v>
      </c>
      <c r="R5" s="1">
        <v>0</v>
      </c>
      <c r="S5" s="4">
        <v>0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5</v>
      </c>
      <c r="Z5" s="1">
        <v>1</v>
      </c>
      <c r="AA5" s="13">
        <v>1</v>
      </c>
      <c r="AB5" s="1">
        <v>0</v>
      </c>
      <c r="AC5" s="1">
        <v>1</v>
      </c>
      <c r="AD5" s="1">
        <v>0</v>
      </c>
      <c r="AE5" s="1">
        <v>0</v>
      </c>
      <c r="AF5" s="8">
        <v>5</v>
      </c>
      <c r="AG5" s="1">
        <v>2</v>
      </c>
      <c r="AH5" s="1">
        <v>1</v>
      </c>
      <c r="AI5" s="1">
        <v>1</v>
      </c>
      <c r="AJ5" s="1">
        <v>0</v>
      </c>
      <c r="AK5" s="1">
        <v>0</v>
      </c>
      <c r="AL5" s="1">
        <v>4</v>
      </c>
      <c r="AM5" s="1">
        <v>0</v>
      </c>
      <c r="AN5" s="13">
        <v>0</v>
      </c>
      <c r="AO5" s="1">
        <v>0</v>
      </c>
      <c r="AP5" s="1">
        <v>0</v>
      </c>
      <c r="AQ5" s="1">
        <v>0</v>
      </c>
      <c r="AR5" s="1">
        <v>0</v>
      </c>
      <c r="AS5" s="6"/>
      <c r="BA5" s="13"/>
      <c r="BF5" s="10"/>
    </row>
    <row r="6" spans="1:105" x14ac:dyDescent="0.25">
      <c r="A6" s="6" t="s">
        <v>383</v>
      </c>
      <c r="B6" s="1">
        <v>0.9</v>
      </c>
      <c r="C6" s="1">
        <v>1.02</v>
      </c>
      <c r="D6" s="1">
        <v>0.39</v>
      </c>
      <c r="F6" s="2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3">
        <v>0</v>
      </c>
      <c r="O6" s="1">
        <v>0</v>
      </c>
      <c r="P6" s="1">
        <v>0</v>
      </c>
      <c r="Q6" s="1">
        <v>0</v>
      </c>
      <c r="R6" s="1">
        <v>0</v>
      </c>
      <c r="S6" s="4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4</v>
      </c>
      <c r="Z6" s="1">
        <v>0</v>
      </c>
      <c r="AA6" s="13">
        <v>0</v>
      </c>
      <c r="AB6" s="1">
        <v>0</v>
      </c>
      <c r="AC6" s="1">
        <v>0</v>
      </c>
      <c r="AD6" s="1">
        <v>0</v>
      </c>
      <c r="AE6" s="1">
        <v>0</v>
      </c>
      <c r="AF6" s="8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0</v>
      </c>
      <c r="AN6" s="13">
        <v>0</v>
      </c>
      <c r="AO6" s="1">
        <v>0</v>
      </c>
      <c r="AP6" s="1">
        <v>0</v>
      </c>
      <c r="AQ6" s="1">
        <v>0</v>
      </c>
      <c r="AR6" s="1">
        <v>0</v>
      </c>
      <c r="AS6" s="6"/>
      <c r="BA6" s="13"/>
      <c r="BF6" s="10"/>
    </row>
    <row r="7" spans="1:105" x14ac:dyDescent="0.25">
      <c r="A7" s="41">
        <v>45668</v>
      </c>
      <c r="B7" s="2" t="s">
        <v>844</v>
      </c>
      <c r="C7" s="2"/>
      <c r="D7" s="2"/>
      <c r="E7" s="2"/>
      <c r="F7" s="2"/>
      <c r="N7" s="13"/>
      <c r="S7" s="4"/>
      <c r="AA7" s="13"/>
      <c r="AF7" s="8"/>
      <c r="AN7" s="13"/>
      <c r="AS7" s="6"/>
      <c r="BA7" s="13"/>
      <c r="BF7" s="10"/>
    </row>
    <row r="8" spans="1:105" x14ac:dyDescent="0.25">
      <c r="A8" s="2" t="s">
        <v>845</v>
      </c>
      <c r="B8" s="1">
        <v>1.33</v>
      </c>
      <c r="C8" s="1">
        <v>1.04</v>
      </c>
      <c r="D8" s="1">
        <v>1.87</v>
      </c>
      <c r="F8" s="2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3">
        <v>0</v>
      </c>
      <c r="O8" s="1">
        <v>0</v>
      </c>
      <c r="P8" s="1">
        <v>0</v>
      </c>
      <c r="Q8" s="1">
        <v>0</v>
      </c>
      <c r="R8" s="1">
        <v>0</v>
      </c>
      <c r="S8" s="4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3</v>
      </c>
      <c r="Z8" s="1">
        <v>0</v>
      </c>
      <c r="AA8" s="13">
        <v>0</v>
      </c>
      <c r="AB8" s="1">
        <v>0</v>
      </c>
      <c r="AC8" s="1">
        <v>0</v>
      </c>
      <c r="AD8" s="1">
        <v>0</v>
      </c>
      <c r="AE8" s="1">
        <v>0</v>
      </c>
      <c r="AF8" s="8">
        <v>1</v>
      </c>
      <c r="AG8" s="1">
        <v>3</v>
      </c>
      <c r="AH8" s="1">
        <v>2</v>
      </c>
      <c r="AI8" s="1">
        <v>1</v>
      </c>
      <c r="AJ8" s="1">
        <v>0</v>
      </c>
      <c r="AK8" s="1">
        <v>0</v>
      </c>
      <c r="AL8" s="1">
        <v>3</v>
      </c>
      <c r="AM8" s="1">
        <v>1</v>
      </c>
      <c r="AN8" s="13">
        <v>0</v>
      </c>
      <c r="AO8" s="1">
        <v>0</v>
      </c>
      <c r="AP8" s="1">
        <v>0</v>
      </c>
      <c r="AQ8" s="1">
        <v>0</v>
      </c>
      <c r="AR8" s="1">
        <v>0</v>
      </c>
      <c r="AS8" s="6"/>
      <c r="BA8" s="13"/>
      <c r="BF8" s="10"/>
    </row>
    <row r="9" spans="1:105" x14ac:dyDescent="0.25">
      <c r="A9" s="2" t="s">
        <v>385</v>
      </c>
      <c r="B9" s="1">
        <v>1.39</v>
      </c>
      <c r="C9" s="1">
        <v>1.7</v>
      </c>
      <c r="D9" s="1">
        <v>1.46</v>
      </c>
      <c r="F9" s="2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3</v>
      </c>
      <c r="M9" s="1">
        <v>1</v>
      </c>
      <c r="N9" s="13">
        <v>0</v>
      </c>
      <c r="O9" s="1">
        <v>0</v>
      </c>
      <c r="P9" s="1">
        <v>0</v>
      </c>
      <c r="Q9" s="1">
        <v>0</v>
      </c>
      <c r="R9" s="1">
        <v>0</v>
      </c>
      <c r="S9" s="4">
        <v>1</v>
      </c>
      <c r="T9" s="1">
        <v>1</v>
      </c>
      <c r="U9" s="1">
        <v>3</v>
      </c>
      <c r="V9" s="1">
        <v>0</v>
      </c>
      <c r="W9" s="1">
        <v>0</v>
      </c>
      <c r="X9" s="1">
        <v>0</v>
      </c>
      <c r="Y9" s="1">
        <v>6</v>
      </c>
      <c r="Z9" s="1">
        <v>4</v>
      </c>
      <c r="AA9" s="13">
        <v>0</v>
      </c>
      <c r="AB9" s="1">
        <v>0</v>
      </c>
      <c r="AC9" s="1">
        <v>0</v>
      </c>
      <c r="AD9" s="1">
        <v>0</v>
      </c>
      <c r="AE9" s="1">
        <v>0</v>
      </c>
      <c r="AF9" s="8">
        <v>3</v>
      </c>
      <c r="AG9" s="1">
        <v>3</v>
      </c>
      <c r="AH9" s="1">
        <v>2</v>
      </c>
      <c r="AI9" s="1">
        <v>0</v>
      </c>
      <c r="AJ9" s="1">
        <v>0</v>
      </c>
      <c r="AK9" s="1">
        <v>2</v>
      </c>
      <c r="AL9" s="1">
        <v>3</v>
      </c>
      <c r="AM9" s="1">
        <v>0</v>
      </c>
      <c r="AN9" s="13">
        <v>0</v>
      </c>
      <c r="AO9" s="1">
        <v>1</v>
      </c>
      <c r="AP9" s="1">
        <v>0</v>
      </c>
      <c r="AQ9" s="1">
        <v>0</v>
      </c>
      <c r="AR9" s="1">
        <v>0</v>
      </c>
      <c r="AS9" s="6"/>
      <c r="BA9" s="13"/>
      <c r="BF9" s="10"/>
    </row>
    <row r="10" spans="1:105" x14ac:dyDescent="0.25">
      <c r="A10" s="2" t="s">
        <v>846</v>
      </c>
      <c r="B10" s="1">
        <v>1.21</v>
      </c>
      <c r="C10" s="1">
        <v>0.84</v>
      </c>
      <c r="D10" s="1">
        <v>2.56</v>
      </c>
      <c r="F10" s="2">
        <v>0</v>
      </c>
      <c r="G10" s="1">
        <v>2</v>
      </c>
      <c r="H10" s="1">
        <v>0</v>
      </c>
      <c r="I10" s="1">
        <v>0</v>
      </c>
      <c r="J10" s="1">
        <v>0</v>
      </c>
      <c r="K10" s="1">
        <v>2</v>
      </c>
      <c r="L10" s="1">
        <v>1</v>
      </c>
      <c r="M10" s="1">
        <v>0</v>
      </c>
      <c r="N10" s="13">
        <v>0</v>
      </c>
      <c r="O10" s="1">
        <v>1</v>
      </c>
      <c r="P10" s="1">
        <v>0</v>
      </c>
      <c r="Q10" s="1">
        <v>0</v>
      </c>
      <c r="R10" s="1">
        <v>0</v>
      </c>
      <c r="S10" s="4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3</v>
      </c>
      <c r="Z10" s="1">
        <v>0</v>
      </c>
      <c r="AA10" s="13">
        <v>0</v>
      </c>
      <c r="AB10" s="1">
        <v>0</v>
      </c>
      <c r="AC10" s="1">
        <v>0</v>
      </c>
      <c r="AD10" s="1">
        <v>0</v>
      </c>
      <c r="AE10" s="1">
        <v>0</v>
      </c>
      <c r="AF10" s="8">
        <v>0</v>
      </c>
      <c r="AG10" s="1">
        <v>2</v>
      </c>
      <c r="AH10" s="1">
        <v>2</v>
      </c>
      <c r="AI10" s="1">
        <v>1</v>
      </c>
      <c r="AJ10" s="1">
        <v>1</v>
      </c>
      <c r="AK10" s="1">
        <v>0</v>
      </c>
      <c r="AL10" s="1">
        <v>5</v>
      </c>
      <c r="AM10" s="1">
        <v>2</v>
      </c>
      <c r="AN10" s="13">
        <v>0</v>
      </c>
      <c r="AO10" s="1">
        <v>1</v>
      </c>
      <c r="AP10" s="1">
        <v>0</v>
      </c>
      <c r="AQ10" s="1">
        <v>0</v>
      </c>
      <c r="AR10" s="1">
        <v>0</v>
      </c>
      <c r="AS10" s="6"/>
      <c r="BA10" s="13"/>
      <c r="BF10" s="10"/>
    </row>
    <row r="11" spans="1:105" x14ac:dyDescent="0.25">
      <c r="A11" s="4" t="s">
        <v>847</v>
      </c>
      <c r="B11" s="1">
        <v>1.21</v>
      </c>
      <c r="C11" s="1">
        <v>1</v>
      </c>
      <c r="D11" s="1">
        <v>1.53</v>
      </c>
      <c r="F11" s="2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3">
        <v>1</v>
      </c>
      <c r="O11" s="1">
        <v>1</v>
      </c>
      <c r="P11" s="1">
        <v>0</v>
      </c>
      <c r="Q11" s="1">
        <v>0</v>
      </c>
      <c r="R11" s="1">
        <v>0</v>
      </c>
      <c r="S11" s="4">
        <v>0</v>
      </c>
      <c r="T11" s="1">
        <v>1</v>
      </c>
      <c r="U11" s="1">
        <v>1</v>
      </c>
      <c r="V11" s="1">
        <v>0</v>
      </c>
      <c r="W11" s="1">
        <v>0</v>
      </c>
      <c r="X11" s="1">
        <v>3</v>
      </c>
      <c r="Y11" s="1">
        <v>4</v>
      </c>
      <c r="Z11" s="1">
        <v>1</v>
      </c>
      <c r="AA11" s="13">
        <v>0</v>
      </c>
      <c r="AB11" s="1">
        <v>0</v>
      </c>
      <c r="AC11" s="1">
        <v>0</v>
      </c>
      <c r="AD11" s="1">
        <v>0</v>
      </c>
      <c r="AE11" s="1">
        <v>0</v>
      </c>
      <c r="AF11" s="8">
        <v>2</v>
      </c>
      <c r="AG11" s="1">
        <v>7</v>
      </c>
      <c r="AH11" s="1">
        <v>2</v>
      </c>
      <c r="AI11" s="1">
        <v>0</v>
      </c>
      <c r="AJ11" s="1">
        <v>0</v>
      </c>
      <c r="AK11" s="1">
        <v>4</v>
      </c>
      <c r="AL11" s="1">
        <v>1</v>
      </c>
      <c r="AM11" s="1">
        <v>2</v>
      </c>
      <c r="AN11" s="13">
        <v>1</v>
      </c>
      <c r="AO11" s="1">
        <v>0</v>
      </c>
      <c r="AP11" s="1">
        <v>0</v>
      </c>
      <c r="AQ11" s="1">
        <v>0</v>
      </c>
      <c r="AR11" s="1">
        <v>0</v>
      </c>
      <c r="AS11" s="6"/>
      <c r="BA11" s="13"/>
      <c r="BF11" s="10"/>
    </row>
    <row r="12" spans="1:105" x14ac:dyDescent="0.25">
      <c r="A12" s="2" t="s">
        <v>848</v>
      </c>
      <c r="B12" s="1">
        <v>1.58</v>
      </c>
      <c r="C12" s="1">
        <v>1.1299999999999999</v>
      </c>
      <c r="D12" s="1">
        <v>1.07</v>
      </c>
      <c r="F12" s="2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3">
        <v>1</v>
      </c>
      <c r="O12" s="1">
        <v>1</v>
      </c>
      <c r="P12" s="1">
        <v>0</v>
      </c>
      <c r="Q12" s="1">
        <v>0</v>
      </c>
      <c r="R12" s="1">
        <v>0</v>
      </c>
      <c r="S12" s="4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4</v>
      </c>
      <c r="Z12" s="1">
        <v>0</v>
      </c>
      <c r="AA12" s="13">
        <v>0</v>
      </c>
      <c r="AB12" s="1">
        <v>0</v>
      </c>
      <c r="AC12" s="1">
        <v>0</v>
      </c>
      <c r="AD12" s="1">
        <v>0</v>
      </c>
      <c r="AE12" s="1">
        <v>0</v>
      </c>
      <c r="AF12" s="8">
        <v>0</v>
      </c>
      <c r="AG12" s="1">
        <v>1</v>
      </c>
      <c r="AH12" s="1">
        <v>1</v>
      </c>
      <c r="AI12" s="1">
        <v>0</v>
      </c>
      <c r="AJ12" s="1">
        <v>0</v>
      </c>
      <c r="AK12" s="1">
        <v>0</v>
      </c>
      <c r="AL12" s="1">
        <v>3</v>
      </c>
      <c r="AM12" s="1">
        <v>0</v>
      </c>
      <c r="AN12" s="13">
        <v>1</v>
      </c>
      <c r="AO12" s="1">
        <v>0</v>
      </c>
      <c r="AP12" s="1">
        <v>1</v>
      </c>
      <c r="AQ12" s="1">
        <v>0</v>
      </c>
      <c r="AR12" s="1">
        <v>0</v>
      </c>
      <c r="AS12" s="6"/>
      <c r="BA12" s="13"/>
      <c r="BF12" s="10"/>
    </row>
    <row r="13" spans="1:105" x14ac:dyDescent="0.25">
      <c r="A13" s="6" t="s">
        <v>849</v>
      </c>
      <c r="B13" s="1">
        <v>1.36</v>
      </c>
      <c r="C13" s="1">
        <v>0.9</v>
      </c>
      <c r="D13" s="1">
        <v>1.1100000000000001</v>
      </c>
      <c r="F13" s="2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3">
        <v>0</v>
      </c>
      <c r="O13" s="1">
        <v>0</v>
      </c>
      <c r="P13" s="1">
        <v>0</v>
      </c>
      <c r="Q13" s="1">
        <v>0</v>
      </c>
      <c r="R13" s="1">
        <v>0</v>
      </c>
      <c r="S13" s="4">
        <v>0</v>
      </c>
      <c r="T13" s="1">
        <v>1</v>
      </c>
      <c r="V13" s="1">
        <v>0</v>
      </c>
      <c r="W13" s="1">
        <v>0</v>
      </c>
      <c r="X13" s="1">
        <v>0</v>
      </c>
      <c r="Y13" s="1">
        <v>4</v>
      </c>
      <c r="Z13" s="1">
        <v>0</v>
      </c>
      <c r="AA13" s="13">
        <v>0</v>
      </c>
      <c r="AB13" s="1">
        <v>1</v>
      </c>
      <c r="AC13" s="1">
        <v>0</v>
      </c>
      <c r="AD13" s="1">
        <v>0</v>
      </c>
      <c r="AE13" s="1">
        <v>0</v>
      </c>
      <c r="AF13" s="8">
        <v>1</v>
      </c>
      <c r="AG13" s="1">
        <v>0</v>
      </c>
      <c r="AH13" s="1">
        <v>1</v>
      </c>
      <c r="AI13" s="1">
        <v>0</v>
      </c>
      <c r="AJ13" s="1">
        <v>0</v>
      </c>
      <c r="AK13" s="1">
        <v>0</v>
      </c>
      <c r="AL13" s="1">
        <v>5</v>
      </c>
      <c r="AM13" s="1">
        <v>0</v>
      </c>
      <c r="AN13" s="13">
        <v>0</v>
      </c>
      <c r="AO13" s="1">
        <v>0</v>
      </c>
      <c r="AP13" s="1">
        <v>0</v>
      </c>
      <c r="AQ13" s="1">
        <v>0</v>
      </c>
      <c r="AR13" s="1">
        <v>0</v>
      </c>
      <c r="AS13" s="6"/>
      <c r="BA13" s="13"/>
      <c r="BF13" s="10"/>
    </row>
    <row r="14" spans="1:105" x14ac:dyDescent="0.25">
      <c r="A14" s="2" t="s">
        <v>728</v>
      </c>
      <c r="B14" s="1">
        <v>1.79</v>
      </c>
      <c r="C14" s="1">
        <v>2.0499999999999998</v>
      </c>
      <c r="D14" s="1">
        <v>1.28</v>
      </c>
      <c r="F14" s="2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3">
        <v>0</v>
      </c>
      <c r="O14" s="1">
        <v>0</v>
      </c>
      <c r="P14" s="1">
        <v>0</v>
      </c>
      <c r="Q14" s="1">
        <v>0</v>
      </c>
      <c r="R14" s="1">
        <v>0</v>
      </c>
      <c r="S14" s="4">
        <v>0</v>
      </c>
      <c r="T14" s="1">
        <v>0</v>
      </c>
      <c r="U14" s="1">
        <v>2</v>
      </c>
      <c r="V14" s="1">
        <v>1</v>
      </c>
      <c r="W14" s="1">
        <v>0</v>
      </c>
      <c r="X14" s="1">
        <v>2</v>
      </c>
      <c r="Y14" s="1">
        <v>3</v>
      </c>
      <c r="Z14" s="1">
        <v>0</v>
      </c>
      <c r="AA14" s="13">
        <v>0</v>
      </c>
      <c r="AB14" s="1">
        <v>0</v>
      </c>
      <c r="AC14" s="1">
        <v>0</v>
      </c>
      <c r="AD14" s="1">
        <v>0</v>
      </c>
      <c r="AE14" s="1">
        <v>0</v>
      </c>
      <c r="AF14" s="8">
        <v>0</v>
      </c>
      <c r="AG14" s="1">
        <v>1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3">
        <v>0</v>
      </c>
      <c r="AO14" s="1">
        <v>0</v>
      </c>
      <c r="AP14" s="1">
        <v>0</v>
      </c>
      <c r="AQ14" s="1">
        <v>0</v>
      </c>
      <c r="AR14" s="1">
        <v>0</v>
      </c>
      <c r="AS14" s="6"/>
      <c r="BA14" s="13"/>
      <c r="BF14" s="10"/>
    </row>
    <row r="15" spans="1:105" x14ac:dyDescent="0.25">
      <c r="A15" s="46">
        <v>45675</v>
      </c>
      <c r="B15" s="4" t="s">
        <v>850</v>
      </c>
      <c r="C15" s="4"/>
      <c r="D15" s="4"/>
      <c r="E15" s="4"/>
      <c r="F15" s="2"/>
      <c r="N15" s="13"/>
      <c r="S15" s="4"/>
      <c r="AA15" s="13"/>
      <c r="AF15" s="8"/>
      <c r="AN15" s="13"/>
      <c r="AS15" s="6"/>
      <c r="BA15" s="13"/>
      <c r="BF15" s="10"/>
    </row>
    <row r="16" spans="1:105" x14ac:dyDescent="0.25">
      <c r="A16" s="47" t="s">
        <v>851</v>
      </c>
      <c r="B16" s="1">
        <v>0.57999999999999996</v>
      </c>
      <c r="C16" s="1">
        <v>1.55</v>
      </c>
      <c r="D16" s="1">
        <v>1.37</v>
      </c>
      <c r="F16" s="2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3">
        <v>0</v>
      </c>
      <c r="O16" s="1">
        <v>0</v>
      </c>
      <c r="P16" s="1">
        <v>0</v>
      </c>
      <c r="Q16" s="1">
        <v>0</v>
      </c>
      <c r="R16" s="1">
        <v>0</v>
      </c>
      <c r="S16" s="4">
        <v>0</v>
      </c>
      <c r="T16" s="1">
        <v>1</v>
      </c>
      <c r="U16" s="1">
        <v>2</v>
      </c>
      <c r="V16" s="1">
        <v>1</v>
      </c>
      <c r="W16" s="1">
        <v>0</v>
      </c>
      <c r="X16" s="1">
        <v>0</v>
      </c>
      <c r="Y16" s="1">
        <v>7</v>
      </c>
      <c r="Z16" s="1">
        <v>0</v>
      </c>
      <c r="AA16" s="13">
        <v>1</v>
      </c>
      <c r="AB16" s="1">
        <v>0</v>
      </c>
      <c r="AC16" s="1">
        <v>0</v>
      </c>
      <c r="AD16" s="1">
        <v>0</v>
      </c>
      <c r="AE16" s="1">
        <v>0</v>
      </c>
      <c r="AF16" s="8">
        <v>2</v>
      </c>
      <c r="AG16" s="1">
        <v>1</v>
      </c>
      <c r="AH16" s="1">
        <v>1</v>
      </c>
      <c r="AI16" s="1">
        <v>0</v>
      </c>
      <c r="AJ16" s="1">
        <v>1</v>
      </c>
      <c r="AK16" s="1">
        <v>0</v>
      </c>
      <c r="AL16" s="1">
        <v>5</v>
      </c>
      <c r="AM16" s="1">
        <v>0</v>
      </c>
      <c r="AN16" s="13">
        <v>1</v>
      </c>
      <c r="AO16" s="1">
        <v>0</v>
      </c>
      <c r="AP16" s="1">
        <v>0</v>
      </c>
      <c r="AQ16" s="1">
        <v>0</v>
      </c>
      <c r="AR16" s="1">
        <v>0</v>
      </c>
      <c r="AS16" s="6"/>
      <c r="BA16" s="13"/>
      <c r="BF16" s="10"/>
    </row>
    <row r="17" spans="1:58" x14ac:dyDescent="0.25">
      <c r="A17" s="6" t="s">
        <v>852</v>
      </c>
      <c r="B17" s="1">
        <v>0.68</v>
      </c>
      <c r="C17" s="1">
        <v>0.34</v>
      </c>
      <c r="D17" s="1">
        <v>0.49</v>
      </c>
      <c r="F17" s="2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3">
        <v>0</v>
      </c>
      <c r="O17" s="1">
        <v>0</v>
      </c>
      <c r="P17" s="1">
        <v>0</v>
      </c>
      <c r="Q17" s="1">
        <v>0</v>
      </c>
      <c r="R17" s="1">
        <v>0</v>
      </c>
      <c r="S17" s="4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3">
        <v>0</v>
      </c>
      <c r="AB17" s="1">
        <v>0</v>
      </c>
      <c r="AC17" s="1">
        <v>0</v>
      </c>
      <c r="AD17" s="1">
        <v>0</v>
      </c>
      <c r="AE17" s="1">
        <v>0</v>
      </c>
      <c r="AF17" s="8">
        <v>2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0</v>
      </c>
      <c r="AN17" s="13">
        <v>0</v>
      </c>
      <c r="AO17" s="1">
        <v>0</v>
      </c>
      <c r="AP17" s="1">
        <v>0</v>
      </c>
      <c r="AQ17" s="1">
        <v>0</v>
      </c>
      <c r="AR17" s="1">
        <v>0</v>
      </c>
      <c r="AS17" s="6"/>
      <c r="BA17" s="13"/>
      <c r="BF17" s="10"/>
    </row>
    <row r="18" spans="1:58" x14ac:dyDescent="0.25">
      <c r="A18" s="6" t="s">
        <v>853</v>
      </c>
      <c r="B18" s="1">
        <v>0.84</v>
      </c>
      <c r="C18" s="1">
        <v>0.51</v>
      </c>
      <c r="D18" s="1">
        <v>0.56000000000000005</v>
      </c>
      <c r="F18" s="2">
        <v>0</v>
      </c>
      <c r="G18" s="1">
        <v>5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3">
        <v>1</v>
      </c>
      <c r="O18" s="1">
        <v>0</v>
      </c>
      <c r="P18" s="1">
        <v>0</v>
      </c>
      <c r="Q18" s="1">
        <v>0</v>
      </c>
      <c r="R18" s="1">
        <v>0</v>
      </c>
      <c r="S18" s="4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3">
        <v>1</v>
      </c>
      <c r="AB18" s="1">
        <v>0</v>
      </c>
      <c r="AC18" s="1">
        <v>0</v>
      </c>
      <c r="AD18" s="1">
        <v>0</v>
      </c>
      <c r="AE18" s="1">
        <v>0</v>
      </c>
      <c r="AF18" s="8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1</v>
      </c>
      <c r="AM18" s="1">
        <v>0</v>
      </c>
      <c r="AN18" s="13">
        <v>0</v>
      </c>
      <c r="AO18" s="1">
        <v>0</v>
      </c>
      <c r="AP18" s="1">
        <v>0</v>
      </c>
      <c r="AQ18" s="1">
        <v>0</v>
      </c>
      <c r="AR18" s="1">
        <v>0</v>
      </c>
      <c r="AS18" s="6"/>
      <c r="BA18" s="13"/>
      <c r="BF18" s="10"/>
    </row>
    <row r="19" spans="1:58" x14ac:dyDescent="0.25">
      <c r="A19" s="2" t="s">
        <v>854</v>
      </c>
      <c r="B19" s="1">
        <v>1.97</v>
      </c>
      <c r="C19" s="1">
        <v>1.36</v>
      </c>
      <c r="D19" s="1">
        <v>2.15</v>
      </c>
      <c r="F19" s="2">
        <v>2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3">
        <v>0</v>
      </c>
      <c r="O19" s="1">
        <v>0</v>
      </c>
      <c r="P19" s="1">
        <v>1</v>
      </c>
      <c r="Q19" s="1">
        <v>0</v>
      </c>
      <c r="R19" s="1">
        <v>0</v>
      </c>
      <c r="S19" s="4">
        <v>1</v>
      </c>
      <c r="T19" s="1">
        <v>2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3">
        <v>0</v>
      </c>
      <c r="AB19" s="1">
        <v>1</v>
      </c>
      <c r="AC19" s="1">
        <v>0</v>
      </c>
      <c r="AD19" s="1">
        <v>0</v>
      </c>
      <c r="AE19" s="1">
        <v>0</v>
      </c>
      <c r="AF19" s="8">
        <v>0</v>
      </c>
      <c r="AG19" s="1">
        <v>3</v>
      </c>
      <c r="AH19" s="1">
        <v>2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3">
        <v>0</v>
      </c>
      <c r="AO19" s="1">
        <v>0</v>
      </c>
      <c r="AP19" s="1">
        <v>1</v>
      </c>
      <c r="AQ19" s="1">
        <v>0</v>
      </c>
      <c r="AR19" s="1">
        <v>0</v>
      </c>
      <c r="AS19" s="6"/>
      <c r="BA19" s="13"/>
      <c r="BF19" s="10"/>
    </row>
    <row r="20" spans="1:58" x14ac:dyDescent="0.25">
      <c r="A20" s="2" t="s">
        <v>855</v>
      </c>
      <c r="B20" s="1">
        <v>0.6</v>
      </c>
      <c r="C20" s="1">
        <v>1.41</v>
      </c>
      <c r="D20" s="1">
        <v>0.93</v>
      </c>
      <c r="F20" s="2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3">
        <v>0</v>
      </c>
      <c r="O20" s="1">
        <v>0</v>
      </c>
      <c r="P20" s="1">
        <v>0</v>
      </c>
      <c r="Q20" s="1">
        <v>0</v>
      </c>
      <c r="R20" s="1">
        <v>0</v>
      </c>
      <c r="S20" s="4">
        <v>0</v>
      </c>
      <c r="T20" s="1">
        <v>2</v>
      </c>
      <c r="U20" s="1">
        <v>3</v>
      </c>
      <c r="V20" s="1">
        <v>0</v>
      </c>
      <c r="W20" s="1">
        <v>0</v>
      </c>
      <c r="X20" s="1">
        <v>0</v>
      </c>
      <c r="Y20" s="1">
        <v>5</v>
      </c>
      <c r="Z20" s="1">
        <v>2</v>
      </c>
      <c r="AA20" s="13">
        <v>0</v>
      </c>
      <c r="AB20" s="1">
        <v>0</v>
      </c>
      <c r="AC20" s="1">
        <v>0</v>
      </c>
      <c r="AD20" s="1">
        <v>0</v>
      </c>
      <c r="AE20" s="1">
        <v>0</v>
      </c>
      <c r="AF20" s="8">
        <v>0</v>
      </c>
      <c r="AG20" s="1">
        <v>1</v>
      </c>
      <c r="AH20" s="1">
        <v>1</v>
      </c>
      <c r="AI20" s="1">
        <v>0</v>
      </c>
      <c r="AJ20" s="1">
        <v>0</v>
      </c>
      <c r="AK20" s="1">
        <v>0</v>
      </c>
      <c r="AL20" s="1">
        <v>4</v>
      </c>
      <c r="AM20" s="1">
        <v>1</v>
      </c>
      <c r="AN20" s="13">
        <v>1</v>
      </c>
      <c r="AO20" s="1">
        <v>0</v>
      </c>
      <c r="AP20" s="1">
        <v>0</v>
      </c>
      <c r="AQ20" s="1">
        <v>0</v>
      </c>
      <c r="AR20" s="1">
        <v>0</v>
      </c>
      <c r="AS20" s="6"/>
      <c r="BA20" s="13"/>
      <c r="BF20" s="10"/>
    </row>
    <row r="21" spans="1:58" ht="15.75" customHeight="1" x14ac:dyDescent="0.25">
      <c r="A21" s="2" t="s">
        <v>856</v>
      </c>
      <c r="B21" s="1">
        <v>1.87</v>
      </c>
      <c r="C21" s="1">
        <v>1.1599999999999999</v>
      </c>
      <c r="D21" s="1">
        <v>1.1299999999999999</v>
      </c>
      <c r="F21" s="2">
        <v>0</v>
      </c>
      <c r="G21" s="1">
        <v>4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3">
        <v>1</v>
      </c>
      <c r="O21" s="1">
        <v>0</v>
      </c>
      <c r="P21" s="1">
        <v>0</v>
      </c>
      <c r="Q21" s="1">
        <v>0</v>
      </c>
      <c r="R21" s="1">
        <v>0</v>
      </c>
      <c r="S21" s="4">
        <v>0</v>
      </c>
      <c r="T21" s="1">
        <v>1</v>
      </c>
      <c r="U21" s="1">
        <v>1</v>
      </c>
      <c r="V21" s="1">
        <v>0</v>
      </c>
      <c r="W21" s="1">
        <v>0</v>
      </c>
      <c r="X21" s="1">
        <v>3</v>
      </c>
      <c r="Y21" s="1">
        <v>4</v>
      </c>
      <c r="Z21" s="1">
        <v>1</v>
      </c>
      <c r="AA21" s="13">
        <v>0</v>
      </c>
      <c r="AB21" s="1">
        <v>0</v>
      </c>
      <c r="AC21" s="1">
        <v>0</v>
      </c>
      <c r="AD21" s="1">
        <v>0</v>
      </c>
      <c r="AE21" s="1">
        <v>0</v>
      </c>
      <c r="AF21" s="8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3">
        <v>0</v>
      </c>
      <c r="AO21" s="1">
        <v>0</v>
      </c>
      <c r="AP21" s="1">
        <v>0</v>
      </c>
      <c r="AQ21" s="1">
        <v>0</v>
      </c>
      <c r="AR21" s="1">
        <v>0</v>
      </c>
      <c r="AS21" s="6"/>
      <c r="BA21" s="13"/>
      <c r="BF21" s="10"/>
    </row>
    <row r="22" spans="1:58" ht="15.75" customHeight="1" x14ac:dyDescent="0.25">
      <c r="A22" s="6" t="s">
        <v>857</v>
      </c>
      <c r="B22" s="1">
        <v>1.1000000000000001</v>
      </c>
      <c r="C22" s="1">
        <v>1.29</v>
      </c>
      <c r="D22" s="1">
        <v>0.91</v>
      </c>
      <c r="F22" s="2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3">
        <v>0</v>
      </c>
      <c r="O22" s="1">
        <v>0</v>
      </c>
      <c r="P22" s="1">
        <v>0</v>
      </c>
      <c r="Q22" s="1">
        <v>0</v>
      </c>
      <c r="R22" s="1">
        <v>0</v>
      </c>
      <c r="S22" s="4">
        <v>1</v>
      </c>
      <c r="T22" s="1">
        <v>2</v>
      </c>
      <c r="U22" s="1">
        <v>3</v>
      </c>
      <c r="V22" s="1">
        <v>0</v>
      </c>
      <c r="W22" s="1">
        <v>0</v>
      </c>
      <c r="X22" s="1">
        <v>2</v>
      </c>
      <c r="Y22" s="1">
        <v>4</v>
      </c>
      <c r="Z22" s="1">
        <v>0</v>
      </c>
      <c r="AA22" s="13">
        <v>1</v>
      </c>
      <c r="AB22" s="1">
        <v>1</v>
      </c>
      <c r="AC22" s="1">
        <v>0</v>
      </c>
      <c r="AD22" s="1">
        <v>0</v>
      </c>
      <c r="AE22" s="1">
        <v>0</v>
      </c>
      <c r="AF22" s="8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1</v>
      </c>
      <c r="AM22" s="1">
        <v>0</v>
      </c>
      <c r="AN22" s="13">
        <v>0</v>
      </c>
      <c r="AO22" s="1">
        <v>0</v>
      </c>
      <c r="AP22" s="1">
        <v>0</v>
      </c>
      <c r="AQ22" s="1">
        <v>0</v>
      </c>
      <c r="AR22" s="1">
        <v>0</v>
      </c>
      <c r="AS22" s="6"/>
      <c r="BA22" s="13"/>
      <c r="BF22" s="10"/>
    </row>
    <row r="23" spans="1:58" ht="15.75" customHeight="1" x14ac:dyDescent="0.25">
      <c r="A23" s="2" t="s">
        <v>858</v>
      </c>
      <c r="B23" s="1">
        <v>1.64</v>
      </c>
      <c r="C23" s="1">
        <v>1.31</v>
      </c>
      <c r="D23" s="1">
        <v>0.72</v>
      </c>
      <c r="F23" s="2">
        <v>2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7</v>
      </c>
      <c r="M23" s="1">
        <v>1</v>
      </c>
      <c r="N23" s="13">
        <v>0</v>
      </c>
      <c r="O23" s="1">
        <v>0</v>
      </c>
      <c r="P23" s="1">
        <v>0</v>
      </c>
      <c r="Q23" s="1">
        <v>0</v>
      </c>
      <c r="R23" s="1">
        <v>0</v>
      </c>
      <c r="S23" s="4">
        <v>0</v>
      </c>
      <c r="T23" s="1">
        <v>2</v>
      </c>
      <c r="U23" s="1">
        <v>0</v>
      </c>
      <c r="V23" s="1">
        <v>0</v>
      </c>
      <c r="W23" s="1">
        <v>0</v>
      </c>
      <c r="X23" s="1">
        <v>0</v>
      </c>
      <c r="Y23" s="1">
        <v>5</v>
      </c>
      <c r="Z23" s="1">
        <v>0</v>
      </c>
      <c r="AA23" s="13">
        <v>0</v>
      </c>
      <c r="AB23" s="1">
        <v>0</v>
      </c>
      <c r="AC23" s="1">
        <v>0</v>
      </c>
      <c r="AD23" s="1">
        <v>0</v>
      </c>
      <c r="AE23" s="1">
        <v>0</v>
      </c>
      <c r="AF23" s="8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2</v>
      </c>
      <c r="AM23" s="1">
        <v>1</v>
      </c>
      <c r="AN23" s="13">
        <v>0</v>
      </c>
      <c r="AO23" s="1">
        <v>0</v>
      </c>
      <c r="AP23" s="1">
        <v>0</v>
      </c>
      <c r="AQ23" s="1">
        <v>0</v>
      </c>
      <c r="AR23" s="1">
        <v>0</v>
      </c>
      <c r="AS23" s="6"/>
      <c r="BA23" s="13"/>
      <c r="BF23" s="10"/>
    </row>
    <row r="24" spans="1:58" ht="15.75" customHeight="1" x14ac:dyDescent="0.25">
      <c r="A24" s="6" t="s">
        <v>859</v>
      </c>
      <c r="B24" s="1">
        <v>1.05</v>
      </c>
      <c r="C24" s="1">
        <v>1.1599999999999999</v>
      </c>
      <c r="D24" s="1">
        <v>1.57</v>
      </c>
      <c r="F24" s="2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3">
        <v>0</v>
      </c>
      <c r="O24" s="1">
        <v>0</v>
      </c>
      <c r="P24" s="1">
        <v>0</v>
      </c>
      <c r="Q24" s="1">
        <v>0</v>
      </c>
      <c r="R24" s="1">
        <v>0</v>
      </c>
      <c r="S24" s="4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3</v>
      </c>
      <c r="Z24" s="1">
        <v>0</v>
      </c>
      <c r="AA24" s="13">
        <v>0</v>
      </c>
      <c r="AB24" s="1">
        <v>1</v>
      </c>
      <c r="AC24" s="1">
        <v>0</v>
      </c>
      <c r="AD24" s="1">
        <v>0</v>
      </c>
      <c r="AE24" s="1">
        <v>0</v>
      </c>
      <c r="AF24" s="8">
        <v>2</v>
      </c>
      <c r="AG24" s="1">
        <v>3</v>
      </c>
      <c r="AH24" s="1">
        <v>1</v>
      </c>
      <c r="AI24" s="1">
        <v>2</v>
      </c>
      <c r="AJ24" s="1">
        <v>0</v>
      </c>
      <c r="AK24" s="1">
        <v>0</v>
      </c>
      <c r="AL24" s="1">
        <v>7</v>
      </c>
      <c r="AM24" s="1">
        <v>0</v>
      </c>
      <c r="AN24" s="13">
        <v>1</v>
      </c>
      <c r="AO24" s="1">
        <v>0</v>
      </c>
      <c r="AP24" s="1">
        <v>0</v>
      </c>
      <c r="AQ24" s="1">
        <v>0</v>
      </c>
      <c r="AR24" s="1">
        <v>0</v>
      </c>
      <c r="AS24" s="6"/>
      <c r="BA24" s="13"/>
      <c r="BF24" s="10"/>
    </row>
    <row r="25" spans="1:58" ht="15.75" customHeight="1" x14ac:dyDescent="0.25">
      <c r="A25" s="46">
        <v>45676</v>
      </c>
      <c r="B25" s="4" t="s">
        <v>860</v>
      </c>
      <c r="C25" s="4"/>
      <c r="D25" s="4"/>
      <c r="E25" s="4"/>
      <c r="F25" s="2"/>
      <c r="N25" s="13"/>
      <c r="S25" s="4"/>
      <c r="AA25" s="13"/>
      <c r="AF25" s="8"/>
      <c r="AN25" s="13"/>
      <c r="AS25" s="6"/>
      <c r="BA25" s="13"/>
      <c r="BF25" s="10"/>
    </row>
    <row r="26" spans="1:58" ht="15.75" customHeight="1" x14ac:dyDescent="0.25">
      <c r="A26" s="2" t="s">
        <v>861</v>
      </c>
      <c r="B26" s="1">
        <v>1.61</v>
      </c>
      <c r="C26" s="1">
        <v>1.18</v>
      </c>
      <c r="D26" s="1">
        <v>1.56</v>
      </c>
      <c r="F26" s="2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3">
        <v>0</v>
      </c>
      <c r="O26" s="1">
        <v>0</v>
      </c>
      <c r="P26" s="1">
        <v>0</v>
      </c>
      <c r="Q26" s="1">
        <v>0</v>
      </c>
      <c r="R26" s="1">
        <v>0</v>
      </c>
      <c r="S26" s="4">
        <v>0</v>
      </c>
      <c r="T26" s="1">
        <v>0</v>
      </c>
      <c r="U26" s="1">
        <v>1</v>
      </c>
      <c r="V26" s="1">
        <v>0</v>
      </c>
      <c r="W26" s="1">
        <v>0</v>
      </c>
      <c r="X26" s="1">
        <v>3</v>
      </c>
      <c r="Y26" s="1">
        <v>0</v>
      </c>
      <c r="Z26" s="1">
        <v>0</v>
      </c>
      <c r="AA26" s="13">
        <v>0</v>
      </c>
      <c r="AB26" s="1">
        <v>0</v>
      </c>
      <c r="AC26" s="1">
        <v>0</v>
      </c>
      <c r="AD26" s="1">
        <v>0</v>
      </c>
      <c r="AE26" s="1">
        <v>0</v>
      </c>
      <c r="AF26" s="8">
        <v>0</v>
      </c>
      <c r="AG26" s="1">
        <v>1</v>
      </c>
      <c r="AH26" s="1">
        <v>3</v>
      </c>
      <c r="AI26" s="1">
        <v>0</v>
      </c>
      <c r="AJ26" s="1">
        <v>0</v>
      </c>
      <c r="AK26" s="1">
        <v>2</v>
      </c>
      <c r="AL26" s="1">
        <v>3</v>
      </c>
      <c r="AM26" s="1">
        <v>1</v>
      </c>
      <c r="AN26" s="13">
        <v>0</v>
      </c>
      <c r="AO26" s="1">
        <v>0</v>
      </c>
      <c r="AP26" s="1">
        <v>2</v>
      </c>
      <c r="AQ26" s="1">
        <v>0</v>
      </c>
      <c r="AR26" s="1">
        <v>0</v>
      </c>
      <c r="AS26" s="6"/>
      <c r="BA26" s="13"/>
      <c r="BF26" s="10"/>
    </row>
    <row r="27" spans="1:58" ht="15.75" customHeight="1" x14ac:dyDescent="0.25">
      <c r="A27" s="2" t="s">
        <v>862</v>
      </c>
      <c r="B27" s="1">
        <v>0.87</v>
      </c>
      <c r="C27" s="1">
        <v>0.96</v>
      </c>
      <c r="D27" s="1">
        <v>1.49</v>
      </c>
      <c r="F27" s="2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3">
        <v>1</v>
      </c>
      <c r="O27" s="1">
        <v>0</v>
      </c>
      <c r="P27" s="1">
        <v>0</v>
      </c>
      <c r="Q27" s="1">
        <v>0</v>
      </c>
      <c r="R27" s="1">
        <v>0</v>
      </c>
      <c r="S27" s="4">
        <v>0</v>
      </c>
      <c r="T27" s="1">
        <v>1</v>
      </c>
      <c r="U27" s="1">
        <v>2</v>
      </c>
      <c r="V27" s="1">
        <v>0</v>
      </c>
      <c r="W27" s="1">
        <v>0</v>
      </c>
      <c r="X27" s="1">
        <v>0</v>
      </c>
      <c r="Y27" s="1">
        <v>4</v>
      </c>
      <c r="Z27" s="1">
        <v>0</v>
      </c>
      <c r="AA27" s="13">
        <v>2</v>
      </c>
      <c r="AB27" s="1">
        <v>1</v>
      </c>
      <c r="AC27" s="1">
        <v>0</v>
      </c>
      <c r="AD27" s="1">
        <v>0</v>
      </c>
      <c r="AE27" s="1">
        <v>0</v>
      </c>
      <c r="AF27" s="8">
        <v>1</v>
      </c>
      <c r="AG27" s="1">
        <v>3</v>
      </c>
      <c r="AH27" s="1">
        <v>3</v>
      </c>
      <c r="AI27" s="1">
        <v>1</v>
      </c>
      <c r="AJ27" s="1">
        <v>0</v>
      </c>
      <c r="AK27" s="1">
        <v>0</v>
      </c>
      <c r="AL27" s="1">
        <v>3</v>
      </c>
      <c r="AM27" s="1">
        <v>1</v>
      </c>
      <c r="AN27" s="13">
        <v>0</v>
      </c>
      <c r="AO27" s="1">
        <v>1</v>
      </c>
      <c r="AP27" s="1">
        <v>0</v>
      </c>
      <c r="AQ27" s="1">
        <v>0</v>
      </c>
      <c r="AR27" s="1">
        <v>0</v>
      </c>
      <c r="AS27" s="6"/>
      <c r="BA27" s="13"/>
      <c r="BF27" s="10"/>
    </row>
    <row r="28" spans="1:58" ht="15.75" customHeight="1" x14ac:dyDescent="0.25">
      <c r="A28" s="6" t="s">
        <v>863</v>
      </c>
      <c r="B28" s="1">
        <v>1.29</v>
      </c>
      <c r="C28" s="1">
        <v>0.85</v>
      </c>
      <c r="D28" s="1">
        <v>1.1100000000000001</v>
      </c>
      <c r="F28" s="2">
        <v>1</v>
      </c>
      <c r="G28" s="1">
        <v>5</v>
      </c>
      <c r="H28" s="1">
        <v>1</v>
      </c>
      <c r="I28" s="1">
        <v>0</v>
      </c>
      <c r="J28" s="1">
        <v>0</v>
      </c>
      <c r="K28" s="1">
        <v>1</v>
      </c>
      <c r="L28" s="1">
        <v>2</v>
      </c>
      <c r="M28" s="1">
        <v>0</v>
      </c>
      <c r="N28" s="13">
        <v>0</v>
      </c>
      <c r="O28" s="1">
        <v>0</v>
      </c>
      <c r="P28" s="1">
        <v>0</v>
      </c>
      <c r="Q28" s="1">
        <v>0</v>
      </c>
      <c r="R28" s="1">
        <v>0</v>
      </c>
      <c r="S28" s="4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3</v>
      </c>
      <c r="Z28" s="1">
        <v>1</v>
      </c>
      <c r="AA28" s="13">
        <v>0</v>
      </c>
      <c r="AB28" s="1">
        <v>0</v>
      </c>
      <c r="AC28" s="1">
        <v>0</v>
      </c>
      <c r="AD28" s="1">
        <v>0</v>
      </c>
      <c r="AE28" s="1">
        <v>0</v>
      </c>
      <c r="AF28" s="8">
        <v>0</v>
      </c>
      <c r="AG28" s="1">
        <v>0</v>
      </c>
      <c r="AH28" s="1">
        <v>2</v>
      </c>
      <c r="AI28" s="1">
        <v>0</v>
      </c>
      <c r="AJ28" s="1">
        <v>0</v>
      </c>
      <c r="AK28" s="1">
        <v>0</v>
      </c>
      <c r="AL28" s="1">
        <v>2</v>
      </c>
      <c r="AM28" s="1">
        <v>1</v>
      </c>
      <c r="AN28" s="13">
        <v>0</v>
      </c>
      <c r="AO28" s="1">
        <v>1</v>
      </c>
      <c r="AP28" s="1">
        <v>0</v>
      </c>
      <c r="AQ28" s="1">
        <v>0</v>
      </c>
      <c r="AR28" s="1">
        <v>0</v>
      </c>
      <c r="AS28" s="6"/>
      <c r="BA28" s="13"/>
      <c r="BF28" s="10"/>
    </row>
    <row r="29" spans="1:58" ht="15.75" customHeight="1" x14ac:dyDescent="0.25">
      <c r="A29" s="2" t="s">
        <v>864</v>
      </c>
      <c r="B29" s="1">
        <v>1.31</v>
      </c>
      <c r="C29" s="1">
        <v>0.82</v>
      </c>
      <c r="D29" s="1">
        <v>1.44</v>
      </c>
      <c r="F29" s="2">
        <v>0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3</v>
      </c>
      <c r="M29" s="1">
        <v>2</v>
      </c>
      <c r="N29" s="13">
        <v>1</v>
      </c>
      <c r="O29" s="1">
        <v>0</v>
      </c>
      <c r="P29" s="1">
        <v>0</v>
      </c>
      <c r="Q29" s="1">
        <v>0</v>
      </c>
      <c r="R29" s="1">
        <v>0</v>
      </c>
      <c r="S29" s="4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3">
        <v>1</v>
      </c>
      <c r="AB29" s="1">
        <v>0</v>
      </c>
      <c r="AC29" s="1">
        <v>0</v>
      </c>
      <c r="AD29" s="1">
        <v>0</v>
      </c>
      <c r="AE29" s="1">
        <v>0</v>
      </c>
      <c r="AF29" s="8">
        <v>2</v>
      </c>
      <c r="AG29" s="1">
        <v>3</v>
      </c>
      <c r="AH29" s="1">
        <v>1</v>
      </c>
      <c r="AI29" s="1">
        <v>0</v>
      </c>
      <c r="AJ29" s="1">
        <v>0</v>
      </c>
      <c r="AK29" s="1">
        <v>0</v>
      </c>
      <c r="AL29" s="1">
        <v>2</v>
      </c>
      <c r="AM29" s="1">
        <v>0</v>
      </c>
      <c r="AN29" s="13">
        <v>0</v>
      </c>
      <c r="AO29" s="1">
        <v>2</v>
      </c>
      <c r="AP29" s="1">
        <v>0</v>
      </c>
      <c r="AQ29" s="1">
        <v>0</v>
      </c>
      <c r="AR29" s="1">
        <v>0</v>
      </c>
      <c r="AS29" s="6"/>
      <c r="BA29" s="13"/>
      <c r="BF29" s="10"/>
    </row>
    <row r="30" spans="1:58" ht="15.75" customHeight="1" x14ac:dyDescent="0.25">
      <c r="A30" s="6" t="s">
        <v>865</v>
      </c>
      <c r="B30" s="1">
        <v>0.8</v>
      </c>
      <c r="C30" s="1">
        <v>1.56</v>
      </c>
      <c r="D30" s="1">
        <v>0.93</v>
      </c>
      <c r="F30" s="2">
        <v>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3">
        <v>0</v>
      </c>
      <c r="O30" s="1">
        <v>0</v>
      </c>
      <c r="P30" s="1">
        <v>0</v>
      </c>
      <c r="Q30" s="1">
        <v>0</v>
      </c>
      <c r="R30" s="1">
        <v>0</v>
      </c>
      <c r="S30" s="4">
        <v>0</v>
      </c>
      <c r="T30" s="1">
        <v>2</v>
      </c>
      <c r="U30" s="1">
        <v>1</v>
      </c>
      <c r="V30" s="1">
        <v>1</v>
      </c>
      <c r="W30" s="1">
        <v>0</v>
      </c>
      <c r="X30" s="1">
        <v>0</v>
      </c>
      <c r="Y30" s="1">
        <v>5</v>
      </c>
      <c r="Z30" s="1">
        <v>0</v>
      </c>
      <c r="AA30" s="13">
        <v>1</v>
      </c>
      <c r="AB30" s="1">
        <v>0</v>
      </c>
      <c r="AC30" s="1">
        <v>1</v>
      </c>
      <c r="AD30" s="1">
        <v>0</v>
      </c>
      <c r="AE30" s="1">
        <v>0</v>
      </c>
      <c r="AF30" s="8">
        <v>0</v>
      </c>
      <c r="AG30" s="1">
        <v>3</v>
      </c>
      <c r="AH30" s="1">
        <v>2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3">
        <v>0</v>
      </c>
      <c r="AO30" s="1">
        <v>0</v>
      </c>
      <c r="AP30" s="1">
        <v>0</v>
      </c>
      <c r="AQ30" s="1">
        <v>0</v>
      </c>
      <c r="AR30" s="1">
        <v>0</v>
      </c>
      <c r="AS30" s="6"/>
      <c r="BA30" s="13"/>
      <c r="BF30" s="10"/>
    </row>
    <row r="31" spans="1:58" ht="15.75" customHeight="1" x14ac:dyDescent="0.25">
      <c r="A31" s="41">
        <v>45679</v>
      </c>
      <c r="B31" s="2" t="s">
        <v>866</v>
      </c>
      <c r="C31" s="2"/>
      <c r="D31" s="2"/>
      <c r="E31" s="2"/>
      <c r="F31" s="2"/>
      <c r="N31" s="13"/>
      <c r="S31" s="4"/>
      <c r="AA31" s="13"/>
      <c r="AF31" s="8"/>
      <c r="AN31" s="13"/>
      <c r="AS31" s="6"/>
      <c r="BA31" s="13"/>
      <c r="BF31" s="10"/>
    </row>
    <row r="32" spans="1:58" ht="15.75" customHeight="1" x14ac:dyDescent="0.25">
      <c r="A32" s="2" t="s">
        <v>867</v>
      </c>
      <c r="B32" s="1">
        <v>1.63</v>
      </c>
      <c r="C32" s="1">
        <v>1.26</v>
      </c>
      <c r="D32" s="1">
        <v>1.72</v>
      </c>
      <c r="F32" s="2">
        <v>0</v>
      </c>
      <c r="G32" s="1">
        <v>1</v>
      </c>
      <c r="H32" s="1">
        <v>0</v>
      </c>
      <c r="I32" s="1">
        <v>0</v>
      </c>
      <c r="J32" s="1">
        <v>0</v>
      </c>
      <c r="K32" s="1">
        <v>2</v>
      </c>
      <c r="L32" s="1">
        <v>2</v>
      </c>
      <c r="M32" s="1">
        <v>0</v>
      </c>
      <c r="N32" s="13">
        <v>0</v>
      </c>
      <c r="O32" s="1">
        <v>0</v>
      </c>
      <c r="P32" s="1">
        <v>0</v>
      </c>
      <c r="Q32" s="1">
        <v>0</v>
      </c>
      <c r="R32" s="1">
        <v>0</v>
      </c>
      <c r="S32" s="4">
        <v>0</v>
      </c>
      <c r="T32" s="1">
        <v>2</v>
      </c>
      <c r="U32" s="1">
        <v>0</v>
      </c>
      <c r="V32" s="1">
        <v>0</v>
      </c>
      <c r="W32" s="1">
        <v>0</v>
      </c>
      <c r="X32" s="1">
        <v>0</v>
      </c>
      <c r="Y32" s="1">
        <v>2</v>
      </c>
      <c r="Z32" s="1">
        <v>0</v>
      </c>
      <c r="AA32" s="13">
        <v>0</v>
      </c>
      <c r="AB32" s="1">
        <v>0</v>
      </c>
      <c r="AC32" s="1">
        <v>0</v>
      </c>
      <c r="AD32" s="1">
        <v>0</v>
      </c>
      <c r="AE32" s="1">
        <v>0</v>
      </c>
      <c r="AF32" s="8">
        <v>1</v>
      </c>
      <c r="AG32" s="1">
        <v>5</v>
      </c>
      <c r="AH32" s="1">
        <v>1</v>
      </c>
      <c r="AI32" s="1">
        <v>0</v>
      </c>
      <c r="AJ32" s="1">
        <v>1</v>
      </c>
      <c r="AK32" s="1">
        <v>2</v>
      </c>
      <c r="AL32" s="1">
        <v>3</v>
      </c>
      <c r="AM32" s="1">
        <v>0</v>
      </c>
      <c r="AN32" s="13">
        <v>1</v>
      </c>
      <c r="AO32" s="1">
        <v>0</v>
      </c>
      <c r="AP32" s="1">
        <v>0</v>
      </c>
      <c r="AQ32" s="1">
        <v>0</v>
      </c>
      <c r="AR32" s="1">
        <v>0</v>
      </c>
      <c r="AS32" s="6"/>
      <c r="BA32" s="13"/>
      <c r="BF32" s="10"/>
    </row>
    <row r="33" spans="1:105" ht="15.75" customHeight="1" x14ac:dyDescent="0.25">
      <c r="A33" s="2" t="s">
        <v>868</v>
      </c>
      <c r="B33" s="1">
        <v>1.35</v>
      </c>
      <c r="C33" s="1">
        <v>1.38</v>
      </c>
      <c r="D33" s="1">
        <v>1.17</v>
      </c>
      <c r="F33" s="2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3">
        <v>0</v>
      </c>
      <c r="O33" s="1">
        <v>0</v>
      </c>
      <c r="P33" s="1">
        <v>0</v>
      </c>
      <c r="Q33" s="1">
        <v>0</v>
      </c>
      <c r="R33" s="1">
        <v>0</v>
      </c>
      <c r="S33" s="4">
        <v>1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3</v>
      </c>
      <c r="Z33" s="1">
        <v>0</v>
      </c>
      <c r="AA33" s="13">
        <v>1</v>
      </c>
      <c r="AB33" s="1">
        <v>0</v>
      </c>
      <c r="AC33" s="1">
        <v>0</v>
      </c>
      <c r="AD33" s="1">
        <v>0</v>
      </c>
      <c r="AE33" s="1">
        <v>0</v>
      </c>
      <c r="AF33" s="8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1</v>
      </c>
      <c r="AM33" s="1">
        <v>0</v>
      </c>
      <c r="AN33" s="13">
        <v>1</v>
      </c>
      <c r="AO33" s="1">
        <v>0</v>
      </c>
      <c r="AP33" s="1">
        <v>0</v>
      </c>
      <c r="AQ33" s="1">
        <v>0</v>
      </c>
      <c r="AR33" s="1">
        <v>0</v>
      </c>
      <c r="AS33" s="6"/>
      <c r="BA33" s="13"/>
      <c r="BF33" s="10"/>
    </row>
    <row r="34" spans="1:105" ht="15.75" customHeight="1" x14ac:dyDescent="0.25">
      <c r="A34" s="6" t="s">
        <v>869</v>
      </c>
      <c r="B34" s="1">
        <v>1.36</v>
      </c>
      <c r="C34" s="1">
        <v>0.87</v>
      </c>
      <c r="D34" s="1">
        <v>1.28</v>
      </c>
      <c r="F34" s="2">
        <v>1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3">
        <v>0</v>
      </c>
      <c r="O34" s="1">
        <v>1</v>
      </c>
      <c r="P34" s="1">
        <v>0</v>
      </c>
      <c r="Q34" s="1">
        <v>0</v>
      </c>
      <c r="R34" s="1">
        <v>0</v>
      </c>
      <c r="S34" s="4">
        <v>0</v>
      </c>
      <c r="T34" s="1">
        <v>1</v>
      </c>
      <c r="U34" s="1">
        <v>1</v>
      </c>
      <c r="V34" s="1">
        <v>0</v>
      </c>
      <c r="W34" s="1">
        <v>0</v>
      </c>
      <c r="X34" s="1">
        <v>0</v>
      </c>
      <c r="Y34" s="1">
        <v>3</v>
      </c>
      <c r="Z34" s="1">
        <v>0</v>
      </c>
      <c r="AA34" s="13">
        <v>0</v>
      </c>
      <c r="AB34" s="1">
        <v>0</v>
      </c>
      <c r="AC34" s="1">
        <v>0</v>
      </c>
      <c r="AD34" s="1">
        <v>0</v>
      </c>
      <c r="AE34" s="1">
        <v>0</v>
      </c>
      <c r="AF34" s="8">
        <v>1</v>
      </c>
      <c r="AG34" s="1">
        <v>5</v>
      </c>
      <c r="AH34" s="1">
        <v>2</v>
      </c>
      <c r="AI34" s="1">
        <v>0</v>
      </c>
      <c r="AJ34" s="1">
        <v>0</v>
      </c>
      <c r="AK34" s="1">
        <v>1</v>
      </c>
      <c r="AL34" s="1">
        <v>2</v>
      </c>
      <c r="AM34" s="1">
        <v>0</v>
      </c>
      <c r="AN34" s="13">
        <v>0</v>
      </c>
      <c r="AO34" s="1">
        <v>0</v>
      </c>
      <c r="AP34" s="1">
        <v>0</v>
      </c>
      <c r="AQ34" s="1">
        <v>0</v>
      </c>
      <c r="AR34" s="1">
        <v>0</v>
      </c>
      <c r="AS34" s="6"/>
      <c r="BA34" s="13"/>
      <c r="BF34" s="10"/>
    </row>
    <row r="35" spans="1:105" ht="15.75" customHeight="1" x14ac:dyDescent="0.25">
      <c r="A35" s="6" t="s">
        <v>870</v>
      </c>
      <c r="B35" s="1">
        <v>1.07</v>
      </c>
      <c r="C35" s="1">
        <v>1.1000000000000001</v>
      </c>
      <c r="D35" s="1">
        <v>0.78</v>
      </c>
      <c r="F35" s="2">
        <v>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3">
        <v>0</v>
      </c>
      <c r="O35" s="1">
        <v>1</v>
      </c>
      <c r="P35" s="1">
        <v>0</v>
      </c>
      <c r="Q35" s="1">
        <v>0</v>
      </c>
      <c r="R35" s="1">
        <v>0</v>
      </c>
      <c r="S35" s="4">
        <v>1</v>
      </c>
      <c r="T35" s="1">
        <v>2</v>
      </c>
      <c r="U35" s="1">
        <v>1</v>
      </c>
      <c r="V35" s="1">
        <v>0</v>
      </c>
      <c r="W35" s="1">
        <v>0</v>
      </c>
      <c r="X35" s="1">
        <v>0</v>
      </c>
      <c r="Y35" s="1">
        <v>5</v>
      </c>
      <c r="Z35" s="1">
        <v>0</v>
      </c>
      <c r="AA35" s="13">
        <v>1</v>
      </c>
      <c r="AB35" s="1">
        <v>0</v>
      </c>
      <c r="AC35" s="1">
        <v>0</v>
      </c>
      <c r="AD35" s="1">
        <v>0</v>
      </c>
      <c r="AE35" s="1">
        <v>0</v>
      </c>
      <c r="AF35" s="8">
        <v>0</v>
      </c>
      <c r="AG35" s="1">
        <v>1</v>
      </c>
      <c r="AH35" s="1">
        <v>1</v>
      </c>
      <c r="AI35" s="1">
        <v>0</v>
      </c>
      <c r="AJ35" s="1">
        <v>0</v>
      </c>
      <c r="AK35" s="1">
        <v>0</v>
      </c>
      <c r="AL35" s="1">
        <v>1</v>
      </c>
      <c r="AM35" s="1">
        <v>0</v>
      </c>
      <c r="AN35" s="13">
        <v>0</v>
      </c>
      <c r="AO35" s="1">
        <v>0</v>
      </c>
      <c r="AP35" s="1">
        <v>0</v>
      </c>
      <c r="AQ35" s="1">
        <v>1</v>
      </c>
      <c r="AR35" s="1">
        <v>0</v>
      </c>
      <c r="AS35" s="6"/>
      <c r="BA35" s="13"/>
      <c r="BF35" s="10"/>
    </row>
    <row r="36" spans="1:105" ht="15.75" customHeight="1" x14ac:dyDescent="0.25">
      <c r="A36" s="46">
        <v>45680</v>
      </c>
      <c r="B36" s="4" t="s">
        <v>871</v>
      </c>
      <c r="C36" s="4"/>
      <c r="D36" s="4"/>
      <c r="E36" s="4"/>
      <c r="F36" s="2"/>
      <c r="N36" s="13"/>
      <c r="S36" s="4"/>
      <c r="AA36" s="13"/>
      <c r="AF36" s="8"/>
      <c r="AN36" s="13"/>
      <c r="AS36" s="6"/>
      <c r="BA36" s="13"/>
      <c r="BF36" s="10"/>
    </row>
    <row r="37" spans="1:105" ht="15.75" customHeight="1" x14ac:dyDescent="0.25">
      <c r="A37" s="2" t="s">
        <v>872</v>
      </c>
      <c r="B37" s="1">
        <v>1.75</v>
      </c>
      <c r="C37" s="1">
        <v>1.03</v>
      </c>
      <c r="D37" s="1">
        <v>1.1499999999999999</v>
      </c>
      <c r="F37" s="2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3">
        <v>0</v>
      </c>
      <c r="O37" s="1">
        <v>0</v>
      </c>
      <c r="P37" s="1">
        <v>0</v>
      </c>
      <c r="Q37" s="1">
        <v>0</v>
      </c>
      <c r="R37" s="1">
        <v>0</v>
      </c>
      <c r="S37" s="4">
        <v>0</v>
      </c>
      <c r="T37" s="1">
        <v>1</v>
      </c>
      <c r="U37" s="1">
        <v>0</v>
      </c>
      <c r="V37" s="1">
        <v>0</v>
      </c>
      <c r="W37" s="1">
        <v>0</v>
      </c>
      <c r="X37" s="1">
        <v>2</v>
      </c>
      <c r="Y37" s="1">
        <v>2</v>
      </c>
      <c r="Z37" s="1">
        <v>0</v>
      </c>
      <c r="AA37" s="13">
        <v>0</v>
      </c>
      <c r="AB37" s="1">
        <v>0</v>
      </c>
      <c r="AC37" s="1">
        <v>0</v>
      </c>
      <c r="AD37" s="1">
        <v>0</v>
      </c>
      <c r="AE37" s="1">
        <v>0</v>
      </c>
      <c r="AF37" s="8">
        <v>1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</v>
      </c>
      <c r="AM37" s="1">
        <v>0</v>
      </c>
      <c r="AN37" s="13">
        <v>1</v>
      </c>
      <c r="AO37" s="1">
        <v>0</v>
      </c>
      <c r="AP37" s="1">
        <v>0</v>
      </c>
      <c r="AQ37" s="1">
        <v>0</v>
      </c>
      <c r="AR37" s="1">
        <v>0</v>
      </c>
      <c r="AS37" s="6"/>
      <c r="BA37" s="13"/>
      <c r="BF37" s="10"/>
    </row>
    <row r="38" spans="1:105" ht="15.75" customHeight="1" x14ac:dyDescent="0.25">
      <c r="A38" s="2" t="s">
        <v>873</v>
      </c>
      <c r="B38" s="1">
        <v>1.55</v>
      </c>
      <c r="C38" s="1">
        <v>1.27</v>
      </c>
      <c r="D38" s="1">
        <v>0.76</v>
      </c>
      <c r="F38" s="2">
        <v>0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3">
        <v>0</v>
      </c>
      <c r="O38" s="1">
        <v>0</v>
      </c>
      <c r="P38" s="1">
        <v>0</v>
      </c>
      <c r="Q38" s="1">
        <v>0</v>
      </c>
      <c r="R38" s="1">
        <v>0</v>
      </c>
      <c r="S38" s="4">
        <v>0</v>
      </c>
      <c r="T38" s="1">
        <v>3</v>
      </c>
      <c r="U38" s="1">
        <v>3</v>
      </c>
      <c r="V38" s="1">
        <v>0</v>
      </c>
      <c r="W38" s="1">
        <v>0</v>
      </c>
      <c r="X38" s="1">
        <v>0</v>
      </c>
      <c r="Y38" s="1">
        <v>3</v>
      </c>
      <c r="Z38" s="1">
        <v>0</v>
      </c>
      <c r="AA38" s="13">
        <v>0</v>
      </c>
      <c r="AB38" s="1">
        <v>0</v>
      </c>
      <c r="AC38" s="1">
        <v>0</v>
      </c>
      <c r="AD38" s="1">
        <v>0</v>
      </c>
      <c r="AE38" s="1">
        <v>0</v>
      </c>
      <c r="AF38" s="8">
        <v>0</v>
      </c>
      <c r="AG38" s="1">
        <v>4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3">
        <v>0</v>
      </c>
      <c r="AO38" s="1">
        <v>0</v>
      </c>
      <c r="AP38" s="1">
        <v>0</v>
      </c>
      <c r="AQ38" s="1">
        <v>0</v>
      </c>
      <c r="AR38" s="1">
        <v>0</v>
      </c>
      <c r="AS38" s="6"/>
      <c r="BA38" s="13"/>
      <c r="BF38" s="10"/>
    </row>
    <row r="39" spans="1:105" ht="15.75" customHeight="1" x14ac:dyDescent="0.25">
      <c r="A39" s="2" t="s">
        <v>874</v>
      </c>
      <c r="B39" s="1">
        <v>1.63</v>
      </c>
      <c r="C39" s="1">
        <v>2.06</v>
      </c>
      <c r="D39" s="1">
        <v>1.0900000000000001</v>
      </c>
      <c r="F39" s="2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3">
        <v>0</v>
      </c>
      <c r="O39" s="1">
        <v>1</v>
      </c>
      <c r="P39" s="1">
        <v>0</v>
      </c>
      <c r="Q39" s="1">
        <v>0</v>
      </c>
      <c r="R39" s="1">
        <v>0</v>
      </c>
      <c r="S39" s="4">
        <v>0</v>
      </c>
      <c r="T39" s="1">
        <v>0</v>
      </c>
      <c r="U39" s="1">
        <v>2</v>
      </c>
      <c r="V39" s="1">
        <v>0</v>
      </c>
      <c r="W39" s="1">
        <v>0</v>
      </c>
      <c r="X39" s="1">
        <v>5</v>
      </c>
      <c r="Y39" s="1">
        <v>3</v>
      </c>
      <c r="Z39" s="1">
        <v>0</v>
      </c>
      <c r="AA39" s="13">
        <v>1</v>
      </c>
      <c r="AB39" s="1">
        <v>0</v>
      </c>
      <c r="AC39" s="1">
        <v>1</v>
      </c>
      <c r="AD39" s="1">
        <v>0</v>
      </c>
      <c r="AE39" s="1">
        <v>0</v>
      </c>
      <c r="AF39" s="8">
        <v>0</v>
      </c>
      <c r="AG39" s="1">
        <v>3</v>
      </c>
      <c r="AH39" s="1">
        <v>0</v>
      </c>
      <c r="AI39" s="1">
        <v>0</v>
      </c>
      <c r="AJ39" s="1">
        <v>0</v>
      </c>
      <c r="AK39" s="1">
        <v>0</v>
      </c>
      <c r="AL39" s="1">
        <v>2</v>
      </c>
      <c r="AM39" s="1">
        <v>0</v>
      </c>
      <c r="AN39" s="13">
        <v>0</v>
      </c>
      <c r="AO39" s="1">
        <v>0</v>
      </c>
      <c r="AP39" s="1">
        <v>0</v>
      </c>
      <c r="AQ39" s="1">
        <v>0</v>
      </c>
      <c r="AR39" s="1">
        <v>0</v>
      </c>
      <c r="AS39" s="6"/>
      <c r="BA39" s="13"/>
      <c r="BF39" s="10"/>
    </row>
    <row r="40" spans="1:105" ht="15.75" customHeight="1" x14ac:dyDescent="0.25">
      <c r="A40" s="6" t="s">
        <v>875</v>
      </c>
      <c r="B40" s="1">
        <v>0.94</v>
      </c>
      <c r="C40" s="1">
        <v>0.84</v>
      </c>
      <c r="D40" s="1">
        <v>1.53</v>
      </c>
      <c r="F40" s="2">
        <v>0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3">
        <v>0</v>
      </c>
      <c r="O40" s="1">
        <v>0</v>
      </c>
      <c r="P40" s="1">
        <v>0</v>
      </c>
      <c r="Q40" s="1">
        <v>0</v>
      </c>
      <c r="R40" s="1">
        <v>0</v>
      </c>
      <c r="S40" s="4">
        <v>0</v>
      </c>
      <c r="T40" s="1">
        <v>1</v>
      </c>
      <c r="U40" s="1">
        <v>1</v>
      </c>
      <c r="V40" s="1">
        <v>0</v>
      </c>
      <c r="W40" s="1">
        <v>0</v>
      </c>
      <c r="X40" s="1">
        <v>0</v>
      </c>
      <c r="Y40" s="1">
        <v>3</v>
      </c>
      <c r="Z40" s="1">
        <v>0</v>
      </c>
      <c r="AA40" s="13">
        <v>0</v>
      </c>
      <c r="AB40" s="1">
        <v>0</v>
      </c>
      <c r="AC40" s="1">
        <v>0</v>
      </c>
      <c r="AD40" s="1">
        <v>0</v>
      </c>
      <c r="AE40" s="1">
        <v>0</v>
      </c>
      <c r="AF40" s="8">
        <v>2</v>
      </c>
      <c r="AG40" s="1">
        <v>3</v>
      </c>
      <c r="AH40" s="1">
        <v>1</v>
      </c>
      <c r="AI40" s="1">
        <v>0</v>
      </c>
      <c r="AJ40" s="1">
        <v>0</v>
      </c>
      <c r="AK40" s="1">
        <v>0</v>
      </c>
      <c r="AL40" s="1">
        <v>2</v>
      </c>
      <c r="AM40" s="1">
        <v>0</v>
      </c>
      <c r="AN40" s="13">
        <v>0</v>
      </c>
      <c r="AO40" s="1">
        <v>0</v>
      </c>
      <c r="AP40" s="1">
        <v>0</v>
      </c>
      <c r="AQ40" s="1">
        <v>0</v>
      </c>
      <c r="AR40" s="1">
        <v>0</v>
      </c>
      <c r="AS40" s="6"/>
      <c r="BA40" s="13"/>
      <c r="BF40" s="10"/>
    </row>
    <row r="41" spans="1:105" ht="15.75" customHeight="1" x14ac:dyDescent="0.25">
      <c r="A41" s="4" t="s">
        <v>876</v>
      </c>
      <c r="B41" s="1">
        <v>1.47</v>
      </c>
      <c r="C41" s="1">
        <v>0.7</v>
      </c>
      <c r="D41" s="1">
        <v>0.8</v>
      </c>
      <c r="F41" s="2">
        <v>2</v>
      </c>
      <c r="G41" s="1">
        <v>2</v>
      </c>
      <c r="H41" s="1">
        <v>2</v>
      </c>
      <c r="I41" s="1">
        <v>1</v>
      </c>
      <c r="J41" s="1">
        <v>0</v>
      </c>
      <c r="K41" s="1">
        <v>7</v>
      </c>
      <c r="L41" s="1">
        <v>2</v>
      </c>
      <c r="M41" s="1">
        <v>0</v>
      </c>
      <c r="N41" s="13">
        <v>0</v>
      </c>
      <c r="O41" s="1">
        <v>0</v>
      </c>
      <c r="P41" s="1">
        <v>0</v>
      </c>
      <c r="Q41" s="1">
        <v>0</v>
      </c>
      <c r="R41" s="1">
        <v>0</v>
      </c>
      <c r="S41" s="4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3">
        <v>0</v>
      </c>
      <c r="AB41" s="1">
        <v>0</v>
      </c>
      <c r="AC41" s="1">
        <v>0</v>
      </c>
      <c r="AD41" s="1">
        <v>0</v>
      </c>
      <c r="AE41" s="1">
        <v>0</v>
      </c>
      <c r="AF41" s="8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1</v>
      </c>
      <c r="AM41" s="1">
        <v>0</v>
      </c>
      <c r="AN41" s="13">
        <v>0</v>
      </c>
      <c r="AO41" s="1">
        <v>0</v>
      </c>
      <c r="AP41" s="1">
        <v>0</v>
      </c>
      <c r="AQ41" s="1">
        <v>0</v>
      </c>
      <c r="AR41" s="1">
        <v>0</v>
      </c>
      <c r="AS41" s="6"/>
      <c r="BA41" s="13"/>
      <c r="BF41" s="10"/>
    </row>
    <row r="42" spans="1:105" ht="15.75" customHeight="1" x14ac:dyDescent="0.25">
      <c r="A42" s="2" t="s">
        <v>877</v>
      </c>
      <c r="B42" s="1">
        <v>1.99</v>
      </c>
      <c r="C42" s="1">
        <v>1.24</v>
      </c>
      <c r="D42" s="1">
        <v>1.38</v>
      </c>
      <c r="F42" s="2">
        <v>1</v>
      </c>
      <c r="G42" s="1">
        <v>3</v>
      </c>
      <c r="H42" s="1">
        <v>2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3">
        <v>1</v>
      </c>
      <c r="O42" s="1">
        <v>0</v>
      </c>
      <c r="P42" s="1">
        <v>0</v>
      </c>
      <c r="Q42" s="1">
        <v>0</v>
      </c>
      <c r="R42" s="1">
        <v>0</v>
      </c>
      <c r="S42" s="4">
        <v>0</v>
      </c>
      <c r="T42" s="1">
        <v>1</v>
      </c>
      <c r="U42" s="1">
        <v>1</v>
      </c>
      <c r="V42" s="1">
        <v>0</v>
      </c>
      <c r="W42" s="1">
        <v>0</v>
      </c>
      <c r="X42" s="1">
        <v>0</v>
      </c>
      <c r="Y42" s="1">
        <v>6</v>
      </c>
      <c r="Z42" s="1">
        <v>0</v>
      </c>
      <c r="AA42" s="13">
        <v>0</v>
      </c>
      <c r="AB42" s="1">
        <v>0</v>
      </c>
      <c r="AC42" s="1">
        <v>0</v>
      </c>
      <c r="AD42" s="1">
        <v>0</v>
      </c>
      <c r="AE42" s="1">
        <v>0</v>
      </c>
      <c r="AF42" s="8">
        <v>1</v>
      </c>
      <c r="AG42" s="1">
        <v>5</v>
      </c>
      <c r="AH42" s="1">
        <v>0</v>
      </c>
      <c r="AI42" s="1">
        <v>0</v>
      </c>
      <c r="AJ42" s="1">
        <v>0</v>
      </c>
      <c r="AK42" s="1">
        <v>0</v>
      </c>
      <c r="AL42" s="1">
        <v>3</v>
      </c>
      <c r="AM42" s="1">
        <v>1</v>
      </c>
      <c r="AN42" s="13">
        <v>0</v>
      </c>
      <c r="AO42" s="1">
        <v>0</v>
      </c>
      <c r="AP42" s="1">
        <v>0</v>
      </c>
      <c r="AQ42" s="1">
        <v>0</v>
      </c>
      <c r="AR42" s="1">
        <v>0</v>
      </c>
      <c r="AS42" s="6"/>
      <c r="BA42" s="13"/>
      <c r="BF42" s="10"/>
    </row>
    <row r="43" spans="1:105" ht="15.75" customHeight="1" x14ac:dyDescent="0.25">
      <c r="A43" s="46">
        <v>45689</v>
      </c>
      <c r="B43" s="46"/>
      <c r="C43" s="46"/>
      <c r="D43" s="46"/>
      <c r="E43" s="46"/>
      <c r="F43" s="2"/>
      <c r="G43" s="36"/>
      <c r="H43" s="36"/>
      <c r="I43" s="36"/>
      <c r="J43" s="36"/>
      <c r="K43" s="36"/>
      <c r="L43" s="36"/>
      <c r="M43" s="36"/>
      <c r="N43" s="13"/>
      <c r="O43" s="36"/>
      <c r="P43" s="36"/>
      <c r="Q43" s="36"/>
      <c r="R43" s="36"/>
      <c r="S43" s="4"/>
      <c r="T43" s="36"/>
      <c r="U43" s="36"/>
      <c r="V43" s="36"/>
      <c r="W43" s="36"/>
      <c r="X43" s="36"/>
      <c r="Y43" s="36"/>
      <c r="Z43" s="36"/>
      <c r="AA43" s="13"/>
      <c r="AB43" s="36"/>
      <c r="AC43" s="36"/>
      <c r="AD43" s="36"/>
      <c r="AE43" s="36"/>
      <c r="AF43" s="8"/>
      <c r="AG43" s="36"/>
      <c r="AH43" s="36"/>
      <c r="AI43" s="36"/>
      <c r="AJ43" s="36"/>
      <c r="AK43" s="36"/>
      <c r="AL43" s="36"/>
      <c r="AM43" s="36"/>
      <c r="AN43" s="13"/>
      <c r="AO43" s="36"/>
      <c r="AP43" s="36"/>
      <c r="AQ43" s="36"/>
      <c r="AR43" s="36"/>
      <c r="AS43" s="6"/>
      <c r="AT43" s="36"/>
      <c r="AU43" s="36"/>
      <c r="AV43" s="36"/>
      <c r="AW43" s="36"/>
      <c r="AX43" s="36"/>
      <c r="AY43" s="36"/>
      <c r="AZ43" s="36"/>
      <c r="BA43" s="13"/>
      <c r="BB43" s="36"/>
      <c r="BC43" s="36"/>
      <c r="BD43" s="36"/>
      <c r="BE43" s="36"/>
      <c r="BF43" s="10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</row>
    <row r="44" spans="1:105" ht="15.75" customHeight="1" x14ac:dyDescent="0.25">
      <c r="A44" s="6" t="s">
        <v>878</v>
      </c>
      <c r="B44" s="37">
        <v>0.81</v>
      </c>
      <c r="C44" s="37">
        <v>1.01</v>
      </c>
      <c r="D44" s="37">
        <v>1.4</v>
      </c>
      <c r="E44" s="36"/>
      <c r="F44" s="2">
        <v>1</v>
      </c>
      <c r="G44" s="37">
        <v>4</v>
      </c>
      <c r="H44" s="37">
        <v>1</v>
      </c>
      <c r="I44" s="37">
        <v>0</v>
      </c>
      <c r="J44" s="37">
        <v>0</v>
      </c>
      <c r="K44" s="37">
        <v>0</v>
      </c>
      <c r="L44" s="37">
        <v>3</v>
      </c>
      <c r="M44" s="37">
        <v>1</v>
      </c>
      <c r="N44" s="13">
        <v>1</v>
      </c>
      <c r="O44" s="37">
        <v>0</v>
      </c>
      <c r="P44" s="37">
        <v>0</v>
      </c>
      <c r="Q44" s="37">
        <v>0</v>
      </c>
      <c r="R44" s="37">
        <v>0</v>
      </c>
      <c r="S44" s="4">
        <v>3</v>
      </c>
      <c r="T44" s="37">
        <v>2</v>
      </c>
      <c r="U44" s="37">
        <v>0</v>
      </c>
      <c r="V44" s="37">
        <v>1</v>
      </c>
      <c r="W44" s="37">
        <v>0</v>
      </c>
      <c r="X44" s="37">
        <v>1</v>
      </c>
      <c r="Y44" s="37">
        <v>4</v>
      </c>
      <c r="Z44" s="37">
        <v>0</v>
      </c>
      <c r="AA44" s="13">
        <v>0</v>
      </c>
      <c r="AB44" s="37">
        <v>1</v>
      </c>
      <c r="AC44" s="37">
        <v>0</v>
      </c>
      <c r="AD44" s="37">
        <v>0</v>
      </c>
      <c r="AE44" s="37">
        <v>0</v>
      </c>
      <c r="AF44" s="44">
        <v>2</v>
      </c>
      <c r="AG44" s="37">
        <v>0</v>
      </c>
      <c r="AH44" s="37">
        <v>0</v>
      </c>
      <c r="AI44" s="37">
        <v>2</v>
      </c>
      <c r="AJ44" s="37">
        <v>0</v>
      </c>
      <c r="AK44" s="37">
        <v>0</v>
      </c>
      <c r="AL44" s="37">
        <v>5</v>
      </c>
      <c r="AM44" s="37">
        <v>1</v>
      </c>
      <c r="AN44" s="13">
        <v>0</v>
      </c>
      <c r="AO44" s="37">
        <v>1</v>
      </c>
      <c r="AP44" s="37">
        <v>1</v>
      </c>
      <c r="AQ44" s="37">
        <v>0</v>
      </c>
      <c r="AR44" s="37">
        <v>0</v>
      </c>
      <c r="AS44" s="6"/>
      <c r="AT44" s="36"/>
      <c r="AU44" s="36"/>
      <c r="AV44" s="36"/>
      <c r="AW44" s="36"/>
      <c r="AX44" s="36"/>
      <c r="AY44" s="36"/>
      <c r="AZ44" s="36"/>
      <c r="BA44" s="13"/>
      <c r="BB44" s="36"/>
      <c r="BC44" s="36"/>
      <c r="BD44" s="36"/>
      <c r="BE44" s="36"/>
      <c r="BF44" s="10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</row>
    <row r="45" spans="1:105" ht="15.75" customHeight="1" x14ac:dyDescent="0.25">
      <c r="A45" s="2" t="s">
        <v>879</v>
      </c>
      <c r="B45" s="37">
        <v>1.17</v>
      </c>
      <c r="C45" s="37">
        <v>1.41</v>
      </c>
      <c r="D45" s="37">
        <v>1.27</v>
      </c>
      <c r="E45" s="36"/>
      <c r="F45" s="2">
        <v>0</v>
      </c>
      <c r="G45" s="37">
        <v>1</v>
      </c>
      <c r="H45" s="37">
        <v>1</v>
      </c>
      <c r="I45" s="37">
        <v>0</v>
      </c>
      <c r="J45" s="37">
        <v>0</v>
      </c>
      <c r="K45" s="37">
        <v>0</v>
      </c>
      <c r="L45" s="37">
        <v>4</v>
      </c>
      <c r="M45" s="37">
        <v>1</v>
      </c>
      <c r="N45" s="13">
        <v>0</v>
      </c>
      <c r="O45" s="37">
        <v>0</v>
      </c>
      <c r="P45" s="37">
        <v>1</v>
      </c>
      <c r="Q45" s="37">
        <v>0</v>
      </c>
      <c r="R45" s="37">
        <v>0</v>
      </c>
      <c r="S45" s="4">
        <v>1</v>
      </c>
      <c r="T45" s="37">
        <v>5</v>
      </c>
      <c r="U45" s="37">
        <v>2</v>
      </c>
      <c r="V45" s="37">
        <v>0</v>
      </c>
      <c r="W45" s="37">
        <v>0</v>
      </c>
      <c r="X45" s="37">
        <v>0</v>
      </c>
      <c r="Y45" s="37">
        <v>2</v>
      </c>
      <c r="Z45" s="37">
        <v>1</v>
      </c>
      <c r="AA45" s="13">
        <v>0</v>
      </c>
      <c r="AB45" s="37">
        <v>1</v>
      </c>
      <c r="AC45" s="37">
        <v>0</v>
      </c>
      <c r="AD45" s="37">
        <v>0</v>
      </c>
      <c r="AE45" s="37">
        <v>0</v>
      </c>
      <c r="AF45" s="8">
        <v>0</v>
      </c>
      <c r="AG45" s="37">
        <v>1</v>
      </c>
      <c r="AH45" s="37">
        <v>3</v>
      </c>
      <c r="AI45" s="37">
        <v>0</v>
      </c>
      <c r="AJ45" s="37">
        <v>0</v>
      </c>
      <c r="AK45" s="37">
        <v>0</v>
      </c>
      <c r="AL45" s="37">
        <v>4</v>
      </c>
      <c r="AM45" s="37">
        <v>1</v>
      </c>
      <c r="AN45" s="13">
        <v>1</v>
      </c>
      <c r="AO45" s="37">
        <v>1</v>
      </c>
      <c r="AP45" s="37">
        <v>0</v>
      </c>
      <c r="AQ45" s="37">
        <v>0</v>
      </c>
      <c r="AR45" s="37">
        <v>0</v>
      </c>
      <c r="AS45" s="6"/>
      <c r="AT45" s="36"/>
      <c r="AU45" s="36"/>
      <c r="AV45" s="36"/>
      <c r="AW45" s="36"/>
      <c r="AX45" s="36"/>
      <c r="AY45" s="36"/>
      <c r="AZ45" s="36"/>
      <c r="BA45" s="13"/>
      <c r="BB45" s="36"/>
      <c r="BC45" s="36"/>
      <c r="BD45" s="36"/>
      <c r="BE45" s="36"/>
      <c r="BF45" s="10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</row>
    <row r="46" spans="1:105" ht="15.75" customHeight="1" x14ac:dyDescent="0.25">
      <c r="A46" s="6" t="s">
        <v>880</v>
      </c>
      <c r="B46" s="37">
        <v>0.91</v>
      </c>
      <c r="C46" s="37">
        <v>1.24</v>
      </c>
      <c r="D46" s="37">
        <v>1.1299999999999999</v>
      </c>
      <c r="E46" s="36"/>
      <c r="F46" s="2">
        <v>1</v>
      </c>
      <c r="G46" s="37">
        <v>2</v>
      </c>
      <c r="H46" s="37">
        <v>1</v>
      </c>
      <c r="I46" s="37">
        <v>0</v>
      </c>
      <c r="J46" s="37">
        <v>0</v>
      </c>
      <c r="K46" s="37">
        <v>0</v>
      </c>
      <c r="L46" s="37">
        <v>2</v>
      </c>
      <c r="M46" s="37">
        <v>0</v>
      </c>
      <c r="N46" s="13">
        <v>0</v>
      </c>
      <c r="O46" s="37">
        <v>0</v>
      </c>
      <c r="P46" s="37">
        <v>0</v>
      </c>
      <c r="Q46" s="37">
        <v>0</v>
      </c>
      <c r="R46" s="37">
        <v>0</v>
      </c>
      <c r="S46" s="4">
        <v>1</v>
      </c>
      <c r="T46" s="37">
        <v>4</v>
      </c>
      <c r="U46" s="37">
        <v>1</v>
      </c>
      <c r="V46" s="37">
        <v>0</v>
      </c>
      <c r="W46" s="37">
        <v>0</v>
      </c>
      <c r="X46" s="37">
        <v>0</v>
      </c>
      <c r="Y46" s="37">
        <v>3</v>
      </c>
      <c r="Z46" s="37">
        <v>2</v>
      </c>
      <c r="AA46" s="13">
        <v>0</v>
      </c>
      <c r="AB46" s="37">
        <v>0</v>
      </c>
      <c r="AC46" s="37">
        <v>0</v>
      </c>
      <c r="AD46" s="37">
        <v>0</v>
      </c>
      <c r="AE46" s="37">
        <v>0</v>
      </c>
      <c r="AF46" s="8">
        <v>0</v>
      </c>
      <c r="AG46" s="37">
        <v>6</v>
      </c>
      <c r="AH46" s="37">
        <v>1</v>
      </c>
      <c r="AI46" s="37">
        <v>0</v>
      </c>
      <c r="AJ46" s="37">
        <v>0</v>
      </c>
      <c r="AK46" s="37">
        <v>0</v>
      </c>
      <c r="AL46" s="37">
        <v>4</v>
      </c>
      <c r="AM46" s="37">
        <v>0</v>
      </c>
      <c r="AN46" s="13">
        <v>0</v>
      </c>
      <c r="AO46" s="37">
        <v>0</v>
      </c>
      <c r="AP46" s="37">
        <v>0</v>
      </c>
      <c r="AQ46" s="37">
        <v>0</v>
      </c>
      <c r="AR46" s="37">
        <v>0</v>
      </c>
      <c r="AS46" s="6"/>
      <c r="AT46" s="36"/>
      <c r="AU46" s="36"/>
      <c r="AV46" s="36"/>
      <c r="AW46" s="36"/>
      <c r="AX46" s="36"/>
      <c r="AY46" s="36"/>
      <c r="AZ46" s="36"/>
      <c r="BA46" s="13"/>
      <c r="BB46" s="36"/>
      <c r="BC46" s="36"/>
      <c r="BD46" s="36"/>
      <c r="BE46" s="36"/>
      <c r="BF46" s="10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</row>
    <row r="47" spans="1:105" ht="15.75" customHeight="1" x14ac:dyDescent="0.25">
      <c r="A47" s="6" t="s">
        <v>361</v>
      </c>
      <c r="B47" s="37">
        <v>0.54</v>
      </c>
      <c r="C47" s="37">
        <v>1.08</v>
      </c>
      <c r="D47" s="37">
        <v>0.67</v>
      </c>
      <c r="E47" s="36"/>
      <c r="F47" s="2">
        <v>0</v>
      </c>
      <c r="G47" s="37">
        <v>1</v>
      </c>
      <c r="H47" s="37">
        <v>0</v>
      </c>
      <c r="I47" s="37">
        <v>0</v>
      </c>
      <c r="J47" s="37">
        <v>0</v>
      </c>
      <c r="K47" s="37">
        <v>0</v>
      </c>
      <c r="L47" s="37">
        <v>2</v>
      </c>
      <c r="M47" s="37">
        <v>0</v>
      </c>
      <c r="N47" s="13">
        <v>0</v>
      </c>
      <c r="O47" s="37">
        <v>0</v>
      </c>
      <c r="P47" s="37">
        <v>0</v>
      </c>
      <c r="Q47" s="37">
        <v>0</v>
      </c>
      <c r="R47" s="37">
        <v>0</v>
      </c>
      <c r="S47" s="4">
        <v>0</v>
      </c>
      <c r="T47" s="37">
        <v>1</v>
      </c>
      <c r="U47" s="37">
        <v>0</v>
      </c>
      <c r="V47" s="37">
        <v>1</v>
      </c>
      <c r="W47" s="37">
        <v>0</v>
      </c>
      <c r="X47" s="37">
        <v>0</v>
      </c>
      <c r="Y47" s="37">
        <v>1</v>
      </c>
      <c r="Z47" s="37">
        <v>1</v>
      </c>
      <c r="AA47" s="13">
        <v>0</v>
      </c>
      <c r="AB47" s="37">
        <v>0</v>
      </c>
      <c r="AC47" s="37">
        <v>0</v>
      </c>
      <c r="AD47" s="37">
        <v>0</v>
      </c>
      <c r="AE47" s="37">
        <v>0</v>
      </c>
      <c r="AF47" s="8">
        <v>0</v>
      </c>
      <c r="AG47" s="37">
        <v>3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37">
        <v>0</v>
      </c>
      <c r="AN47" s="13">
        <v>0</v>
      </c>
      <c r="AO47" s="37">
        <v>0</v>
      </c>
      <c r="AP47" s="37">
        <v>0</v>
      </c>
      <c r="AQ47" s="37">
        <v>0</v>
      </c>
      <c r="AR47" s="37">
        <v>0</v>
      </c>
      <c r="AS47" s="6"/>
      <c r="AT47" s="36"/>
      <c r="AU47" s="36"/>
      <c r="AV47" s="36"/>
      <c r="AW47" s="36"/>
      <c r="AX47" s="36"/>
      <c r="AY47" s="36"/>
      <c r="AZ47" s="36"/>
      <c r="BA47" s="13"/>
      <c r="BB47" s="36"/>
      <c r="BC47" s="36"/>
      <c r="BD47" s="36"/>
      <c r="BE47" s="36"/>
      <c r="BF47" s="10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</row>
    <row r="48" spans="1:105" ht="15.75" customHeight="1" x14ac:dyDescent="0.25">
      <c r="A48" s="2" t="s">
        <v>881</v>
      </c>
      <c r="B48" s="37">
        <v>1.22</v>
      </c>
      <c r="C48" s="37">
        <v>1.64</v>
      </c>
      <c r="D48" s="37">
        <v>1.36</v>
      </c>
      <c r="E48" s="36"/>
      <c r="F48" s="2">
        <v>0</v>
      </c>
      <c r="G48" s="37">
        <v>4</v>
      </c>
      <c r="H48" s="37">
        <v>2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13">
        <v>0</v>
      </c>
      <c r="O48" s="37">
        <v>0</v>
      </c>
      <c r="P48" s="37">
        <v>0</v>
      </c>
      <c r="Q48" s="37">
        <v>0</v>
      </c>
      <c r="R48" s="37">
        <v>0</v>
      </c>
      <c r="S48" s="4">
        <v>0</v>
      </c>
      <c r="T48" s="37">
        <v>2</v>
      </c>
      <c r="U48" s="37">
        <v>1</v>
      </c>
      <c r="V48" s="37">
        <v>1</v>
      </c>
      <c r="W48" s="37">
        <v>0</v>
      </c>
      <c r="X48" s="37">
        <v>0</v>
      </c>
      <c r="Y48" s="37">
        <v>0</v>
      </c>
      <c r="Z48" s="37">
        <v>0</v>
      </c>
      <c r="AA48" s="13">
        <v>0</v>
      </c>
      <c r="AB48" s="37">
        <v>0</v>
      </c>
      <c r="AC48" s="37">
        <v>0</v>
      </c>
      <c r="AD48" s="37">
        <v>1</v>
      </c>
      <c r="AE48" s="37">
        <v>0</v>
      </c>
      <c r="AF48" s="44">
        <v>1</v>
      </c>
      <c r="AG48" s="37">
        <v>1</v>
      </c>
      <c r="AH48" s="37">
        <v>1</v>
      </c>
      <c r="AI48" s="37">
        <v>0</v>
      </c>
      <c r="AJ48" s="37">
        <v>0</v>
      </c>
      <c r="AK48" s="37">
        <v>0</v>
      </c>
      <c r="AL48" s="37">
        <v>3</v>
      </c>
      <c r="AM48" s="37">
        <v>1</v>
      </c>
      <c r="AN48" s="13">
        <v>0</v>
      </c>
      <c r="AO48" s="37">
        <v>0</v>
      </c>
      <c r="AP48" s="37">
        <v>0</v>
      </c>
      <c r="AQ48" s="37">
        <v>0</v>
      </c>
      <c r="AR48" s="37">
        <v>0</v>
      </c>
      <c r="AS48" s="6"/>
      <c r="AT48" s="36"/>
      <c r="AU48" s="36"/>
      <c r="AV48" s="36"/>
      <c r="AW48" s="36"/>
      <c r="AX48" s="36"/>
      <c r="AY48" s="36"/>
      <c r="AZ48" s="36"/>
      <c r="BA48" s="13"/>
      <c r="BB48" s="36"/>
      <c r="BC48" s="36"/>
      <c r="BD48" s="36"/>
      <c r="BE48" s="36"/>
      <c r="BF48" s="10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</row>
    <row r="49" spans="1:105" ht="15.75" customHeight="1" x14ac:dyDescent="0.25">
      <c r="A49" s="41">
        <v>45690</v>
      </c>
      <c r="B49" s="41"/>
      <c r="C49" s="41"/>
      <c r="D49" s="41"/>
      <c r="E49" s="41"/>
      <c r="F49" s="2"/>
      <c r="G49" s="36"/>
      <c r="H49" s="36"/>
      <c r="I49" s="36"/>
      <c r="J49" s="36"/>
      <c r="K49" s="36"/>
      <c r="L49" s="36"/>
      <c r="M49" s="36"/>
      <c r="N49" s="13"/>
      <c r="O49" s="36"/>
      <c r="P49" s="36"/>
      <c r="Q49" s="36"/>
      <c r="R49" s="36"/>
      <c r="S49" s="4"/>
      <c r="T49" s="36"/>
      <c r="U49" s="36"/>
      <c r="V49" s="36"/>
      <c r="W49" s="36"/>
      <c r="X49" s="36"/>
      <c r="Y49" s="36"/>
      <c r="Z49" s="36"/>
      <c r="AA49" s="13"/>
      <c r="AB49" s="36"/>
      <c r="AC49" s="36"/>
      <c r="AD49" s="36"/>
      <c r="AE49" s="36"/>
      <c r="AF49" s="8"/>
      <c r="AG49" s="36"/>
      <c r="AH49" s="36"/>
      <c r="AI49" s="36"/>
      <c r="AJ49" s="36"/>
      <c r="AK49" s="36"/>
      <c r="AL49" s="36"/>
      <c r="AM49" s="36"/>
      <c r="AN49" s="13"/>
      <c r="AO49" s="36"/>
      <c r="AP49" s="36"/>
      <c r="AQ49" s="36"/>
      <c r="AR49" s="36"/>
      <c r="AS49" s="6"/>
      <c r="AT49" s="36"/>
      <c r="AU49" s="36"/>
      <c r="AV49" s="36"/>
      <c r="AW49" s="36"/>
      <c r="AX49" s="36"/>
      <c r="AY49" s="36"/>
      <c r="AZ49" s="36"/>
      <c r="BA49" s="13"/>
      <c r="BB49" s="36"/>
      <c r="BC49" s="36"/>
      <c r="BD49" s="36"/>
      <c r="BE49" s="36"/>
      <c r="BF49" s="10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</row>
    <row r="50" spans="1:105" ht="15.75" customHeight="1" x14ac:dyDescent="0.25">
      <c r="A50" s="39" t="s">
        <v>882</v>
      </c>
      <c r="B50" s="37">
        <v>1.67</v>
      </c>
      <c r="C50" s="37">
        <v>1.07</v>
      </c>
      <c r="D50" s="36"/>
      <c r="E50" s="37">
        <v>0.67</v>
      </c>
      <c r="F50" s="2">
        <v>1</v>
      </c>
      <c r="G50" s="37">
        <v>2</v>
      </c>
      <c r="H50" s="37">
        <v>2</v>
      </c>
      <c r="I50" s="37">
        <v>0</v>
      </c>
      <c r="J50" s="37">
        <v>0</v>
      </c>
      <c r="K50" s="37">
        <v>0</v>
      </c>
      <c r="L50" s="37">
        <v>2</v>
      </c>
      <c r="M50" s="37">
        <v>0</v>
      </c>
      <c r="N50" s="13">
        <v>0</v>
      </c>
      <c r="O50" s="37">
        <v>0</v>
      </c>
      <c r="P50" s="37">
        <v>0</v>
      </c>
      <c r="Q50" s="37">
        <v>0</v>
      </c>
      <c r="R50" s="37">
        <v>0</v>
      </c>
      <c r="S50" s="4">
        <v>0</v>
      </c>
      <c r="T50" s="37">
        <v>3</v>
      </c>
      <c r="U50" s="37">
        <v>0</v>
      </c>
      <c r="V50" s="37">
        <v>0</v>
      </c>
      <c r="W50" s="37">
        <v>0</v>
      </c>
      <c r="X50" s="37">
        <v>0</v>
      </c>
      <c r="Y50" s="37">
        <v>1</v>
      </c>
      <c r="Z50" s="37">
        <v>0</v>
      </c>
      <c r="AA50" s="13">
        <v>0</v>
      </c>
      <c r="AB50" s="37">
        <v>0</v>
      </c>
      <c r="AC50" s="37">
        <v>0</v>
      </c>
      <c r="AD50" s="37">
        <v>0</v>
      </c>
      <c r="AE50" s="37">
        <v>0</v>
      </c>
      <c r="AF50" s="8"/>
      <c r="AG50" s="36"/>
      <c r="AH50" s="36"/>
      <c r="AI50" s="36"/>
      <c r="AJ50" s="36"/>
      <c r="AK50" s="36"/>
      <c r="AL50" s="36"/>
      <c r="AM50" s="36"/>
      <c r="AN50" s="13"/>
      <c r="AO50" s="36"/>
      <c r="AP50" s="36"/>
      <c r="AQ50" s="36"/>
      <c r="AR50" s="36"/>
      <c r="AS50" s="6">
        <v>0</v>
      </c>
      <c r="AT50" s="37">
        <v>1</v>
      </c>
      <c r="AU50" s="37">
        <v>0</v>
      </c>
      <c r="AV50" s="37">
        <v>0</v>
      </c>
      <c r="AW50" s="37">
        <v>0</v>
      </c>
      <c r="AX50" s="37">
        <v>0</v>
      </c>
      <c r="AY50" s="37">
        <v>2</v>
      </c>
      <c r="AZ50" s="37">
        <v>0</v>
      </c>
      <c r="BA50" s="13">
        <v>0</v>
      </c>
      <c r="BB50" s="37">
        <v>0</v>
      </c>
      <c r="BC50" s="37">
        <v>0</v>
      </c>
      <c r="BD50" s="37">
        <v>0</v>
      </c>
      <c r="BE50" s="37">
        <v>0</v>
      </c>
      <c r="BF50" s="10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</row>
    <row r="51" spans="1:105" ht="15.75" customHeight="1" x14ac:dyDescent="0.25">
      <c r="A51" s="41">
        <v>45692</v>
      </c>
      <c r="B51" s="41"/>
      <c r="C51" s="41"/>
      <c r="D51" s="41"/>
      <c r="E51" s="41"/>
      <c r="F51" s="2"/>
      <c r="G51" s="36"/>
      <c r="H51" s="36"/>
      <c r="I51" s="36"/>
      <c r="J51" s="36"/>
      <c r="K51" s="36"/>
      <c r="L51" s="36"/>
      <c r="M51" s="36"/>
      <c r="N51" s="13"/>
      <c r="O51" s="36"/>
      <c r="P51" s="36"/>
      <c r="Q51" s="36"/>
      <c r="R51" s="36"/>
      <c r="S51" s="4"/>
      <c r="T51" s="36"/>
      <c r="U51" s="36"/>
      <c r="V51" s="36"/>
      <c r="W51" s="36"/>
      <c r="X51" s="36"/>
      <c r="Y51" s="36"/>
      <c r="Z51" s="36"/>
      <c r="AA51" s="13"/>
      <c r="AB51" s="36"/>
      <c r="AC51" s="36"/>
      <c r="AD51" s="36"/>
      <c r="AE51" s="36"/>
      <c r="AF51" s="8"/>
      <c r="AG51" s="36"/>
      <c r="AH51" s="36"/>
      <c r="AI51" s="36"/>
      <c r="AJ51" s="36"/>
      <c r="AK51" s="36"/>
      <c r="AL51" s="36"/>
      <c r="AM51" s="36"/>
      <c r="AN51" s="13"/>
      <c r="AO51" s="36"/>
      <c r="AP51" s="36"/>
      <c r="AQ51" s="36"/>
      <c r="AR51" s="36"/>
      <c r="AS51" s="6"/>
      <c r="AT51" s="36"/>
      <c r="AU51" s="36"/>
      <c r="AV51" s="36"/>
      <c r="AW51" s="36"/>
      <c r="AX51" s="36"/>
      <c r="AY51" s="36"/>
      <c r="AZ51" s="36"/>
      <c r="BA51" s="13"/>
      <c r="BB51" s="36"/>
      <c r="BC51" s="36"/>
      <c r="BD51" s="36"/>
      <c r="BE51" s="36"/>
      <c r="BF51" s="10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</row>
    <row r="52" spans="1:105" ht="15.75" customHeight="1" x14ac:dyDescent="0.25">
      <c r="A52" s="2" t="s">
        <v>364</v>
      </c>
      <c r="B52" s="37">
        <v>1.1499999999999999</v>
      </c>
      <c r="C52" s="37">
        <v>1.49</v>
      </c>
      <c r="D52" s="37">
        <v>1.02</v>
      </c>
      <c r="E52" s="36"/>
      <c r="F52" s="2">
        <v>0</v>
      </c>
      <c r="G52" s="37">
        <v>1</v>
      </c>
      <c r="H52" s="37">
        <v>0</v>
      </c>
      <c r="I52" s="37">
        <v>0</v>
      </c>
      <c r="J52" s="37">
        <v>0</v>
      </c>
      <c r="K52" s="37">
        <v>1</v>
      </c>
      <c r="L52" s="37">
        <v>2</v>
      </c>
      <c r="M52" s="37">
        <v>1</v>
      </c>
      <c r="N52" s="13">
        <v>0</v>
      </c>
      <c r="O52" s="37">
        <v>0</v>
      </c>
      <c r="P52" s="37">
        <v>0</v>
      </c>
      <c r="Q52" s="37">
        <v>0</v>
      </c>
      <c r="R52" s="37">
        <v>0</v>
      </c>
      <c r="S52" s="4">
        <v>0</v>
      </c>
      <c r="T52" s="37">
        <v>2</v>
      </c>
      <c r="U52" s="37">
        <v>2</v>
      </c>
      <c r="V52" s="37">
        <v>0</v>
      </c>
      <c r="W52" s="37">
        <v>0</v>
      </c>
      <c r="X52" s="37">
        <v>0</v>
      </c>
      <c r="Y52" s="37">
        <v>4</v>
      </c>
      <c r="Z52" s="37">
        <v>1</v>
      </c>
      <c r="AA52" s="13">
        <v>0</v>
      </c>
      <c r="AB52" s="37">
        <v>1</v>
      </c>
      <c r="AC52" s="37">
        <v>0</v>
      </c>
      <c r="AD52" s="37">
        <v>0</v>
      </c>
      <c r="AE52" s="37">
        <v>0</v>
      </c>
      <c r="AF52" s="8">
        <v>0</v>
      </c>
      <c r="AG52" s="37">
        <v>5</v>
      </c>
      <c r="AH52" s="37">
        <v>0</v>
      </c>
      <c r="AI52" s="37">
        <v>0</v>
      </c>
      <c r="AJ52" s="37">
        <v>0</v>
      </c>
      <c r="AK52" s="37">
        <v>0</v>
      </c>
      <c r="AL52" s="37">
        <v>1</v>
      </c>
      <c r="AM52" s="37">
        <v>0</v>
      </c>
      <c r="AN52" s="13">
        <v>0</v>
      </c>
      <c r="AO52" s="37">
        <v>0</v>
      </c>
      <c r="AP52" s="37">
        <v>0</v>
      </c>
      <c r="AQ52" s="37">
        <v>0</v>
      </c>
      <c r="AR52" s="37">
        <v>0</v>
      </c>
      <c r="AS52" s="6"/>
      <c r="AT52" s="36"/>
      <c r="AU52" s="36"/>
      <c r="AV52" s="36"/>
      <c r="AW52" s="36"/>
      <c r="AX52" s="36"/>
      <c r="AY52" s="36"/>
      <c r="AZ52" s="36"/>
      <c r="BA52" s="13"/>
      <c r="BB52" s="36"/>
      <c r="BC52" s="36"/>
      <c r="BD52" s="36"/>
      <c r="BE52" s="36"/>
      <c r="BF52" s="10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</row>
    <row r="53" spans="1:105" ht="15.75" customHeight="1" x14ac:dyDescent="0.25">
      <c r="A53" s="2" t="s">
        <v>883</v>
      </c>
      <c r="B53" s="37">
        <v>1.1399999999999999</v>
      </c>
      <c r="C53" s="37">
        <v>0.81</v>
      </c>
      <c r="D53" s="37">
        <v>1.65</v>
      </c>
      <c r="E53" s="36"/>
      <c r="F53" s="2">
        <v>0</v>
      </c>
      <c r="G53" s="37">
        <v>6</v>
      </c>
      <c r="H53" s="37">
        <v>2</v>
      </c>
      <c r="I53" s="37">
        <v>0</v>
      </c>
      <c r="J53" s="37">
        <v>0</v>
      </c>
      <c r="K53" s="37">
        <v>0</v>
      </c>
      <c r="L53" s="37">
        <v>5</v>
      </c>
      <c r="M53" s="37">
        <v>1</v>
      </c>
      <c r="N53" s="13">
        <v>0</v>
      </c>
      <c r="O53" s="37">
        <v>1</v>
      </c>
      <c r="P53" s="37">
        <v>0</v>
      </c>
      <c r="Q53" s="37">
        <v>0</v>
      </c>
      <c r="R53" s="37">
        <v>0</v>
      </c>
      <c r="S53" s="4">
        <v>0</v>
      </c>
      <c r="T53" s="37">
        <v>1</v>
      </c>
      <c r="U53" s="37">
        <v>0</v>
      </c>
      <c r="V53" s="37">
        <v>0</v>
      </c>
      <c r="W53" s="37">
        <v>0</v>
      </c>
      <c r="X53" s="37">
        <v>0</v>
      </c>
      <c r="Y53" s="37">
        <v>2</v>
      </c>
      <c r="Z53" s="37">
        <v>0</v>
      </c>
      <c r="AA53" s="13">
        <v>0</v>
      </c>
      <c r="AB53" s="37">
        <v>0</v>
      </c>
      <c r="AC53" s="37">
        <v>0</v>
      </c>
      <c r="AD53" s="37">
        <v>0</v>
      </c>
      <c r="AE53" s="37">
        <v>0</v>
      </c>
      <c r="AF53" s="44">
        <v>2</v>
      </c>
      <c r="AG53" s="37">
        <v>3</v>
      </c>
      <c r="AH53" s="37">
        <v>2</v>
      </c>
      <c r="AI53" s="37">
        <v>2</v>
      </c>
      <c r="AJ53" s="37">
        <v>0</v>
      </c>
      <c r="AK53" s="37">
        <v>1</v>
      </c>
      <c r="AL53" s="37">
        <v>1</v>
      </c>
      <c r="AM53" s="37">
        <v>1</v>
      </c>
      <c r="AN53" s="13">
        <v>0</v>
      </c>
      <c r="AO53" s="37">
        <v>0</v>
      </c>
      <c r="AP53" s="37">
        <v>0</v>
      </c>
      <c r="AQ53" s="37">
        <v>0</v>
      </c>
      <c r="AR53" s="37">
        <v>0</v>
      </c>
      <c r="AS53" s="6"/>
      <c r="AT53" s="36"/>
      <c r="AU53" s="36"/>
      <c r="AV53" s="36"/>
      <c r="AW53" s="36"/>
      <c r="AX53" s="36"/>
      <c r="AY53" s="36"/>
      <c r="AZ53" s="36"/>
      <c r="BA53" s="13"/>
      <c r="BB53" s="36"/>
      <c r="BC53" s="36"/>
      <c r="BD53" s="36"/>
      <c r="BE53" s="36"/>
      <c r="BF53" s="10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</row>
    <row r="54" spans="1:105" ht="15.75" customHeight="1" x14ac:dyDescent="0.25">
      <c r="A54" s="41">
        <v>45698</v>
      </c>
      <c r="B54" s="41"/>
      <c r="C54" s="41"/>
      <c r="D54" s="41"/>
      <c r="E54" s="41"/>
      <c r="F54" s="2"/>
      <c r="G54" s="36"/>
      <c r="H54" s="36"/>
      <c r="I54" s="36"/>
      <c r="J54" s="36"/>
      <c r="K54" s="36"/>
      <c r="L54" s="36"/>
      <c r="M54" s="36"/>
      <c r="N54" s="13"/>
      <c r="O54" s="36"/>
      <c r="P54" s="36"/>
      <c r="Q54" s="36"/>
      <c r="R54" s="36"/>
      <c r="S54" s="4"/>
      <c r="T54" s="36"/>
      <c r="U54" s="36"/>
      <c r="V54" s="36"/>
      <c r="W54" s="36"/>
      <c r="X54" s="36"/>
      <c r="Y54" s="36"/>
      <c r="Z54" s="36"/>
      <c r="AA54" s="13"/>
      <c r="AB54" s="36"/>
      <c r="AC54" s="36"/>
      <c r="AD54" s="36"/>
      <c r="AE54" s="36"/>
      <c r="AF54" s="8"/>
      <c r="AG54" s="36"/>
      <c r="AH54" s="36"/>
      <c r="AI54" s="36"/>
      <c r="AJ54" s="36"/>
      <c r="AK54" s="36"/>
      <c r="AL54" s="36"/>
      <c r="AM54" s="36"/>
      <c r="AN54" s="13"/>
      <c r="AO54" s="36"/>
      <c r="AP54" s="36"/>
      <c r="AQ54" s="36"/>
      <c r="AR54" s="36"/>
      <c r="AS54" s="6"/>
      <c r="AT54" s="36"/>
      <c r="AU54" s="36"/>
      <c r="AV54" s="36"/>
      <c r="AW54" s="36"/>
      <c r="AX54" s="36"/>
      <c r="AY54" s="36"/>
      <c r="AZ54" s="36"/>
      <c r="BA54" s="13"/>
      <c r="BB54" s="36"/>
      <c r="BC54" s="36"/>
      <c r="BD54" s="36"/>
      <c r="BE54" s="36"/>
      <c r="BF54" s="10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</row>
    <row r="55" spans="1:105" ht="15.75" customHeight="1" x14ac:dyDescent="0.25">
      <c r="A55" s="2" t="s">
        <v>884</v>
      </c>
      <c r="B55" s="37">
        <v>1.26</v>
      </c>
      <c r="C55" s="37">
        <v>1.07</v>
      </c>
      <c r="D55" s="36"/>
      <c r="E55" s="36"/>
      <c r="F55" s="2">
        <v>0</v>
      </c>
      <c r="G55" s="37">
        <v>1</v>
      </c>
      <c r="H55" s="37">
        <v>0</v>
      </c>
      <c r="I55" s="37">
        <v>0</v>
      </c>
      <c r="J55" s="37">
        <v>0</v>
      </c>
      <c r="K55" s="37">
        <v>0</v>
      </c>
      <c r="L55" s="37">
        <v>2</v>
      </c>
      <c r="M55" s="37">
        <v>0</v>
      </c>
      <c r="N55" s="13">
        <v>0</v>
      </c>
      <c r="O55" s="37">
        <v>0</v>
      </c>
      <c r="P55" s="37">
        <v>1</v>
      </c>
      <c r="Q55" s="37">
        <v>0</v>
      </c>
      <c r="R55" s="37">
        <v>0</v>
      </c>
      <c r="S55" s="4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1</v>
      </c>
      <c r="Z55" s="37">
        <v>0</v>
      </c>
      <c r="AA55" s="13">
        <v>0</v>
      </c>
      <c r="AB55" s="37">
        <v>0</v>
      </c>
      <c r="AC55" s="37">
        <v>0</v>
      </c>
      <c r="AD55" s="37">
        <v>0</v>
      </c>
      <c r="AE55" s="37">
        <v>0</v>
      </c>
      <c r="AF55" s="8"/>
      <c r="AG55" s="36"/>
      <c r="AH55" s="36"/>
      <c r="AI55" s="36"/>
      <c r="AJ55" s="36"/>
      <c r="AK55" s="36"/>
      <c r="AL55" s="36"/>
      <c r="AM55" s="36"/>
      <c r="AN55" s="13"/>
      <c r="AO55" s="36"/>
      <c r="AP55" s="36"/>
      <c r="AQ55" s="36"/>
      <c r="AR55" s="36"/>
      <c r="AS55" s="6"/>
      <c r="AT55" s="36"/>
      <c r="AU55" s="36"/>
      <c r="AV55" s="36"/>
      <c r="AW55" s="36"/>
      <c r="AX55" s="36"/>
      <c r="AY55" s="36"/>
      <c r="AZ55" s="36"/>
      <c r="BA55" s="13"/>
      <c r="BB55" s="36"/>
      <c r="BC55" s="36"/>
      <c r="BD55" s="36"/>
      <c r="BE55" s="36"/>
      <c r="BF55" s="10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</row>
    <row r="56" spans="1:105" ht="15.75" customHeight="1" x14ac:dyDescent="0.25">
      <c r="B56" s="1">
        <f t="shared" ref="B56:E56" si="11">AVERAGE(B3:B55)</f>
        <v>1.2372727272727273</v>
      </c>
      <c r="C56" s="1">
        <f t="shared" si="11"/>
        <v>1.1668181818181822</v>
      </c>
      <c r="D56" s="1">
        <f t="shared" si="11"/>
        <v>1.2000000000000002</v>
      </c>
      <c r="E56" s="1">
        <f t="shared" si="11"/>
        <v>0.67</v>
      </c>
      <c r="F56" s="2"/>
      <c r="N56" s="13"/>
      <c r="S56" s="4"/>
      <c r="AA56" s="13"/>
      <c r="AF56" s="8"/>
      <c r="AN56" s="13"/>
      <c r="AS56" s="6"/>
      <c r="BA56" s="13"/>
      <c r="BF56" s="10"/>
    </row>
  </sheetData>
  <mergeCells count="22">
    <mergeCell ref="CP1:CR1"/>
    <mergeCell ref="CS1:CU1"/>
    <mergeCell ref="CV1:CX1"/>
    <mergeCell ref="CY1:DA1"/>
    <mergeCell ref="BU1:BW1"/>
    <mergeCell ref="BX1:BZ1"/>
    <mergeCell ref="CA1:CC1"/>
    <mergeCell ref="CD1:CF1"/>
    <mergeCell ref="CG1:CI1"/>
    <mergeCell ref="CJ1:CL1"/>
    <mergeCell ref="CM1:CO1"/>
    <mergeCell ref="CP3:CR3"/>
    <mergeCell ref="CS3:CU3"/>
    <mergeCell ref="CV3:CX3"/>
    <mergeCell ref="CY3:DA3"/>
    <mergeCell ref="BU3:BW3"/>
    <mergeCell ref="BX3:BZ3"/>
    <mergeCell ref="CA3:CC3"/>
    <mergeCell ref="CD3:CF3"/>
    <mergeCell ref="CG3:CI3"/>
    <mergeCell ref="CJ3:CL3"/>
    <mergeCell ref="CM3:CO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48" t="s">
        <v>0</v>
      </c>
      <c r="C1" s="49"/>
      <c r="D1" s="50" t="s">
        <v>1</v>
      </c>
      <c r="E1" s="49"/>
      <c r="F1" s="51" t="s">
        <v>177</v>
      </c>
      <c r="G1" s="49"/>
      <c r="H1" s="48" t="s">
        <v>174</v>
      </c>
      <c r="I1" s="49"/>
      <c r="J1" s="50" t="s">
        <v>175</v>
      </c>
      <c r="K1" s="49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52" t="str">
        <f>"Mirage"&amp;" "&amp;H5/SUM(H5:I5)*100</f>
        <v>Mirage 25</v>
      </c>
      <c r="I3" s="53"/>
      <c r="J3" s="52" t="str">
        <f>"Inferno"&amp;" "&amp;ROUND(J5/SUM(J5:K5)*100,0)</f>
        <v>Inferno 40</v>
      </c>
      <c r="K3" s="53"/>
      <c r="L3" s="52" t="str">
        <f>"Overpass"&amp;" "&amp;ROUND(L5/SUM(L5:M5)*100,0)</f>
        <v>Overpass 67</v>
      </c>
      <c r="M3" s="53"/>
      <c r="N3" s="52" t="str">
        <f>"Vertigo"&amp;" "&amp;ROUND(N5/SUM(N5:O5)*100,0)</f>
        <v>Vertigo 80</v>
      </c>
      <c r="O3" s="53"/>
      <c r="P3" s="52" t="str">
        <f>"Ancient"&amp;" "&amp;ROUND(P5/SUM(P5:Q5)*100,0)</f>
        <v>Ancient 50</v>
      </c>
      <c r="Q3" s="53"/>
      <c r="R3" s="52" t="str">
        <f>"Anubis"&amp;" "&amp;ROUND(R5/SUM(R5:S5)*100,0)</f>
        <v>Anubis 67</v>
      </c>
      <c r="S3" s="53"/>
      <c r="T3" s="52" t="str">
        <f>"Dust II"&amp;" "&amp;ROUND(T5/SUM(T5:U5)*100,0)</f>
        <v>Dust II 100</v>
      </c>
      <c r="U3" s="53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52" t="s">
        <v>206</v>
      </c>
      <c r="I7" s="53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Павлов</cp:lastModifiedBy>
  <dcterms:modified xsi:type="dcterms:W3CDTF">2025-02-14T08:28:47Z</dcterms:modified>
</cp:coreProperties>
</file>