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7118C155-369B-4114-BC43-829C6AEABB89}" xr6:coauthVersionLast="45" xr6:coauthVersionMax="47" xr10:uidLastSave="{00000000-0000-0000-0000-000000000000}"/>
  <bookViews>
    <workbookView xWindow="-120" yWindow="-120" windowWidth="29040" windowHeight="15720" firstSheet="3" activeTab="12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5" i="13" l="1"/>
  <c r="CN5" i="13"/>
  <c r="CK5" i="13"/>
  <c r="CL5" i="13"/>
  <c r="CM5" i="13"/>
  <c r="CJ5" i="13"/>
  <c r="CK2" i="13"/>
  <c r="CL2" i="13"/>
  <c r="CM2" i="13"/>
  <c r="CO2" i="13"/>
  <c r="CN2" i="13"/>
  <c r="DS5" i="13"/>
  <c r="DN6" i="13" s="1"/>
  <c r="DR5" i="13"/>
  <c r="DQ5" i="13"/>
  <c r="DO5" i="13"/>
  <c r="DP5" i="13"/>
  <c r="DN5" i="13"/>
  <c r="AF33" i="13"/>
  <c r="DN5" i="14" l="1"/>
  <c r="DT2" i="14"/>
  <c r="DU5" i="14"/>
  <c r="DV5" i="14"/>
  <c r="DW5" i="14"/>
  <c r="DX5" i="14"/>
  <c r="DY5" i="14"/>
  <c r="DT5" i="14"/>
  <c r="EA2" i="14"/>
  <c r="EB2" i="14"/>
  <c r="EC2" i="14"/>
  <c r="ED2" i="14"/>
  <c r="EE2" i="14"/>
  <c r="DU2" i="14"/>
  <c r="DV2" i="14"/>
  <c r="DW2" i="14"/>
  <c r="DX2" i="14"/>
  <c r="DY2" i="14"/>
  <c r="DZ2" i="14"/>
  <c r="CP2" i="13" l="1"/>
  <c r="AL4" i="12"/>
  <c r="AM4" i="12"/>
  <c r="AK4" i="12"/>
  <c r="AJ4" i="12"/>
  <c r="AG4" i="12"/>
  <c r="AH4" i="12"/>
  <c r="AI4" i="12"/>
  <c r="AF4" i="12"/>
  <c r="H4" i="12"/>
  <c r="L4" i="12"/>
  <c r="S4" i="12"/>
  <c r="R4" i="12"/>
  <c r="Q4" i="12"/>
  <c r="P4" i="12"/>
  <c r="O4" i="12"/>
  <c r="N4" i="12"/>
  <c r="M4" i="12"/>
  <c r="K4" i="12"/>
  <c r="J4" i="12"/>
  <c r="I4" i="12"/>
  <c r="X4" i="12"/>
  <c r="W4" i="12"/>
  <c r="V4" i="12"/>
  <c r="U4" i="12"/>
  <c r="T4" i="12"/>
  <c r="C205" i="12"/>
  <c r="B205" i="12"/>
  <c r="AJ5" i="12" l="1"/>
  <c r="AF5" i="12"/>
  <c r="DZ3" i="14"/>
  <c r="DT6" i="14" l="1"/>
  <c r="DU2" i="13"/>
  <c r="DV2" i="13"/>
  <c r="DW2" i="13"/>
  <c r="DX2" i="13"/>
  <c r="DY2" i="13"/>
  <c r="DT2" i="13"/>
  <c r="DO2" i="13"/>
  <c r="DP2" i="13"/>
  <c r="DQ2" i="13"/>
  <c r="DR2" i="13"/>
  <c r="DS2" i="13"/>
  <c r="DN2" i="13"/>
  <c r="DN3" i="13" s="1"/>
  <c r="DI5" i="13"/>
  <c r="DJ5" i="13"/>
  <c r="DK5" i="13"/>
  <c r="DL5" i="13"/>
  <c r="DM5" i="13"/>
  <c r="DH5" i="13"/>
  <c r="DH2" i="13"/>
  <c r="DC5" i="13"/>
  <c r="DD5" i="13"/>
  <c r="DE5" i="13"/>
  <c r="DF5" i="13"/>
  <c r="DG5" i="13"/>
  <c r="DB5" i="13"/>
  <c r="DB6" i="13"/>
  <c r="DC2" i="13"/>
  <c r="DD2" i="13"/>
  <c r="DE2" i="13"/>
  <c r="DF2" i="13"/>
  <c r="DG2" i="13"/>
  <c r="DB2" i="13"/>
  <c r="DB3" i="13" s="1"/>
  <c r="CW5" i="13"/>
  <c r="CX5" i="13"/>
  <c r="CY5" i="13"/>
  <c r="CZ5" i="13"/>
  <c r="DA5" i="13"/>
  <c r="CV5" i="13"/>
  <c r="CQ5" i="13"/>
  <c r="CR5" i="13"/>
  <c r="CS5" i="13"/>
  <c r="CT5" i="13"/>
  <c r="CU5" i="13"/>
  <c r="CP5" i="13"/>
  <c r="CW2" i="13"/>
  <c r="CX2" i="13"/>
  <c r="CY2" i="13"/>
  <c r="CZ2" i="13"/>
  <c r="DA2" i="13"/>
  <c r="CV2" i="13"/>
  <c r="CQ2" i="13"/>
  <c r="CR2" i="13"/>
  <c r="CS2" i="13"/>
  <c r="CT2" i="13"/>
  <c r="CU2" i="13"/>
  <c r="CJ2" i="13"/>
  <c r="CP6" i="13"/>
  <c r="DM2" i="13"/>
  <c r="DL2" i="13"/>
  <c r="DK2" i="13"/>
  <c r="DJ2" i="13"/>
  <c r="DI2" i="13"/>
  <c r="DO5" i="14"/>
  <c r="DP5" i="14"/>
  <c r="DQ5" i="14"/>
  <c r="DR5" i="14"/>
  <c r="DS5" i="14"/>
  <c r="DN6" i="14"/>
  <c r="DH5" i="14"/>
  <c r="DI5" i="14"/>
  <c r="DJ5" i="14"/>
  <c r="DK5" i="14"/>
  <c r="DL5" i="14"/>
  <c r="DM5" i="14"/>
  <c r="DB5" i="14"/>
  <c r="DC5" i="14"/>
  <c r="DD5" i="14"/>
  <c r="DE5" i="14"/>
  <c r="DF5" i="14"/>
  <c r="DG5" i="14"/>
  <c r="CV5" i="14"/>
  <c r="CW5" i="14"/>
  <c r="CX5" i="14"/>
  <c r="CY5" i="14"/>
  <c r="CZ5" i="14"/>
  <c r="DA5" i="14"/>
  <c r="CP5" i="14"/>
  <c r="CJ5" i="14"/>
  <c r="CK5" i="14"/>
  <c r="CL5" i="14"/>
  <c r="CM5" i="14"/>
  <c r="CN5" i="14"/>
  <c r="CO5" i="14"/>
  <c r="DN2" i="14"/>
  <c r="DO2" i="14"/>
  <c r="DP2" i="14"/>
  <c r="DQ2" i="14"/>
  <c r="DR2" i="14"/>
  <c r="DS2" i="14"/>
  <c r="DH2" i="14"/>
  <c r="DI2" i="14"/>
  <c r="DJ2" i="14"/>
  <c r="DK2" i="14"/>
  <c r="DL2" i="14"/>
  <c r="DM2" i="14"/>
  <c r="DB2" i="14"/>
  <c r="CQ2" i="14"/>
  <c r="CR2" i="14"/>
  <c r="CS2" i="14"/>
  <c r="CT2" i="14"/>
  <c r="CU2" i="14"/>
  <c r="CK2" i="14"/>
  <c r="CL2" i="14"/>
  <c r="CM2" i="14"/>
  <c r="CN2" i="14"/>
  <c r="CO2" i="14"/>
  <c r="DC2" i="14"/>
  <c r="DD2" i="14"/>
  <c r="DE2" i="14"/>
  <c r="DF2" i="14"/>
  <c r="DG2" i="14"/>
  <c r="CV2" i="14"/>
  <c r="CW2" i="14"/>
  <c r="CX2" i="14"/>
  <c r="CY2" i="14"/>
  <c r="CZ2" i="14"/>
  <c r="DA2" i="14"/>
  <c r="CP2" i="14"/>
  <c r="CJ2" i="14"/>
  <c r="CV3" i="13" l="1"/>
  <c r="DT3" i="13"/>
  <c r="DH3" i="13"/>
  <c r="DH6" i="13"/>
  <c r="CV6" i="13"/>
  <c r="CP3" i="13"/>
  <c r="CJ6" i="13"/>
  <c r="CJ3" i="13"/>
  <c r="AC4" i="12" l="1"/>
  <c r="AD4" i="12"/>
  <c r="AE4" i="12"/>
  <c r="Y4" i="12"/>
  <c r="Z4" i="12"/>
  <c r="AA4" i="12"/>
  <c r="CQ5" i="14" l="1"/>
  <c r="CR5" i="14"/>
  <c r="CS5" i="14"/>
  <c r="CT5" i="14"/>
  <c r="CU5" i="14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166" i="14"/>
  <c r="CF166" i="14"/>
  <c r="CE166" i="14"/>
  <c r="CD166" i="14"/>
  <c r="CC166" i="14"/>
  <c r="CB166" i="14"/>
  <c r="CA166" i="14"/>
  <c r="BZ166" i="14"/>
  <c r="BY166" i="14"/>
  <c r="BX166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E205" i="12"/>
  <c r="D205" i="12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</calcChain>
</file>

<file path=xl/sharedStrings.xml><?xml version="1.0" encoding="utf-8"?>
<sst xmlns="http://schemas.openxmlformats.org/spreadsheetml/2006/main" count="2132" uniqueCount="1067">
  <si>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</si>
  <si>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</si>
  <si>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</si>
  <si>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</si>
  <si>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</si>
  <si>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</si>
  <si>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</si>
  <si>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</si>
  <si>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</si>
  <si>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</si>
  <si>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</si>
  <si>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</si>
  <si>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</si>
  <si>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</si>
  <si>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</si>
  <si>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</si>
  <si>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</si>
  <si>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</si>
  <si>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</si>
  <si>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</si>
  <si>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</si>
  <si>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</si>
  <si>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</si>
  <si>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</si>
  <si>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</si>
  <si>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</si>
  <si>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</si>
  <si>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</si>
  <si>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</si>
  <si>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</si>
  <si>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</si>
  <si>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</si>
  <si>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</si>
  <si>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</si>
  <si>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</si>
  <si>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</si>
  <si>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</si>
  <si>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</si>
  <si>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</si>
  <si>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</si>
  <si>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</si>
  <si>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</si>
  <si>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</si>
  <si>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</si>
  <si>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</si>
  <si>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</si>
  <si>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</si>
  <si>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</si>
  <si>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</si>
  <si>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</si>
  <si>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</si>
  <si>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</si>
  <si>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</si>
  <si>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</si>
  <si>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</si>
  <si>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</si>
  <si>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</si>
  <si>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</si>
  <si>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</si>
  <si>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</si>
  <si>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</si>
  <si>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</si>
  <si>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</si>
  <si>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</si>
  <si>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</si>
  <si>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</si>
  <si>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</si>
  <si>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</si>
  <si>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</si>
  <si>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</si>
  <si>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</si>
  <si>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</si>
  <si>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</si>
  <si>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</si>
  <si>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</si>
  <si>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</si>
  <si>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</si>
  <si>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</si>
  <si>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</si>
  <si>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</si>
  <si>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</si>
  <si>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</si>
  <si>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</si>
  <si>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</si>
  <si>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</si>
  <si>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</si>
  <si>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</si>
  <si>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</si>
  <si>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</si>
  <si>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</si>
  <si>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</si>
  <si>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</si>
  <si>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</si>
  <si>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</si>
  <si>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</si>
  <si>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</si>
  <si>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</si>
  <si>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</si>
  <si>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</si>
  <si>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</si>
  <si>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</si>
  <si>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</si>
  <si>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</si>
  <si>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</si>
  <si>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</si>
  <si>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</si>
  <si>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</si>
  <si>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</si>
  <si>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</si>
  <si>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</si>
  <si>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</si>
  <si>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</si>
  <si>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</si>
  <si>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</si>
  <si>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</si>
  <si>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</si>
  <si>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</si>
  <si>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</si>
  <si>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</si>
  <si>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</si>
  <si>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</si>
  <si>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</si>
  <si>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</si>
  <si>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</si>
  <si>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</si>
  <si>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</si>
  <si>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</si>
  <si>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</si>
  <si>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</si>
  <si>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</si>
  <si>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</si>
  <si>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</si>
  <si>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</si>
  <si>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</si>
  <si>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</si>
  <si>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</si>
  <si>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</si>
  <si>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</si>
  <si>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</si>
  <si>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</si>
  <si>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</si>
  <si>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</si>
  <si>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</si>
  <si>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</si>
  <si>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</si>
  <si>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</si>
  <si>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</si>
  <si>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</si>
  <si>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</si>
  <si>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</si>
  <si>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</si>
  <si>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</si>
  <si>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</si>
  <si>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</si>
  <si>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</si>
  <si>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</si>
  <si>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</si>
  <si>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</si>
  <si>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</si>
  <si>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</si>
  <si>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</si>
  <si>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</si>
  <si>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</si>
  <si>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</si>
  <si>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</si>
  <si>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</si>
  <si>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</si>
  <si>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</si>
  <si>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</si>
  <si>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</si>
  <si>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</si>
  <si>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</si>
  <si>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</si>
  <si>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</si>
  <si>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</si>
  <si>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</si>
  <si>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</si>
  <si>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</si>
  <si>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</si>
  <si>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</si>
  <si>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</si>
  <si>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</si>
  <si>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</si>
  <si>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</si>
  <si>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</si>
  <si>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</si>
  <si>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</si>
  <si>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</si>
  <si>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</si>
  <si>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</si>
  <si>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</si>
  <si>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</si>
  <si>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</si>
  <si>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</si>
  <si>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</si>
  <si>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</si>
  <si>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</si>
  <si>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</si>
  <si>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</si>
  <si>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</si>
  <si>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</si>
  <si>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</si>
  <si>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</si>
  <si>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</si>
  <si>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</si>
  <si>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</si>
  <si>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</si>
  <si>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</si>
  <si>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</si>
  <si>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</si>
  <si>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</si>
  <si>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</si>
  <si>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</si>
  <si>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</si>
  <si>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</si>
  <si>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</si>
  <si>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</si>
  <si>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</si>
  <si>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</si>
  <si>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</si>
  <si>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</si>
  <si>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</si>
  <si>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</si>
  <si>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</si>
  <si>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</si>
  <si>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</si>
  <si>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</si>
  <si>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</si>
  <si>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</si>
  <si>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</si>
  <si>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</si>
  <si>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</si>
  <si>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</si>
  <si>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</si>
  <si>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</si>
  <si>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</si>
  <si>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</si>
  <si>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</si>
  <si>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</si>
  <si>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</si>
  <si>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</si>
  <si>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</si>
  <si>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</si>
  <si>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</si>
  <si>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</si>
  <si>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</si>
  <si>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</si>
  <si>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</si>
  <si>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</si>
  <si>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</si>
  <si>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</si>
  <si>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</si>
  <si>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</si>
  <si>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</si>
  <si>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</si>
  <si>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</si>
  <si>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</si>
  <si>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</si>
  <si>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</si>
  <si>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</si>
  <si>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</si>
  <si>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</si>
  <si>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</si>
  <si>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</si>
  <si>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</si>
  <si>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</si>
  <si>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</si>
  <si>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</si>
  <si>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</si>
  <si>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</si>
  <si>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</si>
  <si>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</si>
  <si>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</si>
  <si>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</si>
  <si>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</si>
  <si>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</si>
  <si>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</si>
  <si>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</si>
  <si>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</si>
  <si>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</si>
  <si>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</si>
  <si>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</si>
  <si>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</si>
  <si>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</si>
  <si>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</si>
  <si>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</si>
  <si>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</si>
  <si>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</si>
  <si>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</si>
  <si>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</si>
  <si>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</si>
  <si>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</si>
  <si>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</si>
  <si>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</si>
  <si>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</si>
  <si>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</si>
  <si>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</si>
  <si>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</si>
  <si>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</si>
  <si>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</si>
  <si>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</si>
  <si>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</si>
  <si>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</si>
  <si>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</si>
  <si>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</si>
  <si>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</si>
  <si>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</si>
  <si>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</si>
  <si>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</si>
  <si>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</si>
  <si>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</si>
  <si>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</si>
  <si>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</si>
  <si>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</si>
  <si>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</si>
  <si>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</si>
  <si>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</si>
  <si>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</si>
  <si>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</si>
  <si>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</si>
  <si>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</si>
  <si>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</si>
  <si>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</si>
  <si>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</si>
  <si>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</si>
  <si>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</si>
  <si>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</si>
  <si>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</si>
  <si>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</si>
  <si>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</si>
  <si>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</si>
  <si>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</si>
  <si>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</si>
  <si>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</si>
  <si>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</si>
  <si>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</si>
  <si>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</si>
  <si>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</si>
  <si>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</si>
  <si>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</si>
  <si>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</si>
  <si>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</si>
  <si>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</si>
  <si>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</si>
  <si>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</si>
  <si>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</si>
  <si>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</si>
  <si>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</si>
  <si>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</si>
  <si>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</si>
  <si>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</si>
  <si>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</si>
  <si>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</si>
  <si>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</si>
  <si>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</si>
  <si>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</si>
  <si>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</si>
  <si>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</si>
  <si>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</si>
  <si>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</si>
  <si>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</si>
  <si>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</si>
  <si>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</si>
  <si>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</si>
  <si>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</si>
  <si>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</si>
  <si>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</si>
  <si>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</si>
  <si>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</si>
  <si>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</si>
  <si>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</si>
  <si>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</si>
  <si>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</si>
  <si>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</si>
  <si>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</si>
  <si>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</si>
  <si>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</si>
  <si>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</si>
  <si>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</si>
  <si>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</si>
  <si>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</si>
  <si>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</si>
  <si>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</si>
  <si>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</si>
  <si>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</si>
  <si>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</si>
  <si>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</si>
  <si>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</si>
  <si>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</si>
  <si>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</si>
  <si>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</si>
  <si>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</si>
  <si>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</si>
  <si>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</si>
  <si>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</si>
  <si>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</si>
  <si>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</si>
  <si>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</si>
  <si>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</si>
  <si>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</si>
  <si>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</si>
  <si>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</si>
  <si>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</si>
  <si>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</si>
  <si>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</si>
  <si>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</si>
  <si>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</si>
  <si>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</si>
  <si>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</si>
  <si>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</si>
  <si>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</si>
  <si>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</si>
  <si>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</si>
  <si>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</si>
  <si>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</si>
  <si>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</si>
  <si>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</si>
  <si>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</si>
  <si>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</si>
  <si>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</si>
  <si>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</si>
  <si>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</si>
  <si>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</si>
  <si>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</si>
  <si>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</si>
  <si>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</si>
  <si>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</si>
  <si>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</si>
  <si>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</si>
  <si>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</si>
  <si>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</si>
  <si>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</si>
  <si>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</si>
  <si>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</si>
  <si>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</si>
  <si>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</si>
  <si>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</si>
  <si>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</si>
  <si>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</si>
  <si>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</si>
  <si>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</si>
  <si>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</si>
  <si>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</si>
  <si>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</si>
  <si>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</si>
  <si>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</si>
  <si>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</si>
  <si>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</si>
  <si>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</si>
  <si>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</si>
  <si>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</si>
  <si>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</si>
  <si>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</si>
  <si>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</si>
  <si>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</si>
  <si>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</si>
  <si>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</si>
  <si>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</si>
  <si>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</si>
  <si>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</si>
  <si>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</si>
  <si>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</si>
  <si>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</si>
  <si>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</si>
  <si>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</si>
  <si>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</si>
  <si>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</si>
  <si>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</si>
  <si>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</si>
  <si>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</si>
  <si>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</si>
  <si>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</si>
  <si>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</si>
  <si>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</si>
  <si>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</si>
  <si>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</si>
  <si>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</si>
  <si>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</si>
  <si>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</si>
  <si>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</si>
  <si>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</si>
  <si>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</si>
  <si>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</si>
  <si>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</si>
  <si>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</si>
  <si>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</si>
  <si>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</si>
  <si>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</si>
  <si>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</si>
  <si>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</si>
  <si>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</si>
  <si>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</si>
  <si>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</si>
  <si>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</si>
  <si>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</si>
  <si>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</si>
  <si>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</si>
  <si>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</si>
  <si>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</si>
  <si>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</si>
  <si>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</si>
  <si>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</si>
  <si>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</si>
  <si>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</si>
  <si>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</si>
  <si>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</si>
  <si>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</si>
  <si>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</si>
  <si>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</si>
  <si>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</si>
  <si>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</si>
  <si>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</si>
  <si>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</si>
  <si>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</si>
  <si>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</si>
  <si>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</si>
  <si>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</si>
  <si>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</si>
  <si>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</si>
  <si>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</si>
  <si>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</si>
  <si>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</si>
  <si>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</si>
  <si>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</si>
  <si>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</si>
  <si>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</si>
  <si>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</si>
  <si>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</si>
  <si>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</si>
  <si>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</si>
  <si>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</si>
  <si>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</si>
  <si>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</si>
  <si>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</si>
  <si>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</si>
  <si>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</si>
  <si>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</si>
  <si>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</si>
  <si>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</si>
  <si>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</si>
  <si>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</si>
  <si>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</si>
  <si>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</si>
  <si>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</si>
  <si>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</si>
  <si>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</si>
  <si>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</si>
  <si>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</si>
  <si>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</si>
  <si>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</si>
  <si>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</si>
  <si>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</si>
  <si>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</si>
  <si>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</si>
  <si>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</si>
  <si>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</si>
  <si>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</si>
  <si>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</si>
  <si>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</si>
  <si>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</si>
  <si>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</si>
  <si>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</si>
  <si>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</si>
  <si>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</si>
  <si>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</si>
  <si>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</si>
  <si>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</si>
  <si>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</si>
  <si>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</si>
  <si>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</si>
  <si>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</si>
  <si>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</si>
  <si>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</si>
  <si>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</si>
  <si>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</si>
  <si>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</si>
  <si>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</si>
  <si>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</si>
  <si>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</si>
  <si>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</si>
  <si>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</si>
  <si>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</si>
  <si>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</si>
  <si>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</si>
  <si>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</si>
  <si>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</si>
  <si>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</si>
  <si>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</si>
  <si>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</si>
  <si>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</si>
  <si>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</si>
  <si>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</si>
  <si>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</si>
  <si>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</si>
  <si>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</si>
  <si>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</si>
  <si>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</si>
  <si>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</si>
  <si>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</si>
  <si>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</si>
  <si>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</si>
  <si>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</si>
  <si>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</si>
  <si>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</si>
  <si>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</si>
  <si>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</si>
  <si>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</si>
  <si>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</si>
  <si>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</si>
  <si>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</si>
  <si>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</si>
  <si>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</si>
  <si>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</si>
  <si>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</si>
  <si>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</si>
  <si>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</si>
  <si>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</si>
  <si>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</si>
  <si>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</si>
  <si>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</si>
  <si>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</si>
  <si>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</si>
  <si>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</si>
  <si>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</si>
  <si>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</si>
  <si>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</si>
  <si>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</si>
  <si>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</si>
  <si>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</si>
  <si>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</si>
  <si>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</si>
  <si>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</si>
  <si>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</si>
  <si>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</si>
  <si>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</si>
  <si>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</si>
  <si>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</si>
  <si>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</si>
  <si>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</si>
  <si>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</si>
  <si>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</si>
  <si>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</si>
  <si>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</si>
  <si>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</si>
  <si>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</si>
  <si>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</si>
  <si>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</si>
  <si>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</si>
  <si>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</si>
  <si>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</si>
  <si>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</si>
  <si>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</si>
  <si>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</si>
  <si>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</si>
  <si>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</si>
  <si>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</si>
  <si>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</si>
  <si>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</si>
  <si>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</si>
  <si>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</si>
  <si>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</si>
  <si>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</si>
  <si>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</si>
  <si>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</si>
  <si>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</si>
  <si>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</si>
  <si>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</si>
  <si>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</si>
  <si>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</si>
  <si>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</si>
  <si>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</si>
  <si>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</si>
  <si>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</si>
  <si>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</si>
  <si>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</si>
  <si>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</si>
  <si>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</si>
  <si>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</si>
  <si>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</si>
  <si>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</si>
  <si>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</si>
  <si>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</si>
  <si>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</si>
  <si>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</si>
  <si>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</si>
  <si>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</si>
  <si>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</si>
  <si>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</si>
  <si>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</si>
  <si>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</si>
  <si>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</si>
  <si>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</si>
  <si>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</si>
  <si>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</si>
  <si>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</si>
  <si>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</si>
  <si>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</si>
  <si>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</si>
  <si>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</si>
  <si>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</si>
  <si>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</si>
  <si>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</si>
  <si>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</si>
  <si>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</si>
  <si>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</si>
  <si>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</si>
  <si>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</si>
  <si>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</si>
  <si>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</si>
  <si>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</si>
  <si>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</si>
  <si>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</si>
  <si>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</si>
  <si>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</si>
  <si>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</si>
  <si>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</si>
  <si>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</si>
  <si>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</si>
  <si>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</si>
  <si>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</si>
  <si>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</si>
  <si>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</si>
  <si>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</si>
  <si>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</si>
  <si>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</si>
  <si>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</si>
  <si>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</si>
  <si>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</si>
  <si>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</si>
  <si>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</si>
  <si>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</si>
  <si>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</si>
  <si>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</si>
  <si>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</si>
  <si>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</si>
  <si>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</si>
  <si>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</si>
  <si>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</si>
  <si>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</si>
  <si>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</si>
  <si>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</si>
  <si>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</si>
  <si>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</si>
  <si>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</si>
  <si>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</si>
  <si>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</si>
  <si>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</si>
  <si>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</si>
  <si>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</si>
  <si>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</si>
  <si>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</si>
  <si>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</si>
  <si>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</si>
  <si>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</si>
  <si>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</si>
  <si>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</si>
  <si>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</si>
  <si>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</si>
  <si>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</si>
  <si>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</si>
  <si>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</si>
  <si>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</si>
  <si>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</si>
  <si>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</si>
  <si>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</si>
  <si>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</si>
  <si>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</si>
  <si>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</si>
  <si>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</si>
  <si>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</si>
  <si>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</si>
  <si>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</si>
  <si>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</si>
  <si>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</si>
  <si>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</si>
  <si>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</si>
  <si>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</si>
  <si>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</si>
  <si>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</si>
  <si>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</si>
  <si>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</si>
  <si>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</si>
  <si>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</si>
  <si>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</si>
  <si>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</si>
  <si>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</si>
  <si>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</si>
  <si>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</si>
  <si>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</si>
  <si>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</si>
  <si>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</si>
  <si>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</si>
  <si>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</si>
  <si>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</si>
  <si>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</si>
  <si>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</si>
  <si>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</si>
  <si>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</si>
  <si>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</si>
  <si>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</si>
  <si>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</si>
  <si>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</si>
  <si>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</si>
  <si>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</si>
  <si>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</si>
  <si>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</si>
  <si>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</si>
  <si>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</si>
  <si>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</si>
  <si>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</si>
  <si>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</si>
  <si>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</si>
  <si>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</si>
  <si>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</si>
  <si>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</si>
  <si>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</si>
  <si>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</si>
  <si>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</si>
  <si>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</si>
  <si>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</si>
  <si>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</si>
  <si>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</si>
  <si>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</si>
  <si>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</si>
  <si>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</si>
  <si>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</si>
  <si>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</si>
  <si>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</si>
  <si>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</si>
  <si>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</si>
  <si>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</si>
  <si>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</si>
  <si>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</si>
  <si>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</si>
  <si>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</si>
  <si>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</si>
  <si>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</si>
  <si>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</si>
  <si>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</si>
  <si>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</si>
  <si>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</si>
  <si>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</si>
  <si>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</si>
  <si>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</si>
  <si>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</si>
  <si>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</si>
  <si>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</si>
  <si>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</si>
  <si>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</si>
  <si>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</si>
  <si>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</si>
  <si>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</si>
  <si>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</si>
  <si>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</si>
  <si>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</si>
  <si>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</si>
  <si>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</si>
  <si>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</si>
  <si>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</si>
  <si>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</si>
  <si>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</si>
  <si>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</si>
  <si>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</si>
  <si>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</si>
  <si>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</si>
  <si>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</si>
  <si>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</si>
  <si>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</si>
  <si>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</si>
  <si>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</si>
  <si>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</si>
  <si>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</si>
  <si>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</si>
  <si>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</si>
  <si>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</si>
  <si>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</si>
  <si>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</si>
  <si>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</si>
  <si>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</si>
  <si>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</si>
  <si>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</si>
  <si>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</si>
  <si>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</si>
  <si>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</si>
  <si>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</si>
  <si>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</si>
  <si>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</si>
  <si>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</si>
  <si>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</si>
  <si>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</si>
  <si>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</si>
  <si>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</si>
  <si>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</si>
  <si>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</si>
  <si>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</si>
  <si>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</si>
  <si>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</si>
  <si>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</si>
  <si>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</si>
  <si>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</si>
  <si>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</si>
  <si>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</si>
  <si>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</si>
  <si>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</si>
  <si>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</si>
  <si>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</si>
  <si>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</si>
  <si>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</si>
  <si>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</si>
  <si>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</si>
  <si>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</si>
  <si>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</si>
  <si>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</si>
  <si>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</si>
  <si>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</si>
  <si>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</si>
  <si>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</si>
  <si>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</si>
  <si>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</si>
  <si>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</si>
  <si>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</si>
  <si>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</si>
  <si>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</si>
  <si>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</si>
  <si>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</si>
  <si>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</si>
  <si>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</si>
  <si>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</si>
  <si>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</si>
  <si>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</si>
  <si>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</si>
  <si>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</si>
  <si>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</si>
  <si>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</si>
  <si>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</si>
  <si>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</si>
  <si>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</si>
  <si>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</si>
  <si>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</si>
  <si>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</si>
  <si>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</si>
  <si>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</si>
  <si>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</si>
  <si>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</si>
  <si>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</si>
  <si>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</si>
  <si>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</si>
  <si>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</si>
  <si>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</si>
  <si>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</si>
  <si>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</si>
  <si>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</si>
  <si>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</si>
  <si>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OVERPASS (0/2/0)</t>
  </si>
  <si>
    <t>ITALY (2/0/0)</t>
  </si>
  <si>
    <t>10, 10 lvl - win</t>
  </si>
  <si>
    <t>9 lvl x3, 5 lvl, 4 lvl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</si>
  <si>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</si>
  <si>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</si>
  <si>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</si>
  <si>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</si>
  <si>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</si>
  <si>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</si>
  <si>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</si>
  <si>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</si>
  <si>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</si>
  <si>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</si>
  <si>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</si>
  <si>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</si>
  <si>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</si>
  <si>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</si>
  <si>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</si>
  <si>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</si>
  <si>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</si>
  <si>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</si>
  <si>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</si>
  <si>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</si>
  <si>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</si>
  <si>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</si>
  <si>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</si>
  <si>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</si>
  <si>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</si>
  <si>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</si>
  <si>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</si>
  <si>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</si>
  <si>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</si>
  <si>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</si>
  <si>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</si>
  <si>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</si>
  <si>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</si>
  <si>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</si>
  <si>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</si>
  <si>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</si>
  <si>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</si>
  <si>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</si>
  <si>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</si>
  <si>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</si>
  <si>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INFERNO (2/0/0)</t>
  </si>
  <si>
    <t>8 map (train)</t>
  </si>
  <si>
    <t>TRAIN (0/1/0)</t>
  </si>
  <si>
    <t>9 map (dust)</t>
  </si>
  <si>
    <t>11 map (anu)</t>
  </si>
  <si>
    <t>MIRAGE (11/8/2)</t>
  </si>
  <si>
    <t>INFERNO (6/2/0)</t>
  </si>
  <si>
    <t>TRAIN (3/3/1)</t>
  </si>
  <si>
    <t>NUKE (3/5/1)</t>
  </si>
  <si>
    <t>EDIN (3/2/0)</t>
  </si>
  <si>
    <t>BASALT (1/0/0)</t>
  </si>
  <si>
    <t>OFFICE (7/7/2)</t>
  </si>
  <si>
    <t>VERTIGO (6/4/0)</t>
  </si>
  <si>
    <t>OFFICE (0/0/0)</t>
  </si>
  <si>
    <t>VERTIGO (0/0/0)</t>
  </si>
  <si>
    <t>ANUBIS (1/1/0)</t>
  </si>
  <si>
    <t>NUKE (0/0/0)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</si>
  <si>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</si>
  <si>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</si>
  <si>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</si>
  <si>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</si>
  <si>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</si>
  <si>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</si>
  <si>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</si>
  <si>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</si>
  <si>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</si>
  <si>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</si>
  <si>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</si>
  <si>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</si>
  <si>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</si>
  <si>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</si>
  <si>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</si>
  <si>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vertigo (30)</t>
  </si>
  <si>
    <t>172 map (nuke)</t>
  </si>
  <si>
    <t>173 map (inf)</t>
  </si>
  <si>
    <t>inferno (41)</t>
  </si>
  <si>
    <t>174 map (nuke)</t>
  </si>
  <si>
    <t>175 map (nuke)</t>
  </si>
  <si>
    <t>nuke (39)</t>
  </si>
  <si>
    <t>176 map (over)</t>
  </si>
  <si>
    <t>OVERPASS (26)</t>
  </si>
  <si>
    <t>126 map (dust)</t>
  </si>
  <si>
    <t>DUST (10/11/2)</t>
  </si>
  <si>
    <t>127 map (age)</t>
  </si>
  <si>
    <t>128 map (age)</t>
  </si>
  <si>
    <t>129 map (gra)</t>
  </si>
  <si>
    <t>GRAIL (0/0/1)</t>
  </si>
  <si>
    <t>130 map (age)</t>
  </si>
  <si>
    <t>131 map (age)</t>
  </si>
  <si>
    <t>AGENCY (3/1/0)</t>
  </si>
  <si>
    <t>132 map (anc)</t>
  </si>
  <si>
    <t>ANCIENT (6/3/2)</t>
  </si>
  <si>
    <t>133 map (anu)</t>
  </si>
  <si>
    <t>ANUBIS (5/4/0)</t>
  </si>
  <si>
    <t>12 map (dust)</t>
  </si>
  <si>
    <t>14 map (mir)</t>
  </si>
  <si>
    <t>16 map (anc)</t>
  </si>
  <si>
    <t>ANCIENT (1/0/0)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</si>
  <si>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</si>
  <si>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</si>
  <si>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</si>
  <si>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</si>
  <si>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</si>
  <si>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</si>
  <si>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</si>
  <si>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</si>
  <si>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MIRAGE (6/5/0)</t>
  </si>
  <si>
    <t>OVERPASS (1/0/0)</t>
  </si>
  <si>
    <t>23 map (dust)</t>
  </si>
  <si>
    <t>DUST (3/2/0)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</si>
</sst>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7" fillId="14" borderId="0" applyNumberFormat="0" applyBorder="0" applyAlignment="0" applyProtection="0"/>
    <xf numFmtId="0" fontId="3" fillId="17" borderId="2" applyNumberFormat="0" applyFont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</cellStyleXfs>
  <cellXfs count="728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14" fontId="4" fillId="2" borderId="1" xfId="0" applyNumberFormat="1" applyFont="1" applyFill="1" applyBorder="1"/>
    <xf numFmtId="0" fontId="8" fillId="7" borderId="2" xfId="0" applyFont="1" applyFill="1" applyBorder="1"/>
    <xf numFmtId="14" fontId="6" fillId="4" borderId="1" xfId="0" applyNumberFormat="1" applyFont="1" applyFill="1" applyBorder="1"/>
    <xf numFmtId="14" fontId="5" fillId="3" borderId="1" xfId="0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7" fillId="8" borderId="1" xfId="0" applyNumberFormat="1" applyFont="1" applyFill="1" applyBorder="1"/>
    <xf numFmtId="0" fontId="7" fillId="8" borderId="1" xfId="0" applyFont="1" applyFill="1" applyBorder="1"/>
    <xf numFmtId="49" fontId="8" fillId="0" borderId="0" xfId="0" applyNumberFormat="1" applyFont="1"/>
    <xf numFmtId="49" fontId="5" fillId="3" borderId="1" xfId="0" applyNumberFormat="1" applyFont="1" applyFill="1" applyBorder="1"/>
    <xf numFmtId="49" fontId="4" fillId="2" borderId="1" xfId="0" applyNumberFormat="1" applyFont="1" applyFill="1" applyBorder="1"/>
    <xf numFmtId="49" fontId="6" fillId="4" borderId="1" xfId="0" applyNumberFormat="1" applyFont="1" applyFill="1" applyBorder="1"/>
    <xf numFmtId="0" fontId="8" fillId="0" borderId="0" xfId="0" applyFont="1"/>
    <xf numFmtId="2" fontId="4" fillId="2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7" fillId="5" borderId="1" xfId="0" applyNumberFormat="1" applyFont="1" applyFill="1" applyBorder="1"/>
    <xf numFmtId="2" fontId="8" fillId="9" borderId="1" xfId="0" applyNumberFormat="1" applyFont="1" applyFill="1" applyBorder="1"/>
    <xf numFmtId="0" fontId="10" fillId="10" borderId="16" xfId="0" applyFont="1" applyFill="1" applyBorder="1"/>
    <xf numFmtId="0" fontId="8" fillId="11" borderId="1" xfId="0" applyFont="1" applyFill="1" applyBorder="1"/>
    <xf numFmtId="0" fontId="11" fillId="0" borderId="17" xfId="0" applyFont="1" applyBorder="1"/>
    <xf numFmtId="0" fontId="12" fillId="10" borderId="18" xfId="0" applyFont="1" applyFill="1" applyBorder="1"/>
    <xf numFmtId="164" fontId="5" fillId="3" borderId="1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4" borderId="0" xfId="0" applyFont="1" applyFill="1"/>
    <xf numFmtId="0" fontId="13" fillId="2" borderId="0" xfId="0" applyFont="1" applyFill="1"/>
    <xf numFmtId="164" fontId="13" fillId="4" borderId="0" xfId="0" applyNumberFormat="1" applyFont="1" applyFill="1"/>
    <xf numFmtId="164" fontId="14" fillId="3" borderId="0" xfId="0" applyNumberFormat="1" applyFont="1" applyFill="1"/>
    <xf numFmtId="0" fontId="14" fillId="3" borderId="0" xfId="0" applyFont="1" applyFill="1"/>
    <xf numFmtId="0" fontId="13" fillId="3" borderId="0" xfId="0" applyFont="1" applyFill="1"/>
    <xf numFmtId="0" fontId="7" fillId="5" borderId="0" xfId="0" applyFont="1" applyFill="1"/>
    <xf numFmtId="164" fontId="13" fillId="2" borderId="0" xfId="0" applyNumberFormat="1" applyFont="1" applyFill="1"/>
    <xf numFmtId="0" fontId="5" fillId="2" borderId="1" xfId="0" applyFont="1" applyFill="1" applyBorder="1"/>
    <xf numFmtId="0" fontId="15" fillId="5" borderId="1" xfId="0" applyFont="1" applyFill="1" applyBorder="1"/>
    <xf numFmtId="0" fontId="4" fillId="2" borderId="0" xfId="0" applyFont="1" applyFill="1"/>
    <xf numFmtId="0" fontId="13" fillId="12" borderId="0" xfId="0" applyFont="1" applyFill="1"/>
    <xf numFmtId="0" fontId="13" fillId="12" borderId="2" xfId="0" applyFont="1" applyFill="1" applyBorder="1"/>
    <xf numFmtId="164" fontId="13" fillId="3" borderId="0" xfId="0" applyNumberFormat="1" applyFont="1" applyFill="1"/>
    <xf numFmtId="0" fontId="5" fillId="3" borderId="16" xfId="0" applyFont="1" applyFill="1" applyBorder="1"/>
    <xf numFmtId="0" fontId="13" fillId="7" borderId="2" xfId="0" applyFont="1" applyFill="1" applyBorder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13" fillId="7" borderId="22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5" fillId="13" borderId="0" xfId="0" applyFont="1" applyFill="1"/>
    <xf numFmtId="0" fontId="6" fillId="4" borderId="0" xfId="0" applyFont="1" applyFill="1"/>
    <xf numFmtId="0" fontId="13" fillId="6" borderId="0" xfId="0" applyFont="1" applyFill="1"/>
    <xf numFmtId="0" fontId="13" fillId="7" borderId="22" xfId="0" applyFont="1" applyFill="1" applyBorder="1"/>
    <xf numFmtId="0" fontId="6" fillId="4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7" fillId="14" borderId="0" xfId="1" applyAlignment="1"/>
    <xf numFmtId="0" fontId="13" fillId="17" borderId="2" xfId="2" applyFont="1" applyAlignment="1"/>
    <xf numFmtId="0" fontId="18" fillId="15" borderId="0" xfId="3" applyAlignment="1"/>
    <xf numFmtId="0" fontId="2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1" fillId="21" borderId="24" xfId="0" applyFont="1" applyFill="1" applyBorder="1" applyAlignment="1">
      <alignment wrapText="1"/>
    </xf>
    <xf numFmtId="0" fontId="1" fillId="22" borderId="24" xfId="0" applyFont="1" applyFill="1" applyBorder="1" applyAlignment="1">
      <alignment wrapText="1"/>
    </xf>
    <xf numFmtId="0" fontId="1" fillId="23" borderId="24" xfId="0" applyFont="1" applyFill="1" applyBorder="1" applyAlignment="1">
      <alignment wrapText="1"/>
    </xf>
    <xf numFmtId="14" fontId="1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/>
    <xf numFmtId="0" fontId="19" fillId="16" borderId="0" xfId="4"/>
    <xf numFmtId="0" fontId="0" fillId="0" borderId="0" xfId="0" applyAlignment="1"/>
    <xf numFmtId="0" fontId="8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19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4" fillId="2" borderId="3" xfId="0" applyFont="1" applyFill="1" applyBorder="1" applyAlignment="1">
      <alignment horizontal="center"/>
    </xf>
    <xf numFmtId="0" fontId="9" fillId="0" borderId="4" xfId="0" applyFont="1" applyBorder="1"/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2" fillId="10" borderId="19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9" fillId="0" borderId="5" xfId="0" applyFont="1" applyBorder="1"/>
    <xf numFmtId="0" fontId="8" fillId="7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0" fillId="10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8" fillId="11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4" fillId="2" borderId="1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16" borderId="0" xfId="4" applyAlignment="1">
      <alignment horizontal="center"/>
    </xf>
    <xf numFmtId="0" fontId="8" fillId="7" borderId="0" xfId="0" applyFont="1" applyFill="1" applyAlignment="1">
      <alignment horizontal="center"/>
    </xf>
    <xf numFmtId="0" fontId="19" fillId="16" borderId="0" xfId="4"/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702" t="s">
        <v>373</v>
      </c>
      <c r="G3" s="703"/>
      <c r="H3" s="703"/>
      <c r="I3" s="702" t="s">
        <v>374</v>
      </c>
      <c r="J3" s="703"/>
      <c r="K3" s="703"/>
      <c r="L3" s="702" t="s">
        <v>375</v>
      </c>
      <c r="M3" s="703"/>
      <c r="N3" s="703"/>
      <c r="O3" s="702" t="s">
        <v>376</v>
      </c>
      <c r="P3" s="703"/>
      <c r="Q3" s="703"/>
      <c r="R3" s="702" t="s">
        <v>377</v>
      </c>
      <c r="S3" s="703"/>
      <c r="T3" s="702" t="s">
        <v>378</v>
      </c>
      <c r="U3" s="703"/>
      <c r="V3" s="702" t="s">
        <v>379</v>
      </c>
      <c r="W3" s="703"/>
      <c r="X3" s="703"/>
      <c r="Y3" s="702" t="s">
        <v>380</v>
      </c>
      <c r="Z3" s="703"/>
      <c r="AA3" s="70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698" t="s">
        <v>641</v>
      </c>
      <c r="B1" s="707"/>
      <c r="C1" s="707"/>
      <c r="D1" s="699"/>
      <c r="E1" s="700" t="s">
        <v>642</v>
      </c>
      <c r="F1" s="707"/>
      <c r="G1" s="707"/>
      <c r="H1" s="707"/>
      <c r="I1" s="707"/>
      <c r="J1" s="699"/>
      <c r="K1" s="701" t="s">
        <v>643</v>
      </c>
      <c r="L1" s="707"/>
      <c r="M1" s="707"/>
      <c r="N1" s="699"/>
      <c r="O1" s="708" t="s">
        <v>644</v>
      </c>
      <c r="P1" s="709"/>
      <c r="Q1" s="709"/>
      <c r="R1" s="709"/>
      <c r="S1" s="710"/>
      <c r="T1" s="711" t="s">
        <v>645</v>
      </c>
      <c r="U1" s="712"/>
      <c r="V1" s="712"/>
      <c r="W1" s="712"/>
      <c r="X1" s="713"/>
      <c r="Y1" s="714" t="s">
        <v>646</v>
      </c>
      <c r="Z1" s="715"/>
      <c r="AA1" s="715"/>
      <c r="AB1" s="716"/>
      <c r="AC1" s="717" t="s">
        <v>647</v>
      </c>
      <c r="AD1" s="707"/>
      <c r="AE1" s="707"/>
      <c r="AF1" s="707"/>
      <c r="AG1" s="69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702" t="s">
        <v>651</v>
      </c>
      <c r="B8" s="703"/>
      <c r="C8" s="703"/>
      <c r="D8" s="703"/>
      <c r="E8" s="703"/>
      <c r="F8" s="703"/>
      <c r="G8" s="70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704" t="s">
        <v>710</v>
      </c>
      <c r="C20" s="705"/>
      <c r="D20" s="705"/>
      <c r="E20" s="705"/>
      <c r="F20" s="705"/>
      <c r="G20" s="705"/>
      <c r="H20" s="706"/>
    </row>
    <row r="21" spans="1:13" ht="15.75" customHeight="1" x14ac:dyDescent="0.25"/>
    <row r="22" spans="1:13" ht="15.75" customHeight="1" x14ac:dyDescent="0.25">
      <c r="A22" s="704" t="s">
        <v>711</v>
      </c>
      <c r="B22" s="705"/>
      <c r="C22" s="70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205"/>
  <sheetViews>
    <sheetView workbookViewId="0">
      <pane ySplit="1" topLeftCell="A166" activePane="bottomLeft" state="frozen"/>
      <selection pane="bottomLeft" activeCell="L187" sqref="L187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718" t="s">
        <v>1032</v>
      </c>
      <c r="I3" s="703"/>
      <c r="J3" s="703"/>
      <c r="K3" s="703"/>
      <c r="L3" s="718" t="s">
        <v>1035</v>
      </c>
      <c r="M3" s="703"/>
      <c r="N3" s="703"/>
      <c r="O3" s="703"/>
      <c r="P3" s="719" t="s">
        <v>951</v>
      </c>
      <c r="Q3" s="703"/>
      <c r="R3" s="703"/>
      <c r="S3" s="703"/>
      <c r="T3" s="719" t="s">
        <v>948</v>
      </c>
      <c r="U3" s="703"/>
      <c r="V3" s="703"/>
      <c r="W3" s="703"/>
      <c r="X3" s="720" t="s">
        <v>1037</v>
      </c>
      <c r="Y3" s="703"/>
      <c r="Z3" s="703"/>
      <c r="AA3" s="703"/>
      <c r="AB3" s="723" t="s">
        <v>1029</v>
      </c>
      <c r="AC3" s="703"/>
      <c r="AD3" s="703"/>
      <c r="AE3" s="703"/>
      <c r="AF3" s="722" t="s">
        <v>1057</v>
      </c>
      <c r="AG3" s="722"/>
      <c r="AH3" s="722"/>
      <c r="AI3" s="722"/>
      <c r="AJ3" s="702" t="s">
        <v>1058</v>
      </c>
      <c r="AK3" s="702"/>
      <c r="AL3" s="702"/>
      <c r="AM3" s="702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AVERAGE(B6,B8,B10,B11,B13,B14,B16,B17,B23,B30,B42,B50,B53,B55,B60,B66,B70,B77,B79,B84,B97,B101,B106,B109,B115,B119,B126,B134,B136,B138,B145,B149,B167,B171,B173,B174,B184,B190,B193,B194,B201)</f>
        <v>0.98682926829268292</v>
      </c>
      <c r="I4" s="1">
        <f>AVERAGE(C6,C8,C10,C11,C13,C14,C16,C17,C23,C30,C42,C50,C53,C55,C60,C66,C70,C77,C79,C84,C97,C101,C106,C109,C115,C119,C126,C134,C136,C138,C145,C149,C167,C171,C173,C174,C184,C190,C193,C194,C201)</f>
        <v>0.89894736842105272</v>
      </c>
      <c r="J4" s="1">
        <f>AVERAGE(D6,D8,D10,D11,D13,D14,D16,D17,D23,D30,D42,D50,D53,D55,D60,D66,D70,D77,D79,D84,D97,D101,D106,D109,D115,D119,D126,D134,D136,D138,D145,D149,D167,D171,D173,D174,D184,D190,D193,D194,D201)</f>
        <v>0.2</v>
      </c>
      <c r="K4" s="1">
        <f>AVERAGE(E6,E8,E10,E11,E13,E14,E16,E17,E23,E30,E42,E50,E53,E55,E60,E66,E70,E77,E79,E84,E97,E101,E106,E109,E115,E119,E126,E134,E136,E138,E145,E149,E167,E171,E173,E174,E184,E190,E193,E194,E201)</f>
        <v>0.51500000000000001</v>
      </c>
      <c r="L4" s="1">
        <f>AVERAGE(B3,B5,B18,B27,B28,B32,B34,B36,B44,B56,B61,B63,B69,B75,B88,B96,B99,B105,B111,B116,B117,B128,B133,B139,B144,B147,B158,B162,B163,B164,B165,B166,B172,B177,B183,B195,B200,B202,B203)</f>
        <v>1.0853846153846154</v>
      </c>
      <c r="M4" s="1">
        <f>AVERAGE(C3,C5,C18,C27,C28,C32,C34,C36,C44,C56,C61,C63,C69,C75,C88,C96,C99,C105,C111,C116,C117,C128,C133,C139,C144,C147,C158,C162,C163,C164,C165,C166,C172,C177,C183,C195,C200,C202,C203)</f>
        <v>1.0137142857142856</v>
      </c>
      <c r="N4" s="1">
        <f>AVERAGE(D3,D5,D18,D27,D28,D32,D34,D36,D44,D56,D61,D63,D69,D75,D88,D96,D99,D105,D111,D116,D117,D128,D133,D139,D144,D147,D158,D162,D163,D164,D165,D166,D172,D177,D183,D195,D200,D202,D203)</f>
        <v>0.88</v>
      </c>
      <c r="O4" s="1">
        <f>AVERAGE(E3,E5,E18,E27,E28,E32,E34,E36,E44,E56,E61,E63,E69,E75,E88,E96,E99,E105,E111,E116,E117,E128,E133,E139,E144,E147,E158,E162,E163,E164,E165,E166,E172,E177,E183,E195,E200,E202,E203)</f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AVERAGE(B21,B24,B39,B40,B47,B49,B51,B52,B65,B80,B82,B92,B93,B112,B130,B140,B148,B150,B153,B154,B155,B157,B161,B181,B196,B204)</f>
        <v>1.0934615384615385</v>
      </c>
      <c r="Y4" s="1">
        <f t="shared" ref="Y4:AA4" si="0">AVERAGE(C21,C24,C39,C40,C47,C49,C51,C52,C65,C80,C82,C92,C93,C112,C130,C140,C148,C150,C153,C154,C155,C157,C161,C181,C196,C204)</f>
        <v>1.1856521739130435</v>
      </c>
      <c r="Z4" s="1" t="e">
        <f t="shared" si="0"/>
        <v>#DIV/0!</v>
      </c>
      <c r="AA4" s="1">
        <f t="shared" si="0"/>
        <v>0.9</v>
      </c>
      <c r="AB4" s="1">
        <f>AVERAGE(B15,B25,B26,B37,B38,B45,B48,B59,B64,B73,B78,B86,B94,B95,B98,B113,B121,B123,B131,B142,B156,B160,B170,B175,B185,B188,B191,B192,B198,B199)</f>
        <v>0.9750000000000002</v>
      </c>
      <c r="AC4" s="1">
        <f t="shared" ref="AC4:AE4" si="1">AVERAGE(C15,C25,C26,C37,C38,C45,C48,C59,C64,C73,C78,C86,C94,C95,C98,C113,C121,C123,C131,C142,C156,C160,C170,C175,C185,C188,C191,C192,C198,C199)</f>
        <v>0.9375</v>
      </c>
      <c r="AD4" s="1">
        <f t="shared" si="1"/>
        <v>1.22</v>
      </c>
      <c r="AE4" s="1">
        <f t="shared" si="1"/>
        <v>0.87</v>
      </c>
      <c r="AF4" s="1">
        <f>AVERAGE(B188,B192,B198)</f>
        <v>0.64666666666666661</v>
      </c>
      <c r="AG4" s="1">
        <f t="shared" ref="AG4:AI4" si="2">AVERAGE(C188,C192,C198)</f>
        <v>0.83666666666666656</v>
      </c>
      <c r="AH4" s="1" t="e">
        <f t="shared" si="2"/>
        <v>#DIV/0!</v>
      </c>
      <c r="AI4" s="1" t="e">
        <f t="shared" si="2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721">
        <f>AVERAGE(H4:K4)</f>
        <v>0.65019415917843393</v>
      </c>
      <c r="I5" s="721"/>
      <c r="J5" s="721"/>
      <c r="K5" s="721"/>
      <c r="L5" s="721">
        <f>AVERAGE(L4:O4)</f>
        <v>0.90310805860805854</v>
      </c>
      <c r="M5" s="721"/>
      <c r="N5" s="721"/>
      <c r="O5" s="721"/>
      <c r="P5" s="721" t="e">
        <f t="shared" ref="P5" si="3">AVERAGE(P4:S4)</f>
        <v>#DIV/0!</v>
      </c>
      <c r="Q5" s="721"/>
      <c r="R5" s="721"/>
      <c r="S5" s="721"/>
      <c r="T5" s="721">
        <f t="shared" ref="T5" si="4">AVERAGE(T4:W4)</f>
        <v>1.0948529411764707</v>
      </c>
      <c r="U5" s="721"/>
      <c r="V5" s="721"/>
      <c r="W5" s="721"/>
      <c r="X5" s="721" t="e">
        <f t="shared" ref="X5" si="5">AVERAGE(X4:AA4)</f>
        <v>#DIV/0!</v>
      </c>
      <c r="Y5" s="721"/>
      <c r="Z5" s="721"/>
      <c r="AA5" s="721"/>
      <c r="AB5" s="721">
        <f t="shared" ref="AB5" si="6">AVERAGE(AB4:AE4)</f>
        <v>1.0006250000000001</v>
      </c>
      <c r="AC5" s="721"/>
      <c r="AD5" s="721"/>
      <c r="AE5" s="721"/>
      <c r="AF5" s="721" t="e">
        <f>AVERAGE(AF4:AI4)</f>
        <v>#DIV/0!</v>
      </c>
      <c r="AG5" s="721"/>
      <c r="AH5" s="721"/>
      <c r="AI5" s="721"/>
      <c r="AJ5" s="721" t="e">
        <f>AVERAGE(AJ4:AM4)</f>
        <v>#DIV/0!</v>
      </c>
      <c r="AK5" s="721"/>
      <c r="AL5" s="721"/>
      <c r="AM5" s="721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955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1017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1018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1019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1020</v>
      </c>
      <c r="B190">
        <v>0.76</v>
      </c>
      <c r="C190">
        <v>0.62</v>
      </c>
      <c r="G190" s="350" t="s">
        <v>1059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1021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1022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1023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1024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1025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1026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1027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1028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1030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1031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1033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1034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1036</v>
      </c>
      <c r="B204">
        <v>1.1299999999999999</v>
      </c>
      <c r="C204">
        <v>1.1499999999999999</v>
      </c>
    </row>
    <row r="205" spans="1:81" ht="15.75" customHeight="1" x14ac:dyDescent="0.25">
      <c r="A205" s="35"/>
      <c r="B205" s="36">
        <f>AVERAGE(B3:B204)</f>
        <v>1.0473863636363636</v>
      </c>
      <c r="C205" s="36">
        <f>AVERAGE(C3:C204)</f>
        <v>0.98222222222222244</v>
      </c>
      <c r="D205" s="36">
        <f>AVERAGE(D3:D204)</f>
        <v>0.86599999999999999</v>
      </c>
      <c r="E205" s="36">
        <f>AVERAGE(E3:E204)</f>
        <v>0.77888888888888896</v>
      </c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</sheetData>
  <mergeCells count="16">
    <mergeCell ref="AF3:AI3"/>
    <mergeCell ref="AJ3:AM3"/>
    <mergeCell ref="AF5:AI5"/>
    <mergeCell ref="AJ5:AM5"/>
    <mergeCell ref="AB3:AE3"/>
    <mergeCell ref="AB5:AE5"/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33"/>
  <sheetViews>
    <sheetView tabSelected="1" topLeftCell="DH1" workbookViewId="0">
      <pane ySplit="1" topLeftCell="A2" activePane="bottomLeft" state="frozen"/>
      <selection pane="bottomLeft" activeCell="DM16" sqref="DM16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725" t="s">
        <v>1066</v>
      </c>
      <c r="CK1" s="703"/>
      <c r="CL1" s="703"/>
      <c r="CM1" s="703"/>
      <c r="CN1" s="703"/>
      <c r="CO1" s="703"/>
      <c r="CP1" s="718" t="s">
        <v>1063</v>
      </c>
      <c r="CQ1" s="703"/>
      <c r="CR1" s="703"/>
      <c r="CS1" s="703"/>
      <c r="CT1" s="703"/>
      <c r="CU1" s="703"/>
      <c r="CV1" s="726" t="s">
        <v>997</v>
      </c>
      <c r="CW1" s="703"/>
      <c r="CX1" s="703"/>
      <c r="CY1" s="703"/>
      <c r="CZ1" s="703"/>
      <c r="DA1" s="703"/>
      <c r="DB1" s="723" t="s">
        <v>999</v>
      </c>
      <c r="DC1" s="703"/>
      <c r="DD1" s="703"/>
      <c r="DE1" s="703"/>
      <c r="DF1" s="703"/>
      <c r="DG1" s="703"/>
      <c r="DH1" s="727" t="s">
        <v>1013</v>
      </c>
      <c r="DI1" s="703"/>
      <c r="DJ1" s="703"/>
      <c r="DK1" s="703"/>
      <c r="DL1" s="703"/>
      <c r="DM1" s="703"/>
      <c r="DN1" s="719" t="s">
        <v>1015</v>
      </c>
      <c r="DO1" s="703"/>
      <c r="DP1" s="703"/>
      <c r="DQ1" s="703"/>
      <c r="DR1" s="703"/>
      <c r="DS1" s="703"/>
      <c r="DT1" s="719" t="s">
        <v>1016</v>
      </c>
      <c r="DU1" s="703"/>
      <c r="DV1" s="703"/>
      <c r="DW1" s="703"/>
      <c r="DX1" s="703"/>
      <c r="DY1" s="703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AVERAGE(B14,B18,B22,B29,B32)</f>
        <v>1.1640000000000001</v>
      </c>
      <c r="CK2" s="1">
        <f t="shared" ref="CK2:CM2" si="0">AVERAGE(C14,C18,C22,C29,C32)</f>
        <v>1.1839999999999999</v>
      </c>
      <c r="CL2" s="1">
        <f t="shared" si="0"/>
        <v>0.73</v>
      </c>
      <c r="CM2" s="1" t="e">
        <f t="shared" si="0"/>
        <v>#DIV/0!</v>
      </c>
      <c r="CN2" s="1" t="e">
        <f>AVERAGE(CN8)</f>
        <v>#DIV/0!</v>
      </c>
      <c r="CO2" s="1" t="e">
        <f>AVERAGE(CO9)</f>
        <v>#DIV/0!</v>
      </c>
      <c r="CP2" s="1">
        <f>AVERAGE(B3,B7,B8,B12,B15,B19,B20,B24,B26,B28,B30)</f>
        <v>1.310909090909091</v>
      </c>
      <c r="CQ2" s="1">
        <f t="shared" ref="CQ2:CS2" si="1">AVERAGE(C3,C7,C8,C12,C15,C19,C20,C24,C26,C28,C30)</f>
        <v>1.1245454545454543</v>
      </c>
      <c r="CR2" s="1">
        <f t="shared" si="1"/>
        <v>1.0725</v>
      </c>
      <c r="CS2" s="1" t="e">
        <f t="shared" si="1"/>
        <v>#DIV/0!</v>
      </c>
      <c r="CT2" s="1" t="e">
        <f>AVERAGE(F3,F7,F8,F12,F15,#REF!,#REF!,#REF!,#REF!)</f>
        <v>#REF!</v>
      </c>
      <c r="CU2" s="1" t="e">
        <f>AVERAGE(G3,G7,G8,G12,G15,#REF!,#REF!,#REF!,#REF!)</f>
        <v>#REF!</v>
      </c>
      <c r="CV2" s="1">
        <f>AVERAGE(B9,B11)</f>
        <v>2.145</v>
      </c>
      <c r="CW2" s="1">
        <f t="shared" ref="CW2:DA2" si="2">AVERAGE(C9,C11)</f>
        <v>1.6950000000000001</v>
      </c>
      <c r="CX2" s="1">
        <f t="shared" si="2"/>
        <v>1.1299999999999999</v>
      </c>
      <c r="CY2" s="1" t="e">
        <f t="shared" si="2"/>
        <v>#DIV/0!</v>
      </c>
      <c r="CZ2" s="1">
        <f t="shared" si="2"/>
        <v>1</v>
      </c>
      <c r="DA2" s="1">
        <f t="shared" si="2"/>
        <v>3</v>
      </c>
      <c r="DB2" s="1">
        <f>AVERAGE(B13)</f>
        <v>1.1000000000000001</v>
      </c>
      <c r="DC2" s="1">
        <f t="shared" ref="DC2:DG2" si="3">AVERAGE(C13)</f>
        <v>1.03</v>
      </c>
      <c r="DD2" s="1">
        <f t="shared" si="3"/>
        <v>0.98</v>
      </c>
      <c r="DE2" s="1" t="e">
        <f t="shared" si="3"/>
        <v>#DIV/0!</v>
      </c>
      <c r="DF2" s="1">
        <f t="shared" si="3"/>
        <v>0</v>
      </c>
      <c r="DG2" s="1">
        <f t="shared" si="3"/>
        <v>3</v>
      </c>
      <c r="DH2" s="1" t="e">
        <f>AVERAGE(DH7)</f>
        <v>#DIV/0!</v>
      </c>
      <c r="DI2" s="1" t="e">
        <f t="shared" ref="DI2:DM2" si="4">AVERAGE(#REF!,#REF!,C35,C41,C46,C99,C107,C114,C147)</f>
        <v>#REF!</v>
      </c>
      <c r="DJ2" s="1" t="e">
        <f t="shared" si="4"/>
        <v>#REF!</v>
      </c>
      <c r="DK2" s="1" t="e">
        <f t="shared" si="4"/>
        <v>#REF!</v>
      </c>
      <c r="DL2" s="1" t="e">
        <f t="shared" si="4"/>
        <v>#REF!</v>
      </c>
      <c r="DM2" s="1" t="e">
        <f t="shared" si="4"/>
        <v>#REF!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702">
        <f>_xlfn.AGGREGATE(1,6,CJ2:CO2)</f>
        <v>1.026</v>
      </c>
      <c r="CK3" s="703"/>
      <c r="CL3" s="703"/>
      <c r="CM3" s="703"/>
      <c r="CN3" s="703"/>
      <c r="CO3" s="703"/>
      <c r="CP3" s="702">
        <f t="shared" ref="CP3" si="7">_xlfn.AGGREGATE(1,6,CP2:CU2)</f>
        <v>1.1693181818181817</v>
      </c>
      <c r="CQ3" s="703"/>
      <c r="CR3" s="703"/>
      <c r="CS3" s="703"/>
      <c r="CT3" s="703"/>
      <c r="CU3" s="703"/>
      <c r="CV3" s="702">
        <f t="shared" ref="CV3" si="8">_xlfn.AGGREGATE(1,6,CV2:DA2)</f>
        <v>1.7939999999999998</v>
      </c>
      <c r="CW3" s="703"/>
      <c r="CX3" s="703"/>
      <c r="CY3" s="703"/>
      <c r="CZ3" s="703"/>
      <c r="DA3" s="703"/>
      <c r="DB3" s="702">
        <f t="shared" ref="DB3" si="9">_xlfn.AGGREGATE(1,6,DB2:DG2)</f>
        <v>1.222</v>
      </c>
      <c r="DC3" s="703"/>
      <c r="DD3" s="703"/>
      <c r="DE3" s="703"/>
      <c r="DF3" s="703"/>
      <c r="DG3" s="703"/>
      <c r="DH3" s="702" t="e">
        <f t="shared" ref="DH3" si="10">_xlfn.AGGREGATE(1,6,DH2:DM2)</f>
        <v>#DIV/0!</v>
      </c>
      <c r="DI3" s="703"/>
      <c r="DJ3" s="703"/>
      <c r="DK3" s="703"/>
      <c r="DL3" s="703"/>
      <c r="DM3" s="703"/>
      <c r="DN3" s="702" t="e">
        <f t="shared" ref="DN3" si="11">_xlfn.AGGREGATE(1,6,DN2:DS2)</f>
        <v>#DIV/0!</v>
      </c>
      <c r="DO3" s="703"/>
      <c r="DP3" s="703"/>
      <c r="DQ3" s="703"/>
      <c r="DR3" s="703"/>
      <c r="DS3" s="703"/>
      <c r="DT3" s="702" t="e">
        <f t="shared" ref="DT3" si="12">_xlfn.AGGREGATE(1,6,DT2:DY2)</f>
        <v>#DIV/0!</v>
      </c>
      <c r="DU3" s="703"/>
      <c r="DV3" s="703"/>
      <c r="DW3" s="703"/>
      <c r="DX3" s="703"/>
      <c r="DY3" s="703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723" t="s">
        <v>1054</v>
      </c>
      <c r="CK4" s="703"/>
      <c r="CL4" s="703"/>
      <c r="CM4" s="703"/>
      <c r="CN4" s="703"/>
      <c r="CO4" s="703"/>
      <c r="CP4" s="718" t="s">
        <v>1010</v>
      </c>
      <c r="CQ4" s="703"/>
      <c r="CR4" s="703"/>
      <c r="CS4" s="703"/>
      <c r="CT4" s="703"/>
      <c r="CU4" s="703"/>
      <c r="CV4" s="719" t="s">
        <v>1011</v>
      </c>
      <c r="CW4" s="703"/>
      <c r="CX4" s="703"/>
      <c r="CY4" s="703"/>
      <c r="CZ4" s="703"/>
      <c r="DA4" s="703"/>
      <c r="DB4" s="723" t="s">
        <v>1012</v>
      </c>
      <c r="DC4" s="703"/>
      <c r="DD4" s="703"/>
      <c r="DE4" s="703"/>
      <c r="DF4" s="703"/>
      <c r="DG4" s="703"/>
      <c r="DH4" s="719" t="s">
        <v>1014</v>
      </c>
      <c r="DI4" s="703"/>
      <c r="DJ4" s="703"/>
      <c r="DK4" s="703"/>
      <c r="DL4" s="703"/>
      <c r="DM4" s="703"/>
      <c r="DN4" s="719" t="s">
        <v>1064</v>
      </c>
      <c r="DO4" s="703"/>
      <c r="DP4" s="703"/>
      <c r="DQ4" s="703"/>
      <c r="DR4" s="703"/>
      <c r="DS4" s="703"/>
      <c r="DT4" s="344"/>
      <c r="DU4" s="344"/>
      <c r="DV4" s="344"/>
      <c r="DW4" s="344"/>
      <c r="DX4" s="344"/>
      <c r="DY4" s="344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AVERAGE(B23)</f>
        <v>1.52</v>
      </c>
      <c r="CK5" s="1">
        <f t="shared" ref="CK5:CO5" si="13">AVERAGE(C23)</f>
        <v>1.89</v>
      </c>
      <c r="CL5" s="1" t="e">
        <f t="shared" si="13"/>
        <v>#DIV/0!</v>
      </c>
      <c r="CM5" s="1" t="e">
        <f t="shared" si="13"/>
        <v>#DIV/0!</v>
      </c>
      <c r="CN5" s="1" t="e">
        <f>AVERAGE(CN9)</f>
        <v>#DIV/0!</v>
      </c>
      <c r="CO5" s="1" t="e">
        <f>AVERAGE(CO9)</f>
        <v>#DIV/0!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AVERAGE(B31)</f>
        <v>1.26</v>
      </c>
      <c r="DO5" s="1">
        <f t="shared" ref="DO5:DS5" si="18">AVERAGE(C31)</f>
        <v>1.27</v>
      </c>
      <c r="DP5" s="1">
        <f t="shared" si="18"/>
        <v>1.21</v>
      </c>
      <c r="DQ5" s="1" t="e">
        <f t="shared" si="18"/>
        <v>#DIV/0!</v>
      </c>
      <c r="DR5" s="1" t="e">
        <f>AVERAGE(DR7)</f>
        <v>#DIV/0!</v>
      </c>
      <c r="DS5" s="1" t="e">
        <f>AVERAGE(DS7)</f>
        <v>#DIV/0!</v>
      </c>
      <c r="DT5" s="344"/>
      <c r="DU5" s="344"/>
      <c r="DV5" s="344"/>
      <c r="DW5" s="344"/>
      <c r="DX5" s="344"/>
      <c r="DY5" s="344"/>
    </row>
    <row r="6" spans="1:129" x14ac:dyDescent="0.25">
      <c r="A6" s="44" t="s">
        <v>986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702">
        <f>_xlfn.AGGREGATE(1,6,CJ5:CO5)</f>
        <v>1.7050000000000001</v>
      </c>
      <c r="CK6" s="703"/>
      <c r="CL6" s="703"/>
      <c r="CM6" s="703"/>
      <c r="CN6" s="703"/>
      <c r="CO6" s="703"/>
      <c r="CP6" s="702" t="e">
        <f t="shared" ref="CP6" si="19">_xlfn.AGGREGATE(1,6,CP5:CU5)</f>
        <v>#DIV/0!</v>
      </c>
      <c r="CQ6" s="703"/>
      <c r="CR6" s="703"/>
      <c r="CS6" s="703"/>
      <c r="CT6" s="703"/>
      <c r="CU6" s="703"/>
      <c r="CV6" s="702" t="e">
        <f t="shared" ref="CV6" si="20">_xlfn.AGGREGATE(1,6,CV5:DA5)</f>
        <v>#DIV/0!</v>
      </c>
      <c r="CW6" s="703"/>
      <c r="CX6" s="703"/>
      <c r="CY6" s="703"/>
      <c r="CZ6" s="703"/>
      <c r="DA6" s="703"/>
      <c r="DB6" s="702">
        <f t="shared" ref="DB6" si="21">_xlfn.AGGREGATE(1,6,DB5:DG5)</f>
        <v>1.125</v>
      </c>
      <c r="DC6" s="703"/>
      <c r="DD6" s="703"/>
      <c r="DE6" s="703"/>
      <c r="DF6" s="703"/>
      <c r="DG6" s="703"/>
      <c r="DH6" s="702" t="e">
        <f t="shared" ref="DH6" si="22">_xlfn.AGGREGATE(1,6,DH5:DM5)</f>
        <v>#DIV/0!</v>
      </c>
      <c r="DI6" s="703"/>
      <c r="DJ6" s="703"/>
      <c r="DK6" s="703"/>
      <c r="DL6" s="703"/>
      <c r="DM6" s="703"/>
      <c r="DN6" s="702">
        <f t="shared" ref="DN6" si="23">_xlfn.AGGREGATE(1,6,DN5:DS5)</f>
        <v>1.2466666666666668</v>
      </c>
      <c r="DO6" s="703"/>
      <c r="DP6" s="703"/>
      <c r="DQ6" s="703"/>
      <c r="DR6" s="703"/>
      <c r="DS6" s="703"/>
      <c r="DT6" s="344"/>
      <c r="DU6" s="344"/>
      <c r="DV6" s="344"/>
      <c r="DW6" s="344"/>
      <c r="DX6" s="344"/>
      <c r="DY6" s="344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995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996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998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1000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1001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1017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1051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1052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1019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1053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1055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1026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1056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1060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1061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1062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1065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2:105" x14ac:dyDescent="0.25">
      <c r="B33" s="1">
        <f>AVERAGE(B3:B32)</f>
        <v>1.3243478260869563</v>
      </c>
      <c r="C33" s="1">
        <f t="shared" ref="C33:E33" si="24">AVERAGE(C3:C32)</f>
        <v>1.2126086956521736</v>
      </c>
      <c r="D33" s="1">
        <f t="shared" si="24"/>
        <v>1.0160000000000002</v>
      </c>
      <c r="E33" s="1" t="e">
        <f t="shared" si="24"/>
        <v>#DIV/0!</v>
      </c>
      <c r="F33" s="2">
        <f>AVERAGE(F3:F32)</f>
        <v>0.47826086956521741</v>
      </c>
      <c r="G33" s="2">
        <f>AVERAGE(G3:G32)</f>
        <v>2.8260869565217392</v>
      </c>
      <c r="H33" s="2">
        <f t="shared" ref="H33:AR33" si="25">AVERAGE(H3:H32)</f>
        <v>1</v>
      </c>
      <c r="I33" s="2">
        <f t="shared" si="25"/>
        <v>0.30434782608695654</v>
      </c>
      <c r="J33" s="2">
        <f t="shared" si="25"/>
        <v>0</v>
      </c>
      <c r="K33" s="2">
        <f t="shared" si="25"/>
        <v>8.6956521739130432E-2</v>
      </c>
      <c r="L33" s="2">
        <f t="shared" si="25"/>
        <v>2.347826086956522</v>
      </c>
      <c r="M33" s="2">
        <f t="shared" si="25"/>
        <v>0.65217391304347827</v>
      </c>
      <c r="N33" s="2">
        <f t="shared" si="25"/>
        <v>0.34782608695652173</v>
      </c>
      <c r="O33" s="2">
        <f t="shared" si="25"/>
        <v>8.6956521739130432E-2</v>
      </c>
      <c r="P33" s="2">
        <f t="shared" si="25"/>
        <v>4.3478260869565216E-2</v>
      </c>
      <c r="Q33" s="2">
        <f t="shared" si="25"/>
        <v>0</v>
      </c>
      <c r="R33" s="2">
        <f t="shared" si="25"/>
        <v>0</v>
      </c>
      <c r="S33" s="2">
        <f t="shared" si="25"/>
        <v>0.39130434782608697</v>
      </c>
      <c r="T33" s="2">
        <f t="shared" si="25"/>
        <v>1</v>
      </c>
      <c r="U33" s="2">
        <f t="shared" si="25"/>
        <v>0.78260869565217395</v>
      </c>
      <c r="V33" s="2">
        <f t="shared" si="25"/>
        <v>0.21739130434782608</v>
      </c>
      <c r="W33" s="2">
        <f t="shared" si="25"/>
        <v>4.3478260869565216E-2</v>
      </c>
      <c r="X33" s="2">
        <f t="shared" si="25"/>
        <v>0.13043478260869565</v>
      </c>
      <c r="Y33" s="2">
        <f t="shared" si="25"/>
        <v>2.9565217391304346</v>
      </c>
      <c r="Z33" s="2">
        <f t="shared" si="25"/>
        <v>0.69565217391304346</v>
      </c>
      <c r="AA33" s="2">
        <f t="shared" si="25"/>
        <v>0.30434782608695654</v>
      </c>
      <c r="AB33" s="2">
        <f t="shared" si="25"/>
        <v>0.30434782608695654</v>
      </c>
      <c r="AC33" s="2">
        <f t="shared" si="25"/>
        <v>8.6956521739130432E-2</v>
      </c>
      <c r="AD33" s="2">
        <f t="shared" si="25"/>
        <v>0</v>
      </c>
      <c r="AE33" s="2">
        <f t="shared" si="25"/>
        <v>0</v>
      </c>
      <c r="AF33" s="2">
        <f>AVERAGE(AF3:AF32)</f>
        <v>1.4</v>
      </c>
      <c r="AG33" s="2">
        <f t="shared" si="25"/>
        <v>1.4</v>
      </c>
      <c r="AH33" s="2">
        <f t="shared" si="25"/>
        <v>0.5</v>
      </c>
      <c r="AI33" s="2">
        <f t="shared" si="25"/>
        <v>0.3</v>
      </c>
      <c r="AJ33" s="2">
        <f t="shared" si="25"/>
        <v>0</v>
      </c>
      <c r="AK33" s="2">
        <f t="shared" si="25"/>
        <v>0.2</v>
      </c>
      <c r="AL33" s="2">
        <f t="shared" si="25"/>
        <v>2.1</v>
      </c>
      <c r="AM33" s="2">
        <f t="shared" si="25"/>
        <v>0.4</v>
      </c>
      <c r="AN33" s="2">
        <f t="shared" si="25"/>
        <v>0.3</v>
      </c>
      <c r="AO33" s="2">
        <f t="shared" si="25"/>
        <v>0.2</v>
      </c>
      <c r="AP33" s="2">
        <f t="shared" si="25"/>
        <v>0</v>
      </c>
      <c r="AQ33" s="2">
        <f t="shared" si="25"/>
        <v>0</v>
      </c>
      <c r="AR33" s="2">
        <f t="shared" si="25"/>
        <v>0</v>
      </c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344"/>
      <c r="CG33" s="344"/>
      <c r="CH33" s="344"/>
      <c r="CI33" s="344"/>
      <c r="CJ33" s="344"/>
      <c r="CK33" s="344"/>
      <c r="CL33" s="344"/>
      <c r="CM33" s="344"/>
      <c r="CN33" s="344"/>
      <c r="CO33" s="344"/>
      <c r="CP33" s="344"/>
      <c r="CQ33" s="344"/>
      <c r="CR33" s="344"/>
      <c r="CS33" s="344"/>
      <c r="CT33" s="344"/>
      <c r="CU33" s="344"/>
      <c r="CV33" s="344"/>
      <c r="CW33" s="344"/>
      <c r="CX33" s="344"/>
      <c r="CY33" s="344"/>
      <c r="CZ33" s="344"/>
      <c r="DA33" s="344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66"/>
  <sheetViews>
    <sheetView topLeftCell="DO1" workbookViewId="0">
      <pane ySplit="1" topLeftCell="A2" activePane="bottomLeft" state="frozen"/>
      <selection pane="bottomLeft" activeCell="DX18" sqref="DX18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725" t="s">
        <v>1039</v>
      </c>
      <c r="CK1" s="703"/>
      <c r="CL1" s="703"/>
      <c r="CM1" s="703"/>
      <c r="CN1" s="703"/>
      <c r="CO1" s="703"/>
      <c r="CP1" s="718" t="s">
        <v>1002</v>
      </c>
      <c r="CQ1" s="703"/>
      <c r="CR1" s="703"/>
      <c r="CS1" s="703"/>
      <c r="CT1" s="703"/>
      <c r="CU1" s="703"/>
      <c r="CV1" s="726" t="s">
        <v>1003</v>
      </c>
      <c r="CW1" s="703"/>
      <c r="CX1" s="703"/>
      <c r="CY1" s="703"/>
      <c r="CZ1" s="703"/>
      <c r="DA1" s="703"/>
      <c r="DB1" s="723" t="s">
        <v>1004</v>
      </c>
      <c r="DC1" s="703"/>
      <c r="DD1" s="703"/>
      <c r="DE1" s="703"/>
      <c r="DF1" s="703"/>
      <c r="DG1" s="703"/>
      <c r="DH1" s="727" t="s">
        <v>1005</v>
      </c>
      <c r="DI1" s="703"/>
      <c r="DJ1" s="703"/>
      <c r="DK1" s="703"/>
      <c r="DL1" s="703"/>
      <c r="DM1" s="703"/>
      <c r="DN1" s="719" t="s">
        <v>1006</v>
      </c>
      <c r="DO1" s="703"/>
      <c r="DP1" s="703"/>
      <c r="DQ1" s="703"/>
      <c r="DR1" s="703"/>
      <c r="DS1" s="703"/>
      <c r="DT1" s="719" t="s">
        <v>1007</v>
      </c>
      <c r="DU1" s="703"/>
      <c r="DV1" s="703"/>
      <c r="DW1" s="703"/>
      <c r="DX1" s="703"/>
      <c r="DY1" s="703"/>
      <c r="DZ1" s="722" t="s">
        <v>1043</v>
      </c>
      <c r="EA1" s="724"/>
      <c r="EB1" s="724"/>
      <c r="EC1" s="724"/>
      <c r="ED1" s="724"/>
      <c r="EE1" s="724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AVERAGE(B3,B11,B19,B26,B42,B44,B52,B55,B61,B69,B76,B84,B85,B88,B94,B109,B118,B125,B129,B149,B151,B145,B157)</f>
        <v>1.1569565217391302</v>
      </c>
      <c r="CK2" s="1">
        <f t="shared" ref="CK2:CO2" si="0">AVERAGE(C3,C11,C19,C26,C42,C44,C52,C55,C61,C69,C76,C84,C85,C88,C94,C109,C118,C125,C129,C149,C151,C145,C157)</f>
        <v>1.1935</v>
      </c>
      <c r="CL2" s="1">
        <f t="shared" si="0"/>
        <v>1.2781818181818181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AVERAGE(B10,B17,B28,B33,B40,B50,B53,B64,B70,B77,B86,B90,B96,B102,B105,B111,B115,B123,B130,B140,B148)</f>
        <v>1.2195238095238097</v>
      </c>
      <c r="CQ2" s="1">
        <f t="shared" ref="CQ2:CU2" si="1">AVERAGE(C10,C17,C28,C33,C40,C50,C53,C64,C70,C77,C86,C90,C96,C102,C105,C111,C115,C123,C130,C140,C148)</f>
        <v>1.0985</v>
      </c>
      <c r="CR2" s="1">
        <f t="shared" si="1"/>
        <v>1.2666666666666666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AVERAGE(B14,B22,B48,B63,B95,B100,B104,B144)</f>
        <v>1.1825000000000001</v>
      </c>
      <c r="CW2" s="1">
        <f t="shared" ref="CW2:DA2" si="2">AVERAGE(C14,C22,C48,C63,C95,C100,C104,C144)</f>
        <v>1.2974999999999999</v>
      </c>
      <c r="CX2" s="1">
        <f t="shared" si="2"/>
        <v>0.87285714285714278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AVERAGE(B12,B16,B62,B81,B120,B137,B155)</f>
        <v>1.0014285714285713</v>
      </c>
      <c r="DC2" s="1">
        <f t="shared" ref="DC2:DG2" si="3">AVERAGE(C12,C16,C62,C81,C120,C137,C155)</f>
        <v>1.21</v>
      </c>
      <c r="DD2" s="1">
        <f t="shared" si="3"/>
        <v>1.2275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AVERAGE(B18,B27,B35,B41,B46,B99,B107,B114,B147)</f>
        <v>1.181111111111111</v>
      </c>
      <c r="DI2" s="1">
        <f t="shared" ref="DI2:DM2" si="4">AVERAGE(C18,C27,C35,C41,C46,C99,C107,C114,C147)</f>
        <v>0.98777777777777764</v>
      </c>
      <c r="DJ2" s="1">
        <f t="shared" si="4"/>
        <v>0.98749999999999993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AVERAGE(B160)</f>
        <v>0.84</v>
      </c>
      <c r="EA2" s="1">
        <f t="shared" ref="EA2:EE2" si="7">AVERAGE(C160)</f>
        <v>1.1299999999999999</v>
      </c>
      <c r="EB2" s="1" t="e">
        <f t="shared" si="7"/>
        <v>#DIV/0!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702">
        <f>_xlfn.AGGREGATE(1,6,CJ2:CO2)</f>
        <v>1.093106389986825</v>
      </c>
      <c r="CK3" s="703"/>
      <c r="CL3" s="703"/>
      <c r="CM3" s="703"/>
      <c r="CN3" s="703"/>
      <c r="CO3" s="703"/>
      <c r="CP3" s="702">
        <f t="shared" ref="CP3" si="8">_xlfn.AGGREGATE(1,6,CP2:CU2)</f>
        <v>1.1157817460317461</v>
      </c>
      <c r="CQ3" s="703"/>
      <c r="CR3" s="703"/>
      <c r="CS3" s="703"/>
      <c r="CT3" s="703"/>
      <c r="CU3" s="703"/>
      <c r="CV3" s="702">
        <f t="shared" ref="CV3" si="9">_xlfn.AGGREGATE(1,6,CV2:DA2)</f>
        <v>1.1176190476190475</v>
      </c>
      <c r="CW3" s="703"/>
      <c r="CX3" s="703"/>
      <c r="CY3" s="703"/>
      <c r="CZ3" s="703"/>
      <c r="DA3" s="703"/>
      <c r="DB3" s="702">
        <f t="shared" ref="DB3" si="10">_xlfn.AGGREGATE(1,6,DB2:DG2)</f>
        <v>1.2672321428571429</v>
      </c>
      <c r="DC3" s="703"/>
      <c r="DD3" s="703"/>
      <c r="DE3" s="703"/>
      <c r="DF3" s="703"/>
      <c r="DG3" s="703"/>
      <c r="DH3" s="702">
        <f t="shared" ref="DH3" si="11">_xlfn.AGGREGATE(1,6,DH2:DM2)</f>
        <v>0.90409722222222211</v>
      </c>
      <c r="DI3" s="703"/>
      <c r="DJ3" s="703"/>
      <c r="DK3" s="703"/>
      <c r="DL3" s="703"/>
      <c r="DM3" s="703"/>
      <c r="DN3" s="702">
        <f t="shared" ref="DN3" si="12">_xlfn.AGGREGATE(1,6,DN2:DS2)</f>
        <v>1.2135555555555557</v>
      </c>
      <c r="DO3" s="703"/>
      <c r="DP3" s="703"/>
      <c r="DQ3" s="703"/>
      <c r="DR3" s="703"/>
      <c r="DS3" s="703"/>
      <c r="DT3" s="702">
        <f t="shared" ref="DT3" si="13">_xlfn.AGGREGATE(1,6,DT2:DY2)</f>
        <v>1.355</v>
      </c>
      <c r="DU3" s="703"/>
      <c r="DV3" s="703"/>
      <c r="DW3" s="703"/>
      <c r="DX3" s="703"/>
      <c r="DY3" s="703"/>
      <c r="DZ3" s="702">
        <f>_xlfn.AGGREGATE(1,6,DZ2:EE2)</f>
        <v>0.98499999999999988</v>
      </c>
      <c r="EA3" s="703"/>
      <c r="EB3" s="703"/>
      <c r="EC3" s="703"/>
      <c r="ED3" s="703"/>
      <c r="EE3" s="703"/>
      <c r="EF3" s="348"/>
      <c r="EG3" s="348"/>
      <c r="EH3" s="348"/>
      <c r="EI3" s="348"/>
    </row>
    <row r="4" spans="1:13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723" t="s">
        <v>1048</v>
      </c>
      <c r="CK4" s="703"/>
      <c r="CL4" s="703"/>
      <c r="CM4" s="703"/>
      <c r="CN4" s="703"/>
      <c r="CO4" s="703"/>
      <c r="CP4" s="718" t="s">
        <v>1008</v>
      </c>
      <c r="CQ4" s="703"/>
      <c r="CR4" s="703"/>
      <c r="CS4" s="703"/>
      <c r="CT4" s="703"/>
      <c r="CU4" s="703"/>
      <c r="CV4" s="719" t="s">
        <v>1009</v>
      </c>
      <c r="CW4" s="703"/>
      <c r="CX4" s="703"/>
      <c r="CY4" s="703"/>
      <c r="CZ4" s="703"/>
      <c r="DA4" s="703"/>
      <c r="DB4" s="723" t="s">
        <v>1050</v>
      </c>
      <c r="DC4" s="703"/>
      <c r="DD4" s="703"/>
      <c r="DE4" s="703"/>
      <c r="DF4" s="703"/>
      <c r="DG4" s="703"/>
      <c r="DH4" s="719" t="s">
        <v>954</v>
      </c>
      <c r="DI4" s="703"/>
      <c r="DJ4" s="703"/>
      <c r="DK4" s="703"/>
      <c r="DL4" s="703"/>
      <c r="DM4" s="703"/>
      <c r="DN4" s="722" t="s">
        <v>953</v>
      </c>
      <c r="DO4" s="724"/>
      <c r="DP4" s="724"/>
      <c r="DQ4" s="724"/>
      <c r="DR4" s="724"/>
      <c r="DS4" s="724"/>
      <c r="DT4" s="721" t="s">
        <v>1046</v>
      </c>
      <c r="DU4" s="721"/>
      <c r="DV4" s="721"/>
      <c r="DW4" s="721"/>
      <c r="DX4" s="721"/>
      <c r="DY4" s="721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AVERAGE(B4,B13,B21,B38,B58,B72,B78,B134,B138,B153,B164)</f>
        <v>1.2481818181818183</v>
      </c>
      <c r="CK5" s="1">
        <f t="shared" ref="CK5:CO5" si="14">AVERAGE(C4,C13,C21,C38,C58,C72,C78,C134,C138,C153,C164)</f>
        <v>1.1590000000000003</v>
      </c>
      <c r="CL5" s="1">
        <f t="shared" si="14"/>
        <v>1.1062500000000002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AVERAGE(B5,B8,B23,B29,B34,B47,B57,B65,B67,B93,B101,B108,B119,B127,B131,B154)</f>
        <v>1.2637499999999997</v>
      </c>
      <c r="CQ5" s="1">
        <f t="shared" ref="CQ5" si="15">AVERAGE(C5,C8,C23,C29,C34,C47,C57,C65,C67,C93,C101,C108,C113,C124,C132,C136,C154)</f>
        <v>1.1949999999999998</v>
      </c>
      <c r="CR5" s="1">
        <f t="shared" ref="CR5" si="16">AVERAGE(D5,D8,D23,D29,D34,D47,D57,D65,D67,D93,D101,D108,D113,D124)</f>
        <v>1.2481818181818183</v>
      </c>
      <c r="CS5" s="1" t="e">
        <f t="shared" ref="CS5" si="17">AVERAGE(E5,E8,E23,E29,E34,E47,E57,E65,E67)</f>
        <v>#DIV/0!</v>
      </c>
      <c r="CT5" s="1">
        <f t="shared" ref="CT5" si="18">AVERAGE(F5,F8,F23,F29,F34,F47,F57,F65,F67,F136)</f>
        <v>0.84</v>
      </c>
      <c r="CU5" s="1">
        <f t="shared" ref="CU5" si="19">AVERAGE(G5,G8,G23,G29,G34,G47,G57,G65,G67,G101,G113)</f>
        <v>0.98</v>
      </c>
      <c r="CV5" s="1">
        <f>AVERAGE(B6,B9,B37,B82,B92,B97,B124,B128,B139,B152)</f>
        <v>1.2709999999999999</v>
      </c>
      <c r="CW5" s="1">
        <f t="shared" ref="CW5:DA5" si="20">AVERAGE(C6,C9,C37,C82,C92,C97,C124,C128,C139,C152)</f>
        <v>1.1922222222222223</v>
      </c>
      <c r="CX5" s="1">
        <f t="shared" si="20"/>
        <v>1.2414285714285713</v>
      </c>
      <c r="CY5" s="1" t="e">
        <f t="shared" si="20"/>
        <v>#DIV/0!</v>
      </c>
      <c r="CZ5" s="1">
        <f t="shared" si="20"/>
        <v>1.57</v>
      </c>
      <c r="DA5" s="1" t="e">
        <f t="shared" si="20"/>
        <v>#DIV/0!</v>
      </c>
      <c r="DB5" s="1">
        <f>AVERAGE(B24,B30,B39,B71,B75,B80,B106,B117,B165)</f>
        <v>1.1188888888888888</v>
      </c>
      <c r="DC5" s="1">
        <f t="shared" ref="DC5:DG5" si="21">AVERAGE(C24,C30,C39,C71,C75,C80,C106,C117,C165)</f>
        <v>1.5485714285714285</v>
      </c>
      <c r="DD5" s="1">
        <f t="shared" si="21"/>
        <v>1.2083333333333333</v>
      </c>
      <c r="DE5" s="1" t="e">
        <f t="shared" si="21"/>
        <v>#DIV/0!</v>
      </c>
      <c r="DF5" s="1">
        <f t="shared" si="21"/>
        <v>1.4649999999999999</v>
      </c>
      <c r="DG5" s="1" t="e">
        <f t="shared" si="21"/>
        <v>#DIV/0!</v>
      </c>
      <c r="DH5" s="1">
        <f>AVERAGE(B20,B136)</f>
        <v>1.1399999999999999</v>
      </c>
      <c r="DI5" s="1">
        <f t="shared" ref="DI5:DM5" si="22">AVERAGE(C20,C136)</f>
        <v>1.26</v>
      </c>
      <c r="DJ5" s="1">
        <f t="shared" si="22"/>
        <v>0.93</v>
      </c>
      <c r="DK5" s="1" t="e">
        <f t="shared" si="22"/>
        <v>#DIV/0!</v>
      </c>
      <c r="DL5" s="1" t="e">
        <f t="shared" si="22"/>
        <v>#DIV/0!</v>
      </c>
      <c r="DM5" s="1" t="e">
        <f t="shared" si="22"/>
        <v>#DIV/0!</v>
      </c>
      <c r="DN5" s="1">
        <f>AVERAGE(B68,B121)</f>
        <v>1.03</v>
      </c>
      <c r="DO5" s="1">
        <f t="shared" ref="DO5:DS5" si="23">AVERAGE(C68,C121)</f>
        <v>0.83499999999999996</v>
      </c>
      <c r="DP5" s="1">
        <f t="shared" si="23"/>
        <v>0.95</v>
      </c>
      <c r="DQ5" s="1" t="e">
        <f t="shared" si="23"/>
        <v>#DIV/0!</v>
      </c>
      <c r="DR5" s="1" t="e">
        <f t="shared" si="23"/>
        <v>#DIV/0!</v>
      </c>
      <c r="DS5" s="1" t="e">
        <f t="shared" si="23"/>
        <v>#DIV/0!</v>
      </c>
      <c r="DT5" s="1">
        <f>AVERAGE(B158,B159,B161,B162)</f>
        <v>1.3149999999999999</v>
      </c>
      <c r="DU5" s="1">
        <f t="shared" ref="DU5:DY5" si="24">AVERAGE(C158,C159,C161,C162)</f>
        <v>1.2100000000000002</v>
      </c>
      <c r="DV5" s="1" t="e">
        <f t="shared" si="24"/>
        <v>#DIV/0!</v>
      </c>
      <c r="DW5" s="1" t="e">
        <f t="shared" si="24"/>
        <v>#DIV/0!</v>
      </c>
      <c r="DX5" s="1" t="e">
        <f t="shared" si="24"/>
        <v>#DIV/0!</v>
      </c>
      <c r="DY5" s="1" t="e">
        <f t="shared" si="24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702">
        <f>_xlfn.AGGREGATE(1,6,CJ5:CO5)</f>
        <v>1.0108579545454548</v>
      </c>
      <c r="CK6" s="703"/>
      <c r="CL6" s="703"/>
      <c r="CM6" s="703"/>
      <c r="CN6" s="703"/>
      <c r="CO6" s="703"/>
      <c r="CP6" s="702">
        <f t="shared" ref="CP6" si="25">_xlfn.AGGREGATE(1,6,CP5:CU5)</f>
        <v>1.1053863636363634</v>
      </c>
      <c r="CQ6" s="703"/>
      <c r="CR6" s="703"/>
      <c r="CS6" s="703"/>
      <c r="CT6" s="703"/>
      <c r="CU6" s="703"/>
      <c r="CV6" s="702">
        <f t="shared" ref="CV6" si="26">_xlfn.AGGREGATE(1,6,CV5:DA5)</f>
        <v>1.3186626984126983</v>
      </c>
      <c r="CW6" s="703"/>
      <c r="CX6" s="703"/>
      <c r="CY6" s="703"/>
      <c r="CZ6" s="703"/>
      <c r="DA6" s="703"/>
      <c r="DB6" s="702">
        <f t="shared" ref="DB6" si="27">_xlfn.AGGREGATE(1,6,DB5:DG5)</f>
        <v>1.3351984126984127</v>
      </c>
      <c r="DC6" s="703"/>
      <c r="DD6" s="703"/>
      <c r="DE6" s="703"/>
      <c r="DF6" s="703"/>
      <c r="DG6" s="703"/>
      <c r="DH6" s="702">
        <f t="shared" ref="DH6" si="28">_xlfn.AGGREGATE(1,6,DH5:DM5)</f>
        <v>1.1100000000000001</v>
      </c>
      <c r="DI6" s="703"/>
      <c r="DJ6" s="703"/>
      <c r="DK6" s="703"/>
      <c r="DL6" s="703"/>
      <c r="DM6" s="703"/>
      <c r="DN6" s="702">
        <f>_xlfn.AGGREGATE(1,6,DN5:DS5)</f>
        <v>0.93833333333333335</v>
      </c>
      <c r="DO6" s="703"/>
      <c r="DP6" s="703"/>
      <c r="DQ6" s="703"/>
      <c r="DR6" s="703"/>
      <c r="DS6" s="703"/>
      <c r="DT6" s="702">
        <f>_xlfn.AGGREGATE(1,6,DT5:DY5)</f>
        <v>1.2625000000000002</v>
      </c>
      <c r="DU6" s="703"/>
      <c r="DV6" s="703"/>
      <c r="DW6" s="703"/>
      <c r="DX6" s="703"/>
      <c r="DY6" s="703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957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958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959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960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961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962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963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964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965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966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967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968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969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970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971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972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973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974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975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976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977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978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979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980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981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982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983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956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984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985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986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987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988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989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990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991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992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993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994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1017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1038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1040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1041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1042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123" x14ac:dyDescent="0.25">
      <c r="A161" s="430" t="s">
        <v>1044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123" x14ac:dyDescent="0.25">
      <c r="A162" s="443" t="s">
        <v>1045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123" x14ac:dyDescent="0.25">
      <c r="A163" s="621" t="s">
        <v>1026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123" x14ac:dyDescent="0.25">
      <c r="A164" s="468" t="s">
        <v>1047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123" x14ac:dyDescent="0.25">
      <c r="A165" s="481" t="s">
        <v>1049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123" ht="15.75" customHeight="1" x14ac:dyDescent="0.25">
      <c r="A166" s="35"/>
      <c r="B166" s="36">
        <f t="shared" ref="B166:G166" si="29">AVERAGE(B3:B165)</f>
        <v>1.2041044776119409</v>
      </c>
      <c r="C166" s="36">
        <f t="shared" si="29"/>
        <v>1.1783064516129029</v>
      </c>
      <c r="D166" s="36">
        <f t="shared" si="29"/>
        <v>1.1756790123456793</v>
      </c>
      <c r="E166" s="36">
        <f t="shared" si="29"/>
        <v>0.66500000000000004</v>
      </c>
      <c r="F166" s="36">
        <f t="shared" si="29"/>
        <v>1.3018181818181818</v>
      </c>
      <c r="G166" s="36">
        <f t="shared" si="29"/>
        <v>0.90166666666666673</v>
      </c>
      <c r="H166" s="47">
        <f t="shared" ref="H166:AG166" si="30">AVERAGE(H3:H165)</f>
        <v>0.70149253731343286</v>
      </c>
      <c r="I166" s="36">
        <f t="shared" si="30"/>
        <v>2.2777777777777777</v>
      </c>
      <c r="J166" s="36">
        <f t="shared" si="30"/>
        <v>0.89682539682539686</v>
      </c>
      <c r="K166" s="36">
        <f t="shared" si="30"/>
        <v>0.1111111111111111</v>
      </c>
      <c r="L166" s="36">
        <f t="shared" si="30"/>
        <v>3.968253968253968E-2</v>
      </c>
      <c r="M166" s="36">
        <f t="shared" si="30"/>
        <v>0.17460317460317459</v>
      </c>
      <c r="N166" s="36">
        <f t="shared" si="30"/>
        <v>2.0079365079365079</v>
      </c>
      <c r="O166" s="36">
        <f t="shared" si="30"/>
        <v>0.47014925373134331</v>
      </c>
      <c r="P166" s="67">
        <f t="shared" si="30"/>
        <v>0.16666666666666666</v>
      </c>
      <c r="Q166" s="36">
        <f t="shared" si="30"/>
        <v>0.12698412698412698</v>
      </c>
      <c r="R166" s="36">
        <f t="shared" si="30"/>
        <v>5.5555555555555552E-2</v>
      </c>
      <c r="S166" s="36">
        <f t="shared" si="30"/>
        <v>0</v>
      </c>
      <c r="T166" s="36">
        <f t="shared" si="30"/>
        <v>0</v>
      </c>
      <c r="U166" s="53">
        <f t="shared" si="30"/>
        <v>0.37903225806451613</v>
      </c>
      <c r="V166" s="36">
        <f t="shared" si="30"/>
        <v>0.93965517241379315</v>
      </c>
      <c r="W166" s="36">
        <f t="shared" si="30"/>
        <v>0.86956521739130432</v>
      </c>
      <c r="X166" s="36">
        <f t="shared" si="30"/>
        <v>0.20689655172413793</v>
      </c>
      <c r="Y166" s="36">
        <f t="shared" si="30"/>
        <v>8.6206896551724137E-3</v>
      </c>
      <c r="Z166" s="36">
        <f t="shared" si="30"/>
        <v>0.22413793103448276</v>
      </c>
      <c r="AA166" s="36">
        <f t="shared" si="30"/>
        <v>2.9741379310344827</v>
      </c>
      <c r="AB166" s="36">
        <f t="shared" si="30"/>
        <v>0.40322580645161288</v>
      </c>
      <c r="AC166" s="52">
        <f t="shared" si="30"/>
        <v>0.34482758620689657</v>
      </c>
      <c r="AD166" s="36">
        <f t="shared" si="30"/>
        <v>0.22413793103448276</v>
      </c>
      <c r="AE166" s="36">
        <f t="shared" si="30"/>
        <v>0.11206896551724138</v>
      </c>
      <c r="AF166" s="36">
        <f t="shared" si="30"/>
        <v>8.6206896551724137E-3</v>
      </c>
      <c r="AG166" s="36">
        <f t="shared" si="30"/>
        <v>0</v>
      </c>
      <c r="AH166" s="57">
        <f t="shared" ref="AH166:BM166" si="31">AVERAGE(AH3:AH165)</f>
        <v>0.72839506172839508</v>
      </c>
      <c r="AI166" s="36">
        <f t="shared" si="31"/>
        <v>2.0886075949367089</v>
      </c>
      <c r="AJ166" s="36">
        <f t="shared" si="31"/>
        <v>1</v>
      </c>
      <c r="AK166" s="36">
        <f t="shared" si="31"/>
        <v>0.20253164556962025</v>
      </c>
      <c r="AL166" s="36">
        <f t="shared" si="31"/>
        <v>5.0632911392405063E-2</v>
      </c>
      <c r="AM166" s="36">
        <f t="shared" si="31"/>
        <v>0.24050632911392406</v>
      </c>
      <c r="AN166" s="36">
        <f t="shared" si="31"/>
        <v>2.5443037974683542</v>
      </c>
      <c r="AO166" s="36">
        <f t="shared" si="31"/>
        <v>0.46913580246913578</v>
      </c>
      <c r="AP166" s="60">
        <f t="shared" si="31"/>
        <v>0.21518987341772153</v>
      </c>
      <c r="AQ166" s="36">
        <f t="shared" si="31"/>
        <v>0.15189873417721519</v>
      </c>
      <c r="AR166" s="36">
        <f t="shared" si="31"/>
        <v>8.8607594936708861E-2</v>
      </c>
      <c r="AS166" s="36">
        <f t="shared" si="31"/>
        <v>1.2658227848101266E-2</v>
      </c>
      <c r="AT166" s="36">
        <f t="shared" si="31"/>
        <v>0</v>
      </c>
      <c r="AU166" s="6">
        <f t="shared" si="31"/>
        <v>0</v>
      </c>
      <c r="AV166" s="36">
        <f t="shared" si="31"/>
        <v>0.75</v>
      </c>
      <c r="AW166" s="36">
        <f t="shared" si="31"/>
        <v>0.25</v>
      </c>
      <c r="AX166" s="36">
        <f t="shared" si="31"/>
        <v>0.25</v>
      </c>
      <c r="AY166" s="36">
        <f t="shared" si="31"/>
        <v>0</v>
      </c>
      <c r="AZ166" s="36">
        <f t="shared" si="31"/>
        <v>0</v>
      </c>
      <c r="BA166" s="36">
        <f t="shared" si="31"/>
        <v>1</v>
      </c>
      <c r="BB166" s="36">
        <f t="shared" si="31"/>
        <v>0</v>
      </c>
      <c r="BC166" s="13">
        <f t="shared" si="31"/>
        <v>0</v>
      </c>
      <c r="BD166" s="36">
        <f t="shared" si="31"/>
        <v>0</v>
      </c>
      <c r="BE166" s="36">
        <f t="shared" si="31"/>
        <v>0</v>
      </c>
      <c r="BF166" s="36">
        <f t="shared" si="31"/>
        <v>0</v>
      </c>
      <c r="BG166" s="36">
        <f t="shared" si="31"/>
        <v>0</v>
      </c>
      <c r="BH166" s="59">
        <f t="shared" si="31"/>
        <v>0.81818181818181823</v>
      </c>
      <c r="BI166" s="36">
        <f t="shared" si="31"/>
        <v>2.1818181818181817</v>
      </c>
      <c r="BJ166" s="36">
        <f t="shared" si="31"/>
        <v>1.2727272727272727</v>
      </c>
      <c r="BK166" s="36">
        <f t="shared" si="31"/>
        <v>0.27272727272727271</v>
      </c>
      <c r="BL166" s="36">
        <f t="shared" si="31"/>
        <v>0</v>
      </c>
      <c r="BM166" s="36">
        <f t="shared" si="31"/>
        <v>0.81818181818181823</v>
      </c>
      <c r="BN166" s="36">
        <f t="shared" ref="BN166:CG166" si="32">AVERAGE(BN3:BN165)</f>
        <v>2.3636363636363638</v>
      </c>
      <c r="BO166" s="36">
        <f t="shared" si="32"/>
        <v>0.36363636363636365</v>
      </c>
      <c r="BP166" s="60">
        <f t="shared" si="32"/>
        <v>9.0909090909090912E-2</v>
      </c>
      <c r="BQ166" s="36">
        <f t="shared" si="32"/>
        <v>0.18181818181818182</v>
      </c>
      <c r="BR166" s="36">
        <f t="shared" si="32"/>
        <v>0</v>
      </c>
      <c r="BS166" s="36">
        <f t="shared" si="32"/>
        <v>0</v>
      </c>
      <c r="BT166" s="36">
        <f t="shared" si="32"/>
        <v>0</v>
      </c>
      <c r="BU166" s="48">
        <f t="shared" si="32"/>
        <v>0.16666666666666666</v>
      </c>
      <c r="BV166" s="48">
        <f t="shared" si="32"/>
        <v>1.6666666666666667</v>
      </c>
      <c r="BW166" s="48">
        <f t="shared" si="32"/>
        <v>0.66666666666666663</v>
      </c>
      <c r="BX166" s="48">
        <f t="shared" si="32"/>
        <v>0</v>
      </c>
      <c r="BY166" s="48">
        <f t="shared" si="32"/>
        <v>0</v>
      </c>
      <c r="BZ166" s="48">
        <f t="shared" si="32"/>
        <v>0</v>
      </c>
      <c r="CA166" s="48">
        <f t="shared" si="32"/>
        <v>2</v>
      </c>
      <c r="CB166" s="48">
        <f t="shared" si="32"/>
        <v>0.16666666666666666</v>
      </c>
      <c r="CC166" s="13">
        <f t="shared" si="32"/>
        <v>0.33333333333333331</v>
      </c>
      <c r="CD166" s="48">
        <f t="shared" si="32"/>
        <v>0</v>
      </c>
      <c r="CE166" s="48">
        <f t="shared" si="32"/>
        <v>0</v>
      </c>
      <c r="CF166" s="48">
        <f t="shared" si="32"/>
        <v>0</v>
      </c>
      <c r="CG166" s="48">
        <f t="shared" si="32"/>
        <v>0</v>
      </c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</row>
  </sheetData>
  <mergeCells count="30">
    <mergeCell ref="DT4:DY4"/>
    <mergeCell ref="DT6:DY6"/>
    <mergeCell ref="DZ3:EE3"/>
    <mergeCell ref="DZ1:EE1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698" t="s">
        <v>0</v>
      </c>
      <c r="C1" s="699"/>
      <c r="D1" s="700" t="s">
        <v>1</v>
      </c>
      <c r="E1" s="699"/>
      <c r="F1" s="701" t="s">
        <v>177</v>
      </c>
      <c r="G1" s="699"/>
      <c r="H1" s="698" t="s">
        <v>174</v>
      </c>
      <c r="I1" s="699"/>
      <c r="J1" s="700" t="s">
        <v>175</v>
      </c>
      <c r="K1" s="69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702" t="str">
        <f>"Mirage"&amp;" "&amp;H5/SUM(H5:I5)*100</f>
        <v>Mirage 25</v>
      </c>
      <c r="I3" s="703"/>
      <c r="J3" s="702" t="str">
        <f>"Inferno"&amp;" "&amp;ROUND(J5/SUM(J5:K5)*100,0)</f>
        <v>Inferno 40</v>
      </c>
      <c r="K3" s="703"/>
      <c r="L3" s="702" t="str">
        <f>"Overpass"&amp;" "&amp;ROUND(L5/SUM(L5:M5)*100,0)</f>
        <v>Overpass 67</v>
      </c>
      <c r="M3" s="703"/>
      <c r="N3" s="702" t="str">
        <f>"Vertigo"&amp;" "&amp;ROUND(N5/SUM(N5:O5)*100,0)</f>
        <v>Vertigo 80</v>
      </c>
      <c r="O3" s="703"/>
      <c r="P3" s="702" t="str">
        <f>"Ancient"&amp;" "&amp;ROUND(P5/SUM(P5:Q5)*100,0)</f>
        <v>Ancient 50</v>
      </c>
      <c r="Q3" s="703"/>
      <c r="R3" s="702" t="str">
        <f>"Anubis"&amp;" "&amp;ROUND(R5/SUM(R5:S5)*100,0)</f>
        <v>Anubis 67</v>
      </c>
      <c r="S3" s="703"/>
      <c r="T3" s="702" t="str">
        <f>"Dust II"&amp;" "&amp;ROUND(T5/SUM(T5:U5)*100,0)</f>
        <v>Dust II 100</v>
      </c>
      <c r="U3" s="70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702" t="s">
        <v>206</v>
      </c>
      <c r="I7" s="70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2025-08-18T17:53:23Z</dcterms:modified>
</cp:coreProperties>
</file>