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e\Desktop\GRADES\"/>
    </mc:Choice>
  </mc:AlternateContent>
  <bookViews>
    <workbookView xWindow="0" yWindow="0" windowWidth="20490" windowHeight="9045" tabRatio="723" firstSheet="2" activeTab="2"/>
  </bookViews>
  <sheets>
    <sheet name="READ" sheetId="14" state="hidden" r:id="rId1"/>
    <sheet name="data" sheetId="1" state="hidden" r:id="rId2"/>
    <sheet name="Sheet1" sheetId="24" r:id="rId3"/>
    <sheet name="Sheet3" sheetId="27" r:id="rId4"/>
    <sheet name="Sheet2" sheetId="26" state="hidden" r:id="rId5"/>
    <sheet name="prog 2" sheetId="23" state="hidden" r:id="rId6"/>
    <sheet name="donot delete" sheetId="7" state="hidden" r:id="rId7"/>
  </sheets>
  <definedNames>
    <definedName name="_xlnm.Print_Area" localSheetId="5">'prog 2'!$B$1:$P$105</definedName>
    <definedName name="_xlnm.Print_Area" localSheetId="2">Sheet1!$A$3:$H$48</definedName>
    <definedName name="TRANSMU">Sheet2!$A$2:$D$42</definedName>
  </definedNames>
  <calcPr calcId="152511"/>
</workbook>
</file>

<file path=xl/calcChain.xml><?xml version="1.0" encoding="utf-8"?>
<calcChain xmlns="http://schemas.openxmlformats.org/spreadsheetml/2006/main">
  <c r="E10" i="24" l="1"/>
  <c r="D10" i="24"/>
  <c r="F41" i="24" l="1"/>
  <c r="G41" i="24" s="1"/>
  <c r="D25" i="24"/>
  <c r="E25" i="24"/>
  <c r="F10" i="24"/>
  <c r="G10" i="24" s="1"/>
  <c r="F25" i="24" l="1"/>
  <c r="G25" i="24" s="1"/>
  <c r="C44" i="24" s="1"/>
  <c r="F44" i="24" s="1"/>
  <c r="O93" i="23"/>
  <c r="G93" i="23"/>
  <c r="F93" i="23"/>
  <c r="C93" i="23"/>
  <c r="L93" i="23" s="1"/>
  <c r="O92" i="23"/>
  <c r="G92" i="23"/>
  <c r="P92" i="23" s="1"/>
  <c r="F92" i="23"/>
  <c r="C92" i="23"/>
  <c r="L92" i="23" s="1"/>
  <c r="O91" i="23"/>
  <c r="G91" i="23"/>
  <c r="P91" i="23" s="1"/>
  <c r="F91" i="23"/>
  <c r="C91" i="23"/>
  <c r="L91" i="23" s="1"/>
  <c r="O90" i="23"/>
  <c r="G90" i="23"/>
  <c r="P90" i="23" s="1"/>
  <c r="F90" i="23"/>
  <c r="C90" i="23"/>
  <c r="L90" i="23" s="1"/>
  <c r="O89" i="23"/>
  <c r="G89" i="23"/>
  <c r="P89" i="23" s="1"/>
  <c r="F89" i="23"/>
  <c r="C89" i="23"/>
  <c r="L89" i="23" s="1"/>
  <c r="O88" i="23"/>
  <c r="G88" i="23"/>
  <c r="P88" i="23" s="1"/>
  <c r="F88" i="23"/>
  <c r="C88" i="23"/>
  <c r="L88" i="23" s="1"/>
  <c r="O87" i="23"/>
  <c r="G87" i="23"/>
  <c r="P87" i="23" s="1"/>
  <c r="F87" i="23"/>
  <c r="C87" i="23"/>
  <c r="L87" i="23" s="1"/>
  <c r="O86" i="23"/>
  <c r="G86" i="23"/>
  <c r="P86" i="23" s="1"/>
  <c r="F86" i="23"/>
  <c r="C86" i="23"/>
  <c r="L86" i="23" s="1"/>
  <c r="O85" i="23"/>
  <c r="G85" i="23"/>
  <c r="P85" i="23" s="1"/>
  <c r="F85" i="23"/>
  <c r="C85" i="23"/>
  <c r="L85" i="23" s="1"/>
  <c r="O84" i="23"/>
  <c r="G84" i="23"/>
  <c r="P84" i="23" s="1"/>
  <c r="F84" i="23"/>
  <c r="C84" i="23"/>
  <c r="L84" i="23" s="1"/>
  <c r="O83" i="23"/>
  <c r="G83" i="23"/>
  <c r="P83" i="23" s="1"/>
  <c r="F83" i="23"/>
  <c r="C83" i="23"/>
  <c r="L83" i="23" s="1"/>
  <c r="O82" i="23"/>
  <c r="G82" i="23"/>
  <c r="P82" i="23" s="1"/>
  <c r="F82" i="23"/>
  <c r="C82" i="23"/>
  <c r="L82" i="23" s="1"/>
  <c r="O81" i="23"/>
  <c r="G81" i="23"/>
  <c r="P81" i="23" s="1"/>
  <c r="F81" i="23"/>
  <c r="C81" i="23"/>
  <c r="L81" i="23" s="1"/>
  <c r="O80" i="23"/>
  <c r="G80" i="23"/>
  <c r="P80" i="23" s="1"/>
  <c r="F80" i="23"/>
  <c r="C80" i="23"/>
  <c r="L80" i="23" s="1"/>
  <c r="O79" i="23"/>
  <c r="G79" i="23"/>
  <c r="P79" i="23" s="1"/>
  <c r="F79" i="23"/>
  <c r="C79" i="23"/>
  <c r="L79" i="23" s="1"/>
  <c r="O78" i="23"/>
  <c r="G78" i="23"/>
  <c r="P78" i="23" s="1"/>
  <c r="F78" i="23"/>
  <c r="C78" i="23"/>
  <c r="L78" i="23" s="1"/>
  <c r="O77" i="23"/>
  <c r="G77" i="23"/>
  <c r="P77" i="23" s="1"/>
  <c r="F77" i="23"/>
  <c r="C77" i="23"/>
  <c r="L77" i="23" s="1"/>
  <c r="O76" i="23"/>
  <c r="G76" i="23"/>
  <c r="P76" i="23" s="1"/>
  <c r="F76" i="23"/>
  <c r="C76" i="23"/>
  <c r="L76" i="23" s="1"/>
  <c r="O75" i="23"/>
  <c r="G75" i="23"/>
  <c r="P75" i="23" s="1"/>
  <c r="F75" i="23"/>
  <c r="C75" i="23"/>
  <c r="L75" i="23" s="1"/>
  <c r="O74" i="23"/>
  <c r="G74" i="23"/>
  <c r="P74" i="23" s="1"/>
  <c r="F74" i="23"/>
  <c r="C74" i="23"/>
  <c r="L74" i="23" s="1"/>
  <c r="O73" i="23"/>
  <c r="G73" i="23"/>
  <c r="P73" i="23" s="1"/>
  <c r="F73" i="23"/>
  <c r="C73" i="23"/>
  <c r="L73" i="23" s="1"/>
  <c r="O72" i="23"/>
  <c r="G72" i="23"/>
  <c r="P72" i="23" s="1"/>
  <c r="F72" i="23"/>
  <c r="C72" i="23"/>
  <c r="L72" i="23" s="1"/>
  <c r="O71" i="23"/>
  <c r="G71" i="23"/>
  <c r="P71" i="23" s="1"/>
  <c r="F71" i="23"/>
  <c r="C71" i="23"/>
  <c r="L71" i="23" s="1"/>
  <c r="O70" i="23"/>
  <c r="G70" i="23"/>
  <c r="P70" i="23" s="1"/>
  <c r="F70" i="23"/>
  <c r="C70" i="23"/>
  <c r="L70" i="23" s="1"/>
  <c r="O69" i="23"/>
  <c r="G69" i="23"/>
  <c r="P69" i="23" s="1"/>
  <c r="F69" i="23"/>
  <c r="C69" i="23"/>
  <c r="L69" i="23" s="1"/>
  <c r="O68" i="23"/>
  <c r="G68" i="23"/>
  <c r="P68" i="23" s="1"/>
  <c r="F68" i="23"/>
  <c r="C68" i="23"/>
  <c r="L68" i="23" s="1"/>
  <c r="O67" i="23"/>
  <c r="G67" i="23"/>
  <c r="P67" i="23" s="1"/>
  <c r="F67" i="23"/>
  <c r="C67" i="23"/>
  <c r="L67" i="23" s="1"/>
  <c r="O66" i="23"/>
  <c r="G66" i="23"/>
  <c r="P66" i="23" s="1"/>
  <c r="F66" i="23"/>
  <c r="C66" i="23"/>
  <c r="L66" i="23" s="1"/>
  <c r="O65" i="23"/>
  <c r="G65" i="23"/>
  <c r="P65" i="23" s="1"/>
  <c r="F65" i="23"/>
  <c r="C65" i="23"/>
  <c r="L65" i="23" s="1"/>
  <c r="O64" i="23"/>
  <c r="G64" i="23"/>
  <c r="P64" i="23" s="1"/>
  <c r="F64" i="23"/>
  <c r="C64" i="23"/>
  <c r="L64" i="23" s="1"/>
  <c r="O63" i="23"/>
  <c r="G63" i="23"/>
  <c r="P63" i="23" s="1"/>
  <c r="F63" i="23"/>
  <c r="C63" i="23"/>
  <c r="L63" i="23" s="1"/>
  <c r="O62" i="23"/>
  <c r="G62" i="23"/>
  <c r="P62" i="23" s="1"/>
  <c r="F62" i="23"/>
  <c r="C62" i="23"/>
  <c r="L62" i="23" s="1"/>
  <c r="O61" i="23"/>
  <c r="G61" i="23"/>
  <c r="P61" i="23" s="1"/>
  <c r="F61" i="23"/>
  <c r="C61" i="23"/>
  <c r="L61" i="23" s="1"/>
  <c r="O60" i="23"/>
  <c r="G60" i="23"/>
  <c r="P60" i="23" s="1"/>
  <c r="F60" i="23"/>
  <c r="C60" i="23"/>
  <c r="L60" i="23" s="1"/>
  <c r="O59" i="23"/>
  <c r="G59" i="23"/>
  <c r="P59" i="23" s="1"/>
  <c r="F59" i="23"/>
  <c r="C59" i="23"/>
  <c r="L59" i="23" s="1"/>
  <c r="O58" i="23"/>
  <c r="G58" i="23"/>
  <c r="P58" i="23" s="1"/>
  <c r="F58" i="23"/>
  <c r="C58" i="23"/>
  <c r="L58" i="23" s="1"/>
  <c r="O57" i="23"/>
  <c r="G57" i="23"/>
  <c r="P57" i="23" s="1"/>
  <c r="F57" i="23"/>
  <c r="C57" i="23"/>
  <c r="L57" i="23" s="1"/>
  <c r="O56" i="23"/>
  <c r="G56" i="23"/>
  <c r="P56" i="23" s="1"/>
  <c r="F56" i="23"/>
  <c r="C56" i="23"/>
  <c r="L56" i="23" s="1"/>
  <c r="O55" i="23"/>
  <c r="G55" i="23"/>
  <c r="P55" i="23" s="1"/>
  <c r="F55" i="23"/>
  <c r="C55" i="23"/>
  <c r="L55" i="23" s="1"/>
  <c r="O54" i="23"/>
  <c r="G54" i="23"/>
  <c r="P54" i="23" s="1"/>
  <c r="F54" i="23"/>
  <c r="C54" i="23"/>
  <c r="L54" i="23" s="1"/>
  <c r="O48" i="23"/>
  <c r="G48" i="23"/>
  <c r="P48" i="23" s="1"/>
  <c r="F48" i="23"/>
  <c r="C48" i="23"/>
  <c r="L48" i="23" s="1"/>
  <c r="O47" i="23"/>
  <c r="G47" i="23"/>
  <c r="P47" i="23" s="1"/>
  <c r="F47" i="23"/>
  <c r="C47" i="23"/>
  <c r="L47" i="23" s="1"/>
  <c r="O46" i="23"/>
  <c r="G46" i="23"/>
  <c r="P46" i="23" s="1"/>
  <c r="F46" i="23"/>
  <c r="C46" i="23"/>
  <c r="L46" i="23" s="1"/>
  <c r="O45" i="23"/>
  <c r="G45" i="23"/>
  <c r="P45" i="23" s="1"/>
  <c r="F45" i="23"/>
  <c r="C45" i="23"/>
  <c r="L45" i="23" s="1"/>
  <c r="O44" i="23"/>
  <c r="G44" i="23"/>
  <c r="P44" i="23" s="1"/>
  <c r="F44" i="23"/>
  <c r="C44" i="23"/>
  <c r="L44" i="23" s="1"/>
  <c r="O43" i="23"/>
  <c r="G43" i="23"/>
  <c r="P43" i="23" s="1"/>
  <c r="F43" i="23"/>
  <c r="C43" i="23"/>
  <c r="L43" i="23" s="1"/>
  <c r="O42" i="23"/>
  <c r="G42" i="23"/>
  <c r="P42" i="23" s="1"/>
  <c r="F42" i="23"/>
  <c r="C42" i="23"/>
  <c r="L42" i="23" s="1"/>
  <c r="O41" i="23"/>
  <c r="G41" i="23"/>
  <c r="P41" i="23" s="1"/>
  <c r="F41" i="23"/>
  <c r="C41" i="23"/>
  <c r="L41" i="23" s="1"/>
  <c r="O40" i="23"/>
  <c r="G40" i="23"/>
  <c r="P40" i="23" s="1"/>
  <c r="F40" i="23"/>
  <c r="C40" i="23"/>
  <c r="L40" i="23" s="1"/>
  <c r="O39" i="23"/>
  <c r="G39" i="23"/>
  <c r="P39" i="23" s="1"/>
  <c r="F39" i="23"/>
  <c r="C39" i="23"/>
  <c r="L39" i="23" s="1"/>
  <c r="O38" i="23"/>
  <c r="G38" i="23"/>
  <c r="P38" i="23" s="1"/>
  <c r="F38" i="23"/>
  <c r="C38" i="23"/>
  <c r="L38" i="23" s="1"/>
  <c r="O37" i="23"/>
  <c r="G37" i="23"/>
  <c r="P37" i="23" s="1"/>
  <c r="F37" i="23"/>
  <c r="C37" i="23"/>
  <c r="L37" i="23" s="1"/>
  <c r="O36" i="23"/>
  <c r="G36" i="23"/>
  <c r="P36" i="23" s="1"/>
  <c r="F36" i="23"/>
  <c r="C36" i="23"/>
  <c r="L36" i="23" s="1"/>
  <c r="O35" i="23"/>
  <c r="G35" i="23"/>
  <c r="P35" i="23" s="1"/>
  <c r="F35" i="23"/>
  <c r="C35" i="23"/>
  <c r="L35" i="23" s="1"/>
  <c r="O34" i="23"/>
  <c r="G34" i="23"/>
  <c r="P34" i="23" s="1"/>
  <c r="F34" i="23"/>
  <c r="C34" i="23"/>
  <c r="L34" i="23" s="1"/>
  <c r="O33" i="23"/>
  <c r="G33" i="23"/>
  <c r="P33" i="23" s="1"/>
  <c r="F33" i="23"/>
  <c r="C33" i="23"/>
  <c r="L33" i="23" s="1"/>
  <c r="O32" i="23"/>
  <c r="G32" i="23"/>
  <c r="P32" i="23" s="1"/>
  <c r="F32" i="23"/>
  <c r="C32" i="23"/>
  <c r="L32" i="23" s="1"/>
  <c r="O31" i="23"/>
  <c r="G31" i="23"/>
  <c r="P31" i="23" s="1"/>
  <c r="F31" i="23"/>
  <c r="C31" i="23"/>
  <c r="L31" i="23" s="1"/>
  <c r="O30" i="23"/>
  <c r="G30" i="23"/>
  <c r="P30" i="23" s="1"/>
  <c r="F30" i="23"/>
  <c r="C30" i="23"/>
  <c r="L30" i="23" s="1"/>
  <c r="O29" i="23"/>
  <c r="G29" i="23"/>
  <c r="P29" i="23" s="1"/>
  <c r="F29" i="23"/>
  <c r="C29" i="23"/>
  <c r="L29" i="23" s="1"/>
  <c r="O28" i="23"/>
  <c r="G28" i="23"/>
  <c r="P28" i="23" s="1"/>
  <c r="F28" i="23"/>
  <c r="C28" i="23"/>
  <c r="L28" i="23" s="1"/>
  <c r="O27" i="23"/>
  <c r="G27" i="23"/>
  <c r="P27" i="23" s="1"/>
  <c r="F27" i="23"/>
  <c r="C27" i="23"/>
  <c r="L27" i="23" s="1"/>
  <c r="O26" i="23"/>
  <c r="G26" i="23"/>
  <c r="P26" i="23" s="1"/>
  <c r="F26" i="23"/>
  <c r="C26" i="23"/>
  <c r="L26" i="23" s="1"/>
  <c r="O25" i="23"/>
  <c r="G25" i="23"/>
  <c r="P25" i="23" s="1"/>
  <c r="F25" i="23"/>
  <c r="C25" i="23"/>
  <c r="L25" i="23" s="1"/>
  <c r="O24" i="23"/>
  <c r="G24" i="23"/>
  <c r="P24" i="23" s="1"/>
  <c r="F24" i="23"/>
  <c r="C24" i="23"/>
  <c r="L24" i="23" s="1"/>
  <c r="O23" i="23"/>
  <c r="G23" i="23"/>
  <c r="P23" i="23" s="1"/>
  <c r="F23" i="23"/>
  <c r="C23" i="23"/>
  <c r="L23" i="23" s="1"/>
  <c r="O22" i="23"/>
  <c r="G22" i="23"/>
  <c r="P22" i="23" s="1"/>
  <c r="F22" i="23"/>
  <c r="C22" i="23"/>
  <c r="L22" i="23" s="1"/>
  <c r="O21" i="23"/>
  <c r="G21" i="23"/>
  <c r="P21" i="23" s="1"/>
  <c r="F21" i="23"/>
  <c r="C21" i="23"/>
  <c r="L21" i="23" s="1"/>
  <c r="O20" i="23"/>
  <c r="G20" i="23"/>
  <c r="P20" i="23" s="1"/>
  <c r="F20" i="23"/>
  <c r="C20" i="23"/>
  <c r="L20" i="23" s="1"/>
  <c r="O19" i="23"/>
  <c r="G19" i="23"/>
  <c r="P19" i="23" s="1"/>
  <c r="F19" i="23"/>
  <c r="C19" i="23"/>
  <c r="L19" i="23" s="1"/>
  <c r="O18" i="23"/>
  <c r="G18" i="23"/>
  <c r="P18" i="23" s="1"/>
  <c r="F18" i="23"/>
  <c r="C18" i="23"/>
  <c r="L18" i="23" s="1"/>
  <c r="O17" i="23"/>
  <c r="G17" i="23"/>
  <c r="P17" i="23" s="1"/>
  <c r="F17" i="23"/>
  <c r="C17" i="23"/>
  <c r="L17" i="23" s="1"/>
  <c r="O16" i="23"/>
  <c r="G16" i="23"/>
  <c r="P16" i="23" s="1"/>
  <c r="F16" i="23"/>
  <c r="C16" i="23"/>
  <c r="L16" i="23" s="1"/>
  <c r="O15" i="23"/>
  <c r="G15" i="23"/>
  <c r="P15" i="23" s="1"/>
  <c r="F15" i="23"/>
  <c r="C15" i="23"/>
  <c r="L15" i="23" s="1"/>
  <c r="O14" i="23"/>
  <c r="G14" i="23"/>
  <c r="P14" i="23" s="1"/>
  <c r="F14" i="23"/>
  <c r="C14" i="23"/>
  <c r="L14" i="23" s="1"/>
  <c r="O13" i="23"/>
  <c r="G13" i="23"/>
  <c r="P13" i="23" s="1"/>
  <c r="F13" i="23"/>
  <c r="C13" i="23"/>
  <c r="L13" i="23" s="1"/>
  <c r="O12" i="23"/>
  <c r="G12" i="23"/>
  <c r="P12" i="23" s="1"/>
  <c r="F12" i="23"/>
  <c r="C12" i="23"/>
  <c r="L12" i="23" s="1"/>
  <c r="O11" i="23"/>
  <c r="G11" i="23"/>
  <c r="P11" i="23" s="1"/>
  <c r="F11" i="23"/>
  <c r="C11" i="23"/>
  <c r="L11" i="23" s="1"/>
  <c r="O10" i="23"/>
  <c r="G10" i="23"/>
  <c r="P10" i="23" s="1"/>
  <c r="F10" i="23"/>
  <c r="C10" i="23"/>
  <c r="L10" i="23" s="1"/>
  <c r="O9" i="23"/>
  <c r="G9" i="23"/>
  <c r="F9" i="23"/>
  <c r="C9" i="23"/>
  <c r="L9" i="23" s="1"/>
  <c r="K103" i="23"/>
  <c r="B103" i="23"/>
  <c r="P98" i="23"/>
  <c r="P97" i="23"/>
  <c r="P96" i="23"/>
  <c r="P95" i="23"/>
  <c r="P94" i="23"/>
  <c r="K94" i="23"/>
  <c r="K95" i="23" s="1"/>
  <c r="K96" i="23" s="1"/>
  <c r="K97" i="23" s="1"/>
  <c r="K98" i="23" s="1"/>
  <c r="B94" i="23"/>
  <c r="B95" i="23" s="1"/>
  <c r="B96" i="23" s="1"/>
  <c r="B97" i="23" s="1"/>
  <c r="B98" i="23" s="1"/>
  <c r="P93" i="23"/>
  <c r="K55" i="23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K92" i="23" s="1"/>
  <c r="K93" i="23" s="1"/>
  <c r="B55" i="23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C50" i="23"/>
  <c r="L50" i="23" s="1"/>
  <c r="K10" i="23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B10" i="23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C5" i="23"/>
  <c r="L5" i="23" s="1"/>
  <c r="M1" i="23"/>
  <c r="D1" i="23"/>
  <c r="M6" i="23" l="1"/>
  <c r="O6" i="23" s="1"/>
  <c r="M51" i="23"/>
  <c r="O51" i="23" s="1"/>
  <c r="P51" i="23" s="1"/>
  <c r="E51" i="23"/>
  <c r="N51" i="23"/>
  <c r="P9" i="23"/>
  <c r="N6" i="23" s="1"/>
  <c r="E6" i="23"/>
  <c r="D51" i="23"/>
  <c r="P6" i="23" l="1"/>
  <c r="F51" i="23"/>
  <c r="G51" i="23" s="1"/>
  <c r="D6" i="23"/>
  <c r="F6" i="23" l="1"/>
  <c r="G6" i="23" s="1"/>
  <c r="M2" i="23" l="1"/>
  <c r="D2" i="23"/>
  <c r="F8" i="1" l="1"/>
</calcChain>
</file>

<file path=xl/sharedStrings.xml><?xml version="1.0" encoding="utf-8"?>
<sst xmlns="http://schemas.openxmlformats.org/spreadsheetml/2006/main" count="337" uniqueCount="236">
  <si>
    <t>Name of School</t>
  </si>
  <si>
    <t>PAMPANGA HIGH SCHOOL</t>
  </si>
  <si>
    <t>FILL UP ALL THE LIGHT BLUE CELLS</t>
  </si>
  <si>
    <t>School Year</t>
  </si>
  <si>
    <t>Subject</t>
  </si>
  <si>
    <t>CLASS SIZE</t>
  </si>
  <si>
    <t>PASSING GRADE</t>
  </si>
  <si>
    <t>WW</t>
  </si>
  <si>
    <t>PT</t>
  </si>
  <si>
    <t>QA</t>
  </si>
  <si>
    <t>Section</t>
  </si>
  <si>
    <t>REF. #</t>
  </si>
  <si>
    <t>BOYS</t>
  </si>
  <si>
    <t>Denominator</t>
  </si>
  <si>
    <t>B1</t>
  </si>
  <si>
    <t>Qtr 1</t>
  </si>
  <si>
    <t>B2</t>
  </si>
  <si>
    <t>Qtr 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</si>
  <si>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</si>
  <si>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</si>
  <si>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</si>
  <si>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</si>
  <si>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</si>
  <si>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</si>
  <si>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</si>
  <si>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</si>
  <si>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</si>
  <si>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</si>
  <si>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</si>
  <si>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</si>
  <si>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</si>
  <si>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</si>
  <si>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</si>
  <si>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</si>
  <si>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</si>
  <si>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</si>
  <si>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</si>
  <si>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</si>
  <si>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</si>
  <si>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</si>
  <si>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</si>
  <si>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</si>
  <si>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</si>
  <si>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</si>
  <si>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</si>
  <si>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</si>
  <si>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GIRLS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</si>
  <si>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</si>
  <si>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</si>
  <si>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</si>
  <si>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</si>
  <si>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</si>
  <si>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</si>
  <si>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</si>
  <si>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</si>
  <si>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</si>
  <si>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</si>
  <si>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</si>
  <si>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</si>
  <si>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</si>
  <si>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</si>
  <si>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</si>
  <si>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</si>
  <si>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</si>
  <si>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</si>
  <si>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</si>
  <si>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</si>
  <si>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</si>
  <si>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</si>
  <si>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</si>
  <si>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</si>
  <si>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</si>
  <si>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</si>
  <si>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</si>
  <si>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</si>
  <si>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</si>
  <si>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</si>
  <si>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VLOOKUP TABLE</t>
  </si>
  <si>
    <t>VLOOKUP Table</t>
  </si>
  <si>
    <t>DME</t>
  </si>
  <si>
    <t>FS</t>
  </si>
  <si>
    <t>S</t>
  </si>
  <si>
    <t>VS</t>
  </si>
  <si>
    <t>O</t>
  </si>
  <si>
    <t>Total</t>
  </si>
  <si>
    <t>PS</t>
  </si>
  <si>
    <t>WS</t>
  </si>
  <si>
    <r>
      <rPr>
        <b/>
        <sz val="12"/>
        <color rgb="FFFF0000"/>
        <rFont val="Calibri"/>
        <family val="2"/>
        <scheme val="minor"/>
      </rPr>
      <t>Enter 1</t>
    </r>
    <r>
      <rPr>
        <b/>
        <sz val="12"/>
        <color theme="1"/>
        <rFont val="Calibri"/>
        <family val="2"/>
        <scheme val="minor"/>
      </rPr>
      <t xml:space="preserve"> every quarter to reflect the values on the grading sheet.</t>
    </r>
  </si>
  <si>
    <t xml:space="preserve">   -   SELECT the column before the total (refer to figure 1).</t>
  </si>
  <si>
    <t xml:space="preserve">   -   Right CLICK, then select INSERT.</t>
  </si>
  <si>
    <t xml:space="preserve">   -   Result, refer to figure 2.</t>
  </si>
  <si>
    <r>
      <rPr>
        <b/>
        <sz val="11"/>
        <color rgb="FFFF0000"/>
        <rFont val="Calibri"/>
        <family val="2"/>
        <scheme val="minor"/>
      </rPr>
      <t>NO</t>
    </r>
    <r>
      <rPr>
        <sz val="11"/>
        <rFont val="Calibri"/>
        <family val="2"/>
        <scheme val="minor"/>
      </rPr>
      <t xml:space="preserve"> delete for Columns and Rows, </t>
    </r>
    <r>
      <rPr>
        <b/>
        <sz val="11"/>
        <color rgb="FFFF0000"/>
        <rFont val="Calibri"/>
        <family val="2"/>
        <scheme val="minor"/>
      </rPr>
      <t>ONLY</t>
    </r>
    <r>
      <rPr>
        <sz val="11"/>
        <rFont val="Calibri"/>
        <family val="2"/>
        <scheme val="minor"/>
      </rPr>
      <t xml:space="preserve"> Hide.</t>
    </r>
  </si>
  <si>
    <t>Special case for learners who missed a WW or PT.</t>
  </si>
  <si>
    <t xml:space="preserve">   -   Refer to figure 3.</t>
  </si>
  <si>
    <t xml:space="preserve">   -   It will deduct a score from the total score.</t>
  </si>
  <si>
    <t xml:space="preserve">   -   This is due to a valid reason for missing the WW or the PT.</t>
  </si>
  <si>
    <r>
      <t xml:space="preserve">GRADING SHEET </t>
    </r>
    <r>
      <rPr>
        <sz val="11"/>
        <color theme="1"/>
        <rFont val="Calibri"/>
        <family val="2"/>
        <scheme val="minor"/>
      </rPr>
      <t>(Refer to figure 4)</t>
    </r>
  </si>
  <si>
    <r>
      <t xml:space="preserve">   -  red arrow is used to </t>
    </r>
    <r>
      <rPr>
        <b/>
        <sz val="11"/>
        <color theme="1"/>
        <rFont val="Calibri"/>
        <family val="2"/>
        <scheme val="minor"/>
      </rPr>
      <t xml:space="preserve">arrange </t>
    </r>
    <r>
      <rPr>
        <sz val="11"/>
        <color theme="1"/>
        <rFont val="Calibri"/>
        <family val="2"/>
        <scheme val="minor"/>
      </rPr>
      <t>the students</t>
    </r>
    <r>
      <rPr>
        <b/>
        <sz val="11"/>
        <color theme="1"/>
        <rFont val="Calibri"/>
        <family val="2"/>
        <scheme val="minor"/>
      </rPr>
      <t xml:space="preserve"> alphabetically</t>
    </r>
    <r>
      <rPr>
        <sz val="11"/>
        <color theme="1"/>
        <rFont val="Calibri"/>
        <family val="2"/>
        <scheme val="minor"/>
      </rPr>
      <t>.</t>
    </r>
  </si>
  <si>
    <r>
      <t xml:space="preserve">   - </t>
    </r>
    <r>
      <rPr>
        <b/>
        <sz val="11"/>
        <color theme="1"/>
        <rFont val="Calibri"/>
        <family val="2"/>
        <scheme val="minor"/>
      </rPr>
      <t xml:space="preserve"> MANUALLY</t>
    </r>
    <r>
      <rPr>
        <sz val="11"/>
        <color theme="1"/>
        <rFont val="Calibri"/>
        <family val="2"/>
        <scheme val="minor"/>
      </rPr>
      <t xml:space="preserve"> done by referring to the students</t>
    </r>
    <r>
      <rPr>
        <b/>
        <sz val="11"/>
        <color theme="1"/>
        <rFont val="Calibri"/>
        <family val="2"/>
        <scheme val="minor"/>
      </rPr>
      <t xml:space="preserve"> Ref. #</t>
    </r>
    <r>
      <rPr>
        <sz val="11"/>
        <color theme="1"/>
        <rFont val="Calibri"/>
        <family val="2"/>
        <scheme val="minor"/>
      </rPr>
      <t xml:space="preserve">. found on the </t>
    </r>
    <r>
      <rPr>
        <b/>
        <sz val="11"/>
        <color theme="1"/>
        <rFont val="Calibri"/>
        <family val="2"/>
        <scheme val="minor"/>
      </rPr>
      <t>DATA TAB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</si>
  <si>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 xml:space="preserve">Please </t>
    </r>
    <r>
      <rPr>
        <b/>
        <sz val="11"/>
        <color rgb="FFFF0000"/>
        <rFont val="Calibri"/>
        <family val="2"/>
        <scheme val="minor"/>
      </rPr>
      <t>SEE</t>
    </r>
    <r>
      <rPr>
        <sz val="11"/>
        <color theme="1"/>
        <rFont val="Calibri"/>
        <family val="2"/>
        <scheme val="minor"/>
      </rPr>
      <t xml:space="preserve"> me for other questions or errors encountered with this file.</t>
    </r>
  </si>
  <si>
    <r>
      <t xml:space="preserve">Adding a </t>
    </r>
    <r>
      <rPr>
        <b/>
        <sz val="11"/>
        <color rgb="FFFF0000"/>
        <rFont val="Calibri"/>
        <family val="2"/>
        <scheme val="minor"/>
      </rPr>
      <t>COLUMN</t>
    </r>
    <r>
      <rPr>
        <b/>
        <sz val="11"/>
        <color theme="1"/>
        <rFont val="Calibri"/>
        <family val="2"/>
        <scheme val="minor"/>
      </rPr>
      <t xml:space="preserve"> for your WRITTEN and PERFORMANCE TASK.</t>
    </r>
  </si>
  <si>
    <t>Ref #</t>
  </si>
  <si>
    <t>Name</t>
  </si>
  <si>
    <t>Quarter</t>
  </si>
  <si>
    <t>Score</t>
  </si>
  <si>
    <t>Written Work  (WW)</t>
  </si>
  <si>
    <t>Performance Task (PT)</t>
  </si>
  <si>
    <t>Parent's Signature over Printed Name</t>
  </si>
  <si>
    <t>Teacher's Signature over Printed Name</t>
  </si>
  <si>
    <t>Qtr2</t>
  </si>
  <si>
    <t xml:space="preserve"> </t>
  </si>
  <si>
    <t xml:space="preserve">Decimal        Rounded off by  </t>
  </si>
  <si>
    <t>Adviser</t>
  </si>
  <si>
    <t>Subject Teacher</t>
  </si>
  <si>
    <t>% of passed score</t>
  </si>
  <si>
    <r>
      <t xml:space="preserve">   -  red circles can be edited in the </t>
    </r>
    <r>
      <rPr>
        <b/>
        <sz val="11"/>
        <color theme="1"/>
        <rFont val="Calibri"/>
        <family val="2"/>
        <scheme val="minor"/>
      </rPr>
      <t>DATA TAB</t>
    </r>
    <r>
      <rPr>
        <sz val="11"/>
        <color theme="1"/>
        <rFont val="Calibri"/>
        <family val="2"/>
        <scheme val="minor"/>
      </rPr>
      <t>.</t>
    </r>
  </si>
  <si>
    <t>EDIT THE REF# HERE</t>
  </si>
  <si>
    <t>REMINDER: JUST HIDE THE  UNUSED ROW…</t>
  </si>
  <si>
    <r>
      <rPr>
        <sz val="14"/>
        <color theme="1"/>
        <rFont val="Calibri"/>
        <family val="2"/>
      </rPr>
      <t>©</t>
    </r>
    <r>
      <rPr>
        <sz val="11"/>
        <color theme="1"/>
        <rFont val="Calibri"/>
        <family val="2"/>
      </rPr>
      <t>AF B Ramirez</t>
    </r>
  </si>
  <si>
    <r>
      <t xml:space="preserve">   -   Then refer to the </t>
    </r>
    <r>
      <rPr>
        <sz val="11"/>
        <color rgb="FFFF0000"/>
        <rFont val="Calibri"/>
        <family val="2"/>
        <scheme val="minor"/>
      </rPr>
      <t>REMINDER</t>
    </r>
    <r>
      <rPr>
        <sz val="11"/>
        <color theme="1"/>
        <rFont val="Calibri"/>
        <family val="2"/>
        <scheme val="minor"/>
      </rPr>
      <t xml:space="preserve"> on top of the sheet.</t>
    </r>
  </si>
  <si>
    <t>INDIVIDUAL PROGRESS REPORT</t>
  </si>
  <si>
    <t xml:space="preserve">   -   Refer to figure 5.</t>
  </si>
  <si>
    <r>
      <t xml:space="preserve">   -   Edit where the arrow points… starts of </t>
    </r>
    <r>
      <rPr>
        <b/>
        <sz val="11"/>
        <color theme="1"/>
        <rFont val="Calibri"/>
        <family val="2"/>
        <scheme val="minor"/>
      </rPr>
      <t>WW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PT</t>
    </r>
  </si>
  <si>
    <t xml:space="preserve">   -   Maximum of Forty (40) entries for WW and PT</t>
  </si>
  <si>
    <t xml:space="preserve">   -   Maximum of 40 columns for WW and PT.</t>
  </si>
  <si>
    <t>PERCENTAGE</t>
  </si>
  <si>
    <t>S.Y. 2018 - 2019</t>
  </si>
  <si>
    <t>JESSIE L. MANGUERA</t>
  </si>
  <si>
    <t>G31</t>
  </si>
  <si>
    <t>G32</t>
  </si>
  <si>
    <t>G33</t>
  </si>
  <si>
    <t>12- GAS 12A</t>
  </si>
  <si>
    <t>ANG , Robert Anderson Dela Cerna</t>
  </si>
  <si>
    <t>ANGELES , Reven Aquino</t>
  </si>
  <si>
    <t>AQUINO , Gabriel Manalese</t>
  </si>
  <si>
    <t>BALINGIT , July Perez</t>
  </si>
  <si>
    <t>BATALON , Jake Damiago</t>
  </si>
  <si>
    <t>BELONGILOT , Vincent Tiqui</t>
  </si>
  <si>
    <t>BONDOC , Clarenz Sunga</t>
  </si>
  <si>
    <t>BONIFACIO , Vincent Tanchiatco</t>
  </si>
  <si>
    <t>BUNDALIAN , M-Jay Pamintuan</t>
  </si>
  <si>
    <t>CAMERO , Al Vincent Gutierrez</t>
  </si>
  <si>
    <t>CANLAS , Jan Michael Ponce</t>
  </si>
  <si>
    <t>CAPATI , Angelo Dela Cruz</t>
  </si>
  <si>
    <t>CRUZ , Joshua Tyrone Manalese</t>
  </si>
  <si>
    <t>GO , Marc Chester Milla</t>
  </si>
  <si>
    <t>MAGLAQUI , Christian Karlo Canda</t>
  </si>
  <si>
    <t>NUNAG , Joshua Aguilar</t>
  </si>
  <si>
    <t>OBAÑA , Jezel Layug</t>
  </si>
  <si>
    <t>OYCO , Junelle Manabat</t>
  </si>
  <si>
    <t>SORIANO , Regie Siega</t>
  </si>
  <si>
    <t>ALIVEN , Li Kyle Lee</t>
  </si>
  <si>
    <t>AZARES , Eliza Anne Bundalian</t>
  </si>
  <si>
    <t>BAYLON , Rizalina Cunanan</t>
  </si>
  <si>
    <t>BUNDALIAN , Jullienne Pare</t>
  </si>
  <si>
    <t>CALLANO , Ciara Casandra Colita</t>
  </si>
  <si>
    <t>CAPARAS , Ma. Mirald Therese Maglaqui</t>
  </si>
  <si>
    <t>CARREON , Kimberly Padua</t>
  </si>
  <si>
    <t>DELA TORRE , Bernadette Ramos</t>
  </si>
  <si>
    <t>EUSEBIO , Kathleen Alasa</t>
  </si>
  <si>
    <t>GONZALES , Christiana Jemille Mendoza</t>
  </si>
  <si>
    <t>GONZALES , Haudrey Gervie Pili</t>
  </si>
  <si>
    <t>HONDRADE , Trisha Aquino</t>
  </si>
  <si>
    <t>LINGAD , Erika Opolinto</t>
  </si>
  <si>
    <t>LOPEZ , Monique Concepcion</t>
  </si>
  <si>
    <t>MALLARI , Erin Mae Tamayo</t>
  </si>
  <si>
    <t>MALLARI , Keishla Joy Labaguis</t>
  </si>
  <si>
    <t>NAZAL , Jemina Razon</t>
  </si>
  <si>
    <t>ORCALES , Mary Jane Paras</t>
  </si>
  <si>
    <t>PALAYON , Ma. Christina Faye</t>
  </si>
  <si>
    <t>PATRICIO , Camille Simeon</t>
  </si>
  <si>
    <t>PINEDA , Airra Joyce Sayson</t>
  </si>
  <si>
    <t>PINEDA , Rose Anne Ramirez</t>
  </si>
  <si>
    <t>RAMOS , Nariah Lois Mendoza</t>
  </si>
  <si>
    <t>SANCHEZ , Gemma Manalili</t>
  </si>
  <si>
    <t>APPLIED ECONOMICS</t>
  </si>
  <si>
    <t>MA. GRACIA C. DIZON</t>
  </si>
  <si>
    <t>Initial Grade</t>
  </si>
  <si>
    <t>Transmuted Grade</t>
  </si>
  <si>
    <t>Semester</t>
  </si>
  <si>
    <t>TOTAL</t>
  </si>
  <si>
    <t>FIRST SEMESTER</t>
  </si>
  <si>
    <t>GENERAL MATHEMATICS</t>
  </si>
  <si>
    <t>Test 1</t>
  </si>
  <si>
    <t>Test 2</t>
  </si>
  <si>
    <t>Test 3</t>
  </si>
  <si>
    <t>Test 4</t>
  </si>
  <si>
    <t>Test 5</t>
  </si>
  <si>
    <t>Quiz Bee</t>
  </si>
  <si>
    <t>Inverse Function Graph</t>
  </si>
  <si>
    <t>Rational Function</t>
  </si>
  <si>
    <t>Expo Function and Equation</t>
  </si>
  <si>
    <t>Learning Portfolio</t>
  </si>
  <si>
    <t>Attendance</t>
  </si>
  <si>
    <t>Behavior and Recitation</t>
  </si>
  <si>
    <t>Reviewer</t>
  </si>
  <si>
    <t>TRANSMUTATION TABLE</t>
  </si>
  <si>
    <t>-</t>
  </si>
  <si>
    <t>FIRST QUARTER</t>
  </si>
  <si>
    <t>Rational Equation</t>
  </si>
  <si>
    <t>ABM K</t>
  </si>
  <si>
    <t>Santos , John Carlo , David</t>
  </si>
  <si>
    <t>Santos , John Nathaniel , Vicera</t>
  </si>
  <si>
    <t>Sibug , Ferdinand , Villanueva</t>
  </si>
  <si>
    <t>Simbulan , Keaven , Garejo</t>
  </si>
  <si>
    <t>Singian , Jonel , Canlas</t>
  </si>
  <si>
    <t>Teodoro , Mark Cezar , Ocampo</t>
  </si>
  <si>
    <t>Tolosa , Ryan , Cartalla</t>
  </si>
  <si>
    <t>Villanueva , Francis , Bacani</t>
  </si>
  <si>
    <t>Villanueva , Ralph Andrei , Clavecilla</t>
  </si>
  <si>
    <t>Yu , Jose Eduardo , Agala</t>
  </si>
  <si>
    <t>Sembrano , Diana Rose , Dizon</t>
  </si>
  <si>
    <t>Sena , Kim Julianne , Basilio</t>
  </si>
  <si>
    <t>Simbulan , Angelica , Baon</t>
  </si>
  <si>
    <t>Singian , Allysa , Roque</t>
  </si>
  <si>
    <t>Sobredo , Julie-Ann , Mesina</t>
  </si>
  <si>
    <t>Soliman , Hezekiah Ezekiel , David</t>
  </si>
  <si>
    <t>Soliman , Raiza Mica , Bocauto</t>
  </si>
  <si>
    <t>Tapang , Mary Junella , Feliciano</t>
  </si>
  <si>
    <t>Tapnio , Anne Jeanette , Castro</t>
  </si>
  <si>
    <t>Tiomico, Danzhel Eishee , Cublan</t>
  </si>
  <si>
    <t>Tolentino , Carmi , Alfonso</t>
  </si>
  <si>
    <t>Tolentino , Daren Irish , Sunga</t>
  </si>
  <si>
    <t>Tolosa , Jamie Anne , Ong</t>
  </si>
  <si>
    <t>Torres , Lyndsay Diane , Torres</t>
  </si>
  <si>
    <t>Vargas , Kristel Cyril</t>
  </si>
  <si>
    <t>Vargas , Melanie</t>
  </si>
  <si>
    <t>Velasco , Angelyn , Mallari</t>
  </si>
  <si>
    <t>Velasco , Sharwene Mae , Kabigting</t>
  </si>
  <si>
    <t>Vibandor , Ashley Nichole , Rodriguez</t>
  </si>
  <si>
    <t>Villanueva , Charina Mae , Jimenez</t>
  </si>
  <si>
    <t>Villanueva , Hershey , Quimson</t>
  </si>
  <si>
    <t>Villanueva , Mariella , Ignacio</t>
  </si>
  <si>
    <t>Vital , Mary Christine , Nicdao</t>
  </si>
  <si>
    <t>Yumang , Khristen Jaira , Gaon</t>
  </si>
  <si>
    <t>Yutuc , Trisha Ann , Dayon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</si>
</sst>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b/>
      <sz val="14"/>
      <color indexed="10"/>
      <name val="Algerian"/>
      <family val="5"/>
      <charset val="134"/>
    </font>
    <font>
      <b/>
      <sz val="13"/>
      <color indexed="8"/>
      <name val="Calibri"/>
      <family val="2"/>
      <charset val="134"/>
    </font>
    <font>
      <b/>
      <sz val="13"/>
      <name val="Calibri"/>
      <family val="2"/>
      <charset val="134"/>
    </font>
    <font>
      <sz val="12"/>
      <name val="Calibri"/>
      <family val="2"/>
      <charset val="134"/>
    </font>
    <font>
      <sz val="16"/>
      <color indexed="8"/>
      <name val="Calibri"/>
      <family val="2"/>
      <charset val="134"/>
    </font>
    <font>
      <sz val="16"/>
      <name val="Calibri"/>
      <family val="2"/>
      <charset val="134"/>
    </font>
    <font>
      <b/>
      <sz val="14"/>
      <color theme="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Broadway"/>
      <family val="5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/>
  </cellStyleXfs>
  <cellXfs count="118">
    <xf numFmtId="0" fontId="0" fillId="0" borderId="0" xfId="0"/>
    <xf numFmtId="0" fontId="0" fillId="0" borderId="0" xfId="0" applyAlignment="1" applyProtection="1">
      <alignment horizontal="left" vertical="center"/>
    </xf>
    <xf numFmtId="0" fontId="1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5" fillId="0" borderId="7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8" fillId="5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0" borderId="0" xfId="0" applyAlignment="1"/>
    <xf numFmtId="2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 vertical="center"/>
      <protection hidden="1"/>
    </xf>
    <xf numFmtId="0" fontId="13" fillId="0" borderId="0" xfId="0" applyFont="1" applyProtection="1"/>
    <xf numFmtId="0" fontId="0" fillId="0" borderId="0" xfId="0" applyProtection="1"/>
    <xf numFmtId="0" fontId="12" fillId="0" borderId="0" xfId="0" applyFont="1" applyProtection="1"/>
    <xf numFmtId="0" fontId="13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0" fillId="7" borderId="0" xfId="0" applyFill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horizontal="center" vertical="center"/>
      <protection hidden="1"/>
    </xf>
    <xf numFmtId="0" fontId="0" fillId="8" borderId="0" xfId="0" applyFill="1" applyAlignment="1" applyProtection="1">
      <alignment horizontal="left" vertical="center"/>
      <protection hidden="1"/>
    </xf>
    <xf numFmtId="0" fontId="10" fillId="8" borderId="0" xfId="0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8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Alignment="1" applyProtection="1">
      <alignment horizontal="center" vertical="center"/>
      <protection hidden="1"/>
    </xf>
    <xf numFmtId="0" fontId="19" fillId="0" borderId="16" xfId="0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Alignment="1" applyProtection="1">
      <alignment horizontal="center" vertical="center"/>
      <protection hidden="1"/>
    </xf>
    <xf numFmtId="0" fontId="18" fillId="0" borderId="16" xfId="0" applyFont="1" applyFill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horizontal="right"/>
      <protection hidden="1"/>
    </xf>
    <xf numFmtId="0" fontId="0" fillId="7" borderId="0" xfId="0" quotePrefix="1" applyFill="1" applyAlignment="1" applyProtection="1">
      <alignment horizontal="center" vertical="center"/>
      <protection locked="0"/>
    </xf>
    <xf numFmtId="2" fontId="18" fillId="0" borderId="16" xfId="0" applyNumberFormat="1" applyFont="1" applyFill="1" applyBorder="1" applyAlignment="1" applyProtection="1">
      <alignment horizontal="center" vertical="center"/>
      <protection hidden="1"/>
    </xf>
    <xf numFmtId="2" fontId="18" fillId="0" borderId="17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2" fontId="19" fillId="0" borderId="17" xfId="0" applyNumberFormat="1" applyFont="1" applyFill="1" applyBorder="1" applyAlignment="1" applyProtection="1">
      <alignment horizontal="center" vertical="center"/>
      <protection hidden="1"/>
    </xf>
    <xf numFmtId="2" fontId="19" fillId="0" borderId="16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18" fillId="0" borderId="25" xfId="0" applyFont="1" applyFill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25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25" xfId="0" applyFont="1" applyFill="1" applyBorder="1" applyAlignment="1" applyProtection="1">
      <alignment horizontal="center" vertical="center"/>
      <protection hidden="1"/>
    </xf>
    <xf numFmtId="0" fontId="13" fillId="0" borderId="25" xfId="0" applyFon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vertical="top"/>
      <protection hidden="1"/>
    </xf>
    <xf numFmtId="0" fontId="13" fillId="0" borderId="0" xfId="0" applyFont="1" applyFill="1" applyBorder="1" applyAlignment="1" applyProtection="1">
      <alignment vertical="top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26" fillId="9" borderId="27" xfId="1" applyNumberFormat="1" applyFont="1" applyFill="1" applyBorder="1" applyAlignment="1" applyProtection="1">
      <alignment horizontal="center" vertical="center"/>
      <protection locked="0"/>
    </xf>
    <xf numFmtId="0" fontId="26" fillId="9" borderId="27" xfId="1" applyFont="1" applyFill="1" applyBorder="1" applyAlignment="1" applyProtection="1">
      <alignment horizontal="center" vertical="center"/>
      <protection locked="0"/>
    </xf>
    <xf numFmtId="0" fontId="26" fillId="10" borderId="27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0" fillId="0" borderId="24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1" xfId="0" applyBorder="1" applyProtection="1">
      <protection hidden="1"/>
    </xf>
    <xf numFmtId="0" fontId="19" fillId="0" borderId="16" xfId="0" applyFont="1" applyFill="1" applyBorder="1" applyAlignment="1" applyProtection="1">
      <alignment horizontal="center" vertical="center"/>
      <protection locked="0" hidden="1"/>
    </xf>
    <xf numFmtId="0" fontId="16" fillId="0" borderId="14" xfId="0" applyFont="1" applyBorder="1" applyAlignment="1" applyProtection="1">
      <alignment horizontal="center" vertical="center"/>
      <protection locked="0" hidden="1"/>
    </xf>
    <xf numFmtId="0" fontId="16" fillId="0" borderId="28" xfId="0" applyFont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center" wrapText="1"/>
    </xf>
    <xf numFmtId="0" fontId="10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2" fontId="7" fillId="2" borderId="11" xfId="0" applyNumberFormat="1" applyFont="1" applyFill="1" applyBorder="1" applyAlignment="1" applyProtection="1">
      <alignment horizontal="center" vertical="center"/>
      <protection locked="0"/>
    </xf>
    <xf numFmtId="2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locked="0" hidden="1"/>
    </xf>
    <xf numFmtId="0" fontId="23" fillId="0" borderId="0" xfId="0" applyFont="1" applyBorder="1" applyAlignment="1" applyProtection="1">
      <alignment horizontal="center"/>
      <protection hidden="1"/>
    </xf>
    <xf numFmtId="0" fontId="25" fillId="0" borderId="22" xfId="0" applyFont="1" applyBorder="1" applyAlignment="1" applyProtection="1">
      <alignment horizontal="center"/>
      <protection hidden="1"/>
    </xf>
    <xf numFmtId="0" fontId="13" fillId="0" borderId="18" xfId="0" applyFont="1" applyBorder="1" applyAlignment="1" applyProtection="1">
      <alignment horizontal="center"/>
      <protection hidden="1"/>
    </xf>
    <xf numFmtId="0" fontId="13" fillId="0" borderId="23" xfId="0" applyFont="1" applyBorder="1" applyAlignment="1" applyProtection="1">
      <alignment horizontal="center"/>
      <protection hidden="1"/>
    </xf>
    <xf numFmtId="0" fontId="13" fillId="0" borderId="19" xfId="0" applyFont="1" applyBorder="1" applyAlignment="1" applyProtection="1">
      <alignment horizontal="center"/>
      <protection hidden="1"/>
    </xf>
    <xf numFmtId="0" fontId="24" fillId="0" borderId="14" xfId="0" applyFont="1" applyBorder="1" applyAlignment="1" applyProtection="1">
      <alignment horizontal="left" vertical="top"/>
      <protection locked="0"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2" fontId="13" fillId="0" borderId="20" xfId="0" applyNumberFormat="1" applyFont="1" applyBorder="1" applyAlignment="1" applyProtection="1">
      <alignment horizontal="center" vertical="center"/>
      <protection hidden="1"/>
    </xf>
    <xf numFmtId="2" fontId="13" fillId="0" borderId="21" xfId="0" applyNumberFormat="1" applyFont="1" applyBorder="1" applyAlignment="1" applyProtection="1">
      <alignment horizontal="center" vertical="center"/>
      <protection hidden="1"/>
    </xf>
    <xf numFmtId="0" fontId="10" fillId="0" borderId="20" xfId="0" applyFont="1" applyBorder="1" applyAlignment="1" applyProtection="1">
      <alignment horizontal="center" vertical="center"/>
      <protection hidden="1"/>
    </xf>
    <xf numFmtId="0" fontId="10" fillId="0" borderId="21" xfId="0" applyFont="1" applyBorder="1" applyAlignment="1" applyProtection="1">
      <alignment horizontal="center" vertical="center"/>
      <protection hidden="1"/>
    </xf>
    <xf numFmtId="0" fontId="26" fillId="0" borderId="14" xfId="1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228601</xdr:colOff>
      <xdr:row>3</xdr:row>
      <xdr:rowOff>81643</xdr:rowOff>
    </xdr:from>
    <xdr:to>
      <xdr:col>16</xdr:col>
      <xdr:colOff>152400</xdr:colOff>
      <xdr:row>13</xdr:row>
      <xdr:rowOff>27214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7172" y="81643"/>
          <a:ext cx="4822371" cy="18505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34019</xdr:colOff>
      <xdr:row>13</xdr:row>
      <xdr:rowOff>166007</xdr:rowOff>
    </xdr:from>
    <xdr:to>
      <xdr:col>11</xdr:col>
      <xdr:colOff>551089</xdr:colOff>
      <xdr:row>22</xdr:row>
      <xdr:rowOff>13607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2590" y="2071007"/>
          <a:ext cx="2354035" cy="15621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157412</xdr:colOff>
      <xdr:row>14</xdr:row>
      <xdr:rowOff>91850</xdr:rowOff>
    </xdr:from>
    <xdr:to>
      <xdr:col>17</xdr:col>
      <xdr:colOff>408070</xdr:colOff>
      <xdr:row>26</xdr:row>
      <xdr:rowOff>108857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269" y="2187350"/>
          <a:ext cx="3312265" cy="230300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217715</xdr:colOff>
      <xdr:row>28</xdr:row>
      <xdr:rowOff>149679</xdr:rowOff>
    </xdr:from>
    <xdr:to>
      <xdr:col>14</xdr:col>
      <xdr:colOff>417740</xdr:colOff>
      <xdr:row>38</xdr:row>
      <xdr:rowOff>163286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5" y="5483679"/>
          <a:ext cx="8772525" cy="1918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70" zoomScaleNormal="70" workbookViewId="0">
      <selection activeCell="B4" sqref="B4"/>
    </sheetView>
  </sheetViews>
  <sheetFormatPr defaultRowHeight="15"/>
  <cols>
    <col min="1" max="16384" width="9.140625" style="16"/>
  </cols>
  <sheetData>
    <row r="1" spans="1:6">
      <c r="A1" s="80" t="s">
        <v>99</v>
      </c>
      <c r="B1" s="80"/>
      <c r="C1" s="80"/>
      <c r="D1" s="80"/>
      <c r="E1" s="80"/>
      <c r="F1" s="80"/>
    </row>
    <row r="2" spans="1:6">
      <c r="A2" s="80"/>
      <c r="B2" s="80"/>
      <c r="C2" s="80"/>
      <c r="D2" s="80"/>
      <c r="E2" s="80"/>
      <c r="F2" s="80"/>
    </row>
    <row r="5" spans="1:6" s="15" customFormat="1">
      <c r="A5" s="15" t="s">
        <v>100</v>
      </c>
    </row>
    <row r="6" spans="1:6">
      <c r="A6" s="16" t="s">
        <v>88</v>
      </c>
    </row>
    <row r="7" spans="1:6">
      <c r="A7" s="16" t="s">
        <v>89</v>
      </c>
    </row>
    <row r="8" spans="1:6">
      <c r="A8" s="16" t="s">
        <v>90</v>
      </c>
    </row>
    <row r="9" spans="1:6">
      <c r="A9" s="16" t="s">
        <v>119</v>
      </c>
    </row>
    <row r="10" spans="1:6">
      <c r="A10" s="17" t="s">
        <v>91</v>
      </c>
    </row>
    <row r="11" spans="1:6">
      <c r="A11" s="16" t="s">
        <v>124</v>
      </c>
    </row>
    <row r="13" spans="1:6">
      <c r="A13" s="15" t="s">
        <v>92</v>
      </c>
    </row>
    <row r="14" spans="1:6">
      <c r="A14" s="16" t="s">
        <v>95</v>
      </c>
    </row>
    <row r="15" spans="1:6">
      <c r="A15" s="16" t="s">
        <v>93</v>
      </c>
    </row>
    <row r="16" spans="1:6">
      <c r="A16" s="16" t="s">
        <v>94</v>
      </c>
    </row>
    <row r="18" spans="1:6">
      <c r="A18" s="15" t="s">
        <v>96</v>
      </c>
    </row>
    <row r="19" spans="1:6">
      <c r="A19" s="16" t="s">
        <v>115</v>
      </c>
    </row>
    <row r="20" spans="1:6">
      <c r="A20" s="16" t="s">
        <v>97</v>
      </c>
    </row>
    <row r="21" spans="1:6">
      <c r="A21" s="80" t="s">
        <v>98</v>
      </c>
      <c r="B21" s="80"/>
      <c r="C21" s="80"/>
      <c r="D21" s="80"/>
      <c r="E21" s="80"/>
      <c r="F21" s="80"/>
    </row>
    <row r="22" spans="1:6">
      <c r="A22" s="80"/>
      <c r="B22" s="80"/>
      <c r="C22" s="80"/>
      <c r="D22" s="80"/>
      <c r="E22" s="80"/>
      <c r="F22" s="80"/>
    </row>
    <row r="25" spans="1:6">
      <c r="A25" s="15" t="s">
        <v>120</v>
      </c>
    </row>
    <row r="26" spans="1:6">
      <c r="A26" s="16" t="s">
        <v>123</v>
      </c>
    </row>
    <row r="27" spans="1:6">
      <c r="A27" s="16" t="s">
        <v>121</v>
      </c>
    </row>
    <row r="28" spans="1:6">
      <c r="A28" s="16" t="s">
        <v>122</v>
      </c>
    </row>
  </sheetData>
  <sheetProtection password="CDF0" sheet="1" objects="1" scenarios="1"/>
  <mergeCells count="2">
    <mergeCell ref="A1:F2"/>
    <mergeCell ref="A21:F22"/>
  </mergeCells>
  <pageMargins left="0.7" right="0.7" top="0.75" bottom="0.75" header="0.3" footer="0.3"/>
  <pageSetup orientation="landscape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0" sqref="C10"/>
    </sheetView>
  </sheetViews>
  <sheetFormatPr defaultColWidth="9.140625" defaultRowHeight="15"/>
  <cols>
    <col min="1" max="1" width="15" style="5" customWidth="1"/>
    <col min="2" max="2" width="41.5703125" style="3" customWidth="1"/>
    <col min="3" max="7" width="9.140625" style="3"/>
    <col min="8" max="8" width="13" style="3" customWidth="1"/>
    <col min="9" max="16384" width="9.140625" style="3"/>
  </cols>
  <sheetData>
    <row r="1" spans="1:8" ht="19.5">
      <c r="A1" s="1" t="s">
        <v>0</v>
      </c>
      <c r="B1" s="2" t="s">
        <v>1</v>
      </c>
      <c r="D1" s="83" t="s">
        <v>2</v>
      </c>
      <c r="E1" s="83"/>
      <c r="F1" s="83"/>
      <c r="G1" s="83"/>
      <c r="H1" s="83"/>
    </row>
    <row r="2" spans="1:8" ht="15.75" thickBot="1">
      <c r="A2" s="1" t="s">
        <v>3</v>
      </c>
      <c r="B2" s="2" t="s">
        <v>126</v>
      </c>
    </row>
    <row r="3" spans="1:8" ht="17.25">
      <c r="A3" s="1" t="s">
        <v>4</v>
      </c>
      <c r="B3" s="2" t="s">
        <v>175</v>
      </c>
      <c r="D3" s="84" t="s">
        <v>5</v>
      </c>
      <c r="E3" s="86" t="s">
        <v>125</v>
      </c>
      <c r="F3" s="87"/>
      <c r="G3" s="88"/>
      <c r="H3" s="89" t="s">
        <v>6</v>
      </c>
    </row>
    <row r="4" spans="1:8" ht="16.5" thickBot="1">
      <c r="A4" s="1" t="s">
        <v>112</v>
      </c>
      <c r="B4" s="2" t="s">
        <v>176</v>
      </c>
      <c r="D4" s="85"/>
      <c r="E4" s="4" t="s">
        <v>7</v>
      </c>
      <c r="F4" s="4" t="s">
        <v>8</v>
      </c>
      <c r="G4" s="4" t="s">
        <v>9</v>
      </c>
      <c r="H4" s="90"/>
    </row>
    <row r="5" spans="1:8">
      <c r="A5" s="1" t="s">
        <v>10</v>
      </c>
      <c r="B5" s="2" t="s">
        <v>131</v>
      </c>
      <c r="D5" s="91">
        <v>43</v>
      </c>
      <c r="E5" s="93">
        <v>25</v>
      </c>
      <c r="F5" s="93">
        <v>45</v>
      </c>
      <c r="G5" s="93">
        <v>30</v>
      </c>
      <c r="H5" s="95">
        <v>75</v>
      </c>
    </row>
    <row r="6" spans="1:8" ht="15.75" thickBot="1">
      <c r="A6" s="1" t="s">
        <v>113</v>
      </c>
      <c r="B6" s="2" t="s">
        <v>127</v>
      </c>
      <c r="D6" s="92"/>
      <c r="E6" s="94"/>
      <c r="F6" s="94"/>
      <c r="G6" s="94"/>
      <c r="H6" s="96"/>
    </row>
    <row r="8" spans="1:8" ht="17.25" customHeight="1">
      <c r="A8" s="6" t="s">
        <v>11</v>
      </c>
      <c r="B8" s="7" t="s">
        <v>12</v>
      </c>
      <c r="D8" s="3" t="s">
        <v>13</v>
      </c>
      <c r="F8" s="8">
        <f>SUM(E9:E12)</f>
        <v>2</v>
      </c>
    </row>
    <row r="9" spans="1:8" ht="16.5" customHeight="1">
      <c r="A9" s="5" t="s">
        <v>14</v>
      </c>
      <c r="B9" s="9" t="s">
        <v>132</v>
      </c>
      <c r="D9" s="5" t="s">
        <v>15</v>
      </c>
      <c r="E9" s="10">
        <v>1</v>
      </c>
      <c r="F9" s="82" t="s">
        <v>87</v>
      </c>
      <c r="G9" s="82"/>
      <c r="H9" s="82"/>
    </row>
    <row r="10" spans="1:8" ht="15" customHeight="1">
      <c r="A10" s="5" t="s">
        <v>16</v>
      </c>
      <c r="B10" s="9" t="s">
        <v>133</v>
      </c>
      <c r="D10" s="5" t="s">
        <v>17</v>
      </c>
      <c r="E10" s="10">
        <v>1</v>
      </c>
      <c r="F10" s="82"/>
      <c r="G10" s="82"/>
      <c r="H10" s="82"/>
    </row>
    <row r="11" spans="1:8" ht="15" customHeight="1">
      <c r="A11" s="5" t="s">
        <v>18</v>
      </c>
      <c r="B11" s="9" t="s">
        <v>134</v>
      </c>
      <c r="F11" s="82"/>
      <c r="G11" s="82"/>
      <c r="H11" s="82"/>
    </row>
    <row r="12" spans="1:8" ht="15" customHeight="1">
      <c r="A12" s="5" t="s">
        <v>19</v>
      </c>
      <c r="B12" s="9" t="s">
        <v>135</v>
      </c>
      <c r="F12" s="82"/>
      <c r="G12" s="82"/>
      <c r="H12" s="82"/>
    </row>
    <row r="13" spans="1:8">
      <c r="A13" s="5" t="s">
        <v>20</v>
      </c>
      <c r="B13" s="9" t="s">
        <v>136</v>
      </c>
      <c r="D13" s="3" t="s">
        <v>110</v>
      </c>
    </row>
    <row r="14" spans="1:8">
      <c r="A14" s="5" t="s">
        <v>21</v>
      </c>
      <c r="B14" s="9" t="s">
        <v>137</v>
      </c>
      <c r="D14" s="81" t="s">
        <v>111</v>
      </c>
      <c r="E14" s="81"/>
      <c r="F14" s="10">
        <v>2</v>
      </c>
    </row>
    <row r="15" spans="1:8">
      <c r="A15" s="5" t="s">
        <v>22</v>
      </c>
      <c r="B15" s="9" t="s">
        <v>138</v>
      </c>
      <c r="D15" s="81"/>
      <c r="E15" s="81"/>
    </row>
    <row r="16" spans="1:8">
      <c r="A16" s="5" t="s">
        <v>23</v>
      </c>
      <c r="B16" s="9" t="s">
        <v>139</v>
      </c>
    </row>
    <row r="17" spans="1:6">
      <c r="A17" s="5" t="s">
        <v>24</v>
      </c>
      <c r="B17" s="9" t="s">
        <v>140</v>
      </c>
      <c r="D17" s="3" t="s">
        <v>114</v>
      </c>
      <c r="F17" s="10">
        <v>80</v>
      </c>
    </row>
    <row r="18" spans="1:6">
      <c r="A18" s="5" t="s">
        <v>25</v>
      </c>
      <c r="B18" s="9" t="s">
        <v>141</v>
      </c>
    </row>
    <row r="19" spans="1:6">
      <c r="A19" s="5" t="s">
        <v>26</v>
      </c>
      <c r="B19" s="9" t="s">
        <v>142</v>
      </c>
    </row>
    <row r="20" spans="1:6">
      <c r="A20" s="5" t="s">
        <v>27</v>
      </c>
      <c r="B20" s="9" t="s">
        <v>143</v>
      </c>
    </row>
    <row r="21" spans="1:6">
      <c r="A21" s="5" t="s">
        <v>28</v>
      </c>
      <c r="B21" s="9" t="s">
        <v>144</v>
      </c>
    </row>
    <row r="22" spans="1:6">
      <c r="A22" s="5" t="s">
        <v>29</v>
      </c>
      <c r="B22" s="9" t="s">
        <v>145</v>
      </c>
    </row>
    <row r="23" spans="1:6">
      <c r="A23" s="5" t="s">
        <v>30</v>
      </c>
      <c r="B23" s="9" t="s">
        <v>146</v>
      </c>
    </row>
    <row r="24" spans="1:6">
      <c r="A24" s="5" t="s">
        <v>31</v>
      </c>
      <c r="B24" s="9" t="s">
        <v>147</v>
      </c>
    </row>
    <row r="25" spans="1:6">
      <c r="A25" s="5" t="s">
        <v>32</v>
      </c>
      <c r="B25" s="9" t="s">
        <v>148</v>
      </c>
    </row>
    <row r="26" spans="1:6">
      <c r="A26" s="5" t="s">
        <v>33</v>
      </c>
      <c r="B26" s="9" t="s">
        <v>149</v>
      </c>
    </row>
    <row r="27" spans="1:6">
      <c r="A27" s="5" t="s">
        <v>34</v>
      </c>
      <c r="B27" s="9" t="s">
        <v>150</v>
      </c>
    </row>
    <row r="28" spans="1:6">
      <c r="A28" s="5" t="s">
        <v>35</v>
      </c>
      <c r="B28" s="9"/>
    </row>
    <row r="29" spans="1:6">
      <c r="A29" s="5" t="s">
        <v>36</v>
      </c>
      <c r="B29" s="9"/>
    </row>
    <row r="30" spans="1:6">
      <c r="A30" s="5" t="s">
        <v>37</v>
      </c>
      <c r="B30" s="9"/>
    </row>
    <row r="31" spans="1:6">
      <c r="A31" s="5" t="s">
        <v>38</v>
      </c>
      <c r="B31" s="9"/>
    </row>
    <row r="32" spans="1:6">
      <c r="A32" s="5" t="s">
        <v>39</v>
      </c>
      <c r="B32" s="9"/>
    </row>
    <row r="33" spans="1:2">
      <c r="A33" s="5" t="s">
        <v>40</v>
      </c>
      <c r="B33" s="9"/>
    </row>
    <row r="34" spans="1:2">
      <c r="A34" s="5" t="s">
        <v>41</v>
      </c>
      <c r="B34" s="9"/>
    </row>
    <row r="35" spans="1:2">
      <c r="A35" s="5" t="s">
        <v>42</v>
      </c>
      <c r="B35" s="9"/>
    </row>
    <row r="36" spans="1:2">
      <c r="A36" s="5" t="s">
        <v>43</v>
      </c>
      <c r="B36" s="9"/>
    </row>
    <row r="37" spans="1:2">
      <c r="A37" s="5" t="s">
        <v>44</v>
      </c>
      <c r="B37" s="9"/>
    </row>
    <row r="38" spans="1:2">
      <c r="A38" s="5" t="s">
        <v>45</v>
      </c>
      <c r="B38" s="9"/>
    </row>
    <row r="40" spans="1:2">
      <c r="B40" s="7" t="s">
        <v>46</v>
      </c>
    </row>
    <row r="41" spans="1:2">
      <c r="A41" s="5" t="s">
        <v>47</v>
      </c>
      <c r="B41" s="9" t="s">
        <v>151</v>
      </c>
    </row>
    <row r="42" spans="1:2">
      <c r="A42" s="5" t="s">
        <v>48</v>
      </c>
      <c r="B42" s="9" t="s">
        <v>152</v>
      </c>
    </row>
    <row r="43" spans="1:2">
      <c r="A43" s="5" t="s">
        <v>49</v>
      </c>
      <c r="B43" s="9" t="s">
        <v>153</v>
      </c>
    </row>
    <row r="44" spans="1:2">
      <c r="A44" s="5" t="s">
        <v>50</v>
      </c>
      <c r="B44" s="9" t="s">
        <v>154</v>
      </c>
    </row>
    <row r="45" spans="1:2">
      <c r="A45" s="5" t="s">
        <v>51</v>
      </c>
      <c r="B45" s="9" t="s">
        <v>155</v>
      </c>
    </row>
    <row r="46" spans="1:2">
      <c r="A46" s="5" t="s">
        <v>52</v>
      </c>
      <c r="B46" s="9" t="s">
        <v>156</v>
      </c>
    </row>
    <row r="47" spans="1:2">
      <c r="A47" s="5" t="s">
        <v>53</v>
      </c>
      <c r="B47" s="9" t="s">
        <v>157</v>
      </c>
    </row>
    <row r="48" spans="1:2">
      <c r="A48" s="5" t="s">
        <v>54</v>
      </c>
      <c r="B48" s="9" t="s">
        <v>158</v>
      </c>
    </row>
    <row r="49" spans="1:2">
      <c r="A49" s="5" t="s">
        <v>55</v>
      </c>
      <c r="B49" s="9" t="s">
        <v>159</v>
      </c>
    </row>
    <row r="50" spans="1:2">
      <c r="A50" s="5" t="s">
        <v>56</v>
      </c>
      <c r="B50" s="9" t="s">
        <v>160</v>
      </c>
    </row>
    <row r="51" spans="1:2">
      <c r="A51" s="5" t="s">
        <v>57</v>
      </c>
      <c r="B51" s="9" t="s">
        <v>161</v>
      </c>
    </row>
    <row r="52" spans="1:2">
      <c r="A52" s="5" t="s">
        <v>58</v>
      </c>
      <c r="B52" s="9" t="s">
        <v>162</v>
      </c>
    </row>
    <row r="53" spans="1:2">
      <c r="A53" s="5" t="s">
        <v>59</v>
      </c>
      <c r="B53" s="9" t="s">
        <v>163</v>
      </c>
    </row>
    <row r="54" spans="1:2">
      <c r="A54" s="5" t="s">
        <v>60</v>
      </c>
      <c r="B54" s="9" t="s">
        <v>164</v>
      </c>
    </row>
    <row r="55" spans="1:2">
      <c r="A55" s="5" t="s">
        <v>61</v>
      </c>
      <c r="B55" s="9" t="s">
        <v>165</v>
      </c>
    </row>
    <row r="56" spans="1:2">
      <c r="A56" s="5" t="s">
        <v>62</v>
      </c>
      <c r="B56" s="9" t="s">
        <v>166</v>
      </c>
    </row>
    <row r="57" spans="1:2">
      <c r="A57" s="5" t="s">
        <v>63</v>
      </c>
      <c r="B57" s="9" t="s">
        <v>167</v>
      </c>
    </row>
    <row r="58" spans="1:2">
      <c r="A58" s="5" t="s">
        <v>64</v>
      </c>
      <c r="B58" s="9" t="s">
        <v>168</v>
      </c>
    </row>
    <row r="59" spans="1:2">
      <c r="A59" s="5" t="s">
        <v>65</v>
      </c>
      <c r="B59" s="9" t="s">
        <v>169</v>
      </c>
    </row>
    <row r="60" spans="1:2">
      <c r="A60" s="5" t="s">
        <v>66</v>
      </c>
      <c r="B60" s="9" t="s">
        <v>170</v>
      </c>
    </row>
    <row r="61" spans="1:2">
      <c r="A61" s="5" t="s">
        <v>67</v>
      </c>
      <c r="B61" s="9" t="s">
        <v>171</v>
      </c>
    </row>
    <row r="62" spans="1:2">
      <c r="A62" s="5" t="s">
        <v>68</v>
      </c>
      <c r="B62" s="9" t="s">
        <v>172</v>
      </c>
    </row>
    <row r="63" spans="1:2">
      <c r="A63" s="5" t="s">
        <v>69</v>
      </c>
      <c r="B63" s="9" t="s">
        <v>173</v>
      </c>
    </row>
    <row r="64" spans="1:2">
      <c r="A64" s="5" t="s">
        <v>70</v>
      </c>
      <c r="B64" s="9" t="s">
        <v>174</v>
      </c>
    </row>
    <row r="65" spans="1:2">
      <c r="A65" s="5" t="s">
        <v>71</v>
      </c>
      <c r="B65" s="9"/>
    </row>
    <row r="66" spans="1:2">
      <c r="A66" s="5" t="s">
        <v>72</v>
      </c>
      <c r="B66" s="9"/>
    </row>
    <row r="67" spans="1:2">
      <c r="A67" s="5" t="s">
        <v>73</v>
      </c>
      <c r="B67" s="9"/>
    </row>
    <row r="68" spans="1:2">
      <c r="A68" s="5" t="s">
        <v>74</v>
      </c>
      <c r="B68" s="9"/>
    </row>
    <row r="69" spans="1:2">
      <c r="A69" s="5" t="s">
        <v>75</v>
      </c>
      <c r="B69" s="9"/>
    </row>
    <row r="70" spans="1:2">
      <c r="A70" s="5" t="s">
        <v>76</v>
      </c>
      <c r="B70" s="9"/>
    </row>
    <row r="71" spans="1:2">
      <c r="A71" s="5" t="s">
        <v>128</v>
      </c>
      <c r="B71" s="9"/>
    </row>
    <row r="72" spans="1:2">
      <c r="A72" s="5" t="s">
        <v>129</v>
      </c>
      <c r="B72" s="9"/>
    </row>
    <row r="73" spans="1:2">
      <c r="A73" s="5" t="s">
        <v>130</v>
      </c>
      <c r="B73" s="9"/>
    </row>
  </sheetData>
  <sheetProtection algorithmName="SHA-512" hashValue="PYIWyl5qmlcZTVDqgO6PZ7aCzPoj9+EP6tbhJTNgMFoyEgha8ljn5YebgZcx/XCUxIrrdq0kvY5zFej3VWxStQ==" saltValue="lerd6t2kAKUaIxCO0agnCA==" spinCount="100000" sheet="1" objects="1" scenarios="1"/>
  <mergeCells count="11">
    <mergeCell ref="D14:E15"/>
    <mergeCell ref="F9:H12"/>
    <mergeCell ref="D1:H1"/>
    <mergeCell ref="D3:D4"/>
    <mergeCell ref="E3:G3"/>
    <mergeCell ref="H3:H4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view="pageBreakPreview" topLeftCell="A13" zoomScaleNormal="100" zoomScaleSheetLayoutView="100" workbookViewId="0">
      <selection activeCell="A18" sqref="A18:XFD18"/>
    </sheetView>
  </sheetViews>
  <sheetFormatPr defaultRowHeight="15"/>
  <cols>
    <col min="1" max="1" width="4.85546875" style="70" customWidth="1"/>
    <col min="2" max="2" width="3.85546875" style="70" customWidth="1"/>
    <col min="3" max="7" width="10.5703125" style="70" customWidth="1"/>
    <col min="8" max="8" width="5.28515625" style="70" customWidth="1"/>
    <col min="9" max="16384" width="9.140625" style="70"/>
  </cols>
  <sheetData>
    <row r="2" spans="1:8" ht="15.75" thickBot="1"/>
    <row r="3" spans="1:8">
      <c r="A3" s="101" t="s">
        <v>182</v>
      </c>
      <c r="B3" s="102"/>
      <c r="C3" s="102"/>
      <c r="D3" s="102"/>
      <c r="E3" s="102"/>
      <c r="F3" s="102"/>
      <c r="G3" s="102"/>
      <c r="H3" s="103"/>
    </row>
    <row r="4" spans="1:8">
      <c r="A4" s="71"/>
      <c r="B4" s="48" t="s">
        <v>102</v>
      </c>
      <c r="C4" s="48"/>
      <c r="D4" s="104"/>
      <c r="E4" s="104"/>
      <c r="F4" s="104"/>
      <c r="G4" s="104"/>
      <c r="H4" s="50"/>
    </row>
    <row r="5" spans="1:8">
      <c r="A5" s="71"/>
      <c r="B5" s="48" t="s">
        <v>10</v>
      </c>
      <c r="C5" s="48"/>
      <c r="D5" s="64" t="s">
        <v>200</v>
      </c>
      <c r="E5" s="49"/>
      <c r="F5" s="63"/>
      <c r="G5" s="63"/>
      <c r="H5" s="50"/>
    </row>
    <row r="6" spans="1:8">
      <c r="A6" s="71"/>
      <c r="B6" s="48" t="s">
        <v>179</v>
      </c>
      <c r="C6" s="48"/>
      <c r="D6" s="64" t="s">
        <v>181</v>
      </c>
      <c r="E6" s="49"/>
      <c r="F6" s="63"/>
      <c r="G6" s="63"/>
      <c r="H6" s="50"/>
    </row>
    <row r="7" spans="1:8">
      <c r="A7" s="71"/>
      <c r="B7" s="48" t="s">
        <v>103</v>
      </c>
      <c r="C7" s="48"/>
      <c r="D7" s="65" t="s">
        <v>198</v>
      </c>
      <c r="E7" s="49"/>
      <c r="F7" s="63"/>
      <c r="G7" s="63"/>
      <c r="H7" s="50"/>
    </row>
    <row r="8" spans="1:8">
      <c r="A8" s="71"/>
      <c r="B8" s="63"/>
      <c r="C8" s="48"/>
      <c r="D8" s="49"/>
      <c r="E8" s="49"/>
      <c r="F8" s="63"/>
      <c r="G8" s="63"/>
      <c r="H8" s="50"/>
    </row>
    <row r="9" spans="1:8" ht="15.75" thickBot="1">
      <c r="A9" s="71"/>
      <c r="B9" s="63"/>
      <c r="C9" s="51">
        <v>25</v>
      </c>
      <c r="D9" s="63" t="s">
        <v>104</v>
      </c>
      <c r="E9" s="63" t="s">
        <v>84</v>
      </c>
      <c r="F9" s="63" t="s">
        <v>85</v>
      </c>
      <c r="G9" s="63" t="s">
        <v>86</v>
      </c>
      <c r="H9" s="50"/>
    </row>
    <row r="10" spans="1:8" ht="19.5" thickBot="1">
      <c r="A10" s="71"/>
      <c r="B10" s="52"/>
      <c r="C10" s="45" t="s">
        <v>7</v>
      </c>
      <c r="D10" s="37">
        <f>SUM(F13:F19)</f>
        <v>0</v>
      </c>
      <c r="E10" s="37">
        <f>SUM(G13:G19)</f>
        <v>170</v>
      </c>
      <c r="F10" s="47">
        <f>(D10/E10)*100</f>
        <v>0</v>
      </c>
      <c r="G10" s="46">
        <f>F10*C9%</f>
        <v>0</v>
      </c>
      <c r="H10" s="53"/>
    </row>
    <row r="11" spans="1:8">
      <c r="A11" s="71"/>
      <c r="B11" s="63"/>
      <c r="C11" s="49"/>
      <c r="D11" s="49"/>
      <c r="E11" s="49"/>
      <c r="F11" s="63"/>
      <c r="G11" s="63"/>
      <c r="H11" s="50"/>
    </row>
    <row r="12" spans="1:8" ht="15.75">
      <c r="A12" s="71"/>
      <c r="B12" s="63"/>
      <c r="C12" s="48" t="s">
        <v>105</v>
      </c>
      <c r="D12" s="49"/>
      <c r="E12" s="49"/>
      <c r="F12" s="51" t="s">
        <v>104</v>
      </c>
      <c r="G12" s="54" t="s">
        <v>180</v>
      </c>
      <c r="H12" s="55"/>
    </row>
    <row r="13" spans="1:8" ht="15.75">
      <c r="A13" s="71"/>
      <c r="B13" s="63">
        <v>1</v>
      </c>
      <c r="C13" s="48" t="s">
        <v>183</v>
      </c>
      <c r="D13" s="49"/>
      <c r="E13" s="49"/>
      <c r="F13" s="78"/>
      <c r="G13" s="54">
        <v>30</v>
      </c>
      <c r="H13" s="55"/>
    </row>
    <row r="14" spans="1:8" ht="15.75">
      <c r="A14" s="71"/>
      <c r="B14" s="63">
        <v>2</v>
      </c>
      <c r="C14" s="48" t="s">
        <v>184</v>
      </c>
      <c r="D14" s="49"/>
      <c r="E14" s="49"/>
      <c r="F14" s="78"/>
      <c r="G14" s="54">
        <v>35</v>
      </c>
      <c r="H14" s="55"/>
    </row>
    <row r="15" spans="1:8" ht="15.75">
      <c r="A15" s="71"/>
      <c r="B15" s="63">
        <v>3</v>
      </c>
      <c r="C15" s="48" t="s">
        <v>185</v>
      </c>
      <c r="D15" s="49"/>
      <c r="E15" s="49"/>
      <c r="F15" s="78"/>
      <c r="G15" s="54">
        <v>30</v>
      </c>
      <c r="H15" s="55"/>
    </row>
    <row r="16" spans="1:8" ht="15.75">
      <c r="A16" s="71"/>
      <c r="B16" s="63">
        <v>4</v>
      </c>
      <c r="C16" s="48" t="s">
        <v>186</v>
      </c>
      <c r="D16" s="49"/>
      <c r="E16" s="49"/>
      <c r="F16" s="78"/>
      <c r="G16" s="54">
        <v>50</v>
      </c>
      <c r="H16" s="55"/>
    </row>
    <row r="17" spans="1:8" ht="15.75">
      <c r="A17" s="71"/>
      <c r="B17" s="63">
        <v>5</v>
      </c>
      <c r="C17" s="48" t="s">
        <v>187</v>
      </c>
      <c r="D17" s="49"/>
      <c r="E17" s="49"/>
      <c r="F17" s="78"/>
      <c r="G17" s="54">
        <v>25</v>
      </c>
      <c r="H17" s="55"/>
    </row>
    <row r="18" spans="1:8" ht="17.25" hidden="1">
      <c r="A18" s="71"/>
      <c r="B18" s="63">
        <v>6</v>
      </c>
      <c r="C18" s="48"/>
      <c r="D18" s="49"/>
      <c r="E18" s="49"/>
      <c r="F18" s="79"/>
      <c r="G18" s="57"/>
      <c r="H18" s="55"/>
    </row>
    <row r="19" spans="1:8" ht="17.25" hidden="1">
      <c r="A19" s="71"/>
      <c r="B19" s="63"/>
      <c r="C19" s="48"/>
      <c r="D19" s="49"/>
      <c r="E19" s="49"/>
      <c r="F19" s="78"/>
      <c r="G19" s="57"/>
      <c r="H19" s="55"/>
    </row>
    <row r="20" spans="1:8" ht="17.25" hidden="1">
      <c r="A20" s="71"/>
      <c r="B20" s="63">
        <v>8</v>
      </c>
      <c r="C20" s="49"/>
      <c r="D20" s="49"/>
      <c r="E20" s="49"/>
      <c r="F20" s="56"/>
      <c r="G20" s="57"/>
      <c r="H20" s="55"/>
    </row>
    <row r="21" spans="1:8" ht="17.25" hidden="1">
      <c r="A21" s="71"/>
      <c r="B21" s="63">
        <v>9</v>
      </c>
      <c r="C21" s="49"/>
      <c r="D21" s="49"/>
      <c r="E21" s="49"/>
      <c r="F21" s="56"/>
      <c r="G21" s="57"/>
      <c r="H21" s="55"/>
    </row>
    <row r="22" spans="1:8" ht="17.25" hidden="1">
      <c r="A22" s="71"/>
      <c r="B22" s="63">
        <v>10</v>
      </c>
      <c r="C22" s="49"/>
      <c r="D22" s="49"/>
      <c r="E22" s="49"/>
      <c r="F22" s="56"/>
      <c r="G22" s="57"/>
      <c r="H22" s="55"/>
    </row>
    <row r="23" spans="1:8" ht="15.75">
      <c r="A23" s="71"/>
      <c r="B23" s="72"/>
      <c r="C23" s="61"/>
      <c r="D23" s="72"/>
      <c r="E23" s="72"/>
      <c r="F23" s="62"/>
      <c r="G23" s="72"/>
      <c r="H23" s="73"/>
    </row>
    <row r="24" spans="1:8" ht="15.75" thickBot="1">
      <c r="A24" s="71"/>
      <c r="B24" s="63"/>
      <c r="C24" s="51">
        <v>50</v>
      </c>
      <c r="D24" s="63" t="s">
        <v>104</v>
      </c>
      <c r="E24" s="63" t="s">
        <v>84</v>
      </c>
      <c r="F24" s="63" t="s">
        <v>85</v>
      </c>
      <c r="G24" s="63" t="s">
        <v>86</v>
      </c>
      <c r="H24" s="50"/>
    </row>
    <row r="25" spans="1:8" ht="19.5" thickBot="1">
      <c r="A25" s="71"/>
      <c r="B25" s="58"/>
      <c r="C25" s="45" t="s">
        <v>8</v>
      </c>
      <c r="D25" s="37">
        <f>SUM(F28:F38)</f>
        <v>0</v>
      </c>
      <c r="E25" s="37">
        <f>SUM(G28:G38)</f>
        <v>230</v>
      </c>
      <c r="F25" s="47">
        <f>(D25/E25)*100</f>
        <v>0</v>
      </c>
      <c r="G25" s="46">
        <f>F25*C24%</f>
        <v>0</v>
      </c>
      <c r="H25" s="59"/>
    </row>
    <row r="26" spans="1:8">
      <c r="A26" s="71"/>
      <c r="B26" s="63"/>
      <c r="C26" s="105"/>
      <c r="D26" s="105"/>
      <c r="E26" s="105"/>
      <c r="F26" s="63"/>
      <c r="G26" s="63"/>
      <c r="H26" s="50"/>
    </row>
    <row r="27" spans="1:8">
      <c r="A27" s="71"/>
      <c r="B27" s="63"/>
      <c r="C27" s="48" t="s">
        <v>106</v>
      </c>
      <c r="D27" s="49"/>
      <c r="E27" s="49"/>
      <c r="F27" s="51" t="s">
        <v>104</v>
      </c>
      <c r="G27" s="51" t="s">
        <v>84</v>
      </c>
      <c r="H27" s="60"/>
    </row>
    <row r="28" spans="1:8" ht="17.25">
      <c r="A28" s="71"/>
      <c r="B28" s="63">
        <v>1</v>
      </c>
      <c r="C28" s="48" t="s">
        <v>188</v>
      </c>
      <c r="D28" s="49"/>
      <c r="E28" s="49"/>
      <c r="F28" s="78"/>
      <c r="G28" s="57">
        <v>15</v>
      </c>
      <c r="H28" s="55"/>
    </row>
    <row r="29" spans="1:8" ht="17.25">
      <c r="A29" s="71"/>
      <c r="B29" s="63">
        <v>2</v>
      </c>
      <c r="C29" s="48" t="s">
        <v>189</v>
      </c>
      <c r="D29" s="49"/>
      <c r="E29" s="49"/>
      <c r="F29" s="78"/>
      <c r="G29" s="57">
        <v>20</v>
      </c>
      <c r="H29" s="55"/>
    </row>
    <row r="30" spans="1:8" ht="17.25">
      <c r="A30" s="71"/>
      <c r="B30" s="63">
        <v>3</v>
      </c>
      <c r="C30" s="48" t="s">
        <v>190</v>
      </c>
      <c r="D30" s="49"/>
      <c r="E30" s="49"/>
      <c r="F30" s="78"/>
      <c r="G30" s="57">
        <v>20</v>
      </c>
      <c r="H30" s="55"/>
    </row>
    <row r="31" spans="1:8" ht="17.25">
      <c r="A31" s="71"/>
      <c r="B31" s="63">
        <v>4</v>
      </c>
      <c r="C31" s="48" t="s">
        <v>199</v>
      </c>
      <c r="D31" s="49"/>
      <c r="E31" s="49"/>
      <c r="F31" s="78"/>
      <c r="G31" s="57">
        <v>10</v>
      </c>
      <c r="H31" s="55"/>
    </row>
    <row r="32" spans="1:8" ht="17.25">
      <c r="A32" s="71"/>
      <c r="B32" s="63">
        <v>5</v>
      </c>
      <c r="C32" s="48" t="s">
        <v>191</v>
      </c>
      <c r="D32" s="49"/>
      <c r="E32" s="49"/>
      <c r="F32" s="78"/>
      <c r="G32" s="57">
        <v>20</v>
      </c>
      <c r="H32" s="55"/>
    </row>
    <row r="33" spans="1:8" ht="17.25">
      <c r="A33" s="71"/>
      <c r="B33" s="63">
        <v>6</v>
      </c>
      <c r="C33" s="48" t="s">
        <v>195</v>
      </c>
      <c r="D33" s="49"/>
      <c r="E33" s="49"/>
      <c r="F33" s="78"/>
      <c r="G33" s="57">
        <v>20</v>
      </c>
      <c r="H33" s="55"/>
    </row>
    <row r="34" spans="1:8" ht="17.25">
      <c r="A34" s="71"/>
      <c r="B34" s="63">
        <v>7</v>
      </c>
      <c r="C34" s="48" t="s">
        <v>192</v>
      </c>
      <c r="D34" s="49"/>
      <c r="E34" s="49"/>
      <c r="F34" s="78"/>
      <c r="G34" s="57">
        <v>50</v>
      </c>
      <c r="H34" s="55"/>
    </row>
    <row r="35" spans="1:8" ht="17.25">
      <c r="A35" s="71"/>
      <c r="B35" s="63">
        <v>8</v>
      </c>
      <c r="C35" s="48" t="s">
        <v>193</v>
      </c>
      <c r="D35" s="49"/>
      <c r="E35" s="49"/>
      <c r="F35" s="78"/>
      <c r="G35" s="57">
        <v>25</v>
      </c>
      <c r="H35" s="55"/>
    </row>
    <row r="36" spans="1:8" ht="17.25">
      <c r="A36" s="71"/>
      <c r="B36" s="63">
        <v>9</v>
      </c>
      <c r="C36" s="48" t="s">
        <v>194</v>
      </c>
      <c r="D36" s="49"/>
      <c r="E36" s="49"/>
      <c r="F36" s="78"/>
      <c r="G36" s="57">
        <v>50</v>
      </c>
      <c r="H36" s="55"/>
    </row>
    <row r="37" spans="1:8" ht="17.25" hidden="1">
      <c r="A37" s="71"/>
      <c r="B37" s="63">
        <v>10</v>
      </c>
      <c r="C37" s="48"/>
      <c r="D37" s="72"/>
      <c r="E37" s="49"/>
      <c r="F37" s="78"/>
      <c r="G37" s="57"/>
      <c r="H37" s="55"/>
    </row>
    <row r="38" spans="1:8" ht="17.25" hidden="1">
      <c r="A38" s="71"/>
      <c r="B38" s="63">
        <v>11</v>
      </c>
      <c r="C38" s="66"/>
      <c r="D38" s="72"/>
      <c r="E38" s="49"/>
      <c r="F38" s="78"/>
      <c r="G38" s="57"/>
      <c r="H38" s="55"/>
    </row>
    <row r="39" spans="1:8" ht="15.75">
      <c r="A39" s="71"/>
      <c r="B39" s="63"/>
      <c r="C39" s="61"/>
      <c r="E39" s="72"/>
      <c r="F39" s="62"/>
      <c r="G39" s="72"/>
      <c r="H39" s="73"/>
    </row>
    <row r="40" spans="1:8" ht="15.75" thickBot="1">
      <c r="A40" s="71"/>
      <c r="B40" s="63"/>
      <c r="C40" s="51">
        <v>25</v>
      </c>
      <c r="D40" s="63" t="s">
        <v>104</v>
      </c>
      <c r="E40" s="63" t="s">
        <v>84</v>
      </c>
      <c r="F40" s="63" t="s">
        <v>85</v>
      </c>
      <c r="G40" s="63" t="s">
        <v>86</v>
      </c>
      <c r="H40" s="50"/>
    </row>
    <row r="41" spans="1:8" ht="19.5" thickBot="1">
      <c r="A41" s="71"/>
      <c r="B41" s="58"/>
      <c r="C41" s="45" t="s">
        <v>9</v>
      </c>
      <c r="D41" s="77"/>
      <c r="E41" s="37">
        <v>50</v>
      </c>
      <c r="F41" s="47">
        <f>(D41/E41)*100</f>
        <v>0</v>
      </c>
      <c r="G41" s="46">
        <f>F41*C40%</f>
        <v>0</v>
      </c>
      <c r="H41" s="59"/>
    </row>
    <row r="42" spans="1:8" ht="15.75" thickBot="1">
      <c r="A42" s="71"/>
      <c r="B42" s="63"/>
      <c r="C42" s="105"/>
      <c r="D42" s="105"/>
      <c r="E42" s="105"/>
      <c r="F42" s="63"/>
      <c r="G42" s="63"/>
      <c r="H42" s="50"/>
    </row>
    <row r="43" spans="1:8">
      <c r="A43" s="71"/>
      <c r="B43" s="63"/>
      <c r="C43" s="106" t="s">
        <v>177</v>
      </c>
      <c r="D43" s="107"/>
      <c r="E43" s="72"/>
      <c r="F43" s="108" t="s">
        <v>178</v>
      </c>
      <c r="G43" s="109"/>
      <c r="H43" s="60"/>
    </row>
    <row r="44" spans="1:8" ht="16.5" thickBot="1">
      <c r="A44" s="71"/>
      <c r="B44" s="63"/>
      <c r="C44" s="110">
        <f>G10+G25+G41</f>
        <v>0</v>
      </c>
      <c r="D44" s="111"/>
      <c r="E44" s="49"/>
      <c r="F44" s="112">
        <f>IF(ISERROR(IF(C44="","",VLOOKUP(AI13,TRANSMU,4,TRUE))),"",IF(C44="","",VLOOKUP(C44,TRANSMU,4,TRUE)))</f>
        <v>60</v>
      </c>
      <c r="G44" s="113"/>
      <c r="H44" s="55"/>
    </row>
    <row r="45" spans="1:8">
      <c r="A45" s="71"/>
      <c r="B45" s="72"/>
      <c r="C45" s="72"/>
      <c r="D45" s="72"/>
      <c r="E45" s="72"/>
      <c r="F45" s="72"/>
      <c r="G45" s="72"/>
      <c r="H45" s="73"/>
    </row>
    <row r="46" spans="1:8">
      <c r="A46" s="71"/>
      <c r="B46" s="97" t="s">
        <v>127</v>
      </c>
      <c r="C46" s="97"/>
      <c r="D46" s="97"/>
      <c r="E46" s="98"/>
      <c r="F46" s="98"/>
      <c r="G46" s="98"/>
      <c r="H46" s="73"/>
    </row>
    <row r="47" spans="1:8">
      <c r="A47" s="71"/>
      <c r="B47" s="99" t="s">
        <v>113</v>
      </c>
      <c r="C47" s="99"/>
      <c r="D47" s="99"/>
      <c r="E47" s="100" t="s">
        <v>107</v>
      </c>
      <c r="F47" s="100"/>
      <c r="G47" s="100"/>
      <c r="H47" s="73"/>
    </row>
    <row r="48" spans="1:8" ht="15.75" thickBot="1">
      <c r="A48" s="74"/>
      <c r="B48" s="75"/>
      <c r="C48" s="75"/>
      <c r="D48" s="75"/>
      <c r="E48" s="75"/>
      <c r="F48" s="75"/>
      <c r="G48" s="75"/>
      <c r="H48" s="76"/>
    </row>
  </sheetData>
  <mergeCells count="12">
    <mergeCell ref="B46:D46"/>
    <mergeCell ref="E46:G46"/>
    <mergeCell ref="B47:D47"/>
    <mergeCell ref="E47:G47"/>
    <mergeCell ref="A3:H3"/>
    <mergeCell ref="D4:G4"/>
    <mergeCell ref="C26:E26"/>
    <mergeCell ref="C42:E42"/>
    <mergeCell ref="C43:D43"/>
    <mergeCell ref="F43:G43"/>
    <mergeCell ref="C44:D44"/>
    <mergeCell ref="F44:G44"/>
  </mergeCells>
  <conditionalFormatting sqref="E44:F44 C43:C44 H43:H44 B4:B7 D5:H7 C22:H22 C23 F23 B8:H14 B42:H42 B40:H40 H41 B15:B22 D4 H4 C15:H20">
    <cfRule type="cellIs" dxfId="5" priority="7" operator="equal">
      <formula>0</formula>
    </cfRule>
  </conditionalFormatting>
  <conditionalFormatting sqref="B24:H29 E37:H38 F39 C30:H36 B30:B39 C37:C39">
    <cfRule type="cellIs" dxfId="4" priority="11" operator="equal">
      <formula>0</formula>
    </cfRule>
  </conditionalFormatting>
  <conditionalFormatting sqref="B41:E41 B43:B44">
    <cfRule type="cellIs" dxfId="3" priority="10" operator="equal">
      <formula>0</formula>
    </cfRule>
  </conditionalFormatting>
  <conditionalFormatting sqref="F41:G41">
    <cfRule type="cellIs" dxfId="2" priority="9" operator="equal">
      <formula>0</formula>
    </cfRule>
  </conditionalFormatting>
  <conditionalFormatting sqref="C21:H21">
    <cfRule type="cellIs" dxfId="1" priority="3" operator="equal">
      <formula>0</formula>
    </cfRule>
  </conditionalFormatting>
  <printOptions horizontalCentered="1" verticalCentered="1"/>
  <pageMargins left="0.5" right="0.25" top="0.49791666699999998" bottom="0.26874999999999999" header="0" footer="0"/>
  <pageSetup scale="105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Sheet3!$A$1:$A$36</xm:f>
          </x14:formula1>
          <xm:sqref>D4:G4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0" workbookViewId="0">
      <selection activeCell="D10" sqref="D10"/>
    </sheetView>
  </sheetViews>
  <sheetFormatPr defaultRowHeight="15"/>
  <cols>
    <col min="1" max="1" width="34.7109375" bestFit="1" customWidth="1"/>
  </cols>
  <sheetData>
    <row r="1" spans="1:1">
      <c r="A1" t="s">
        <v>201</v>
      </c>
    </row>
    <row r="2" spans="1:1">
      <c r="A2" t="s">
        <v>202</v>
      </c>
    </row>
    <row r="3" spans="1:1">
      <c r="A3" t="s">
        <v>203</v>
      </c>
    </row>
    <row r="4" spans="1:1">
      <c r="A4" t="s">
        <v>204</v>
      </c>
    </row>
    <row r="5" spans="1:1">
      <c r="A5" t="s">
        <v>205</v>
      </c>
    </row>
    <row r="6" spans="1:1">
      <c r="A6" t="s">
        <v>206</v>
      </c>
    </row>
    <row r="7" spans="1:1">
      <c r="A7" t="s">
        <v>207</v>
      </c>
    </row>
    <row r="8" spans="1:1">
      <c r="A8" t="s">
        <v>208</v>
      </c>
    </row>
    <row r="9" spans="1:1">
      <c r="A9" t="s">
        <v>209</v>
      </c>
    </row>
    <row r="10" spans="1:1">
      <c r="A10" t="s">
        <v>210</v>
      </c>
    </row>
    <row r="11" spans="1:1">
      <c r="A11" t="s">
        <v>211</v>
      </c>
    </row>
    <row r="12" spans="1:1">
      <c r="A12" t="s">
        <v>212</v>
      </c>
    </row>
    <row r="13" spans="1:1">
      <c r="A13" t="s">
        <v>213</v>
      </c>
    </row>
    <row r="14" spans="1:1">
      <c r="A14" t="s">
        <v>214</v>
      </c>
    </row>
    <row r="15" spans="1:1">
      <c r="A15" t="s">
        <v>215</v>
      </c>
    </row>
    <row r="16" spans="1:1">
      <c r="A16" t="s">
        <v>216</v>
      </c>
    </row>
    <row r="17" spans="1:1">
      <c r="A17" t="s">
        <v>217</v>
      </c>
    </row>
    <row r="18" spans="1:1">
      <c r="A18" t="s">
        <v>218</v>
      </c>
    </row>
    <row r="19" spans="1:1">
      <c r="A19" t="s">
        <v>219</v>
      </c>
    </row>
    <row r="20" spans="1:1">
      <c r="A20" t="s">
        <v>220</v>
      </c>
    </row>
    <row r="21" spans="1:1">
      <c r="A21" t="s">
        <v>221</v>
      </c>
    </row>
    <row r="22" spans="1:1">
      <c r="A22" t="s">
        <v>222</v>
      </c>
    </row>
    <row r="23" spans="1:1">
      <c r="A23" t="s">
        <v>223</v>
      </c>
    </row>
    <row r="24" spans="1:1">
      <c r="A24" t="s">
        <v>224</v>
      </c>
    </row>
    <row r="25" spans="1:1">
      <c r="A25" t="s">
        <v>225</v>
      </c>
    </row>
    <row r="26" spans="1:1">
      <c r="A26" t="s">
        <v>226</v>
      </c>
    </row>
    <row r="27" spans="1:1">
      <c r="A27" t="s">
        <v>227</v>
      </c>
    </row>
    <row r="28" spans="1:1">
      <c r="A28" t="s">
        <v>228</v>
      </c>
    </row>
    <row r="29" spans="1:1">
      <c r="A29" t="s">
        <v>229</v>
      </c>
    </row>
    <row r="30" spans="1:1">
      <c r="A30" t="s">
        <v>230</v>
      </c>
    </row>
    <row r="31" spans="1:1">
      <c r="A31" t="s">
        <v>231</v>
      </c>
    </row>
    <row r="32" spans="1:1">
      <c r="A32" t="s">
        <v>232</v>
      </c>
    </row>
    <row r="33" spans="1:1">
      <c r="A33" t="s">
        <v>233</v>
      </c>
    </row>
    <row r="34" spans="1:1">
      <c r="A34" t="s">
        <v>234</v>
      </c>
    </row>
    <row r="35" spans="1:1">
      <c r="A35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G16" sqref="G16"/>
    </sheetView>
  </sheetViews>
  <sheetFormatPr defaultRowHeight="15"/>
  <sheetData>
    <row r="1" spans="1:4">
      <c r="A1" s="114" t="s">
        <v>196</v>
      </c>
      <c r="B1" s="114"/>
      <c r="C1" s="114"/>
      <c r="D1" s="114"/>
    </row>
    <row r="2" spans="1:4">
      <c r="A2" s="67">
        <v>0</v>
      </c>
      <c r="B2" s="68" t="s">
        <v>197</v>
      </c>
      <c r="C2" s="68">
        <v>3.99</v>
      </c>
      <c r="D2" s="69">
        <v>60</v>
      </c>
    </row>
    <row r="3" spans="1:4">
      <c r="A3" s="67">
        <v>4</v>
      </c>
      <c r="B3" s="68" t="s">
        <v>197</v>
      </c>
      <c r="C3" s="68">
        <v>7.99</v>
      </c>
      <c r="D3" s="69">
        <v>61</v>
      </c>
    </row>
    <row r="4" spans="1:4">
      <c r="A4" s="67">
        <v>8</v>
      </c>
      <c r="B4" s="68" t="s">
        <v>197</v>
      </c>
      <c r="C4" s="68">
        <v>11.99</v>
      </c>
      <c r="D4" s="69">
        <v>62</v>
      </c>
    </row>
    <row r="5" spans="1:4">
      <c r="A5" s="67">
        <v>12</v>
      </c>
      <c r="B5" s="68" t="s">
        <v>197</v>
      </c>
      <c r="C5" s="68">
        <v>15.99</v>
      </c>
      <c r="D5" s="69">
        <v>63</v>
      </c>
    </row>
    <row r="6" spans="1:4">
      <c r="A6" s="67">
        <v>16</v>
      </c>
      <c r="B6" s="68" t="s">
        <v>197</v>
      </c>
      <c r="C6" s="68">
        <v>19.990000000000002</v>
      </c>
      <c r="D6" s="69">
        <v>64</v>
      </c>
    </row>
    <row r="7" spans="1:4">
      <c r="A7" s="67">
        <v>20</v>
      </c>
      <c r="B7" s="68" t="s">
        <v>197</v>
      </c>
      <c r="C7" s="68">
        <v>23.990000000000002</v>
      </c>
      <c r="D7" s="69">
        <v>65</v>
      </c>
    </row>
    <row r="8" spans="1:4">
      <c r="A8" s="67">
        <v>24</v>
      </c>
      <c r="B8" s="68" t="s">
        <v>197</v>
      </c>
      <c r="C8" s="68">
        <v>27.990000000000002</v>
      </c>
      <c r="D8" s="69">
        <v>66</v>
      </c>
    </row>
    <row r="9" spans="1:4">
      <c r="A9" s="67">
        <v>28</v>
      </c>
      <c r="B9" s="68" t="s">
        <v>197</v>
      </c>
      <c r="C9" s="68">
        <v>31.990000000000002</v>
      </c>
      <c r="D9" s="69">
        <v>67</v>
      </c>
    </row>
    <row r="10" spans="1:4">
      <c r="A10" s="67">
        <v>32</v>
      </c>
      <c r="B10" s="68" t="s">
        <v>197</v>
      </c>
      <c r="C10" s="68">
        <v>35.99</v>
      </c>
      <c r="D10" s="69">
        <v>68</v>
      </c>
    </row>
    <row r="11" spans="1:4">
      <c r="A11" s="67">
        <v>36</v>
      </c>
      <c r="B11" s="68" t="s">
        <v>197</v>
      </c>
      <c r="C11" s="68">
        <v>39.99</v>
      </c>
      <c r="D11" s="69">
        <v>69</v>
      </c>
    </row>
    <row r="12" spans="1:4">
      <c r="A12" s="67">
        <v>40</v>
      </c>
      <c r="B12" s="68" t="s">
        <v>197</v>
      </c>
      <c r="C12" s="68">
        <v>43.99</v>
      </c>
      <c r="D12" s="69">
        <v>70</v>
      </c>
    </row>
    <row r="13" spans="1:4">
      <c r="A13" s="67">
        <v>44</v>
      </c>
      <c r="B13" s="68" t="s">
        <v>197</v>
      </c>
      <c r="C13" s="68">
        <v>47.99</v>
      </c>
      <c r="D13" s="69">
        <v>71</v>
      </c>
    </row>
    <row r="14" spans="1:4">
      <c r="A14" s="67">
        <v>48</v>
      </c>
      <c r="B14" s="68" t="s">
        <v>197</v>
      </c>
      <c r="C14" s="68">
        <v>51.99</v>
      </c>
      <c r="D14" s="69">
        <v>72</v>
      </c>
    </row>
    <row r="15" spans="1:4">
      <c r="A15" s="67">
        <v>52</v>
      </c>
      <c r="B15" s="68" t="s">
        <v>197</v>
      </c>
      <c r="C15" s="68">
        <v>55.99</v>
      </c>
      <c r="D15" s="69">
        <v>73</v>
      </c>
    </row>
    <row r="16" spans="1:4">
      <c r="A16" s="67">
        <v>56</v>
      </c>
      <c r="B16" s="68" t="s">
        <v>197</v>
      </c>
      <c r="C16" s="68">
        <v>59.99</v>
      </c>
      <c r="D16" s="69">
        <v>74</v>
      </c>
    </row>
    <row r="17" spans="1:4">
      <c r="A17" s="67">
        <v>60</v>
      </c>
      <c r="B17" s="68" t="s">
        <v>197</v>
      </c>
      <c r="C17" s="68">
        <v>61.59</v>
      </c>
      <c r="D17" s="69">
        <v>75</v>
      </c>
    </row>
    <row r="18" spans="1:4">
      <c r="A18" s="67">
        <v>61.6</v>
      </c>
      <c r="B18" s="68" t="s">
        <v>197</v>
      </c>
      <c r="C18" s="68">
        <v>63.190000000000005</v>
      </c>
      <c r="D18" s="69">
        <v>76</v>
      </c>
    </row>
    <row r="19" spans="1:4">
      <c r="A19" s="67">
        <v>63.2</v>
      </c>
      <c r="B19" s="68" t="s">
        <v>197</v>
      </c>
      <c r="C19" s="68">
        <v>64.790000000000006</v>
      </c>
      <c r="D19" s="69">
        <v>77</v>
      </c>
    </row>
    <row r="20" spans="1:4">
      <c r="A20" s="67">
        <v>64.8</v>
      </c>
      <c r="B20" s="68" t="s">
        <v>197</v>
      </c>
      <c r="C20" s="68">
        <v>66.39</v>
      </c>
      <c r="D20" s="69">
        <v>78</v>
      </c>
    </row>
    <row r="21" spans="1:4">
      <c r="A21" s="67">
        <v>66.400000000000006</v>
      </c>
      <c r="B21" s="68" t="s">
        <v>197</v>
      </c>
      <c r="C21" s="68">
        <v>67.990000000000009</v>
      </c>
      <c r="D21" s="69">
        <v>79</v>
      </c>
    </row>
    <row r="22" spans="1:4">
      <c r="A22" s="67">
        <v>68</v>
      </c>
      <c r="B22" s="68" t="s">
        <v>197</v>
      </c>
      <c r="C22" s="68">
        <v>69.59</v>
      </c>
      <c r="D22" s="69">
        <v>80</v>
      </c>
    </row>
    <row r="23" spans="1:4">
      <c r="A23" s="67">
        <v>69.599999999999994</v>
      </c>
      <c r="B23" s="68" t="s">
        <v>197</v>
      </c>
      <c r="C23" s="68">
        <v>71.19</v>
      </c>
      <c r="D23" s="69">
        <v>81</v>
      </c>
    </row>
    <row r="24" spans="1:4">
      <c r="A24" s="67">
        <v>71.2</v>
      </c>
      <c r="B24" s="68" t="s">
        <v>197</v>
      </c>
      <c r="C24" s="68">
        <v>72.790000000000006</v>
      </c>
      <c r="D24" s="69">
        <v>82</v>
      </c>
    </row>
    <row r="25" spans="1:4">
      <c r="A25" s="67">
        <v>72.8</v>
      </c>
      <c r="B25" s="68" t="s">
        <v>197</v>
      </c>
      <c r="C25" s="68">
        <v>74.39</v>
      </c>
      <c r="D25" s="69">
        <v>83</v>
      </c>
    </row>
    <row r="26" spans="1:4">
      <c r="A26" s="67">
        <v>74.400000000000006</v>
      </c>
      <c r="B26" s="68" t="s">
        <v>197</v>
      </c>
      <c r="C26" s="68">
        <v>75.990000000000009</v>
      </c>
      <c r="D26" s="69">
        <v>84</v>
      </c>
    </row>
    <row r="27" spans="1:4">
      <c r="A27" s="67">
        <v>76</v>
      </c>
      <c r="B27" s="68" t="s">
        <v>197</v>
      </c>
      <c r="C27" s="68">
        <v>77.59</v>
      </c>
      <c r="D27" s="69">
        <v>85</v>
      </c>
    </row>
    <row r="28" spans="1:4">
      <c r="A28" s="67">
        <v>77.599999999999994</v>
      </c>
      <c r="B28" s="68" t="s">
        <v>197</v>
      </c>
      <c r="C28" s="68">
        <v>79.19</v>
      </c>
      <c r="D28" s="69">
        <v>86</v>
      </c>
    </row>
    <row r="29" spans="1:4">
      <c r="A29" s="67">
        <v>79.2</v>
      </c>
      <c r="B29" s="68" t="s">
        <v>197</v>
      </c>
      <c r="C29" s="68">
        <v>80.790000000000006</v>
      </c>
      <c r="D29" s="69">
        <v>87</v>
      </c>
    </row>
    <row r="30" spans="1:4">
      <c r="A30" s="67">
        <v>80.8</v>
      </c>
      <c r="B30" s="68" t="s">
        <v>197</v>
      </c>
      <c r="C30" s="68">
        <v>82.39</v>
      </c>
      <c r="D30" s="69">
        <v>88</v>
      </c>
    </row>
    <row r="31" spans="1:4">
      <c r="A31" s="67">
        <v>82.4</v>
      </c>
      <c r="B31" s="68" t="s">
        <v>197</v>
      </c>
      <c r="C31" s="68">
        <v>83.990000000000009</v>
      </c>
      <c r="D31" s="69">
        <v>89</v>
      </c>
    </row>
    <row r="32" spans="1:4">
      <c r="A32" s="67">
        <v>84</v>
      </c>
      <c r="B32" s="68" t="s">
        <v>197</v>
      </c>
      <c r="C32" s="68">
        <v>85.59</v>
      </c>
      <c r="D32" s="69">
        <v>90</v>
      </c>
    </row>
    <row r="33" spans="1:4">
      <c r="A33" s="67">
        <v>85.6</v>
      </c>
      <c r="B33" s="68" t="s">
        <v>197</v>
      </c>
      <c r="C33" s="68">
        <v>87.19</v>
      </c>
      <c r="D33" s="69">
        <v>91</v>
      </c>
    </row>
    <row r="34" spans="1:4">
      <c r="A34" s="67">
        <v>87.2</v>
      </c>
      <c r="B34" s="68" t="s">
        <v>197</v>
      </c>
      <c r="C34" s="68">
        <v>88.79</v>
      </c>
      <c r="D34" s="69">
        <v>92</v>
      </c>
    </row>
    <row r="35" spans="1:4">
      <c r="A35" s="67">
        <v>88.8</v>
      </c>
      <c r="B35" s="68" t="s">
        <v>197</v>
      </c>
      <c r="C35" s="68">
        <v>90.39</v>
      </c>
      <c r="D35" s="69">
        <v>93</v>
      </c>
    </row>
    <row r="36" spans="1:4">
      <c r="A36" s="67">
        <v>90.4</v>
      </c>
      <c r="B36" s="68" t="s">
        <v>197</v>
      </c>
      <c r="C36" s="68">
        <v>91.990000000000009</v>
      </c>
      <c r="D36" s="69">
        <v>94</v>
      </c>
    </row>
    <row r="37" spans="1:4">
      <c r="A37" s="67">
        <v>92</v>
      </c>
      <c r="B37" s="68" t="s">
        <v>197</v>
      </c>
      <c r="C37" s="68">
        <v>93.59</v>
      </c>
      <c r="D37" s="69">
        <v>95</v>
      </c>
    </row>
    <row r="38" spans="1:4">
      <c r="A38" s="67">
        <v>93.6</v>
      </c>
      <c r="B38" s="68" t="s">
        <v>197</v>
      </c>
      <c r="C38" s="68">
        <v>95.19</v>
      </c>
      <c r="D38" s="69">
        <v>96</v>
      </c>
    </row>
    <row r="39" spans="1:4">
      <c r="A39" s="67">
        <v>95.2</v>
      </c>
      <c r="B39" s="68" t="s">
        <v>197</v>
      </c>
      <c r="C39" s="68">
        <v>96.79</v>
      </c>
      <c r="D39" s="69">
        <v>97</v>
      </c>
    </row>
    <row r="40" spans="1:4">
      <c r="A40" s="67">
        <v>96.8</v>
      </c>
      <c r="B40" s="68" t="s">
        <v>197</v>
      </c>
      <c r="C40" s="68">
        <v>98.39</v>
      </c>
      <c r="D40" s="69">
        <v>98</v>
      </c>
    </row>
    <row r="41" spans="1:4">
      <c r="A41" s="67">
        <v>98.4</v>
      </c>
      <c r="B41" s="68" t="s">
        <v>197</v>
      </c>
      <c r="C41" s="68">
        <v>99.990000000000009</v>
      </c>
      <c r="D41" s="69">
        <v>99</v>
      </c>
    </row>
    <row r="42" spans="1:4">
      <c r="A42" s="67">
        <v>100</v>
      </c>
      <c r="B42" s="68" t="s">
        <v>197</v>
      </c>
      <c r="C42" s="68"/>
      <c r="D42" s="69">
        <v>100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5"/>
  <sheetViews>
    <sheetView zoomScale="70" zoomScaleNormal="70" workbookViewId="0">
      <pane xSplit="2" ySplit="8" topLeftCell="C85" activePane="bottomRight" state="frozen"/>
      <selection activeCell="R52" sqref="R52"/>
      <selection pane="topRight" activeCell="R52" sqref="R52"/>
      <selection pane="bottomLeft" activeCell="R52" sqref="R52"/>
      <selection pane="bottomRight" activeCell="R52" sqref="R52"/>
    </sheetView>
  </sheetViews>
  <sheetFormatPr defaultRowHeight="15"/>
  <cols>
    <col min="1" max="1" width="4.7109375" style="33" customWidth="1"/>
    <col min="2" max="2" width="5.5703125" style="33" customWidth="1"/>
    <col min="3" max="3" width="9" style="19" customWidth="1"/>
    <col min="4" max="5" width="9.140625" style="19"/>
    <col min="6" max="6" width="9.140625" style="33" bestFit="1" customWidth="1"/>
    <col min="7" max="7" width="7.7109375" style="33" bestFit="1" customWidth="1"/>
    <col min="8" max="8" width="5.5703125" style="33" customWidth="1"/>
    <col min="9" max="9" width="1.140625" style="19" customWidth="1"/>
    <col min="10" max="10" width="5.42578125" style="20" customWidth="1"/>
    <col min="11" max="11" width="5.5703125" style="33" customWidth="1"/>
    <col min="12" max="14" width="9.140625" style="19"/>
    <col min="15" max="15" width="8.28515625" style="33" customWidth="1"/>
    <col min="16" max="16" width="7.85546875" style="33" customWidth="1"/>
    <col min="17" max="16384" width="9.140625" style="19"/>
  </cols>
  <sheetData>
    <row r="1" spans="1:54">
      <c r="C1" s="18" t="s">
        <v>101</v>
      </c>
      <c r="D1" s="14" t="str">
        <f>S2</f>
        <v>B1</v>
      </c>
      <c r="I1" s="29"/>
      <c r="L1" s="18" t="s">
        <v>101</v>
      </c>
      <c r="M1" s="14" t="str">
        <f>S3</f>
        <v>B2</v>
      </c>
      <c r="S1" s="28" t="s">
        <v>116</v>
      </c>
    </row>
    <row r="2" spans="1:54">
      <c r="C2" s="18" t="s">
        <v>102</v>
      </c>
      <c r="D2" s="21" t="e">
        <f>VLOOKUP(D$1,#REF!,#REF!,FALSE)</f>
        <v>#REF!</v>
      </c>
      <c r="I2" s="29"/>
      <c r="L2" s="18" t="s">
        <v>102</v>
      </c>
      <c r="M2" s="21" t="e">
        <f>VLOOKUP(M$1,#REF!,#REF!,FALSE)</f>
        <v>#REF!</v>
      </c>
      <c r="S2" s="27" t="s">
        <v>14</v>
      </c>
    </row>
    <row r="3" spans="1:54">
      <c r="C3" s="18" t="s">
        <v>103</v>
      </c>
      <c r="D3" s="14" t="s">
        <v>109</v>
      </c>
      <c r="I3" s="29"/>
      <c r="L3" s="18" t="s">
        <v>103</v>
      </c>
      <c r="M3" s="14" t="s">
        <v>109</v>
      </c>
      <c r="S3" s="27" t="s">
        <v>16</v>
      </c>
    </row>
    <row r="4" spans="1:54">
      <c r="I4" s="29"/>
    </row>
    <row r="5" spans="1:54" s="33" customFormat="1" ht="15.75" thickBot="1">
      <c r="C5" s="33">
        <f>data!E5</f>
        <v>25</v>
      </c>
      <c r="D5" s="33" t="s">
        <v>104</v>
      </c>
      <c r="E5" s="33" t="s">
        <v>84</v>
      </c>
      <c r="F5" s="33" t="s">
        <v>85</v>
      </c>
      <c r="G5" s="33" t="s">
        <v>86</v>
      </c>
      <c r="I5" s="30"/>
      <c r="J5" s="14"/>
      <c r="L5" s="33">
        <f>C5</f>
        <v>25</v>
      </c>
      <c r="M5" s="33" t="s">
        <v>104</v>
      </c>
      <c r="N5" s="33" t="s">
        <v>84</v>
      </c>
      <c r="O5" s="33" t="s">
        <v>85</v>
      </c>
      <c r="P5" s="33" t="s">
        <v>86</v>
      </c>
    </row>
    <row r="6" spans="1:54" s="34" customFormat="1" ht="19.5" thickBot="1">
      <c r="A6" s="38"/>
      <c r="B6" s="38"/>
      <c r="C6" s="45" t="s">
        <v>7</v>
      </c>
      <c r="D6" s="39">
        <f>SUM(F9:F43)</f>
        <v>0</v>
      </c>
      <c r="E6" s="39">
        <f>SUM(G9:G43)</f>
        <v>0</v>
      </c>
      <c r="F6" s="43">
        <f>IF(D6=0,0,ROUND((D6/(E6-VLOOKUP(D1,#REF!,#REF!,FALSE)))*100,data!$F$14))</f>
        <v>0</v>
      </c>
      <c r="G6" s="44">
        <f>ROUND(F6*(C5/100),data!$F$14)</f>
        <v>0</v>
      </c>
      <c r="H6" s="38"/>
      <c r="I6" s="30"/>
      <c r="K6" s="38"/>
      <c r="L6" s="45" t="s">
        <v>7</v>
      </c>
      <c r="M6" s="39">
        <f>SUM(O9:O43)</f>
        <v>0</v>
      </c>
      <c r="N6" s="39">
        <f>SUM(P9:P43)</f>
        <v>0</v>
      </c>
      <c r="O6" s="43">
        <f>IF(M6=0,0,ROUND((M6/(E6-VLOOKUP(M1,#REF!,#REF!,FALSE)))*100,data!$F$14))</f>
        <v>0</v>
      </c>
      <c r="P6" s="44">
        <f>ROUND(O6*(C5/100),data!$F$14)</f>
        <v>0</v>
      </c>
      <c r="S6" s="40" t="s">
        <v>117</v>
      </c>
    </row>
    <row r="7" spans="1:54">
      <c r="I7" s="29"/>
    </row>
    <row r="8" spans="1:54" ht="15.75">
      <c r="C8" s="18" t="s">
        <v>105</v>
      </c>
      <c r="F8" s="22" t="s">
        <v>104</v>
      </c>
      <c r="G8" s="23" t="s">
        <v>84</v>
      </c>
      <c r="H8" s="23"/>
      <c r="I8" s="29"/>
      <c r="L8" s="18" t="s">
        <v>105</v>
      </c>
      <c r="O8" s="22" t="s">
        <v>104</v>
      </c>
      <c r="P8" s="23" t="s">
        <v>84</v>
      </c>
    </row>
    <row r="9" spans="1:54" ht="17.25">
      <c r="A9" s="27"/>
      <c r="B9" s="33">
        <v>1</v>
      </c>
      <c r="C9" s="19" t="str">
        <f>IF($A9&gt;0,HLOOKUP($A9,#REF!,9,FALSE)," ")</f>
        <v xml:space="preserve"> </v>
      </c>
      <c r="F9" s="26">
        <f>IF($A9&gt;0,VLOOKUP($D$1,#REF!,$A9,FALSE),0)</f>
        <v>0</v>
      </c>
      <c r="G9" s="25">
        <f>IF($A9&gt;0,HLOOKUP($A9,#REF!,8,FALSE),0)</f>
        <v>0</v>
      </c>
      <c r="H9" s="23"/>
      <c r="I9" s="29"/>
      <c r="K9" s="33">
        <v>1</v>
      </c>
      <c r="L9" s="19" t="str">
        <f>C9</f>
        <v xml:space="preserve"> </v>
      </c>
      <c r="O9" s="26">
        <f>IF($A9&gt;0,VLOOKUP($M$1,#REF!,$A9,FALSE),0)</f>
        <v>0</v>
      </c>
      <c r="P9" s="25">
        <f>G9</f>
        <v>0</v>
      </c>
      <c r="AZ9" s="25"/>
      <c r="BB9" s="33"/>
    </row>
    <row r="10" spans="1:54" ht="17.25">
      <c r="A10" s="42"/>
      <c r="B10" s="33">
        <f>B9+1</f>
        <v>2</v>
      </c>
      <c r="C10" s="19" t="str">
        <f>IF($A10&gt;0,HLOOKUP($A10,#REF!,9,FALSE)," ")</f>
        <v xml:space="preserve"> </v>
      </c>
      <c r="F10" s="26">
        <f>IF($A10&gt;0,VLOOKUP($D$1,#REF!,$A10,FALSE),0)</f>
        <v>0</v>
      </c>
      <c r="G10" s="25">
        <f>IF($A10&gt;0,HLOOKUP($A10,#REF!,8,FALSE),0)</f>
        <v>0</v>
      </c>
      <c r="H10" s="23"/>
      <c r="I10" s="29"/>
      <c r="K10" s="33">
        <f>K9+1</f>
        <v>2</v>
      </c>
      <c r="L10" s="19" t="str">
        <f t="shared" ref="L10:L48" si="0">C10</f>
        <v xml:space="preserve"> </v>
      </c>
      <c r="O10" s="26">
        <f>IF($A10&gt;0,VLOOKUP($M$1,#REF!,$A10,FALSE),0)</f>
        <v>0</v>
      </c>
      <c r="P10" s="25">
        <f t="shared" ref="P10:P48" si="1">G10</f>
        <v>0</v>
      </c>
    </row>
    <row r="11" spans="1:54" ht="17.25">
      <c r="A11" s="27"/>
      <c r="B11" s="33">
        <f t="shared" ref="B11:B48" si="2">B10+1</f>
        <v>3</v>
      </c>
      <c r="C11" s="19" t="str">
        <f>IF($A11&gt;0,HLOOKUP($A11,#REF!,9,FALSE)," ")</f>
        <v xml:space="preserve"> </v>
      </c>
      <c r="F11" s="26">
        <f>IF($A11&gt;0,VLOOKUP($D$1,#REF!,$A11,FALSE),0)</f>
        <v>0</v>
      </c>
      <c r="G11" s="25">
        <f>IF($A11&gt;0,HLOOKUP($A11,#REF!,8,FALSE),0)</f>
        <v>0</v>
      </c>
      <c r="H11" s="23"/>
      <c r="I11" s="29"/>
      <c r="K11" s="33">
        <f t="shared" ref="K11:K48" si="3">K10+1</f>
        <v>3</v>
      </c>
      <c r="L11" s="19" t="str">
        <f t="shared" si="0"/>
        <v xml:space="preserve"> </v>
      </c>
      <c r="O11" s="26">
        <f>IF($A11&gt;0,VLOOKUP($M$1,#REF!,$A11,FALSE),0)</f>
        <v>0</v>
      </c>
      <c r="P11" s="25">
        <f t="shared" si="1"/>
        <v>0</v>
      </c>
    </row>
    <row r="12" spans="1:54" ht="17.25">
      <c r="A12" s="27"/>
      <c r="B12" s="33">
        <f t="shared" si="2"/>
        <v>4</v>
      </c>
      <c r="C12" s="19" t="str">
        <f>IF($A12&gt;0,HLOOKUP($A12,#REF!,9,FALSE)," ")</f>
        <v xml:space="preserve"> </v>
      </c>
      <c r="F12" s="26">
        <f>IF($A12&gt;0,VLOOKUP($D$1,#REF!,$A12,FALSE),0)</f>
        <v>0</v>
      </c>
      <c r="G12" s="25">
        <f>IF($A12&gt;0,HLOOKUP($A12,#REF!,8,FALSE),0)</f>
        <v>0</v>
      </c>
      <c r="H12" s="23"/>
      <c r="I12" s="29"/>
      <c r="K12" s="33">
        <f t="shared" si="3"/>
        <v>4</v>
      </c>
      <c r="L12" s="19" t="str">
        <f t="shared" si="0"/>
        <v xml:space="preserve"> </v>
      </c>
      <c r="O12" s="26">
        <f>IF($A12&gt;0,VLOOKUP($M$1,#REF!,$A12,FALSE),0)</f>
        <v>0</v>
      </c>
      <c r="P12" s="25">
        <f t="shared" si="1"/>
        <v>0</v>
      </c>
    </row>
    <row r="13" spans="1:54" ht="17.25">
      <c r="A13" s="27"/>
      <c r="B13" s="33">
        <f t="shared" si="2"/>
        <v>5</v>
      </c>
      <c r="C13" s="19" t="str">
        <f>IF($A13&gt;0,HLOOKUP($A13,#REF!,9,FALSE)," ")</f>
        <v xml:space="preserve"> </v>
      </c>
      <c r="F13" s="26">
        <f>IF($A13&gt;0,VLOOKUP($D$1,#REF!,$A13,FALSE),0)</f>
        <v>0</v>
      </c>
      <c r="G13" s="25">
        <f>IF($A13&gt;0,HLOOKUP($A13,#REF!,8,FALSE),0)</f>
        <v>0</v>
      </c>
      <c r="H13" s="23"/>
      <c r="I13" s="29"/>
      <c r="K13" s="33">
        <f t="shared" si="3"/>
        <v>5</v>
      </c>
      <c r="L13" s="19" t="str">
        <f t="shared" si="0"/>
        <v xml:space="preserve"> </v>
      </c>
      <c r="O13" s="26">
        <f>IF($A13&gt;0,VLOOKUP($M$1,#REF!,$A13,FALSE),0)</f>
        <v>0</v>
      </c>
      <c r="P13" s="25">
        <f t="shared" si="1"/>
        <v>0</v>
      </c>
    </row>
    <row r="14" spans="1:54" ht="17.25">
      <c r="A14" s="27"/>
      <c r="B14" s="33">
        <f t="shared" si="2"/>
        <v>6</v>
      </c>
      <c r="C14" s="19" t="str">
        <f>IF($A14&gt;0,HLOOKUP($A14,#REF!,9,FALSE)," ")</f>
        <v xml:space="preserve"> </v>
      </c>
      <c r="F14" s="26">
        <f>IF($A14&gt;0,VLOOKUP($D$1,#REF!,$A14,FALSE),0)</f>
        <v>0</v>
      </c>
      <c r="G14" s="25">
        <f>IF($A14&gt;0,HLOOKUP($A14,#REF!,8,FALSE),0)</f>
        <v>0</v>
      </c>
      <c r="H14" s="23"/>
      <c r="I14" s="29"/>
      <c r="K14" s="33">
        <f t="shared" si="3"/>
        <v>6</v>
      </c>
      <c r="L14" s="19" t="str">
        <f t="shared" si="0"/>
        <v xml:space="preserve"> </v>
      </c>
      <c r="O14" s="26">
        <f>IF($A14&gt;0,VLOOKUP($M$1,#REF!,$A14,FALSE),0)</f>
        <v>0</v>
      </c>
      <c r="P14" s="25">
        <f t="shared" si="1"/>
        <v>0</v>
      </c>
    </row>
    <row r="15" spans="1:54" ht="17.25">
      <c r="A15" s="27"/>
      <c r="B15" s="33">
        <f t="shared" si="2"/>
        <v>7</v>
      </c>
      <c r="C15" s="19" t="str">
        <f>IF($A15&gt;0,HLOOKUP($A15,#REF!,9,FALSE)," ")</f>
        <v xml:space="preserve"> </v>
      </c>
      <c r="F15" s="26">
        <f>IF($A15&gt;0,VLOOKUP($D$1,#REF!,$A15,FALSE),0)</f>
        <v>0</v>
      </c>
      <c r="G15" s="25">
        <f>IF($A15&gt;0,HLOOKUP($A15,#REF!,8,FALSE),0)</f>
        <v>0</v>
      </c>
      <c r="H15" s="23"/>
      <c r="I15" s="29"/>
      <c r="K15" s="33">
        <f t="shared" si="3"/>
        <v>7</v>
      </c>
      <c r="L15" s="19" t="str">
        <f t="shared" si="0"/>
        <v xml:space="preserve"> </v>
      </c>
      <c r="O15" s="26">
        <f>IF($A15&gt;0,VLOOKUP($M$1,#REF!,$A15,FALSE),0)</f>
        <v>0</v>
      </c>
      <c r="P15" s="25">
        <f t="shared" si="1"/>
        <v>0</v>
      </c>
    </row>
    <row r="16" spans="1:54" ht="17.25">
      <c r="A16" s="27"/>
      <c r="B16" s="33">
        <f t="shared" si="2"/>
        <v>8</v>
      </c>
      <c r="C16" s="19" t="str">
        <f>IF($A16&gt;0,HLOOKUP($A16,#REF!,9,FALSE)," ")</f>
        <v xml:space="preserve"> </v>
      </c>
      <c r="F16" s="26">
        <f>IF($A16&gt;0,VLOOKUP($D$1,#REF!,$A16,FALSE),0)</f>
        <v>0</v>
      </c>
      <c r="G16" s="25">
        <f>IF($A16&gt;0,HLOOKUP($A16,#REF!,8,FALSE),0)</f>
        <v>0</v>
      </c>
      <c r="H16" s="23"/>
      <c r="I16" s="29"/>
      <c r="K16" s="33">
        <f t="shared" si="3"/>
        <v>8</v>
      </c>
      <c r="L16" s="19" t="str">
        <f t="shared" si="0"/>
        <v xml:space="preserve"> </v>
      </c>
      <c r="O16" s="26">
        <f>IF($A16&gt;0,VLOOKUP($M$1,#REF!,$A16,FALSE),0)</f>
        <v>0</v>
      </c>
      <c r="P16" s="25">
        <f t="shared" si="1"/>
        <v>0</v>
      </c>
    </row>
    <row r="17" spans="1:16" ht="17.25">
      <c r="A17" s="27"/>
      <c r="B17" s="33">
        <f t="shared" si="2"/>
        <v>9</v>
      </c>
      <c r="C17" s="19" t="str">
        <f>IF($A17&gt;0,HLOOKUP($A17,#REF!,9,FALSE)," ")</f>
        <v xml:space="preserve"> </v>
      </c>
      <c r="F17" s="26">
        <f>IF($A17&gt;0,VLOOKUP($D$1,#REF!,$A17,FALSE),0)</f>
        <v>0</v>
      </c>
      <c r="G17" s="25">
        <f>IF($A17&gt;0,HLOOKUP($A17,#REF!,8,FALSE),0)</f>
        <v>0</v>
      </c>
      <c r="H17" s="23"/>
      <c r="I17" s="29"/>
      <c r="K17" s="33">
        <f t="shared" si="3"/>
        <v>9</v>
      </c>
      <c r="L17" s="19" t="str">
        <f t="shared" si="0"/>
        <v xml:space="preserve"> </v>
      </c>
      <c r="O17" s="26">
        <f>IF($A17&gt;0,VLOOKUP($M$1,#REF!,$A17,FALSE),0)</f>
        <v>0</v>
      </c>
      <c r="P17" s="25">
        <f t="shared" si="1"/>
        <v>0</v>
      </c>
    </row>
    <row r="18" spans="1:16" ht="17.25">
      <c r="A18" s="27"/>
      <c r="B18" s="33">
        <f t="shared" si="2"/>
        <v>10</v>
      </c>
      <c r="C18" s="19" t="str">
        <f>IF($A18&gt;0,HLOOKUP($A18,#REF!,9,FALSE)," ")</f>
        <v xml:space="preserve"> </v>
      </c>
      <c r="F18" s="26">
        <f>IF($A18&gt;0,VLOOKUP($D$1,#REF!,$A18,FALSE),0)</f>
        <v>0</v>
      </c>
      <c r="G18" s="25">
        <f>IF($A18&gt;0,HLOOKUP($A18,#REF!,8,FALSE),0)</f>
        <v>0</v>
      </c>
      <c r="H18" s="23"/>
      <c r="I18" s="29"/>
      <c r="K18" s="33">
        <f t="shared" si="3"/>
        <v>10</v>
      </c>
      <c r="L18" s="19" t="str">
        <f t="shared" si="0"/>
        <v xml:space="preserve"> </v>
      </c>
      <c r="O18" s="26">
        <f>IF($A18&gt;0,VLOOKUP($M$1,#REF!,$A18,FALSE),0)</f>
        <v>0</v>
      </c>
      <c r="P18" s="25">
        <f t="shared" si="1"/>
        <v>0</v>
      </c>
    </row>
    <row r="19" spans="1:16" ht="17.25">
      <c r="A19" s="27"/>
      <c r="B19" s="33">
        <f t="shared" si="2"/>
        <v>11</v>
      </c>
      <c r="C19" s="19" t="str">
        <f>IF($A19&gt;0,HLOOKUP($A19,#REF!,9,FALSE)," ")</f>
        <v xml:space="preserve"> </v>
      </c>
      <c r="F19" s="26">
        <f>IF($A19&gt;0,VLOOKUP($D$1,#REF!,$A19,FALSE),0)</f>
        <v>0</v>
      </c>
      <c r="G19" s="25">
        <f>IF($A19&gt;0,HLOOKUP($A19,#REF!,8,FALSE),0)</f>
        <v>0</v>
      </c>
      <c r="H19" s="23"/>
      <c r="I19" s="29"/>
      <c r="K19" s="33">
        <f t="shared" si="3"/>
        <v>11</v>
      </c>
      <c r="L19" s="19" t="str">
        <f t="shared" si="0"/>
        <v xml:space="preserve"> </v>
      </c>
      <c r="O19" s="26">
        <f>IF($A19&gt;0,VLOOKUP($M$1,#REF!,$A19,FALSE),0)</f>
        <v>0</v>
      </c>
      <c r="P19" s="25">
        <f t="shared" si="1"/>
        <v>0</v>
      </c>
    </row>
    <row r="20" spans="1:16" ht="17.25">
      <c r="A20" s="27"/>
      <c r="B20" s="33">
        <f t="shared" si="2"/>
        <v>12</v>
      </c>
      <c r="C20" s="19" t="str">
        <f>IF($A20&gt;0,HLOOKUP($A20,#REF!,9,FALSE)," ")</f>
        <v xml:space="preserve"> </v>
      </c>
      <c r="F20" s="26">
        <f>IF($A20&gt;0,VLOOKUP($D$1,#REF!,$A20,FALSE),0)</f>
        <v>0</v>
      </c>
      <c r="G20" s="25">
        <f>IF($A20&gt;0,HLOOKUP($A20,#REF!,8,FALSE),0)</f>
        <v>0</v>
      </c>
      <c r="H20" s="23"/>
      <c r="I20" s="29"/>
      <c r="K20" s="33">
        <f t="shared" si="3"/>
        <v>12</v>
      </c>
      <c r="L20" s="19" t="str">
        <f t="shared" si="0"/>
        <v xml:space="preserve"> </v>
      </c>
      <c r="O20" s="26">
        <f>IF($A20&gt;0,VLOOKUP($M$1,#REF!,$A20,FALSE),0)</f>
        <v>0</v>
      </c>
      <c r="P20" s="25">
        <f t="shared" si="1"/>
        <v>0</v>
      </c>
    </row>
    <row r="21" spans="1:16" ht="17.25">
      <c r="A21" s="27"/>
      <c r="B21" s="33">
        <f t="shared" si="2"/>
        <v>13</v>
      </c>
      <c r="C21" s="19" t="str">
        <f>IF($A21&gt;0,HLOOKUP($A21,#REF!,9,FALSE)," ")</f>
        <v xml:space="preserve"> </v>
      </c>
      <c r="F21" s="26">
        <f>IF($A21&gt;0,VLOOKUP($D$1,#REF!,$A21,FALSE),0)</f>
        <v>0</v>
      </c>
      <c r="G21" s="25">
        <f>IF($A21&gt;0,HLOOKUP($A21,#REF!,8,FALSE),0)</f>
        <v>0</v>
      </c>
      <c r="H21" s="23"/>
      <c r="I21" s="29"/>
      <c r="K21" s="33">
        <f t="shared" si="3"/>
        <v>13</v>
      </c>
      <c r="L21" s="19" t="str">
        <f t="shared" si="0"/>
        <v xml:space="preserve"> </v>
      </c>
      <c r="O21" s="26">
        <f>IF($A21&gt;0,VLOOKUP($M$1,#REF!,$A21,FALSE),0)</f>
        <v>0</v>
      </c>
      <c r="P21" s="25">
        <f t="shared" si="1"/>
        <v>0</v>
      </c>
    </row>
    <row r="22" spans="1:16" ht="17.25">
      <c r="A22" s="27"/>
      <c r="B22" s="33">
        <f t="shared" si="2"/>
        <v>14</v>
      </c>
      <c r="C22" s="19" t="str">
        <f>IF($A22&gt;0,HLOOKUP($A22,#REF!,9,FALSE)," ")</f>
        <v xml:space="preserve"> </v>
      </c>
      <c r="F22" s="26">
        <f>IF($A22&gt;0,VLOOKUP($D$1,#REF!,$A22,FALSE),0)</f>
        <v>0</v>
      </c>
      <c r="G22" s="25">
        <f>IF($A22&gt;0,HLOOKUP($A22,#REF!,8,FALSE),0)</f>
        <v>0</v>
      </c>
      <c r="H22" s="23"/>
      <c r="I22" s="29"/>
      <c r="K22" s="33">
        <f t="shared" si="3"/>
        <v>14</v>
      </c>
      <c r="L22" s="19" t="str">
        <f t="shared" si="0"/>
        <v xml:space="preserve"> </v>
      </c>
      <c r="O22" s="26">
        <f>IF($A22&gt;0,VLOOKUP($M$1,#REF!,$A22,FALSE),0)</f>
        <v>0</v>
      </c>
      <c r="P22" s="25">
        <f t="shared" si="1"/>
        <v>0</v>
      </c>
    </row>
    <row r="23" spans="1:16" ht="17.25">
      <c r="A23" s="27"/>
      <c r="B23" s="33">
        <f t="shared" si="2"/>
        <v>15</v>
      </c>
      <c r="C23" s="19" t="str">
        <f>IF($A23&gt;0,HLOOKUP($A23,#REF!,9,FALSE)," ")</f>
        <v xml:space="preserve"> </v>
      </c>
      <c r="F23" s="26">
        <f>IF($A23&gt;0,VLOOKUP($D$1,#REF!,$A23,FALSE),0)</f>
        <v>0</v>
      </c>
      <c r="G23" s="25">
        <f>IF($A23&gt;0,HLOOKUP($A23,#REF!,8,FALSE),0)</f>
        <v>0</v>
      </c>
      <c r="H23" s="23"/>
      <c r="I23" s="29"/>
      <c r="K23" s="33">
        <f t="shared" si="3"/>
        <v>15</v>
      </c>
      <c r="L23" s="19" t="str">
        <f t="shared" si="0"/>
        <v xml:space="preserve"> </v>
      </c>
      <c r="O23" s="26">
        <f>IF($A23&gt;0,VLOOKUP($M$1,#REF!,$A23,FALSE),0)</f>
        <v>0</v>
      </c>
      <c r="P23" s="25">
        <f t="shared" si="1"/>
        <v>0</v>
      </c>
    </row>
    <row r="24" spans="1:16" ht="17.25">
      <c r="A24" s="27"/>
      <c r="B24" s="33">
        <f t="shared" si="2"/>
        <v>16</v>
      </c>
      <c r="C24" s="19" t="str">
        <f>IF($A24&gt;0,HLOOKUP($A24,#REF!,9,FALSE)," ")</f>
        <v xml:space="preserve"> </v>
      </c>
      <c r="F24" s="26">
        <f>IF($A24&gt;0,VLOOKUP($D$1,#REF!,$A24,FALSE),0)</f>
        <v>0</v>
      </c>
      <c r="G24" s="25">
        <f>IF($A24&gt;0,HLOOKUP($A24,#REF!,8,FALSE),0)</f>
        <v>0</v>
      </c>
      <c r="H24" s="23"/>
      <c r="I24" s="29"/>
      <c r="K24" s="33">
        <f t="shared" si="3"/>
        <v>16</v>
      </c>
      <c r="L24" s="19" t="str">
        <f t="shared" si="0"/>
        <v xml:space="preserve"> </v>
      </c>
      <c r="O24" s="26">
        <f>IF($A24&gt;0,VLOOKUP($M$1,#REF!,$A24,FALSE),0)</f>
        <v>0</v>
      </c>
      <c r="P24" s="25">
        <f t="shared" si="1"/>
        <v>0</v>
      </c>
    </row>
    <row r="25" spans="1:16" ht="17.25">
      <c r="A25" s="27"/>
      <c r="B25" s="33">
        <f t="shared" si="2"/>
        <v>17</v>
      </c>
      <c r="C25" s="19" t="str">
        <f>IF($A25&gt;0,HLOOKUP($A25,#REF!,9,FALSE)," ")</f>
        <v xml:space="preserve"> </v>
      </c>
      <c r="F25" s="26">
        <f>IF($A25&gt;0,VLOOKUP($D$1,#REF!,$A25,FALSE),0)</f>
        <v>0</v>
      </c>
      <c r="G25" s="25">
        <f>IF($A25&gt;0,HLOOKUP($A25,#REF!,8,FALSE),0)</f>
        <v>0</v>
      </c>
      <c r="H25" s="23"/>
      <c r="I25" s="29"/>
      <c r="K25" s="33">
        <f t="shared" si="3"/>
        <v>17</v>
      </c>
      <c r="L25" s="19" t="str">
        <f t="shared" si="0"/>
        <v xml:space="preserve"> </v>
      </c>
      <c r="O25" s="26">
        <f>IF($A25&gt;0,VLOOKUP($M$1,#REF!,$A25,FALSE),0)</f>
        <v>0</v>
      </c>
      <c r="P25" s="25">
        <f t="shared" si="1"/>
        <v>0</v>
      </c>
    </row>
    <row r="26" spans="1:16" ht="17.25">
      <c r="A26" s="27"/>
      <c r="B26" s="33">
        <f t="shared" si="2"/>
        <v>18</v>
      </c>
      <c r="C26" s="19" t="str">
        <f>IF($A26&gt;0,HLOOKUP($A26,#REF!,9,FALSE)," ")</f>
        <v xml:space="preserve"> </v>
      </c>
      <c r="F26" s="26">
        <f>IF($A26&gt;0,VLOOKUP($D$1,#REF!,$A26,FALSE),0)</f>
        <v>0</v>
      </c>
      <c r="G26" s="25">
        <f>IF($A26&gt;0,HLOOKUP($A26,#REF!,8,FALSE),0)</f>
        <v>0</v>
      </c>
      <c r="H26" s="23"/>
      <c r="I26" s="29"/>
      <c r="K26" s="33">
        <f t="shared" si="3"/>
        <v>18</v>
      </c>
      <c r="L26" s="19" t="str">
        <f t="shared" si="0"/>
        <v xml:space="preserve"> </v>
      </c>
      <c r="O26" s="26">
        <f>IF($A26&gt;0,VLOOKUP($M$1,#REF!,$A26,FALSE),0)</f>
        <v>0</v>
      </c>
      <c r="P26" s="25">
        <f t="shared" si="1"/>
        <v>0</v>
      </c>
    </row>
    <row r="27" spans="1:16" ht="17.25">
      <c r="A27" s="27"/>
      <c r="B27" s="33">
        <f t="shared" si="2"/>
        <v>19</v>
      </c>
      <c r="C27" s="19" t="str">
        <f>IF($A27&gt;0,HLOOKUP($A27,#REF!,9,FALSE)," ")</f>
        <v xml:space="preserve"> </v>
      </c>
      <c r="F27" s="26">
        <f>IF($A27&gt;0,VLOOKUP($D$1,#REF!,$A27,FALSE),0)</f>
        <v>0</v>
      </c>
      <c r="G27" s="25">
        <f>IF($A27&gt;0,HLOOKUP($A27,#REF!,8,FALSE),0)</f>
        <v>0</v>
      </c>
      <c r="H27" s="23"/>
      <c r="I27" s="29"/>
      <c r="K27" s="33">
        <f t="shared" si="3"/>
        <v>19</v>
      </c>
      <c r="L27" s="19" t="str">
        <f t="shared" si="0"/>
        <v xml:space="preserve"> </v>
      </c>
      <c r="O27" s="26">
        <f>IF($A27&gt;0,VLOOKUP($M$1,#REF!,$A27,FALSE),0)</f>
        <v>0</v>
      </c>
      <c r="P27" s="25">
        <f t="shared" si="1"/>
        <v>0</v>
      </c>
    </row>
    <row r="28" spans="1:16" ht="17.25">
      <c r="A28" s="27"/>
      <c r="B28" s="33">
        <f t="shared" si="2"/>
        <v>20</v>
      </c>
      <c r="C28" s="19" t="str">
        <f>IF($A28&gt;0,HLOOKUP($A28,#REF!,9,FALSE)," ")</f>
        <v xml:space="preserve"> </v>
      </c>
      <c r="E28" s="24"/>
      <c r="F28" s="26">
        <f>IF($A28&gt;0,VLOOKUP($D$1,#REF!,$A28,FALSE),0)</f>
        <v>0</v>
      </c>
      <c r="G28" s="25">
        <f>IF($A28&gt;0,HLOOKUP($A28,#REF!,8,FALSE),0)</f>
        <v>0</v>
      </c>
      <c r="H28" s="23"/>
      <c r="I28" s="29"/>
      <c r="K28" s="33">
        <f t="shared" si="3"/>
        <v>20</v>
      </c>
      <c r="L28" s="19" t="str">
        <f t="shared" si="0"/>
        <v xml:space="preserve"> </v>
      </c>
      <c r="N28" s="24"/>
      <c r="O28" s="26">
        <f>IF($A28&gt;0,VLOOKUP($M$1,#REF!,$A28,FALSE),0)</f>
        <v>0</v>
      </c>
      <c r="P28" s="25">
        <f t="shared" si="1"/>
        <v>0</v>
      </c>
    </row>
    <row r="29" spans="1:16" ht="17.25">
      <c r="A29" s="27"/>
      <c r="B29" s="33">
        <f t="shared" si="2"/>
        <v>21</v>
      </c>
      <c r="C29" s="19" t="str">
        <f>IF($A29&gt;0,HLOOKUP($A29,#REF!,9,FALSE)," ")</f>
        <v xml:space="preserve"> </v>
      </c>
      <c r="E29" s="24"/>
      <c r="F29" s="26">
        <f>IF($A29&gt;0,VLOOKUP($D$1,#REF!,$A29,FALSE),0)</f>
        <v>0</v>
      </c>
      <c r="G29" s="25">
        <f>IF($A29&gt;0,HLOOKUP($A29,#REF!,8,FALSE),0)</f>
        <v>0</v>
      </c>
      <c r="H29" s="23"/>
      <c r="I29" s="29"/>
      <c r="K29" s="33">
        <f t="shared" si="3"/>
        <v>21</v>
      </c>
      <c r="L29" s="19" t="str">
        <f t="shared" si="0"/>
        <v xml:space="preserve"> </v>
      </c>
      <c r="N29" s="24"/>
      <c r="O29" s="26">
        <f>IF($A29&gt;0,VLOOKUP($M$1,#REF!,$A29,FALSE),0)</f>
        <v>0</v>
      </c>
      <c r="P29" s="25">
        <f t="shared" si="1"/>
        <v>0</v>
      </c>
    </row>
    <row r="30" spans="1:16" ht="17.25">
      <c r="A30" s="27"/>
      <c r="B30" s="33">
        <f t="shared" si="2"/>
        <v>22</v>
      </c>
      <c r="C30" s="19" t="str">
        <f>IF($A30&gt;0,HLOOKUP($A30,#REF!,9,FALSE)," ")</f>
        <v xml:space="preserve"> </v>
      </c>
      <c r="E30" s="24"/>
      <c r="F30" s="26">
        <f>IF($A30&gt;0,VLOOKUP($D$1,#REF!,$A30,FALSE),0)</f>
        <v>0</v>
      </c>
      <c r="G30" s="25">
        <f>IF($A30&gt;0,HLOOKUP($A30,#REF!,8,FALSE),0)</f>
        <v>0</v>
      </c>
      <c r="H30" s="23"/>
      <c r="I30" s="29"/>
      <c r="K30" s="33">
        <f t="shared" si="3"/>
        <v>22</v>
      </c>
      <c r="L30" s="19" t="str">
        <f t="shared" si="0"/>
        <v xml:space="preserve"> </v>
      </c>
      <c r="N30" s="24"/>
      <c r="O30" s="26">
        <f>IF($A30&gt;0,VLOOKUP($M$1,#REF!,$A30,FALSE),0)</f>
        <v>0</v>
      </c>
      <c r="P30" s="25">
        <f t="shared" si="1"/>
        <v>0</v>
      </c>
    </row>
    <row r="31" spans="1:16" ht="17.25">
      <c r="A31" s="27"/>
      <c r="B31" s="33">
        <f t="shared" si="2"/>
        <v>23</v>
      </c>
      <c r="C31" s="19" t="str">
        <f>IF($A31&gt;0,HLOOKUP($A31,#REF!,9,FALSE)," ")</f>
        <v xml:space="preserve"> </v>
      </c>
      <c r="E31" s="24"/>
      <c r="F31" s="26">
        <f>IF($A31&gt;0,VLOOKUP($D$1,#REF!,$A31,FALSE),0)</f>
        <v>0</v>
      </c>
      <c r="G31" s="25">
        <f>IF($A31&gt;0,HLOOKUP($A31,#REF!,8,FALSE),0)</f>
        <v>0</v>
      </c>
      <c r="H31" s="23"/>
      <c r="I31" s="29"/>
      <c r="K31" s="33">
        <f t="shared" si="3"/>
        <v>23</v>
      </c>
      <c r="L31" s="19" t="str">
        <f t="shared" si="0"/>
        <v xml:space="preserve"> </v>
      </c>
      <c r="N31" s="24"/>
      <c r="O31" s="26">
        <f>IF($A31&gt;0,VLOOKUP($M$1,#REF!,$A31,FALSE),0)</f>
        <v>0</v>
      </c>
      <c r="P31" s="25">
        <f t="shared" si="1"/>
        <v>0</v>
      </c>
    </row>
    <row r="32" spans="1:16" ht="17.25">
      <c r="A32" s="27"/>
      <c r="B32" s="33">
        <f t="shared" si="2"/>
        <v>24</v>
      </c>
      <c r="C32" s="19" t="str">
        <f>IF($A32&gt;0,HLOOKUP($A32,#REF!,9,FALSE)," ")</f>
        <v xml:space="preserve"> </v>
      </c>
      <c r="E32" s="24"/>
      <c r="F32" s="26">
        <f>IF($A32&gt;0,VLOOKUP($D$1,#REF!,$A32,FALSE),0)</f>
        <v>0</v>
      </c>
      <c r="G32" s="25">
        <f>IF($A32&gt;0,HLOOKUP($A32,#REF!,8,FALSE),0)</f>
        <v>0</v>
      </c>
      <c r="H32" s="23"/>
      <c r="I32" s="29"/>
      <c r="K32" s="33">
        <f t="shared" si="3"/>
        <v>24</v>
      </c>
      <c r="L32" s="19" t="str">
        <f t="shared" si="0"/>
        <v xml:space="preserve"> </v>
      </c>
      <c r="N32" s="24"/>
      <c r="O32" s="26">
        <f>IF($A32&gt;0,VLOOKUP($M$1,#REF!,$A32,FALSE),0)</f>
        <v>0</v>
      </c>
      <c r="P32" s="25">
        <f t="shared" si="1"/>
        <v>0</v>
      </c>
    </row>
    <row r="33" spans="1:16" ht="17.25">
      <c r="A33" s="27"/>
      <c r="B33" s="33">
        <f t="shared" si="2"/>
        <v>25</v>
      </c>
      <c r="C33" s="19" t="str">
        <f>IF($A33&gt;0,HLOOKUP($A33,#REF!,9,FALSE)," ")</f>
        <v xml:space="preserve"> </v>
      </c>
      <c r="E33" s="24"/>
      <c r="F33" s="26">
        <f>IF($A33&gt;0,VLOOKUP($D$1,#REF!,$A33,FALSE),0)</f>
        <v>0</v>
      </c>
      <c r="G33" s="25">
        <f>IF($A33&gt;0,HLOOKUP($A33,#REF!,8,FALSE),0)</f>
        <v>0</v>
      </c>
      <c r="H33" s="23"/>
      <c r="I33" s="29"/>
      <c r="K33" s="33">
        <f t="shared" si="3"/>
        <v>25</v>
      </c>
      <c r="L33" s="19" t="str">
        <f t="shared" si="0"/>
        <v xml:space="preserve"> </v>
      </c>
      <c r="N33" s="24"/>
      <c r="O33" s="26">
        <f>IF($A33&gt;0,VLOOKUP($M$1,#REF!,$A33,FALSE),0)</f>
        <v>0</v>
      </c>
      <c r="P33" s="25">
        <f t="shared" si="1"/>
        <v>0</v>
      </c>
    </row>
    <row r="34" spans="1:16" ht="17.25">
      <c r="A34" s="27"/>
      <c r="B34" s="33">
        <f t="shared" si="2"/>
        <v>26</v>
      </c>
      <c r="C34" s="19" t="str">
        <f>IF($A34&gt;0,HLOOKUP($A34,#REF!,9,FALSE)," ")</f>
        <v xml:space="preserve"> </v>
      </c>
      <c r="E34" s="24"/>
      <c r="F34" s="26">
        <f>IF($A34&gt;0,VLOOKUP($D$1,#REF!,$A34,FALSE),0)</f>
        <v>0</v>
      </c>
      <c r="G34" s="25">
        <f>IF($A34&gt;0,HLOOKUP($A34,#REF!,8,FALSE),0)</f>
        <v>0</v>
      </c>
      <c r="H34" s="23"/>
      <c r="I34" s="29"/>
      <c r="K34" s="33">
        <f t="shared" si="3"/>
        <v>26</v>
      </c>
      <c r="L34" s="19" t="str">
        <f t="shared" si="0"/>
        <v xml:space="preserve"> </v>
      </c>
      <c r="N34" s="24"/>
      <c r="O34" s="26">
        <f>IF($A34&gt;0,VLOOKUP($M$1,#REF!,$A34,FALSE),0)</f>
        <v>0</v>
      </c>
      <c r="P34" s="25">
        <f t="shared" si="1"/>
        <v>0</v>
      </c>
    </row>
    <row r="35" spans="1:16" ht="17.25">
      <c r="A35" s="27"/>
      <c r="B35" s="33">
        <f t="shared" si="2"/>
        <v>27</v>
      </c>
      <c r="C35" s="19" t="str">
        <f>IF($A35&gt;0,HLOOKUP($A35,#REF!,9,FALSE)," ")</f>
        <v xml:space="preserve"> </v>
      </c>
      <c r="E35" s="24"/>
      <c r="F35" s="26">
        <f>IF($A35&gt;0,VLOOKUP($D$1,#REF!,$A35,FALSE),0)</f>
        <v>0</v>
      </c>
      <c r="G35" s="25">
        <f>IF($A35&gt;0,HLOOKUP($A35,#REF!,8,FALSE),0)</f>
        <v>0</v>
      </c>
      <c r="H35" s="23"/>
      <c r="I35" s="29"/>
      <c r="K35" s="33">
        <f t="shared" si="3"/>
        <v>27</v>
      </c>
      <c r="L35" s="19" t="str">
        <f t="shared" si="0"/>
        <v xml:space="preserve"> </v>
      </c>
      <c r="N35" s="24"/>
      <c r="O35" s="26">
        <f>IF($A35&gt;0,VLOOKUP($M$1,#REF!,$A35,FALSE),0)</f>
        <v>0</v>
      </c>
      <c r="P35" s="25">
        <f t="shared" si="1"/>
        <v>0</v>
      </c>
    </row>
    <row r="36" spans="1:16" ht="17.25">
      <c r="A36" s="27"/>
      <c r="B36" s="33">
        <f t="shared" si="2"/>
        <v>28</v>
      </c>
      <c r="C36" s="19" t="str">
        <f>IF($A36&gt;0,HLOOKUP($A36,#REF!,9,FALSE)," ")</f>
        <v xml:space="preserve"> </v>
      </c>
      <c r="E36" s="24"/>
      <c r="F36" s="26">
        <f>IF($A36&gt;0,VLOOKUP($D$1,#REF!,$A36,FALSE),0)</f>
        <v>0</v>
      </c>
      <c r="G36" s="25">
        <f>IF($A36&gt;0,HLOOKUP($A36,#REF!,8,FALSE),0)</f>
        <v>0</v>
      </c>
      <c r="H36" s="23"/>
      <c r="I36" s="29"/>
      <c r="K36" s="33">
        <f t="shared" si="3"/>
        <v>28</v>
      </c>
      <c r="L36" s="19" t="str">
        <f t="shared" si="0"/>
        <v xml:space="preserve"> </v>
      </c>
      <c r="N36" s="24"/>
      <c r="O36" s="26">
        <f>IF($A36&gt;0,VLOOKUP($M$1,#REF!,$A36,FALSE),0)</f>
        <v>0</v>
      </c>
      <c r="P36" s="25">
        <f t="shared" si="1"/>
        <v>0</v>
      </c>
    </row>
    <row r="37" spans="1:16" ht="17.25">
      <c r="A37" s="27"/>
      <c r="B37" s="33">
        <f t="shared" si="2"/>
        <v>29</v>
      </c>
      <c r="C37" s="19" t="str">
        <f>IF($A37&gt;0,HLOOKUP($A37,#REF!,9,FALSE)," ")</f>
        <v xml:space="preserve"> </v>
      </c>
      <c r="E37" s="24"/>
      <c r="F37" s="26">
        <f>IF($A37&gt;0,VLOOKUP($D$1,#REF!,$A37,FALSE),0)</f>
        <v>0</v>
      </c>
      <c r="G37" s="25">
        <f>IF($A37&gt;0,HLOOKUP($A37,#REF!,8,FALSE),0)</f>
        <v>0</v>
      </c>
      <c r="H37" s="23"/>
      <c r="I37" s="29"/>
      <c r="K37" s="33">
        <f t="shared" si="3"/>
        <v>29</v>
      </c>
      <c r="L37" s="19" t="str">
        <f t="shared" si="0"/>
        <v xml:space="preserve"> </v>
      </c>
      <c r="N37" s="24"/>
      <c r="O37" s="26">
        <f>IF($A37&gt;0,VLOOKUP($M$1,#REF!,$A37,FALSE),0)</f>
        <v>0</v>
      </c>
      <c r="P37" s="25">
        <f t="shared" si="1"/>
        <v>0</v>
      </c>
    </row>
    <row r="38" spans="1:16" ht="17.25">
      <c r="A38" s="27"/>
      <c r="B38" s="33">
        <f t="shared" si="2"/>
        <v>30</v>
      </c>
      <c r="C38" s="19" t="str">
        <f>IF($A38&gt;0,HLOOKUP($A38,#REF!,9,FALSE)," ")</f>
        <v xml:space="preserve"> </v>
      </c>
      <c r="E38" s="24"/>
      <c r="F38" s="26">
        <f>IF($A38&gt;0,VLOOKUP($D$1,#REF!,$A38,FALSE),0)</f>
        <v>0</v>
      </c>
      <c r="G38" s="25">
        <f>IF($A38&gt;0,HLOOKUP($A38,#REF!,8,FALSE),0)</f>
        <v>0</v>
      </c>
      <c r="H38" s="23"/>
      <c r="I38" s="29"/>
      <c r="K38" s="33">
        <f t="shared" si="3"/>
        <v>30</v>
      </c>
      <c r="L38" s="19" t="str">
        <f t="shared" si="0"/>
        <v xml:space="preserve"> </v>
      </c>
      <c r="N38" s="24"/>
      <c r="O38" s="26">
        <f>IF($A38&gt;0,VLOOKUP($M$1,#REF!,$A38,FALSE),0)</f>
        <v>0</v>
      </c>
      <c r="P38" s="25">
        <f t="shared" si="1"/>
        <v>0</v>
      </c>
    </row>
    <row r="39" spans="1:16" ht="17.25">
      <c r="A39" s="27"/>
      <c r="B39" s="33">
        <f t="shared" si="2"/>
        <v>31</v>
      </c>
      <c r="C39" s="19" t="str">
        <f>IF($A39&gt;0,HLOOKUP($A39,#REF!,9,FALSE)," ")</f>
        <v xml:space="preserve"> </v>
      </c>
      <c r="E39" s="24"/>
      <c r="F39" s="26">
        <f>IF($A39&gt;0,VLOOKUP($D$1,#REF!,$A39,FALSE),0)</f>
        <v>0</v>
      </c>
      <c r="G39" s="25">
        <f>IF($A39&gt;0,HLOOKUP($A39,#REF!,8,FALSE),0)</f>
        <v>0</v>
      </c>
      <c r="H39" s="23"/>
      <c r="I39" s="29"/>
      <c r="K39" s="33">
        <f t="shared" si="3"/>
        <v>31</v>
      </c>
      <c r="L39" s="19" t="str">
        <f t="shared" si="0"/>
        <v xml:space="preserve"> </v>
      </c>
      <c r="N39" s="24"/>
      <c r="O39" s="26">
        <f>IF($A39&gt;0,VLOOKUP($M$1,#REF!,$A39,FALSE),0)</f>
        <v>0</v>
      </c>
      <c r="P39" s="25">
        <f t="shared" si="1"/>
        <v>0</v>
      </c>
    </row>
    <row r="40" spans="1:16" ht="17.25">
      <c r="A40" s="27"/>
      <c r="B40" s="33">
        <f t="shared" si="2"/>
        <v>32</v>
      </c>
      <c r="C40" s="19" t="str">
        <f>IF($A40&gt;0,HLOOKUP($A40,#REF!,9,FALSE)," ")</f>
        <v xml:space="preserve"> </v>
      </c>
      <c r="E40" s="24"/>
      <c r="F40" s="26">
        <f>IF($A40&gt;0,VLOOKUP($D$1,#REF!,$A40,FALSE),0)</f>
        <v>0</v>
      </c>
      <c r="G40" s="25">
        <f>IF($A40&gt;0,HLOOKUP($A40,#REF!,8,FALSE),0)</f>
        <v>0</v>
      </c>
      <c r="H40" s="23"/>
      <c r="I40" s="29"/>
      <c r="K40" s="33">
        <f t="shared" si="3"/>
        <v>32</v>
      </c>
      <c r="L40" s="19" t="str">
        <f t="shared" si="0"/>
        <v xml:space="preserve"> </v>
      </c>
      <c r="N40" s="24"/>
      <c r="O40" s="26">
        <f>IF($A40&gt;0,VLOOKUP($M$1,#REF!,$A40,FALSE),0)</f>
        <v>0</v>
      </c>
      <c r="P40" s="25">
        <f t="shared" si="1"/>
        <v>0</v>
      </c>
    </row>
    <row r="41" spans="1:16" ht="17.25">
      <c r="A41" s="27"/>
      <c r="B41" s="33">
        <f t="shared" si="2"/>
        <v>33</v>
      </c>
      <c r="C41" s="19" t="str">
        <f>IF($A41&gt;0,HLOOKUP($A41,#REF!,9,FALSE)," ")</f>
        <v xml:space="preserve"> </v>
      </c>
      <c r="E41" s="24"/>
      <c r="F41" s="26">
        <f>IF($A41&gt;0,VLOOKUP($D$1,#REF!,$A41,FALSE),0)</f>
        <v>0</v>
      </c>
      <c r="G41" s="25">
        <f>IF($A41&gt;0,HLOOKUP($A41,#REF!,8,FALSE),0)</f>
        <v>0</v>
      </c>
      <c r="H41" s="23"/>
      <c r="I41" s="29"/>
      <c r="K41" s="33">
        <f t="shared" si="3"/>
        <v>33</v>
      </c>
      <c r="L41" s="19" t="str">
        <f t="shared" si="0"/>
        <v xml:space="preserve"> </v>
      </c>
      <c r="N41" s="24"/>
      <c r="O41" s="26">
        <f>IF($A41&gt;0,VLOOKUP($M$1,#REF!,$A41,FALSE),0)</f>
        <v>0</v>
      </c>
      <c r="P41" s="25">
        <f t="shared" si="1"/>
        <v>0</v>
      </c>
    </row>
    <row r="42" spans="1:16" ht="17.25">
      <c r="A42" s="27"/>
      <c r="B42" s="33">
        <f t="shared" si="2"/>
        <v>34</v>
      </c>
      <c r="C42" s="19" t="str">
        <f>IF($A42&gt;0,HLOOKUP($A42,#REF!,9,FALSE)," ")</f>
        <v xml:space="preserve"> </v>
      </c>
      <c r="E42" s="24"/>
      <c r="F42" s="26">
        <f>IF($A42&gt;0,VLOOKUP($D$1,#REF!,$A42,FALSE),0)</f>
        <v>0</v>
      </c>
      <c r="G42" s="25">
        <f>IF($A42&gt;0,HLOOKUP($A42,#REF!,8,FALSE),0)</f>
        <v>0</v>
      </c>
      <c r="H42" s="23"/>
      <c r="I42" s="29"/>
      <c r="K42" s="33">
        <f t="shared" si="3"/>
        <v>34</v>
      </c>
      <c r="L42" s="19" t="str">
        <f t="shared" si="0"/>
        <v xml:space="preserve"> </v>
      </c>
      <c r="N42" s="24"/>
      <c r="O42" s="26">
        <f>IF($A42&gt;0,VLOOKUP($M$1,#REF!,$A42,FALSE),0)</f>
        <v>0</v>
      </c>
      <c r="P42" s="25">
        <f t="shared" si="1"/>
        <v>0</v>
      </c>
    </row>
    <row r="43" spans="1:16" ht="17.25">
      <c r="A43" s="27"/>
      <c r="B43" s="33">
        <f t="shared" si="2"/>
        <v>35</v>
      </c>
      <c r="C43" s="19" t="str">
        <f>IF($A43&gt;0,HLOOKUP($A43,#REF!,9,FALSE)," ")</f>
        <v xml:space="preserve"> </v>
      </c>
      <c r="D43" s="24"/>
      <c r="E43" s="24"/>
      <c r="F43" s="26">
        <f>IF($A43&gt;0,VLOOKUP($D$1,#REF!,$A43,FALSE),0)</f>
        <v>0</v>
      </c>
      <c r="G43" s="25">
        <f>IF($A43&gt;0,HLOOKUP($A43,#REF!,8,FALSE),0)</f>
        <v>0</v>
      </c>
      <c r="H43" s="23"/>
      <c r="I43" s="29"/>
      <c r="K43" s="33">
        <f t="shared" si="3"/>
        <v>35</v>
      </c>
      <c r="L43" s="19" t="str">
        <f t="shared" si="0"/>
        <v xml:space="preserve"> </v>
      </c>
      <c r="M43" s="24"/>
      <c r="N43" s="24"/>
      <c r="O43" s="26">
        <f>IF($A43&gt;0,VLOOKUP($M$1,#REF!,$A43,FALSE),0)</f>
        <v>0</v>
      </c>
      <c r="P43" s="25">
        <f t="shared" si="1"/>
        <v>0</v>
      </c>
    </row>
    <row r="44" spans="1:16" ht="17.25">
      <c r="A44" s="27"/>
      <c r="B44" s="33">
        <f t="shared" si="2"/>
        <v>36</v>
      </c>
      <c r="C44" s="19" t="str">
        <f>IF($A44&gt;0,HLOOKUP($A44,#REF!,9,FALSE)," ")</f>
        <v xml:space="preserve"> </v>
      </c>
      <c r="D44" s="24"/>
      <c r="E44" s="24"/>
      <c r="F44" s="26">
        <f>IF($A44&gt;0,VLOOKUP($D$1,#REF!,$A44,FALSE),0)</f>
        <v>0</v>
      </c>
      <c r="G44" s="25">
        <f>IF($A44&gt;0,HLOOKUP($A44,#REF!,8,FALSE),0)</f>
        <v>0</v>
      </c>
      <c r="H44" s="23"/>
      <c r="I44" s="29"/>
      <c r="K44" s="33">
        <f t="shared" si="3"/>
        <v>36</v>
      </c>
      <c r="L44" s="19" t="str">
        <f t="shared" si="0"/>
        <v xml:space="preserve"> </v>
      </c>
      <c r="M44" s="24"/>
      <c r="N44" s="24"/>
      <c r="O44" s="26">
        <f>IF($A44&gt;0,VLOOKUP($M$1,#REF!,$A44,FALSE),0)</f>
        <v>0</v>
      </c>
      <c r="P44" s="25">
        <f t="shared" si="1"/>
        <v>0</v>
      </c>
    </row>
    <row r="45" spans="1:16" ht="17.25">
      <c r="A45" s="27"/>
      <c r="B45" s="33">
        <f t="shared" si="2"/>
        <v>37</v>
      </c>
      <c r="C45" s="19" t="str">
        <f>IF($A45&gt;0,HLOOKUP($A45,#REF!,9,FALSE)," ")</f>
        <v xml:space="preserve"> </v>
      </c>
      <c r="D45" s="24"/>
      <c r="E45" s="24"/>
      <c r="F45" s="26">
        <f>IF($A45&gt;0,VLOOKUP($D$1,#REF!,$A45,FALSE),0)</f>
        <v>0</v>
      </c>
      <c r="G45" s="25">
        <f>IF($A45&gt;0,HLOOKUP($A45,#REF!,8,FALSE),0)</f>
        <v>0</v>
      </c>
      <c r="H45" s="23"/>
      <c r="I45" s="29"/>
      <c r="K45" s="33">
        <f t="shared" si="3"/>
        <v>37</v>
      </c>
      <c r="L45" s="19" t="str">
        <f t="shared" si="0"/>
        <v xml:space="preserve"> </v>
      </c>
      <c r="M45" s="24"/>
      <c r="N45" s="24"/>
      <c r="O45" s="26">
        <f>IF($A45&gt;0,VLOOKUP($M$1,#REF!,$A45,FALSE),0)</f>
        <v>0</v>
      </c>
      <c r="P45" s="25">
        <f t="shared" si="1"/>
        <v>0</v>
      </c>
    </row>
    <row r="46" spans="1:16" ht="17.25">
      <c r="A46" s="27"/>
      <c r="B46" s="33">
        <f t="shared" si="2"/>
        <v>38</v>
      </c>
      <c r="C46" s="19" t="str">
        <f>IF($A46&gt;0,HLOOKUP($A46,#REF!,9,FALSE)," ")</f>
        <v xml:space="preserve"> </v>
      </c>
      <c r="D46" s="24"/>
      <c r="E46" s="24"/>
      <c r="F46" s="26">
        <f>IF($A46&gt;0,VLOOKUP($D$1,#REF!,$A46,FALSE),0)</f>
        <v>0</v>
      </c>
      <c r="G46" s="25">
        <f>IF($A46&gt;0,HLOOKUP($A46,#REF!,8,FALSE),0)</f>
        <v>0</v>
      </c>
      <c r="H46" s="23"/>
      <c r="I46" s="29"/>
      <c r="K46" s="33">
        <f t="shared" si="3"/>
        <v>38</v>
      </c>
      <c r="L46" s="19" t="str">
        <f t="shared" si="0"/>
        <v xml:space="preserve"> </v>
      </c>
      <c r="M46" s="24"/>
      <c r="N46" s="24"/>
      <c r="O46" s="26">
        <f>IF($A46&gt;0,VLOOKUP($M$1,#REF!,$A46,FALSE),0)</f>
        <v>0</v>
      </c>
      <c r="P46" s="25">
        <f t="shared" si="1"/>
        <v>0</v>
      </c>
    </row>
    <row r="47" spans="1:16" ht="17.25">
      <c r="A47" s="27"/>
      <c r="B47" s="33">
        <f t="shared" si="2"/>
        <v>39</v>
      </c>
      <c r="C47" s="19" t="str">
        <f>IF($A47&gt;0,HLOOKUP($A47,#REF!,9,FALSE)," ")</f>
        <v xml:space="preserve"> </v>
      </c>
      <c r="D47" s="24"/>
      <c r="E47" s="24"/>
      <c r="F47" s="26">
        <f>IF($A47&gt;0,VLOOKUP($D$1,#REF!,$A47,FALSE),0)</f>
        <v>0</v>
      </c>
      <c r="G47" s="25">
        <f>IF($A47&gt;0,HLOOKUP($A47,#REF!,8,FALSE),0)</f>
        <v>0</v>
      </c>
      <c r="H47" s="23"/>
      <c r="I47" s="29"/>
      <c r="K47" s="33">
        <f t="shared" si="3"/>
        <v>39</v>
      </c>
      <c r="L47" s="19" t="str">
        <f t="shared" si="0"/>
        <v xml:space="preserve"> </v>
      </c>
      <c r="M47" s="24"/>
      <c r="N47" s="24"/>
      <c r="O47" s="26">
        <f>IF($A47&gt;0,VLOOKUP($M$1,#REF!,$A47,FALSE),0)</f>
        <v>0</v>
      </c>
      <c r="P47" s="25">
        <f t="shared" si="1"/>
        <v>0</v>
      </c>
    </row>
    <row r="48" spans="1:16" ht="17.25">
      <c r="A48" s="27"/>
      <c r="B48" s="33">
        <f t="shared" si="2"/>
        <v>40</v>
      </c>
      <c r="C48" s="19" t="str">
        <f>IF($A48&gt;0,HLOOKUP($A48,#REF!,9,FALSE)," ")</f>
        <v xml:space="preserve"> </v>
      </c>
      <c r="D48" s="24"/>
      <c r="E48" s="24"/>
      <c r="F48" s="26">
        <f>IF($A48&gt;0,VLOOKUP($D$1,#REF!,$A48,FALSE),0)</f>
        <v>0</v>
      </c>
      <c r="G48" s="25">
        <f>IF($A48&gt;0,HLOOKUP($A48,#REF!,8,FALSE),0)</f>
        <v>0</v>
      </c>
      <c r="H48" s="23"/>
      <c r="I48" s="29"/>
      <c r="K48" s="33">
        <f t="shared" si="3"/>
        <v>40</v>
      </c>
      <c r="L48" s="19" t="str">
        <f t="shared" si="0"/>
        <v xml:space="preserve"> </v>
      </c>
      <c r="M48" s="24"/>
      <c r="N48" s="24"/>
      <c r="O48" s="26">
        <f>IF($A48&gt;0,VLOOKUP($M$1,#REF!,$A48,FALSE),0)</f>
        <v>0</v>
      </c>
      <c r="P48" s="25">
        <f t="shared" si="1"/>
        <v>0</v>
      </c>
    </row>
    <row r="49" spans="1:54" ht="15.75">
      <c r="B49" s="29"/>
      <c r="C49" s="29"/>
      <c r="D49" s="31"/>
      <c r="E49" s="31"/>
      <c r="F49" s="30"/>
      <c r="G49" s="32"/>
      <c r="H49" s="32"/>
      <c r="I49" s="29"/>
      <c r="J49" s="29"/>
      <c r="K49" s="30"/>
      <c r="L49" s="29"/>
      <c r="M49" s="31"/>
      <c r="N49" s="31"/>
      <c r="O49" s="30"/>
      <c r="P49" s="32"/>
    </row>
    <row r="50" spans="1:54" ht="15.75" thickBot="1">
      <c r="C50" s="33">
        <f>data!F5</f>
        <v>45</v>
      </c>
      <c r="D50" s="33" t="s">
        <v>104</v>
      </c>
      <c r="E50" s="33" t="s">
        <v>84</v>
      </c>
      <c r="F50" s="33" t="s">
        <v>85</v>
      </c>
      <c r="G50" s="33" t="s">
        <v>86</v>
      </c>
      <c r="I50" s="29"/>
      <c r="L50" s="33">
        <f>C50</f>
        <v>45</v>
      </c>
      <c r="M50" s="33" t="s">
        <v>104</v>
      </c>
      <c r="N50" s="33" t="s">
        <v>84</v>
      </c>
      <c r="O50" s="33" t="s">
        <v>85</v>
      </c>
      <c r="P50" s="33" t="s">
        <v>86</v>
      </c>
    </row>
    <row r="51" spans="1:54" s="35" customFormat="1" ht="19.5" thickBot="1">
      <c r="A51" s="36"/>
      <c r="B51" s="36"/>
      <c r="C51" s="45" t="s">
        <v>8</v>
      </c>
      <c r="D51" s="37">
        <f>SUM(F54:F98)</f>
        <v>0</v>
      </c>
      <c r="E51" s="37">
        <f>SUM(G54:G98)</f>
        <v>0</v>
      </c>
      <c r="F51" s="47">
        <f>IF(D51=0,0,ROUND((D51/(E51-VLOOKUP(D1,#REF!,#REF!,FALSE)))*100,data!$F$14))</f>
        <v>0</v>
      </c>
      <c r="G51" s="46">
        <f>ROUND(F51*(C50/100),data!$F$14)</f>
        <v>0</v>
      </c>
      <c r="H51" s="36"/>
      <c r="I51" s="29"/>
      <c r="K51" s="36"/>
      <c r="L51" s="45" t="s">
        <v>8</v>
      </c>
      <c r="M51" s="37">
        <f>SUM(O54:O93)</f>
        <v>0</v>
      </c>
      <c r="N51" s="37">
        <f>SUM(P54:P93)</f>
        <v>0</v>
      </c>
      <c r="O51" s="47">
        <f>IF(M51=0,0,ROUND((M51/(E51-VLOOKUP(M1,#REF!,#REF!,FALSE)))*100,data!$F$14))</f>
        <v>0</v>
      </c>
      <c r="P51" s="46">
        <f>ROUND(O51*(C50/100),data!$F$14)</f>
        <v>0</v>
      </c>
    </row>
    <row r="52" spans="1:54">
      <c r="C52" s="115"/>
      <c r="D52" s="115"/>
      <c r="E52" s="115"/>
      <c r="I52" s="29"/>
      <c r="L52" s="115"/>
      <c r="M52" s="115"/>
      <c r="N52" s="115"/>
    </row>
    <row r="53" spans="1:54">
      <c r="C53" s="18" t="s">
        <v>106</v>
      </c>
      <c r="F53" s="22" t="s">
        <v>104</v>
      </c>
      <c r="G53" s="22" t="s">
        <v>84</v>
      </c>
      <c r="H53" s="22"/>
      <c r="I53" s="29"/>
      <c r="L53" s="18" t="s">
        <v>106</v>
      </c>
      <c r="O53" s="22" t="s">
        <v>104</v>
      </c>
      <c r="P53" s="22" t="s">
        <v>84</v>
      </c>
    </row>
    <row r="54" spans="1:54" ht="17.25">
      <c r="A54" s="27"/>
      <c r="B54" s="33">
        <v>1</v>
      </c>
      <c r="C54" s="19" t="str">
        <f>IF($A54&gt;0,HLOOKUP($A54,#REF!,9,FALSE)," ")</f>
        <v xml:space="preserve"> </v>
      </c>
      <c r="F54" s="26">
        <f>IF($A54&gt;0,VLOOKUP($D$1,#REF!,$A54,FALSE),0)</f>
        <v>0</v>
      </c>
      <c r="G54" s="25">
        <f>IF($A54&gt;0,HLOOKUP($A54,#REF!,8,FALSE),0)</f>
        <v>0</v>
      </c>
      <c r="H54" s="23"/>
      <c r="I54" s="29"/>
      <c r="K54" s="33">
        <v>1</v>
      </c>
      <c r="L54" s="19" t="str">
        <f t="shared" ref="L54:L93" si="4">C54</f>
        <v xml:space="preserve"> </v>
      </c>
      <c r="O54" s="26">
        <f>IF($A54&gt;0,VLOOKUP($M$1,#REF!,$A54,FALSE),0)</f>
        <v>0</v>
      </c>
      <c r="P54" s="25">
        <f t="shared" ref="P54:P98" si="5">G54</f>
        <v>0</v>
      </c>
      <c r="AW54" s="24"/>
      <c r="AX54" s="24"/>
      <c r="AY54" s="24"/>
      <c r="AZ54" s="24"/>
      <c r="BA54" s="24"/>
      <c r="BB54" s="24"/>
    </row>
    <row r="55" spans="1:54" ht="17.25">
      <c r="A55" s="27"/>
      <c r="B55" s="33">
        <f t="shared" ref="B55:B98" si="6">B54+1</f>
        <v>2</v>
      </c>
      <c r="C55" s="19" t="str">
        <f>IF($A55&gt;0,HLOOKUP($A55,#REF!,9,FALSE)," ")</f>
        <v xml:space="preserve"> </v>
      </c>
      <c r="F55" s="26">
        <f>IF($A55&gt;0,VLOOKUP($D$1,#REF!,$A55,FALSE),0)</f>
        <v>0</v>
      </c>
      <c r="G55" s="25">
        <f>IF($A55&gt;0,HLOOKUP($A55,#REF!,8,FALSE),0)</f>
        <v>0</v>
      </c>
      <c r="H55" s="23"/>
      <c r="I55" s="29"/>
      <c r="K55" s="33">
        <f t="shared" ref="K55:K98" si="7">K54+1</f>
        <v>2</v>
      </c>
      <c r="L55" s="19" t="str">
        <f t="shared" si="4"/>
        <v xml:space="preserve"> </v>
      </c>
      <c r="O55" s="26">
        <f>IF($A55&gt;0,VLOOKUP($M$1,#REF!,$A55,FALSE),0)</f>
        <v>0</v>
      </c>
      <c r="P55" s="25">
        <f t="shared" si="5"/>
        <v>0</v>
      </c>
    </row>
    <row r="56" spans="1:54" ht="17.25">
      <c r="A56" s="27"/>
      <c r="B56" s="33">
        <f t="shared" si="6"/>
        <v>3</v>
      </c>
      <c r="C56" s="19" t="str">
        <f>IF($A56&gt;0,HLOOKUP($A56,#REF!,9,FALSE)," ")</f>
        <v xml:space="preserve"> </v>
      </c>
      <c r="F56" s="26">
        <f>IF($A56&gt;0,VLOOKUP($D$1,#REF!,$A56,FALSE),0)</f>
        <v>0</v>
      </c>
      <c r="G56" s="25">
        <f>IF($A56&gt;0,HLOOKUP($A56,#REF!,8,FALSE),0)</f>
        <v>0</v>
      </c>
      <c r="H56" s="23"/>
      <c r="I56" s="29"/>
      <c r="K56" s="33">
        <f t="shared" si="7"/>
        <v>3</v>
      </c>
      <c r="L56" s="19" t="str">
        <f t="shared" si="4"/>
        <v xml:space="preserve"> </v>
      </c>
      <c r="O56" s="26">
        <f>IF($A56&gt;0,VLOOKUP($M$1,#REF!,$A56,FALSE),0)</f>
        <v>0</v>
      </c>
      <c r="P56" s="25">
        <f t="shared" si="5"/>
        <v>0</v>
      </c>
    </row>
    <row r="57" spans="1:54" ht="17.25">
      <c r="A57" s="27"/>
      <c r="B57" s="33">
        <f t="shared" si="6"/>
        <v>4</v>
      </c>
      <c r="C57" s="19" t="str">
        <f>IF($A57&gt;0,HLOOKUP($A57,#REF!,9,FALSE)," ")</f>
        <v xml:space="preserve"> </v>
      </c>
      <c r="F57" s="26">
        <f>IF($A57&gt;0,VLOOKUP($D$1,#REF!,$A57,FALSE),0)</f>
        <v>0</v>
      </c>
      <c r="G57" s="25">
        <f>IF($A57&gt;0,HLOOKUP($A57,#REF!,8,FALSE),0)</f>
        <v>0</v>
      </c>
      <c r="H57" s="23"/>
      <c r="I57" s="29"/>
      <c r="K57" s="33">
        <f t="shared" si="7"/>
        <v>4</v>
      </c>
      <c r="L57" s="19" t="str">
        <f t="shared" si="4"/>
        <v xml:space="preserve"> </v>
      </c>
      <c r="O57" s="26">
        <f>IF($A57&gt;0,VLOOKUP($M$1,#REF!,$A57,FALSE),0)</f>
        <v>0</v>
      </c>
      <c r="P57" s="25">
        <f t="shared" si="5"/>
        <v>0</v>
      </c>
    </row>
    <row r="58" spans="1:54" ht="17.25">
      <c r="A58" s="27"/>
      <c r="B58" s="33">
        <f t="shared" si="6"/>
        <v>5</v>
      </c>
      <c r="C58" s="19" t="str">
        <f>IF($A58&gt;0,HLOOKUP($A58,#REF!,9,FALSE)," ")</f>
        <v xml:space="preserve"> </v>
      </c>
      <c r="F58" s="26">
        <f>IF($A58&gt;0,VLOOKUP($D$1,#REF!,$A58,FALSE),0)</f>
        <v>0</v>
      </c>
      <c r="G58" s="25">
        <f>IF($A58&gt;0,HLOOKUP($A58,#REF!,8,FALSE),0)</f>
        <v>0</v>
      </c>
      <c r="H58" s="23"/>
      <c r="I58" s="29"/>
      <c r="K58" s="33">
        <f t="shared" si="7"/>
        <v>5</v>
      </c>
      <c r="L58" s="19" t="str">
        <f t="shared" si="4"/>
        <v xml:space="preserve"> </v>
      </c>
      <c r="O58" s="26">
        <f>IF($A58&gt;0,VLOOKUP($M$1,#REF!,$A58,FALSE),0)</f>
        <v>0</v>
      </c>
      <c r="P58" s="25">
        <f t="shared" si="5"/>
        <v>0</v>
      </c>
    </row>
    <row r="59" spans="1:54" ht="17.25">
      <c r="A59" s="27"/>
      <c r="B59" s="33">
        <f t="shared" si="6"/>
        <v>6</v>
      </c>
      <c r="C59" s="19" t="str">
        <f>IF($A59&gt;0,HLOOKUP($A59,#REF!,9,FALSE)," ")</f>
        <v xml:space="preserve"> </v>
      </c>
      <c r="F59" s="26">
        <f>IF($A59&gt;0,VLOOKUP($D$1,#REF!,$A59,FALSE),0)</f>
        <v>0</v>
      </c>
      <c r="G59" s="25">
        <f>IF($A59&gt;0,HLOOKUP($A59,#REF!,8,FALSE),0)</f>
        <v>0</v>
      </c>
      <c r="H59" s="23"/>
      <c r="I59" s="29"/>
      <c r="K59" s="33">
        <f t="shared" si="7"/>
        <v>6</v>
      </c>
      <c r="L59" s="19" t="str">
        <f t="shared" si="4"/>
        <v xml:space="preserve"> </v>
      </c>
      <c r="O59" s="26">
        <f>IF($A59&gt;0,VLOOKUP($M$1,#REF!,$A59,FALSE),0)</f>
        <v>0</v>
      </c>
      <c r="P59" s="25">
        <f t="shared" si="5"/>
        <v>0</v>
      </c>
    </row>
    <row r="60" spans="1:54" ht="17.25">
      <c r="A60" s="27"/>
      <c r="B60" s="33">
        <f t="shared" si="6"/>
        <v>7</v>
      </c>
      <c r="C60" s="19" t="str">
        <f>IF($A60&gt;0,HLOOKUP($A60,#REF!,9,FALSE)," ")</f>
        <v xml:space="preserve"> </v>
      </c>
      <c r="F60" s="26">
        <f>IF($A60&gt;0,VLOOKUP($D$1,#REF!,$A60,FALSE),0)</f>
        <v>0</v>
      </c>
      <c r="G60" s="25">
        <f>IF($A60&gt;0,HLOOKUP($A60,#REF!,8,FALSE),0)</f>
        <v>0</v>
      </c>
      <c r="H60" s="23"/>
      <c r="I60" s="29"/>
      <c r="K60" s="33">
        <f t="shared" si="7"/>
        <v>7</v>
      </c>
      <c r="L60" s="19" t="str">
        <f t="shared" si="4"/>
        <v xml:space="preserve"> </v>
      </c>
      <c r="O60" s="26">
        <f>IF($A60&gt;0,VLOOKUP($M$1,#REF!,$A60,FALSE),0)</f>
        <v>0</v>
      </c>
      <c r="P60" s="25">
        <f t="shared" si="5"/>
        <v>0</v>
      </c>
    </row>
    <row r="61" spans="1:54" ht="17.25">
      <c r="A61" s="27"/>
      <c r="B61" s="33">
        <f t="shared" si="6"/>
        <v>8</v>
      </c>
      <c r="C61" s="19" t="str">
        <f>IF($A61&gt;0,HLOOKUP($A61,#REF!,9,FALSE)," ")</f>
        <v xml:space="preserve"> </v>
      </c>
      <c r="F61" s="26">
        <f>IF($A61&gt;0,VLOOKUP($D$1,#REF!,$A61,FALSE),0)</f>
        <v>0</v>
      </c>
      <c r="G61" s="25">
        <f>IF($A61&gt;0,HLOOKUP($A61,#REF!,8,FALSE),0)</f>
        <v>0</v>
      </c>
      <c r="H61" s="23"/>
      <c r="I61" s="29"/>
      <c r="K61" s="33">
        <f t="shared" si="7"/>
        <v>8</v>
      </c>
      <c r="L61" s="19" t="str">
        <f t="shared" si="4"/>
        <v xml:space="preserve"> </v>
      </c>
      <c r="O61" s="26">
        <f>IF($A61&gt;0,VLOOKUP($M$1,#REF!,$A61,FALSE),0)</f>
        <v>0</v>
      </c>
      <c r="P61" s="25">
        <f t="shared" si="5"/>
        <v>0</v>
      </c>
    </row>
    <row r="62" spans="1:54" ht="17.25">
      <c r="A62" s="27"/>
      <c r="B62" s="33">
        <f t="shared" si="6"/>
        <v>9</v>
      </c>
      <c r="C62" s="19" t="str">
        <f>IF($A62&gt;0,HLOOKUP($A62,#REF!,9,FALSE)," ")</f>
        <v xml:space="preserve"> </v>
      </c>
      <c r="F62" s="26">
        <f>IF($A62&gt;0,VLOOKUP($D$1,#REF!,$A62,FALSE),0)</f>
        <v>0</v>
      </c>
      <c r="G62" s="25">
        <f>IF($A62&gt;0,HLOOKUP($A62,#REF!,8,FALSE),0)</f>
        <v>0</v>
      </c>
      <c r="H62" s="23"/>
      <c r="I62" s="29"/>
      <c r="K62" s="33">
        <f t="shared" si="7"/>
        <v>9</v>
      </c>
      <c r="L62" s="19" t="str">
        <f t="shared" si="4"/>
        <v xml:space="preserve"> </v>
      </c>
      <c r="O62" s="26">
        <f>IF($A62&gt;0,VLOOKUP($M$1,#REF!,$A62,FALSE),0)</f>
        <v>0</v>
      </c>
      <c r="P62" s="25">
        <f t="shared" si="5"/>
        <v>0</v>
      </c>
    </row>
    <row r="63" spans="1:54" ht="17.25">
      <c r="A63" s="27"/>
      <c r="B63" s="33">
        <f t="shared" si="6"/>
        <v>10</v>
      </c>
      <c r="C63" s="19" t="str">
        <f>IF($A63&gt;0,HLOOKUP($A63,#REF!,9,FALSE)," ")</f>
        <v xml:space="preserve"> </v>
      </c>
      <c r="F63" s="26">
        <f>IF($A63&gt;0,VLOOKUP($D$1,#REF!,$A63,FALSE),0)</f>
        <v>0</v>
      </c>
      <c r="G63" s="25">
        <f>IF($A63&gt;0,HLOOKUP($A63,#REF!,8,FALSE),0)</f>
        <v>0</v>
      </c>
      <c r="H63" s="23"/>
      <c r="I63" s="29"/>
      <c r="K63" s="33">
        <f t="shared" si="7"/>
        <v>10</v>
      </c>
      <c r="L63" s="19" t="str">
        <f t="shared" si="4"/>
        <v xml:space="preserve"> </v>
      </c>
      <c r="O63" s="26">
        <f>IF($A63&gt;0,VLOOKUP($M$1,#REF!,$A63,FALSE),0)</f>
        <v>0</v>
      </c>
      <c r="P63" s="25">
        <f t="shared" si="5"/>
        <v>0</v>
      </c>
    </row>
    <row r="64" spans="1:54" ht="17.25">
      <c r="A64" s="27"/>
      <c r="B64" s="33">
        <f t="shared" si="6"/>
        <v>11</v>
      </c>
      <c r="C64" s="19" t="str">
        <f>IF($A64&gt;0,HLOOKUP($A64,#REF!,9,FALSE)," ")</f>
        <v xml:space="preserve"> </v>
      </c>
      <c r="F64" s="26">
        <f>IF($A64&gt;0,VLOOKUP($D$1,#REF!,$A64,FALSE),0)</f>
        <v>0</v>
      </c>
      <c r="G64" s="25">
        <f>IF($A64&gt;0,HLOOKUP($A64,#REF!,8,FALSE),0)</f>
        <v>0</v>
      </c>
      <c r="H64" s="23"/>
      <c r="I64" s="29"/>
      <c r="K64" s="33">
        <f t="shared" si="7"/>
        <v>11</v>
      </c>
      <c r="L64" s="19" t="str">
        <f t="shared" si="4"/>
        <v xml:space="preserve"> </v>
      </c>
      <c r="O64" s="26">
        <f>IF($A64&gt;0,VLOOKUP($M$1,#REF!,$A64,FALSE),0)</f>
        <v>0</v>
      </c>
      <c r="P64" s="25">
        <f t="shared" si="5"/>
        <v>0</v>
      </c>
    </row>
    <row r="65" spans="1:16" ht="17.25">
      <c r="A65" s="27"/>
      <c r="B65" s="33">
        <f t="shared" si="6"/>
        <v>12</v>
      </c>
      <c r="C65" s="19" t="str">
        <f>IF($A65&gt;0,HLOOKUP($A65,#REF!,9,FALSE)," ")</f>
        <v xml:space="preserve"> </v>
      </c>
      <c r="F65" s="26">
        <f>IF($A65&gt;0,VLOOKUP($D$1,#REF!,$A65,FALSE),0)</f>
        <v>0</v>
      </c>
      <c r="G65" s="25">
        <f>IF($A65&gt;0,HLOOKUP($A65,#REF!,8,FALSE),0)</f>
        <v>0</v>
      </c>
      <c r="H65" s="23"/>
      <c r="I65" s="29"/>
      <c r="K65" s="33">
        <f t="shared" si="7"/>
        <v>12</v>
      </c>
      <c r="L65" s="19" t="str">
        <f t="shared" si="4"/>
        <v xml:space="preserve"> </v>
      </c>
      <c r="O65" s="26">
        <f>IF($A65&gt;0,VLOOKUP($M$1,#REF!,$A65,FALSE),0)</f>
        <v>0</v>
      </c>
      <c r="P65" s="25">
        <f t="shared" si="5"/>
        <v>0</v>
      </c>
    </row>
    <row r="66" spans="1:16" ht="17.25">
      <c r="A66" s="27"/>
      <c r="B66" s="33">
        <f t="shared" si="6"/>
        <v>13</v>
      </c>
      <c r="C66" s="19" t="str">
        <f>IF($A66&gt;0,HLOOKUP($A66,#REF!,9,FALSE)," ")</f>
        <v xml:space="preserve"> </v>
      </c>
      <c r="F66" s="26">
        <f>IF($A66&gt;0,VLOOKUP($D$1,#REF!,$A66,FALSE),0)</f>
        <v>0</v>
      </c>
      <c r="G66" s="25">
        <f>IF($A66&gt;0,HLOOKUP($A66,#REF!,8,FALSE),0)</f>
        <v>0</v>
      </c>
      <c r="H66" s="23"/>
      <c r="I66" s="29"/>
      <c r="K66" s="33">
        <f t="shared" si="7"/>
        <v>13</v>
      </c>
      <c r="L66" s="19" t="str">
        <f t="shared" si="4"/>
        <v xml:space="preserve"> </v>
      </c>
      <c r="O66" s="26">
        <f>IF($A66&gt;0,VLOOKUP($M$1,#REF!,$A66,FALSE),0)</f>
        <v>0</v>
      </c>
      <c r="P66" s="25">
        <f t="shared" si="5"/>
        <v>0</v>
      </c>
    </row>
    <row r="67" spans="1:16" ht="17.25">
      <c r="A67" s="27"/>
      <c r="B67" s="33">
        <f t="shared" si="6"/>
        <v>14</v>
      </c>
      <c r="C67" s="19" t="str">
        <f>IF($A67&gt;0,HLOOKUP($A67,#REF!,9,FALSE)," ")</f>
        <v xml:space="preserve"> </v>
      </c>
      <c r="F67" s="26">
        <f>IF($A67&gt;0,VLOOKUP($D$1,#REF!,$A67,FALSE),0)</f>
        <v>0</v>
      </c>
      <c r="G67" s="25">
        <f>IF($A67&gt;0,HLOOKUP($A67,#REF!,8,FALSE),0)</f>
        <v>0</v>
      </c>
      <c r="H67" s="23"/>
      <c r="I67" s="29"/>
      <c r="K67" s="33">
        <f t="shared" si="7"/>
        <v>14</v>
      </c>
      <c r="L67" s="19" t="str">
        <f t="shared" si="4"/>
        <v xml:space="preserve"> </v>
      </c>
      <c r="O67" s="26">
        <f>IF($A67&gt;0,VLOOKUP($M$1,#REF!,$A67,FALSE),0)</f>
        <v>0</v>
      </c>
      <c r="P67" s="25">
        <f t="shared" si="5"/>
        <v>0</v>
      </c>
    </row>
    <row r="68" spans="1:16" ht="17.25">
      <c r="A68" s="27"/>
      <c r="B68" s="33">
        <f t="shared" si="6"/>
        <v>15</v>
      </c>
      <c r="C68" s="19" t="str">
        <f>IF($A68&gt;0,HLOOKUP($A68,#REF!,9,FALSE)," ")</f>
        <v xml:space="preserve"> </v>
      </c>
      <c r="F68" s="26">
        <f>IF($A68&gt;0,VLOOKUP($D$1,#REF!,$A68,FALSE),0)</f>
        <v>0</v>
      </c>
      <c r="G68" s="25">
        <f>IF($A68&gt;0,HLOOKUP($A68,#REF!,8,FALSE),0)</f>
        <v>0</v>
      </c>
      <c r="H68" s="23"/>
      <c r="I68" s="29"/>
      <c r="K68" s="33">
        <f t="shared" si="7"/>
        <v>15</v>
      </c>
      <c r="L68" s="19" t="str">
        <f t="shared" si="4"/>
        <v xml:space="preserve"> </v>
      </c>
      <c r="O68" s="26">
        <f>IF($A68&gt;0,VLOOKUP($M$1,#REF!,$A68,FALSE),0)</f>
        <v>0</v>
      </c>
      <c r="P68" s="25">
        <f t="shared" si="5"/>
        <v>0</v>
      </c>
    </row>
    <row r="69" spans="1:16" ht="17.25">
      <c r="A69" s="27"/>
      <c r="B69" s="33">
        <f t="shared" si="6"/>
        <v>16</v>
      </c>
      <c r="C69" s="19" t="str">
        <f>IF($A69&gt;0,HLOOKUP($A69,#REF!,9,FALSE)," ")</f>
        <v xml:space="preserve"> </v>
      </c>
      <c r="F69" s="26">
        <f>IF($A69&gt;0,VLOOKUP($D$1,#REF!,$A69,FALSE),0)</f>
        <v>0</v>
      </c>
      <c r="G69" s="25">
        <f>IF($A69&gt;0,HLOOKUP($A69,#REF!,8,FALSE),0)</f>
        <v>0</v>
      </c>
      <c r="H69" s="23"/>
      <c r="I69" s="29"/>
      <c r="K69" s="33">
        <f t="shared" si="7"/>
        <v>16</v>
      </c>
      <c r="L69" s="19" t="str">
        <f t="shared" si="4"/>
        <v xml:space="preserve"> </v>
      </c>
      <c r="O69" s="26">
        <f>IF($A69&gt;0,VLOOKUP($M$1,#REF!,$A69,FALSE),0)</f>
        <v>0</v>
      </c>
      <c r="P69" s="25">
        <f t="shared" si="5"/>
        <v>0</v>
      </c>
    </row>
    <row r="70" spans="1:16" ht="17.25">
      <c r="A70" s="27"/>
      <c r="B70" s="33">
        <f t="shared" si="6"/>
        <v>17</v>
      </c>
      <c r="C70" s="19" t="str">
        <f>IF($A70&gt;0,HLOOKUP($A70,#REF!,9,FALSE)," ")</f>
        <v xml:space="preserve"> </v>
      </c>
      <c r="F70" s="26">
        <f>IF($A70&gt;0,VLOOKUP($D$1,#REF!,$A70,FALSE),0)</f>
        <v>0</v>
      </c>
      <c r="G70" s="25">
        <f>IF($A70&gt;0,HLOOKUP($A70,#REF!,8,FALSE),0)</f>
        <v>0</v>
      </c>
      <c r="H70" s="23"/>
      <c r="I70" s="29"/>
      <c r="K70" s="33">
        <f t="shared" si="7"/>
        <v>17</v>
      </c>
      <c r="L70" s="19" t="str">
        <f t="shared" si="4"/>
        <v xml:space="preserve"> </v>
      </c>
      <c r="O70" s="26">
        <f>IF($A70&gt;0,VLOOKUP($M$1,#REF!,$A70,FALSE),0)</f>
        <v>0</v>
      </c>
      <c r="P70" s="25">
        <f t="shared" si="5"/>
        <v>0</v>
      </c>
    </row>
    <row r="71" spans="1:16" ht="17.25">
      <c r="A71" s="27"/>
      <c r="B71" s="33">
        <f t="shared" si="6"/>
        <v>18</v>
      </c>
      <c r="C71" s="19" t="str">
        <f>IF($A71&gt;0,HLOOKUP($A71,#REF!,9,FALSE)," ")</f>
        <v xml:space="preserve"> </v>
      </c>
      <c r="F71" s="26">
        <f>IF($A71&gt;0,VLOOKUP($D$1,#REF!,$A71,FALSE),0)</f>
        <v>0</v>
      </c>
      <c r="G71" s="25">
        <f>IF($A71&gt;0,HLOOKUP($A71,#REF!,8,FALSE),0)</f>
        <v>0</v>
      </c>
      <c r="H71" s="23"/>
      <c r="I71" s="29"/>
      <c r="K71" s="33">
        <f t="shared" si="7"/>
        <v>18</v>
      </c>
      <c r="L71" s="19" t="str">
        <f t="shared" si="4"/>
        <v xml:space="preserve"> </v>
      </c>
      <c r="O71" s="26">
        <f>IF($A71&gt;0,VLOOKUP($M$1,#REF!,$A71,FALSE),0)</f>
        <v>0</v>
      </c>
      <c r="P71" s="25">
        <f t="shared" si="5"/>
        <v>0</v>
      </c>
    </row>
    <row r="72" spans="1:16" ht="17.25">
      <c r="A72" s="27"/>
      <c r="B72" s="33">
        <f t="shared" si="6"/>
        <v>19</v>
      </c>
      <c r="C72" s="19" t="str">
        <f>IF($A72&gt;0,HLOOKUP($A72,#REF!,9,FALSE)," ")</f>
        <v xml:space="preserve"> </v>
      </c>
      <c r="F72" s="26">
        <f>IF($A72&gt;0,VLOOKUP($D$1,#REF!,$A72,FALSE),0)</f>
        <v>0</v>
      </c>
      <c r="G72" s="25">
        <f>IF($A72&gt;0,HLOOKUP($A72,#REF!,8,FALSE),0)</f>
        <v>0</v>
      </c>
      <c r="H72" s="23"/>
      <c r="I72" s="29"/>
      <c r="K72" s="33">
        <f t="shared" si="7"/>
        <v>19</v>
      </c>
      <c r="L72" s="19" t="str">
        <f t="shared" si="4"/>
        <v xml:space="preserve"> </v>
      </c>
      <c r="O72" s="26">
        <f>IF($A72&gt;0,VLOOKUP($M$1,#REF!,$A72,FALSE),0)</f>
        <v>0</v>
      </c>
      <c r="P72" s="25">
        <f t="shared" si="5"/>
        <v>0</v>
      </c>
    </row>
    <row r="73" spans="1:16" ht="17.25">
      <c r="A73" s="27"/>
      <c r="B73" s="33">
        <f t="shared" si="6"/>
        <v>20</v>
      </c>
      <c r="C73" s="19" t="str">
        <f>IF($A73&gt;0,HLOOKUP($A73,#REF!,9,FALSE)," ")</f>
        <v xml:space="preserve"> </v>
      </c>
      <c r="F73" s="26">
        <f>IF($A73&gt;0,VLOOKUP($D$1,#REF!,$A73,FALSE),0)</f>
        <v>0</v>
      </c>
      <c r="G73" s="25">
        <f>IF($A73&gt;0,HLOOKUP($A73,#REF!,8,FALSE),0)</f>
        <v>0</v>
      </c>
      <c r="H73" s="23"/>
      <c r="I73" s="29"/>
      <c r="K73" s="33">
        <f t="shared" si="7"/>
        <v>20</v>
      </c>
      <c r="L73" s="19" t="str">
        <f t="shared" si="4"/>
        <v xml:space="preserve"> </v>
      </c>
      <c r="O73" s="26">
        <f>IF($A73&gt;0,VLOOKUP($M$1,#REF!,$A73,FALSE),0)</f>
        <v>0</v>
      </c>
      <c r="P73" s="25">
        <f t="shared" si="5"/>
        <v>0</v>
      </c>
    </row>
    <row r="74" spans="1:16" ht="17.25">
      <c r="A74" s="27"/>
      <c r="B74" s="33">
        <f t="shared" si="6"/>
        <v>21</v>
      </c>
      <c r="C74" s="19" t="str">
        <f>IF($A74&gt;0,HLOOKUP($A74,#REF!,9,FALSE)," ")</f>
        <v xml:space="preserve"> </v>
      </c>
      <c r="F74" s="26">
        <f>IF($A74&gt;0,VLOOKUP($D$1,#REF!,$A74,FALSE),0)</f>
        <v>0</v>
      </c>
      <c r="G74" s="25">
        <f>IF($A74&gt;0,HLOOKUP($A74,#REF!,8,FALSE),0)</f>
        <v>0</v>
      </c>
      <c r="H74" s="23"/>
      <c r="I74" s="29"/>
      <c r="K74" s="33">
        <f t="shared" si="7"/>
        <v>21</v>
      </c>
      <c r="L74" s="19" t="str">
        <f t="shared" si="4"/>
        <v xml:space="preserve"> </v>
      </c>
      <c r="O74" s="26">
        <f>IF($A74&gt;0,VLOOKUP($M$1,#REF!,$A74,FALSE),0)</f>
        <v>0</v>
      </c>
      <c r="P74" s="25">
        <f t="shared" si="5"/>
        <v>0</v>
      </c>
    </row>
    <row r="75" spans="1:16" ht="17.25">
      <c r="A75" s="27"/>
      <c r="B75" s="33">
        <f t="shared" si="6"/>
        <v>22</v>
      </c>
      <c r="C75" s="19" t="str">
        <f>IF($A75&gt;0,HLOOKUP($A75,#REF!,9,FALSE)," ")</f>
        <v xml:space="preserve"> </v>
      </c>
      <c r="F75" s="26">
        <f>IF($A75&gt;0,VLOOKUP($D$1,#REF!,$A75,FALSE),0)</f>
        <v>0</v>
      </c>
      <c r="G75" s="25">
        <f>IF($A75&gt;0,HLOOKUP($A75,#REF!,8,FALSE),0)</f>
        <v>0</v>
      </c>
      <c r="H75" s="23"/>
      <c r="I75" s="29"/>
      <c r="K75" s="33">
        <f t="shared" si="7"/>
        <v>22</v>
      </c>
      <c r="L75" s="19" t="str">
        <f t="shared" si="4"/>
        <v xml:space="preserve"> </v>
      </c>
      <c r="O75" s="26">
        <f>IF($A75&gt;0,VLOOKUP($M$1,#REF!,$A75,FALSE),0)</f>
        <v>0</v>
      </c>
      <c r="P75" s="25">
        <f t="shared" si="5"/>
        <v>0</v>
      </c>
    </row>
    <row r="76" spans="1:16" ht="17.25">
      <c r="A76" s="27"/>
      <c r="B76" s="33">
        <f t="shared" si="6"/>
        <v>23</v>
      </c>
      <c r="C76" s="19" t="str">
        <f>IF($A76&gt;0,HLOOKUP($A76,#REF!,9,FALSE)," ")</f>
        <v xml:space="preserve"> </v>
      </c>
      <c r="F76" s="26">
        <f>IF($A76&gt;0,VLOOKUP($D$1,#REF!,$A76,FALSE),0)</f>
        <v>0</v>
      </c>
      <c r="G76" s="25">
        <f>IF($A76&gt;0,HLOOKUP($A76,#REF!,8,FALSE),0)</f>
        <v>0</v>
      </c>
      <c r="H76" s="23"/>
      <c r="I76" s="29"/>
      <c r="K76" s="33">
        <f t="shared" si="7"/>
        <v>23</v>
      </c>
      <c r="L76" s="19" t="str">
        <f t="shared" si="4"/>
        <v xml:space="preserve"> </v>
      </c>
      <c r="O76" s="26">
        <f>IF($A76&gt;0,VLOOKUP($M$1,#REF!,$A76,FALSE),0)</f>
        <v>0</v>
      </c>
      <c r="P76" s="25">
        <f t="shared" si="5"/>
        <v>0</v>
      </c>
    </row>
    <row r="77" spans="1:16" ht="17.25">
      <c r="A77" s="27"/>
      <c r="B77" s="33">
        <f t="shared" si="6"/>
        <v>24</v>
      </c>
      <c r="C77" s="19" t="str">
        <f>IF($A77&gt;0,HLOOKUP($A77,#REF!,9,FALSE)," ")</f>
        <v xml:space="preserve"> </v>
      </c>
      <c r="F77" s="26">
        <f>IF($A77&gt;0,VLOOKUP($D$1,#REF!,$A77,FALSE),0)</f>
        <v>0</v>
      </c>
      <c r="G77" s="25">
        <f>IF($A77&gt;0,HLOOKUP($A77,#REF!,8,FALSE),0)</f>
        <v>0</v>
      </c>
      <c r="H77" s="23"/>
      <c r="I77" s="29"/>
      <c r="K77" s="33">
        <f t="shared" si="7"/>
        <v>24</v>
      </c>
      <c r="L77" s="19" t="str">
        <f t="shared" si="4"/>
        <v xml:space="preserve"> </v>
      </c>
      <c r="O77" s="26">
        <f>IF($A77&gt;0,VLOOKUP($M$1,#REF!,$A77,FALSE),0)</f>
        <v>0</v>
      </c>
      <c r="P77" s="25">
        <f t="shared" si="5"/>
        <v>0</v>
      </c>
    </row>
    <row r="78" spans="1:16" ht="17.25">
      <c r="A78" s="27"/>
      <c r="B78" s="33">
        <f t="shared" si="6"/>
        <v>25</v>
      </c>
      <c r="C78" s="19" t="str">
        <f>IF($A78&gt;0,HLOOKUP($A78,#REF!,9,FALSE)," ")</f>
        <v xml:space="preserve"> </v>
      </c>
      <c r="F78" s="26">
        <f>IF($A78&gt;0,VLOOKUP($D$1,#REF!,$A78,FALSE),0)</f>
        <v>0</v>
      </c>
      <c r="G78" s="25">
        <f>IF($A78&gt;0,HLOOKUP($A78,#REF!,8,FALSE),0)</f>
        <v>0</v>
      </c>
      <c r="H78" s="23"/>
      <c r="I78" s="29"/>
      <c r="K78" s="33">
        <f t="shared" si="7"/>
        <v>25</v>
      </c>
      <c r="L78" s="19" t="str">
        <f t="shared" si="4"/>
        <v xml:space="preserve"> </v>
      </c>
      <c r="O78" s="26">
        <f>IF($A78&gt;0,VLOOKUP($M$1,#REF!,$A78,FALSE),0)</f>
        <v>0</v>
      </c>
      <c r="P78" s="25">
        <f t="shared" si="5"/>
        <v>0</v>
      </c>
    </row>
    <row r="79" spans="1:16" ht="17.25">
      <c r="A79" s="27"/>
      <c r="B79" s="33">
        <f t="shared" si="6"/>
        <v>26</v>
      </c>
      <c r="C79" s="19" t="str">
        <f>IF($A79&gt;0,HLOOKUP($A79,#REF!,9,FALSE)," ")</f>
        <v xml:space="preserve"> </v>
      </c>
      <c r="F79" s="26">
        <f>IF($A79&gt;0,VLOOKUP($D$1,#REF!,$A79,FALSE),0)</f>
        <v>0</v>
      </c>
      <c r="G79" s="25">
        <f>IF($A79&gt;0,HLOOKUP($A79,#REF!,8,FALSE),0)</f>
        <v>0</v>
      </c>
      <c r="H79" s="23"/>
      <c r="I79" s="29"/>
      <c r="K79" s="33">
        <f t="shared" si="7"/>
        <v>26</v>
      </c>
      <c r="L79" s="19" t="str">
        <f t="shared" si="4"/>
        <v xml:space="preserve"> </v>
      </c>
      <c r="O79" s="26">
        <f>IF($A79&gt;0,VLOOKUP($M$1,#REF!,$A79,FALSE),0)</f>
        <v>0</v>
      </c>
      <c r="P79" s="25">
        <f t="shared" si="5"/>
        <v>0</v>
      </c>
    </row>
    <row r="80" spans="1:16" ht="17.25">
      <c r="A80" s="27"/>
      <c r="B80" s="33">
        <f t="shared" si="6"/>
        <v>27</v>
      </c>
      <c r="C80" s="19" t="str">
        <f>IF($A80&gt;0,HLOOKUP($A80,#REF!,9,FALSE)," ")</f>
        <v xml:space="preserve"> </v>
      </c>
      <c r="F80" s="26">
        <f>IF($A80&gt;0,VLOOKUP($D$1,#REF!,$A80,FALSE),0)</f>
        <v>0</v>
      </c>
      <c r="G80" s="25">
        <f>IF($A80&gt;0,HLOOKUP($A80,#REF!,8,FALSE),0)</f>
        <v>0</v>
      </c>
      <c r="H80" s="23"/>
      <c r="I80" s="29"/>
      <c r="K80" s="33">
        <f t="shared" si="7"/>
        <v>27</v>
      </c>
      <c r="L80" s="19" t="str">
        <f t="shared" si="4"/>
        <v xml:space="preserve"> </v>
      </c>
      <c r="O80" s="26">
        <f>IF($A80&gt;0,VLOOKUP($M$1,#REF!,$A80,FALSE),0)</f>
        <v>0</v>
      </c>
      <c r="P80" s="25">
        <f t="shared" si="5"/>
        <v>0</v>
      </c>
    </row>
    <row r="81" spans="1:16" ht="17.25">
      <c r="A81" s="27"/>
      <c r="B81" s="33">
        <f t="shared" si="6"/>
        <v>28</v>
      </c>
      <c r="C81" s="19" t="str">
        <f>IF($A81&gt;0,HLOOKUP($A81,#REF!,9,FALSE)," ")</f>
        <v xml:space="preserve"> </v>
      </c>
      <c r="F81" s="26">
        <f>IF($A81&gt;0,VLOOKUP($D$1,#REF!,$A81,FALSE),0)</f>
        <v>0</v>
      </c>
      <c r="G81" s="25">
        <f>IF($A81&gt;0,HLOOKUP($A81,#REF!,8,FALSE),0)</f>
        <v>0</v>
      </c>
      <c r="H81" s="23"/>
      <c r="I81" s="29"/>
      <c r="K81" s="33">
        <f t="shared" si="7"/>
        <v>28</v>
      </c>
      <c r="L81" s="19" t="str">
        <f t="shared" si="4"/>
        <v xml:space="preserve"> </v>
      </c>
      <c r="O81" s="26">
        <f>IF($A81&gt;0,VLOOKUP($M$1,#REF!,$A81,FALSE),0)</f>
        <v>0</v>
      </c>
      <c r="P81" s="25">
        <f t="shared" si="5"/>
        <v>0</v>
      </c>
    </row>
    <row r="82" spans="1:16" ht="17.25">
      <c r="A82" s="27"/>
      <c r="B82" s="33">
        <f t="shared" si="6"/>
        <v>29</v>
      </c>
      <c r="C82" s="19" t="str">
        <f>IF($A82&gt;0,HLOOKUP($A82,#REF!,9,FALSE)," ")</f>
        <v xml:space="preserve"> </v>
      </c>
      <c r="F82" s="26">
        <f>IF($A82&gt;0,VLOOKUP($D$1,#REF!,$A82,FALSE),0)</f>
        <v>0</v>
      </c>
      <c r="G82" s="25">
        <f>IF($A82&gt;0,HLOOKUP($A82,#REF!,8,FALSE),0)</f>
        <v>0</v>
      </c>
      <c r="H82" s="23"/>
      <c r="I82" s="29"/>
      <c r="K82" s="33">
        <f t="shared" si="7"/>
        <v>29</v>
      </c>
      <c r="L82" s="19" t="str">
        <f t="shared" si="4"/>
        <v xml:space="preserve"> </v>
      </c>
      <c r="O82" s="26">
        <f>IF($A82&gt;0,VLOOKUP($M$1,#REF!,$A82,FALSE),0)</f>
        <v>0</v>
      </c>
      <c r="P82" s="25">
        <f t="shared" si="5"/>
        <v>0</v>
      </c>
    </row>
    <row r="83" spans="1:16" ht="17.25">
      <c r="A83" s="27"/>
      <c r="B83" s="33">
        <f t="shared" si="6"/>
        <v>30</v>
      </c>
      <c r="C83" s="19" t="str">
        <f>IF($A83&gt;0,HLOOKUP($A83,#REF!,9,FALSE)," ")</f>
        <v xml:space="preserve"> </v>
      </c>
      <c r="F83" s="26">
        <f>IF($A83&gt;0,VLOOKUP($D$1,#REF!,$A83,FALSE),0)</f>
        <v>0</v>
      </c>
      <c r="G83" s="25">
        <f>IF($A83&gt;0,HLOOKUP($A83,#REF!,8,FALSE),0)</f>
        <v>0</v>
      </c>
      <c r="H83" s="23"/>
      <c r="I83" s="29"/>
      <c r="K83" s="33">
        <f t="shared" si="7"/>
        <v>30</v>
      </c>
      <c r="L83" s="19" t="str">
        <f t="shared" si="4"/>
        <v xml:space="preserve"> </v>
      </c>
      <c r="O83" s="26">
        <f>IF($A83&gt;0,VLOOKUP($M$1,#REF!,$A83,FALSE),0)</f>
        <v>0</v>
      </c>
      <c r="P83" s="25">
        <f t="shared" si="5"/>
        <v>0</v>
      </c>
    </row>
    <row r="84" spans="1:16" ht="17.25">
      <c r="A84" s="27"/>
      <c r="B84" s="33">
        <f t="shared" si="6"/>
        <v>31</v>
      </c>
      <c r="C84" s="19" t="str">
        <f>IF($A84&gt;0,HLOOKUP($A84,#REF!,9,FALSE)," ")</f>
        <v xml:space="preserve"> </v>
      </c>
      <c r="F84" s="26">
        <f>IF($A84&gt;0,VLOOKUP($D$1,#REF!,$A84,FALSE),0)</f>
        <v>0</v>
      </c>
      <c r="G84" s="25">
        <f>IF($A84&gt;0,HLOOKUP($A84,#REF!,8,FALSE),0)</f>
        <v>0</v>
      </c>
      <c r="H84" s="23"/>
      <c r="I84" s="29"/>
      <c r="K84" s="33">
        <f t="shared" si="7"/>
        <v>31</v>
      </c>
      <c r="L84" s="19" t="str">
        <f t="shared" si="4"/>
        <v xml:space="preserve"> </v>
      </c>
      <c r="O84" s="26">
        <f>IF($A84&gt;0,VLOOKUP($M$1,#REF!,$A84,FALSE),0)</f>
        <v>0</v>
      </c>
      <c r="P84" s="25">
        <f t="shared" si="5"/>
        <v>0</v>
      </c>
    </row>
    <row r="85" spans="1:16" ht="17.25">
      <c r="A85" s="27"/>
      <c r="B85" s="33">
        <f t="shared" si="6"/>
        <v>32</v>
      </c>
      <c r="C85" s="19" t="str">
        <f>IF($A85&gt;0,HLOOKUP($A85,#REF!,9,FALSE)," ")</f>
        <v xml:space="preserve"> </v>
      </c>
      <c r="F85" s="26">
        <f>IF($A85&gt;0,VLOOKUP($D$1,#REF!,$A85,FALSE),0)</f>
        <v>0</v>
      </c>
      <c r="G85" s="25">
        <f>IF($A85&gt;0,HLOOKUP($A85,#REF!,8,FALSE),0)</f>
        <v>0</v>
      </c>
      <c r="H85" s="23"/>
      <c r="I85" s="29"/>
      <c r="K85" s="33">
        <f t="shared" si="7"/>
        <v>32</v>
      </c>
      <c r="L85" s="19" t="str">
        <f t="shared" si="4"/>
        <v xml:space="preserve"> </v>
      </c>
      <c r="O85" s="26">
        <f>IF($A85&gt;0,VLOOKUP($M$1,#REF!,$A85,FALSE),0)</f>
        <v>0</v>
      </c>
      <c r="P85" s="25">
        <f t="shared" si="5"/>
        <v>0</v>
      </c>
    </row>
    <row r="86" spans="1:16" ht="17.25">
      <c r="A86" s="27"/>
      <c r="B86" s="33">
        <f t="shared" si="6"/>
        <v>33</v>
      </c>
      <c r="C86" s="19" t="str">
        <f>IF($A86&gt;0,HLOOKUP($A86,#REF!,9,FALSE)," ")</f>
        <v xml:space="preserve"> </v>
      </c>
      <c r="F86" s="26">
        <f>IF($A86&gt;0,VLOOKUP($D$1,#REF!,$A86,FALSE),0)</f>
        <v>0</v>
      </c>
      <c r="G86" s="25">
        <f>IF($A86&gt;0,HLOOKUP($A86,#REF!,8,FALSE),0)</f>
        <v>0</v>
      </c>
      <c r="H86" s="23"/>
      <c r="I86" s="29"/>
      <c r="K86" s="33">
        <f t="shared" si="7"/>
        <v>33</v>
      </c>
      <c r="L86" s="19" t="str">
        <f t="shared" si="4"/>
        <v xml:space="preserve"> </v>
      </c>
      <c r="O86" s="26">
        <f>IF($A86&gt;0,VLOOKUP($M$1,#REF!,$A86,FALSE),0)</f>
        <v>0</v>
      </c>
      <c r="P86" s="25">
        <f t="shared" si="5"/>
        <v>0</v>
      </c>
    </row>
    <row r="87" spans="1:16" ht="17.25">
      <c r="A87" s="27"/>
      <c r="B87" s="33">
        <f t="shared" si="6"/>
        <v>34</v>
      </c>
      <c r="C87" s="19" t="str">
        <f>IF($A87&gt;0,HLOOKUP($A87,#REF!,9,FALSE)," ")</f>
        <v xml:space="preserve"> </v>
      </c>
      <c r="F87" s="26">
        <f>IF($A87&gt;0,VLOOKUP($D$1,#REF!,$A87,FALSE),0)</f>
        <v>0</v>
      </c>
      <c r="G87" s="25">
        <f>IF($A87&gt;0,HLOOKUP($A87,#REF!,8,FALSE),0)</f>
        <v>0</v>
      </c>
      <c r="H87" s="23"/>
      <c r="I87" s="29"/>
      <c r="K87" s="33">
        <f t="shared" si="7"/>
        <v>34</v>
      </c>
      <c r="L87" s="19" t="str">
        <f t="shared" si="4"/>
        <v xml:space="preserve"> </v>
      </c>
      <c r="O87" s="26">
        <f>IF($A87&gt;0,VLOOKUP($M$1,#REF!,$A87,FALSE),0)</f>
        <v>0</v>
      </c>
      <c r="P87" s="25">
        <f t="shared" si="5"/>
        <v>0</v>
      </c>
    </row>
    <row r="88" spans="1:16" ht="17.25">
      <c r="A88" s="27"/>
      <c r="B88" s="33">
        <f t="shared" si="6"/>
        <v>35</v>
      </c>
      <c r="C88" s="19" t="str">
        <f>IF($A88&gt;0,HLOOKUP($A88,#REF!,9,FALSE)," ")</f>
        <v xml:space="preserve"> </v>
      </c>
      <c r="F88" s="26">
        <f>IF($A88&gt;0,VLOOKUP($D$1,#REF!,$A88,FALSE),0)</f>
        <v>0</v>
      </c>
      <c r="G88" s="25">
        <f>IF($A88&gt;0,HLOOKUP($A88,#REF!,8,FALSE),0)</f>
        <v>0</v>
      </c>
      <c r="H88" s="23"/>
      <c r="I88" s="29"/>
      <c r="K88" s="33">
        <f t="shared" si="7"/>
        <v>35</v>
      </c>
      <c r="L88" s="19" t="str">
        <f t="shared" si="4"/>
        <v xml:space="preserve"> </v>
      </c>
      <c r="O88" s="26">
        <f>IF($A88&gt;0,VLOOKUP($M$1,#REF!,$A88,FALSE),0)</f>
        <v>0</v>
      </c>
      <c r="P88" s="25">
        <f t="shared" si="5"/>
        <v>0</v>
      </c>
    </row>
    <row r="89" spans="1:16" ht="17.25">
      <c r="A89" s="27"/>
      <c r="B89" s="33">
        <f t="shared" si="6"/>
        <v>36</v>
      </c>
      <c r="C89" s="19" t="str">
        <f>IF($A89&gt;0,HLOOKUP($A89,#REF!,9,FALSE)," ")</f>
        <v xml:space="preserve"> </v>
      </c>
      <c r="F89" s="26">
        <f>IF($A89&gt;0,VLOOKUP($D$1,#REF!,$A89,FALSE),0)</f>
        <v>0</v>
      </c>
      <c r="G89" s="25">
        <f>IF($A89&gt;0,HLOOKUP($A89,#REF!,8,FALSE),0)</f>
        <v>0</v>
      </c>
      <c r="H89" s="23"/>
      <c r="I89" s="29"/>
      <c r="K89" s="33">
        <f t="shared" si="7"/>
        <v>36</v>
      </c>
      <c r="L89" s="19" t="str">
        <f t="shared" si="4"/>
        <v xml:space="preserve"> </v>
      </c>
      <c r="O89" s="26">
        <f>IF($A89&gt;0,VLOOKUP($M$1,#REF!,$A89,FALSE),0)</f>
        <v>0</v>
      </c>
      <c r="P89" s="25">
        <f t="shared" si="5"/>
        <v>0</v>
      </c>
    </row>
    <row r="90" spans="1:16" ht="17.25">
      <c r="A90" s="27"/>
      <c r="B90" s="33">
        <f t="shared" si="6"/>
        <v>37</v>
      </c>
      <c r="C90" s="19" t="str">
        <f>IF($A90&gt;0,HLOOKUP($A90,#REF!,9,FALSE)," ")</f>
        <v xml:space="preserve"> </v>
      </c>
      <c r="F90" s="26">
        <f>IF($A90&gt;0,VLOOKUP($D$1,#REF!,$A90,FALSE),0)</f>
        <v>0</v>
      </c>
      <c r="G90" s="25">
        <f>IF($A90&gt;0,HLOOKUP($A90,#REF!,8,FALSE),0)</f>
        <v>0</v>
      </c>
      <c r="H90" s="23"/>
      <c r="I90" s="29"/>
      <c r="K90" s="33">
        <f t="shared" si="7"/>
        <v>37</v>
      </c>
      <c r="L90" s="19" t="str">
        <f t="shared" si="4"/>
        <v xml:space="preserve"> </v>
      </c>
      <c r="O90" s="26">
        <f>IF($A90&gt;0,VLOOKUP($M$1,#REF!,$A90,FALSE),0)</f>
        <v>0</v>
      </c>
      <c r="P90" s="25">
        <f t="shared" si="5"/>
        <v>0</v>
      </c>
    </row>
    <row r="91" spans="1:16" ht="17.25">
      <c r="A91" s="27"/>
      <c r="B91" s="33">
        <f t="shared" si="6"/>
        <v>38</v>
      </c>
      <c r="C91" s="19" t="str">
        <f>IF($A91&gt;0,HLOOKUP($A91,#REF!,9,FALSE)," ")</f>
        <v xml:space="preserve"> </v>
      </c>
      <c r="F91" s="26">
        <f>IF($A91&gt;0,VLOOKUP($D$1,#REF!,$A91,FALSE),0)</f>
        <v>0</v>
      </c>
      <c r="G91" s="25">
        <f>IF($A91&gt;0,HLOOKUP($A91,#REF!,8,FALSE),0)</f>
        <v>0</v>
      </c>
      <c r="H91" s="23"/>
      <c r="I91" s="29"/>
      <c r="K91" s="33">
        <f t="shared" si="7"/>
        <v>38</v>
      </c>
      <c r="L91" s="19" t="str">
        <f t="shared" si="4"/>
        <v xml:space="preserve"> </v>
      </c>
      <c r="O91" s="26">
        <f>IF($A91&gt;0,VLOOKUP($M$1,#REF!,$A91,FALSE),0)</f>
        <v>0</v>
      </c>
      <c r="P91" s="25">
        <f t="shared" si="5"/>
        <v>0</v>
      </c>
    </row>
    <row r="92" spans="1:16" ht="17.25">
      <c r="A92" s="27"/>
      <c r="B92" s="33">
        <f t="shared" si="6"/>
        <v>39</v>
      </c>
      <c r="C92" s="19" t="str">
        <f>IF($A92&gt;0,HLOOKUP($A92,#REF!,9,FALSE)," ")</f>
        <v xml:space="preserve"> </v>
      </c>
      <c r="F92" s="26">
        <f>IF($A92&gt;0,VLOOKUP($D$1,#REF!,$A92,FALSE),0)</f>
        <v>0</v>
      </c>
      <c r="G92" s="25">
        <f>IF($A92&gt;0,HLOOKUP($A92,#REF!,8,FALSE),0)</f>
        <v>0</v>
      </c>
      <c r="H92" s="23"/>
      <c r="I92" s="29"/>
      <c r="K92" s="33">
        <f t="shared" si="7"/>
        <v>39</v>
      </c>
      <c r="L92" s="19" t="str">
        <f t="shared" si="4"/>
        <v xml:space="preserve"> </v>
      </c>
      <c r="O92" s="26">
        <f>IF($A92&gt;0,VLOOKUP($M$1,#REF!,$A92,FALSE),0)</f>
        <v>0</v>
      </c>
      <c r="P92" s="25">
        <f t="shared" si="5"/>
        <v>0</v>
      </c>
    </row>
    <row r="93" spans="1:16" ht="17.25">
      <c r="A93" s="27"/>
      <c r="B93" s="33">
        <f t="shared" si="6"/>
        <v>40</v>
      </c>
      <c r="C93" s="19" t="str">
        <f>IF($A93&gt;0,HLOOKUP($A93,#REF!,9,FALSE)," ")</f>
        <v xml:space="preserve"> </v>
      </c>
      <c r="F93" s="26">
        <f>IF($A93&gt;0,VLOOKUP($D$1,#REF!,$A93,FALSE),0)</f>
        <v>0</v>
      </c>
      <c r="G93" s="25">
        <f>IF($A93&gt;0,HLOOKUP($A93,#REF!,8,FALSE),0)</f>
        <v>0</v>
      </c>
      <c r="H93" s="23"/>
      <c r="I93" s="29"/>
      <c r="K93" s="33">
        <f t="shared" si="7"/>
        <v>40</v>
      </c>
      <c r="L93" s="19" t="str">
        <f t="shared" si="4"/>
        <v xml:space="preserve"> </v>
      </c>
      <c r="O93" s="26">
        <f>IF($A93&gt;0,VLOOKUP($M$1,#REF!,$A93,FALSE),0)</f>
        <v>0</v>
      </c>
      <c r="P93" s="25">
        <f t="shared" si="5"/>
        <v>0</v>
      </c>
    </row>
    <row r="94" spans="1:16" ht="17.25" hidden="1">
      <c r="B94" s="33" t="e">
        <f>#REF!+1</f>
        <v>#REF!</v>
      </c>
      <c r="C94" s="24"/>
      <c r="G94" s="23"/>
      <c r="H94" s="23"/>
      <c r="I94" s="29"/>
      <c r="K94" s="33" t="e">
        <f>#REF!+1</f>
        <v>#REF!</v>
      </c>
      <c r="L94" s="24"/>
      <c r="P94" s="25">
        <f t="shared" si="5"/>
        <v>0</v>
      </c>
    </row>
    <row r="95" spans="1:16" ht="17.25" hidden="1">
      <c r="B95" s="33" t="e">
        <f t="shared" si="6"/>
        <v>#REF!</v>
      </c>
      <c r="C95" s="24"/>
      <c r="G95" s="23"/>
      <c r="H95" s="23"/>
      <c r="I95" s="29"/>
      <c r="K95" s="33" t="e">
        <f t="shared" si="7"/>
        <v>#REF!</v>
      </c>
      <c r="L95" s="24"/>
      <c r="P95" s="25">
        <f t="shared" si="5"/>
        <v>0</v>
      </c>
    </row>
    <row r="96" spans="1:16" ht="17.25" hidden="1">
      <c r="B96" s="33" t="e">
        <f t="shared" si="6"/>
        <v>#REF!</v>
      </c>
      <c r="C96" s="24"/>
      <c r="G96" s="23"/>
      <c r="H96" s="23"/>
      <c r="I96" s="29"/>
      <c r="K96" s="33" t="e">
        <f t="shared" si="7"/>
        <v>#REF!</v>
      </c>
      <c r="L96" s="24"/>
      <c r="P96" s="25">
        <f t="shared" si="5"/>
        <v>0</v>
      </c>
    </row>
    <row r="97" spans="2:16" ht="17.25" hidden="1">
      <c r="B97" s="33" t="e">
        <f t="shared" si="6"/>
        <v>#REF!</v>
      </c>
      <c r="C97" s="24"/>
      <c r="G97" s="23"/>
      <c r="H97" s="23"/>
      <c r="I97" s="29"/>
      <c r="K97" s="33" t="e">
        <f t="shared" si="7"/>
        <v>#REF!</v>
      </c>
      <c r="L97" s="24"/>
      <c r="P97" s="25">
        <f t="shared" si="5"/>
        <v>0</v>
      </c>
    </row>
    <row r="98" spans="2:16" ht="17.25" hidden="1">
      <c r="B98" s="33" t="e">
        <f t="shared" si="6"/>
        <v>#REF!</v>
      </c>
      <c r="C98" s="24">
        <v>0</v>
      </c>
      <c r="F98" s="33">
        <v>0</v>
      </c>
      <c r="G98" s="23">
        <v>0</v>
      </c>
      <c r="H98" s="23"/>
      <c r="I98" s="29"/>
      <c r="K98" s="33" t="e">
        <f t="shared" si="7"/>
        <v>#REF!</v>
      </c>
      <c r="L98" s="24">
        <v>0</v>
      </c>
      <c r="O98" s="33" t="e">
        <v>#N/A</v>
      </c>
      <c r="P98" s="25">
        <f t="shared" si="5"/>
        <v>0</v>
      </c>
    </row>
    <row r="99" spans="2:16">
      <c r="I99" s="29"/>
    </row>
    <row r="100" spans="2:16">
      <c r="B100" s="116"/>
      <c r="C100" s="116"/>
      <c r="D100" s="116"/>
      <c r="E100" s="116"/>
      <c r="I100" s="29"/>
      <c r="K100" s="116"/>
      <c r="L100" s="116"/>
      <c r="M100" s="116"/>
      <c r="N100" s="116"/>
    </row>
    <row r="101" spans="2:16">
      <c r="B101" s="18" t="s">
        <v>107</v>
      </c>
      <c r="I101" s="29"/>
      <c r="K101" s="18" t="s">
        <v>107</v>
      </c>
    </row>
    <row r="102" spans="2:16">
      <c r="I102" s="29"/>
    </row>
    <row r="103" spans="2:16">
      <c r="B103" s="116" t="str">
        <f>data!B6</f>
        <v>JESSIE L. MANGUERA</v>
      </c>
      <c r="C103" s="116"/>
      <c r="D103" s="116"/>
      <c r="E103" s="116"/>
      <c r="I103" s="29"/>
      <c r="K103" s="116" t="str">
        <f>data!B6</f>
        <v>JESSIE L. MANGUERA</v>
      </c>
      <c r="L103" s="116"/>
      <c r="M103" s="116"/>
      <c r="N103" s="116"/>
    </row>
    <row r="104" spans="2:16">
      <c r="B104" s="18" t="s">
        <v>108</v>
      </c>
      <c r="I104" s="29"/>
      <c r="K104" s="18" t="s">
        <v>108</v>
      </c>
    </row>
    <row r="105" spans="2:16" ht="18.75">
      <c r="F105" s="41"/>
      <c r="H105" s="41" t="s">
        <v>118</v>
      </c>
      <c r="P105" s="41" t="s">
        <v>118</v>
      </c>
    </row>
  </sheetData>
  <sheetProtection password="CDF0" sheet="1" objects="1" scenarios="1"/>
  <mergeCells count="6">
    <mergeCell ref="C52:E52"/>
    <mergeCell ref="L52:N52"/>
    <mergeCell ref="B100:E100"/>
    <mergeCell ref="K100:N100"/>
    <mergeCell ref="B103:E103"/>
    <mergeCell ref="K103:N103"/>
  </mergeCells>
  <conditionalFormatting sqref="A1:XFD4 A5:R5 T5:XFD5 A106:XFD1048576 A105:E105 G105 I105:O105 Q105:XFD105 A6:XFD104">
    <cfRule type="cellIs" dxfId="0" priority="1" operator="equal">
      <formula>0</formula>
    </cfRule>
  </conditionalFormatting>
  <pageMargins left="0.25" right="0.25" top="0.5" bottom="1.25" header="0.3" footer="0.3"/>
  <pageSetup paperSize="5" scale="93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F19" sqref="F19"/>
    </sheetView>
  </sheetViews>
  <sheetFormatPr defaultColWidth="9" defaultRowHeight="15"/>
  <cols>
    <col min="1" max="16384" width="9" style="11"/>
  </cols>
  <sheetData>
    <row r="1" spans="1:5">
      <c r="A1" s="117" t="s">
        <v>77</v>
      </c>
      <c r="B1" s="117"/>
      <c r="D1" s="117" t="s">
        <v>78</v>
      </c>
      <c r="E1" s="117"/>
    </row>
    <row r="2" spans="1:5">
      <c r="A2" s="12">
        <v>0</v>
      </c>
      <c r="B2" s="13">
        <v>60</v>
      </c>
      <c r="D2" s="11">
        <v>0</v>
      </c>
      <c r="E2" s="11" t="s">
        <v>79</v>
      </c>
    </row>
    <row r="3" spans="1:5">
      <c r="A3" s="12">
        <v>4</v>
      </c>
      <c r="B3" s="13">
        <v>61</v>
      </c>
      <c r="D3" s="11">
        <v>75</v>
      </c>
      <c r="E3" s="11" t="s">
        <v>80</v>
      </c>
    </row>
    <row r="4" spans="1:5">
      <c r="A4" s="12">
        <v>8</v>
      </c>
      <c r="B4" s="13">
        <v>62</v>
      </c>
      <c r="D4" s="11">
        <v>80</v>
      </c>
      <c r="E4" s="11" t="s">
        <v>81</v>
      </c>
    </row>
    <row r="5" spans="1:5">
      <c r="A5" s="12">
        <v>12</v>
      </c>
      <c r="B5" s="13">
        <v>63</v>
      </c>
      <c r="D5" s="11">
        <v>85</v>
      </c>
      <c r="E5" s="11" t="s">
        <v>82</v>
      </c>
    </row>
    <row r="6" spans="1:5">
      <c r="A6" s="12">
        <v>16</v>
      </c>
      <c r="B6" s="13">
        <v>64</v>
      </c>
      <c r="D6" s="11">
        <v>90</v>
      </c>
      <c r="E6" s="11" t="s">
        <v>83</v>
      </c>
    </row>
    <row r="7" spans="1:5">
      <c r="A7" s="12">
        <v>20</v>
      </c>
      <c r="B7" s="13">
        <v>65</v>
      </c>
    </row>
    <row r="8" spans="1:5">
      <c r="A8" s="12">
        <v>24</v>
      </c>
      <c r="B8" s="13">
        <v>66</v>
      </c>
    </row>
    <row r="9" spans="1:5">
      <c r="A9" s="12">
        <v>28</v>
      </c>
      <c r="B9" s="13">
        <v>67</v>
      </c>
    </row>
    <row r="10" spans="1:5">
      <c r="A10" s="12">
        <v>32</v>
      </c>
      <c r="B10" s="13">
        <v>68</v>
      </c>
    </row>
    <row r="11" spans="1:5">
      <c r="A11" s="12">
        <v>36</v>
      </c>
      <c r="B11" s="13">
        <v>69</v>
      </c>
    </row>
    <row r="12" spans="1:5">
      <c r="A12" s="12">
        <v>40</v>
      </c>
      <c r="B12" s="13">
        <v>70</v>
      </c>
    </row>
    <row r="13" spans="1:5">
      <c r="A13" s="12">
        <v>44</v>
      </c>
      <c r="B13" s="13">
        <v>71</v>
      </c>
    </row>
    <row r="14" spans="1:5">
      <c r="A14" s="12">
        <v>48</v>
      </c>
      <c r="B14" s="13">
        <v>72</v>
      </c>
    </row>
    <row r="15" spans="1:5">
      <c r="A15" s="12">
        <v>52</v>
      </c>
      <c r="B15" s="13">
        <v>73</v>
      </c>
    </row>
    <row r="16" spans="1:5">
      <c r="A16" s="12">
        <v>56</v>
      </c>
      <c r="B16" s="13">
        <v>74</v>
      </c>
    </row>
    <row r="17" spans="1:2">
      <c r="A17" s="12">
        <v>60</v>
      </c>
      <c r="B17" s="13">
        <v>75</v>
      </c>
    </row>
    <row r="18" spans="1:2">
      <c r="A18" s="12">
        <v>61.6</v>
      </c>
      <c r="B18" s="13">
        <v>76</v>
      </c>
    </row>
    <row r="19" spans="1:2">
      <c r="A19" s="12">
        <v>63.2</v>
      </c>
      <c r="B19" s="13">
        <v>77</v>
      </c>
    </row>
    <row r="20" spans="1:2">
      <c r="A20" s="12">
        <v>64.8</v>
      </c>
      <c r="B20" s="13">
        <v>78</v>
      </c>
    </row>
    <row r="21" spans="1:2">
      <c r="A21" s="12">
        <v>66.400000000000006</v>
      </c>
      <c r="B21" s="13">
        <v>79</v>
      </c>
    </row>
    <row r="22" spans="1:2">
      <c r="A22" s="12">
        <v>68</v>
      </c>
      <c r="B22" s="13">
        <v>80</v>
      </c>
    </row>
    <row r="23" spans="1:2">
      <c r="A23" s="12">
        <v>69.599999999999994</v>
      </c>
      <c r="B23" s="13">
        <v>81</v>
      </c>
    </row>
    <row r="24" spans="1:2">
      <c r="A24" s="12">
        <v>71.2</v>
      </c>
      <c r="B24" s="13">
        <v>82</v>
      </c>
    </row>
    <row r="25" spans="1:2">
      <c r="A25" s="12">
        <v>72.8</v>
      </c>
      <c r="B25" s="13">
        <v>83</v>
      </c>
    </row>
    <row r="26" spans="1:2">
      <c r="A26" s="12">
        <v>74.400000000000006</v>
      </c>
      <c r="B26" s="13">
        <v>84</v>
      </c>
    </row>
    <row r="27" spans="1:2">
      <c r="A27" s="12">
        <v>76</v>
      </c>
      <c r="B27" s="13">
        <v>85</v>
      </c>
    </row>
    <row r="28" spans="1:2">
      <c r="A28" s="12">
        <v>77.599999999999994</v>
      </c>
      <c r="B28" s="13">
        <v>86</v>
      </c>
    </row>
    <row r="29" spans="1:2">
      <c r="A29" s="12">
        <v>79.2</v>
      </c>
      <c r="B29" s="13">
        <v>87</v>
      </c>
    </row>
    <row r="30" spans="1:2">
      <c r="A30" s="12">
        <v>80.8</v>
      </c>
      <c r="B30" s="13">
        <v>88</v>
      </c>
    </row>
    <row r="31" spans="1:2">
      <c r="A31" s="12">
        <v>82.4</v>
      </c>
      <c r="B31" s="13">
        <v>89</v>
      </c>
    </row>
    <row r="32" spans="1:2">
      <c r="A32" s="12">
        <v>84</v>
      </c>
      <c r="B32" s="13">
        <v>90</v>
      </c>
    </row>
    <row r="33" spans="1:2">
      <c r="A33" s="12">
        <v>85.6</v>
      </c>
      <c r="B33" s="13">
        <v>91</v>
      </c>
    </row>
    <row r="34" spans="1:2">
      <c r="A34" s="12">
        <v>87.2</v>
      </c>
      <c r="B34" s="13">
        <v>92</v>
      </c>
    </row>
    <row r="35" spans="1:2">
      <c r="A35" s="12">
        <v>88.8</v>
      </c>
      <c r="B35" s="13">
        <v>93</v>
      </c>
    </row>
    <row r="36" spans="1:2">
      <c r="A36" s="12">
        <v>90.4</v>
      </c>
      <c r="B36" s="13">
        <v>94</v>
      </c>
    </row>
    <row r="37" spans="1:2">
      <c r="A37" s="12">
        <v>92</v>
      </c>
      <c r="B37" s="13">
        <v>95</v>
      </c>
    </row>
    <row r="38" spans="1:2">
      <c r="A38" s="12">
        <v>93.6</v>
      </c>
      <c r="B38" s="13">
        <v>96</v>
      </c>
    </row>
    <row r="39" spans="1:2">
      <c r="A39" s="12">
        <v>95.2</v>
      </c>
      <c r="B39" s="13">
        <v>97</v>
      </c>
    </row>
    <row r="40" spans="1:2">
      <c r="A40" s="12">
        <v>96.8</v>
      </c>
      <c r="B40" s="13">
        <v>98</v>
      </c>
    </row>
    <row r="41" spans="1:2">
      <c r="A41" s="12">
        <v>98.4</v>
      </c>
      <c r="B41" s="13">
        <v>99</v>
      </c>
    </row>
    <row r="42" spans="1:2">
      <c r="A42" s="12">
        <v>100</v>
      </c>
      <c r="B42" s="13">
        <v>100</v>
      </c>
    </row>
  </sheetData>
  <sheetProtection password="CEFD" sheet="1" objects="1" scenarios="1"/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READ</vt:lpstr>
      <vt:lpstr>data</vt:lpstr>
      <vt:lpstr>Sheet1</vt:lpstr>
      <vt:lpstr>Sheet3</vt:lpstr>
      <vt:lpstr>Sheet2</vt:lpstr>
      <vt:lpstr>prog 2</vt:lpstr>
      <vt:lpstr>donot delete</vt:lpstr>
      <vt:lpstr>'prog 2'!Print_Area</vt:lpstr>
      <vt:lpstr>Sheet1!Print_Area</vt:lpstr>
      <vt:lpstr>TRANSMU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Amihan</dc:creator>
  <cp:lastModifiedBy>Jessie Manguera</cp:lastModifiedBy>
  <cp:lastPrinted>2019-08-11T07:21:22Z</cp:lastPrinted>
  <dcterms:created xsi:type="dcterms:W3CDTF">2017-06-01T10:50:34Z</dcterms:created>
  <dcterms:modified xsi:type="dcterms:W3CDTF">2019-08-11T07:27:44Z</dcterms:modified>
</cp:coreProperties>
</file>