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rardogutierrez/Desktop/ITC_2025/itty-bitty-electric-company-proposal/Data/"/>
    </mc:Choice>
  </mc:AlternateContent>
  <xr:revisionPtr revIDLastSave="0" documentId="13_ncr:1_{3644B668-EB0F-0740-A7A6-2CAD1D364EE8}" xr6:coauthVersionLast="47" xr6:coauthVersionMax="47" xr10:uidLastSave="{00000000-0000-0000-0000-000000000000}"/>
  <bookViews>
    <workbookView xWindow="0" yWindow="760" windowWidth="20740" windowHeight="11160" xr2:uid="{67E1BD3D-E95E-4409-B542-F5A0F1E2953B}"/>
  </bookViews>
  <sheets>
    <sheet name="Circuit Outage" sheetId="1" r:id="rId1"/>
    <sheet name="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4" i="1" l="1"/>
  <c r="N63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E17" i="1"/>
  <c r="E16" i="1"/>
  <c r="E15" i="1"/>
  <c r="E18" i="1"/>
  <c r="E19" i="1"/>
  <c r="E24" i="1"/>
  <c r="E22" i="1"/>
  <c r="E21" i="1"/>
  <c r="E23" i="1"/>
  <c r="E20" i="1"/>
  <c r="E25" i="1"/>
  <c r="E27" i="1"/>
  <c r="E26" i="1"/>
  <c r="E28" i="1"/>
  <c r="E32" i="1"/>
  <c r="E34" i="1"/>
  <c r="E33" i="1"/>
  <c r="E30" i="1"/>
  <c r="E29" i="1"/>
  <c r="E31" i="1"/>
  <c r="E36" i="1"/>
  <c r="E37" i="1"/>
  <c r="E35" i="1"/>
  <c r="E38" i="1"/>
  <c r="E42" i="1"/>
  <c r="E44" i="1"/>
  <c r="E45" i="1"/>
  <c r="E46" i="1"/>
  <c r="E43" i="1"/>
  <c r="E39" i="1"/>
  <c r="E41" i="1"/>
  <c r="E40" i="1"/>
  <c r="E47" i="1"/>
  <c r="E48" i="1"/>
  <c r="E49" i="1"/>
  <c r="E58" i="1"/>
  <c r="E57" i="1"/>
  <c r="E56" i="1"/>
  <c r="E53" i="1"/>
  <c r="E50" i="1"/>
  <c r="E54" i="1"/>
  <c r="E51" i="1"/>
  <c r="E55" i="1"/>
  <c r="E52" i="1"/>
  <c r="E60" i="1"/>
  <c r="E59" i="1"/>
  <c r="E61" i="1"/>
  <c r="E62" i="1"/>
  <c r="E64" i="1"/>
  <c r="E65" i="1"/>
  <c r="E68" i="1"/>
  <c r="E70" i="1"/>
  <c r="E67" i="1"/>
  <c r="E66" i="1"/>
  <c r="E69" i="1"/>
  <c r="E63" i="1"/>
  <c r="E71" i="1"/>
  <c r="E72" i="1"/>
  <c r="E73" i="1"/>
  <c r="E74" i="1"/>
  <c r="E77" i="1"/>
  <c r="E78" i="1"/>
  <c r="E80" i="1"/>
  <c r="E75" i="1"/>
  <c r="E76" i="1"/>
  <c r="E79" i="1"/>
  <c r="E81" i="1"/>
  <c r="E83" i="1"/>
  <c r="E82" i="1"/>
  <c r="E85" i="1"/>
  <c r="E89" i="1"/>
  <c r="E88" i="1"/>
  <c r="E91" i="1"/>
  <c r="E86" i="1"/>
  <c r="E93" i="1"/>
  <c r="E92" i="1"/>
  <c r="E87" i="1"/>
  <c r="E84" i="1"/>
  <c r="E90" i="1"/>
  <c r="E94" i="1"/>
  <c r="E95" i="1"/>
  <c r="E97" i="1"/>
  <c r="E99" i="1"/>
  <c r="E96" i="1"/>
  <c r="E100" i="1"/>
  <c r="E98" i="1"/>
  <c r="E101" i="1"/>
  <c r="E3" i="1"/>
  <c r="E4" i="1"/>
  <c r="E5" i="1"/>
  <c r="E7" i="1"/>
  <c r="E8" i="1"/>
  <c r="E6" i="1"/>
  <c r="E13" i="1"/>
  <c r="E14" i="1"/>
  <c r="E12" i="1"/>
  <c r="E10" i="1"/>
  <c r="E9" i="1"/>
  <c r="E11" i="1"/>
  <c r="E2" i="1"/>
  <c r="B74" i="1"/>
  <c r="B71" i="1"/>
  <c r="B48" i="1"/>
  <c r="B49" i="1"/>
  <c r="B58" i="1"/>
  <c r="B72" i="1"/>
  <c r="B5" i="1"/>
  <c r="B27" i="1"/>
  <c r="B77" i="1"/>
  <c r="B17" i="1"/>
  <c r="B78" i="1"/>
  <c r="B2" i="1"/>
  <c r="B83" i="1"/>
  <c r="B7" i="1"/>
  <c r="B26" i="1"/>
  <c r="B37" i="1"/>
  <c r="B16" i="1"/>
  <c r="B82" i="1"/>
  <c r="B57" i="1"/>
  <c r="B28" i="1"/>
  <c r="B35" i="1"/>
  <c r="B60" i="1"/>
  <c r="B59" i="1"/>
  <c r="B38" i="1"/>
  <c r="B15" i="1"/>
  <c r="B32" i="1"/>
  <c r="B80" i="1"/>
  <c r="B8" i="1"/>
  <c r="B61" i="1"/>
  <c r="B6" i="1"/>
  <c r="B42" i="1"/>
  <c r="B44" i="1"/>
  <c r="B94" i="1"/>
  <c r="B75" i="1"/>
  <c r="B45" i="1"/>
  <c r="B62" i="1"/>
  <c r="B95" i="1"/>
  <c r="B97" i="1"/>
  <c r="B56" i="1"/>
  <c r="B18" i="1"/>
  <c r="B53" i="1"/>
  <c r="B50" i="1"/>
  <c r="B46" i="1"/>
  <c r="B19" i="1"/>
  <c r="B34" i="1"/>
  <c r="B13" i="1"/>
  <c r="B85" i="1"/>
  <c r="B89" i="1"/>
  <c r="B14" i="1"/>
  <c r="B64" i="1"/>
  <c r="B3" i="1"/>
  <c r="B88" i="1"/>
  <c r="B99" i="1"/>
  <c r="B96" i="1"/>
  <c r="B91" i="1"/>
  <c r="B12" i="1"/>
  <c r="B4" i="1"/>
  <c r="B65" i="1"/>
  <c r="B33" i="1"/>
  <c r="B100" i="1"/>
  <c r="B76" i="1"/>
  <c r="B54" i="1"/>
  <c r="B24" i="1"/>
  <c r="B86" i="1"/>
  <c r="B68" i="1"/>
  <c r="B98" i="1"/>
  <c r="B43" i="1"/>
  <c r="B51" i="1"/>
  <c r="B22" i="1"/>
  <c r="B10" i="1"/>
  <c r="B93" i="1"/>
  <c r="B21" i="1"/>
  <c r="B30" i="1"/>
  <c r="B39" i="1"/>
  <c r="B9" i="1"/>
  <c r="B70" i="1"/>
  <c r="B23" i="1"/>
  <c r="B29" i="1"/>
  <c r="B67" i="1"/>
  <c r="B92" i="1"/>
  <c r="B87" i="1"/>
  <c r="B20" i="1"/>
  <c r="B55" i="1"/>
  <c r="B52" i="1"/>
  <c r="B41" i="1"/>
  <c r="B66" i="1"/>
  <c r="B84" i="1"/>
  <c r="B79" i="1"/>
  <c r="B31" i="1"/>
  <c r="B90" i="1"/>
  <c r="B25" i="1"/>
  <c r="B69" i="1"/>
  <c r="B101" i="1"/>
  <c r="B11" i="1"/>
  <c r="B63" i="1"/>
  <c r="B81" i="1"/>
  <c r="B73" i="1"/>
  <c r="B40" i="1"/>
  <c r="B47" i="1"/>
  <c r="B36" i="1"/>
</calcChain>
</file>

<file path=xl/sharedStrings.xml><?xml version="1.0" encoding="utf-8"?>
<sst xmlns="http://schemas.openxmlformats.org/spreadsheetml/2006/main" count="69" uniqueCount="49">
  <si>
    <t>Circuit Name</t>
  </si>
  <si>
    <t>Outage Date</t>
  </si>
  <si>
    <t>Outage Cause</t>
  </si>
  <si>
    <t>Outage CauseCode</t>
  </si>
  <si>
    <t>Customers Affected</t>
  </si>
  <si>
    <t>Circuit Number</t>
  </si>
  <si>
    <t>Customer Count</t>
  </si>
  <si>
    <t>Circuit Miles</t>
  </si>
  <si>
    <t>% Overhead</t>
  </si>
  <si>
    <t>% Underground</t>
  </si>
  <si>
    <t>Orange</t>
  </si>
  <si>
    <t>Alabama</t>
  </si>
  <si>
    <t>Green</t>
  </si>
  <si>
    <t>Oregon</t>
  </si>
  <si>
    <t>Yellow</t>
  </si>
  <si>
    <t>Washington</t>
  </si>
  <si>
    <t>Lincoln</t>
  </si>
  <si>
    <t>Johnson</t>
  </si>
  <si>
    <t>Magenta</t>
  </si>
  <si>
    <t>Adams</t>
  </si>
  <si>
    <t>Roosevelt</t>
  </si>
  <si>
    <t>Jefferson</t>
  </si>
  <si>
    <t>Gorilla</t>
  </si>
  <si>
    <t>Blue Jay</t>
  </si>
  <si>
    <t>Thunder</t>
  </si>
  <si>
    <t>Lightning</t>
  </si>
  <si>
    <t>Hoover</t>
  </si>
  <si>
    <t>Monterey</t>
  </si>
  <si>
    <t>Logan</t>
  </si>
  <si>
    <t>Grand</t>
  </si>
  <si>
    <t>Outage Cause Code</t>
  </si>
  <si>
    <t>UG Equipment Failure</t>
  </si>
  <si>
    <t>Vegetation</t>
  </si>
  <si>
    <t>Weather</t>
  </si>
  <si>
    <t>Third Party</t>
  </si>
  <si>
    <t>Animal</t>
  </si>
  <si>
    <t>Operation</t>
  </si>
  <si>
    <t>OH Equipment Failure</t>
  </si>
  <si>
    <t>Other</t>
  </si>
  <si>
    <t>KV</t>
  </si>
  <si>
    <t>Dinan</t>
  </si>
  <si>
    <t>Outage Duration (min)</t>
  </si>
  <si>
    <t>Region</t>
  </si>
  <si>
    <t>Coastal</t>
  </si>
  <si>
    <t>Mountain</t>
  </si>
  <si>
    <t>Desert</t>
  </si>
  <si>
    <t>North</t>
  </si>
  <si>
    <t>2023 SAIDI</t>
  </si>
  <si>
    <t>2023 SAIFI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</si>
</sst>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000000"/>
    <numFmt numFmtId="166" formatCode="_(* #,##0.0000_);_(* \(#,##0.00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9" fontId="0" fillId="0" borderId="0" xfId="2" applyFont="1"/>
    <xf numFmtId="164" fontId="0" fillId="0" borderId="0" xfId="1" applyNumberFormat="1" applyFont="1"/>
    <xf numFmtId="165" fontId="0" fillId="0" borderId="0" xfId="0" applyNumberFormat="1"/>
    <xf numFmtId="164" fontId="2" fillId="0" borderId="1" xfId="1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 wrapText="1"/>
    </xf>
    <xf numFmtId="0" fontId="0" fillId="0" borderId="0" xfId="2" applyNumberFormat="1" applyFont="1"/>
    <xf numFmtId="1" fontId="0" fillId="0" borderId="0" xfId="2" applyNumberFormat="1" applyFont="1"/>
    <xf numFmtId="43" fontId="0" fillId="0" borderId="0" xfId="0" applyNumberForma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2BE82-69C4-4403-BCCC-DC8484F7BB89}">
  <dimension ref="A1:N101"/>
  <sheetViews>
    <sheetView tabSelected="1" topLeftCell="A100" workbookViewId="0">
      <selection activeCell="D21" sqref="D21"/>
    </sheetView>
  </sheetViews>
  <sheetFormatPr baseColWidth="10" defaultColWidth="8.83203125" defaultRowHeight="15" x14ac:dyDescent="0.2"/>
  <cols>
    <col min="1" max="1" width="9" style="3" customWidth="1"/>
    <col min="2" max="2" width="12.83203125" bestFit="1" customWidth="1"/>
    <col min="3" max="3" width="10.6640625" customWidth="1"/>
    <col min="4" max="4" width="12.6640625" style="3" bestFit="1" customWidth="1"/>
    <col min="5" max="5" width="20.5" bestFit="1" customWidth="1"/>
    <col min="6" max="6" width="14" style="7" customWidth="1"/>
    <col min="7" max="7" width="10.83203125" style="7" customWidth="1"/>
    <col min="8" max="8" width="9.5" bestFit="1" customWidth="1"/>
    <col min="9" max="9" width="10" bestFit="1" customWidth="1"/>
  </cols>
  <sheetData>
    <row r="1" spans="1:9" s="2" customFormat="1" ht="30" customHeight="1" x14ac:dyDescent="0.2">
      <c r="A1" s="4" t="s">
        <v>5</v>
      </c>
      <c r="B1" s="5" t="s">
        <v>0</v>
      </c>
      <c r="C1" s="4" t="s">
        <v>1</v>
      </c>
      <c r="D1" s="4" t="s">
        <v>3</v>
      </c>
      <c r="E1" s="5" t="s">
        <v>2</v>
      </c>
      <c r="F1" s="9" t="s">
        <v>41</v>
      </c>
      <c r="G1" s="9" t="s">
        <v>4</v>
      </c>
    </row>
    <row r="2" spans="1:9" x14ac:dyDescent="0.2">
      <c r="A2" s="3">
        <v>1</v>
      </c>
      <c r="B2" t="str">
        <f>VLOOKUP(A2,LookUp!A$2:H$22,2)</f>
        <v>Orange</v>
      </c>
      <c r="C2" s="1">
        <v>45296</v>
      </c>
      <c r="D2" s="3">
        <v>8</v>
      </c>
      <c r="E2" t="str">
        <f>VLOOKUP(D2,LookUp!L$2:M$9,2)</f>
        <v>Other</v>
      </c>
      <c r="F2" s="7">
        <v>837</v>
      </c>
      <c r="G2" s="7">
        <v>376</v>
      </c>
    </row>
    <row r="3" spans="1:9" x14ac:dyDescent="0.2">
      <c r="A3" s="3">
        <v>1</v>
      </c>
      <c r="B3" t="str">
        <f>VLOOKUP(A3,LookUp!A$2:H$22,2)</f>
        <v>Orange</v>
      </c>
      <c r="C3" s="1">
        <v>45531</v>
      </c>
      <c r="D3" s="3">
        <v>3</v>
      </c>
      <c r="E3" t="str">
        <f>VLOOKUP(D3,LookUp!L$2:M$9,2)</f>
        <v>Weather</v>
      </c>
      <c r="F3" s="7">
        <v>515</v>
      </c>
      <c r="G3" s="7">
        <v>1299</v>
      </c>
    </row>
    <row r="4" spans="1:9" x14ac:dyDescent="0.2">
      <c r="A4" s="3">
        <v>1</v>
      </c>
      <c r="B4" t="str">
        <f>VLOOKUP(A4,LookUp!A$2:H$22,2)</f>
        <v>Orange</v>
      </c>
      <c r="C4" s="1">
        <v>45606</v>
      </c>
      <c r="D4" s="3">
        <v>4</v>
      </c>
      <c r="E4" t="str">
        <f>VLOOKUP(D4,LookUp!L$2:M$9,2)</f>
        <v>Third Party</v>
      </c>
      <c r="F4" s="7">
        <v>1169</v>
      </c>
      <c r="G4" s="7">
        <v>862</v>
      </c>
      <c r="H4" s="13"/>
      <c r="I4" s="14"/>
    </row>
    <row r="5" spans="1:9" x14ac:dyDescent="0.2">
      <c r="A5" s="3">
        <v>2</v>
      </c>
      <c r="B5" t="str">
        <f>VLOOKUP(A5,LookUp!A$2:H$22,2)</f>
        <v>Alabama</v>
      </c>
      <c r="C5" s="1">
        <v>45364</v>
      </c>
      <c r="D5" s="3">
        <v>1</v>
      </c>
      <c r="E5" t="str">
        <f>VLOOKUP(D5,LookUp!L$2:M$9,2)</f>
        <v>UG Equipment Failure</v>
      </c>
      <c r="F5" s="7">
        <v>227</v>
      </c>
      <c r="G5" s="7">
        <v>1399</v>
      </c>
    </row>
    <row r="6" spans="1:9" x14ac:dyDescent="0.2">
      <c r="A6" s="3">
        <v>2</v>
      </c>
      <c r="B6" t="str">
        <f>VLOOKUP(A6,LookUp!A$2:H$22,2)</f>
        <v>Alabama</v>
      </c>
      <c r="C6" s="1">
        <v>45366</v>
      </c>
      <c r="D6" s="3">
        <v>1</v>
      </c>
      <c r="E6" t="str">
        <f>VLOOKUP(D6,LookUp!L$2:M$9,2)</f>
        <v>UG Equipment Failure</v>
      </c>
      <c r="F6" s="7">
        <v>19</v>
      </c>
      <c r="G6" s="7">
        <v>3198</v>
      </c>
    </row>
    <row r="7" spans="1:9" x14ac:dyDescent="0.2">
      <c r="A7" s="3">
        <v>2</v>
      </c>
      <c r="B7" t="str">
        <f>VLOOKUP(A7,LookUp!A$2:H$22,2)</f>
        <v>Alabama</v>
      </c>
      <c r="C7" s="1">
        <v>45493</v>
      </c>
      <c r="D7" s="3">
        <v>1</v>
      </c>
      <c r="E7" t="str">
        <f>VLOOKUP(D7,LookUp!L$2:M$9,2)</f>
        <v>UG Equipment Failure</v>
      </c>
      <c r="F7" s="7">
        <v>520</v>
      </c>
      <c r="G7" s="7">
        <v>2014</v>
      </c>
    </row>
    <row r="8" spans="1:9" x14ac:dyDescent="0.2">
      <c r="A8" s="3">
        <v>2</v>
      </c>
      <c r="B8" t="str">
        <f>VLOOKUP(A8,LookUp!A$2:H$22,2)</f>
        <v>Alabama</v>
      </c>
      <c r="C8" s="1">
        <v>45500</v>
      </c>
      <c r="D8" s="3">
        <v>4</v>
      </c>
      <c r="E8" t="str">
        <f>VLOOKUP(D8,LookUp!L$2:M$9,2)</f>
        <v>Third Party</v>
      </c>
      <c r="F8" s="7">
        <v>1307</v>
      </c>
      <c r="G8" s="7">
        <v>3249</v>
      </c>
      <c r="H8" s="13"/>
      <c r="I8" s="14"/>
    </row>
    <row r="9" spans="1:9" x14ac:dyDescent="0.2">
      <c r="A9" s="3">
        <v>3</v>
      </c>
      <c r="B9" t="str">
        <f>VLOOKUP(A9,LookUp!A$2:H$22,2)</f>
        <v>Green</v>
      </c>
      <c r="C9" s="1">
        <v>45404</v>
      </c>
      <c r="D9" s="3">
        <v>1</v>
      </c>
      <c r="E9" t="str">
        <f>VLOOKUP(D9,LookUp!L$2:M$9,2)</f>
        <v>UG Equipment Failure</v>
      </c>
      <c r="F9" s="7">
        <v>1053</v>
      </c>
      <c r="G9" s="7">
        <v>1052</v>
      </c>
    </row>
    <row r="10" spans="1:9" x14ac:dyDescent="0.2">
      <c r="A10" s="3">
        <v>3</v>
      </c>
      <c r="B10" t="str">
        <f>VLOOKUP(A10,LookUp!A$2:H$22,2)</f>
        <v>Green</v>
      </c>
      <c r="C10" s="1">
        <v>45445</v>
      </c>
      <c r="D10" s="3">
        <v>1</v>
      </c>
      <c r="E10" t="str">
        <f>VLOOKUP(D10,LookUp!L$2:M$9,2)</f>
        <v>UG Equipment Failure</v>
      </c>
      <c r="F10" s="7">
        <v>1224</v>
      </c>
      <c r="G10" s="7">
        <v>1798</v>
      </c>
    </row>
    <row r="11" spans="1:9" x14ac:dyDescent="0.2">
      <c r="A11" s="3">
        <v>3</v>
      </c>
      <c r="B11" t="str">
        <f>VLOOKUP(A11,LookUp!A$2:H$22,2)</f>
        <v>Green</v>
      </c>
      <c r="C11" s="1">
        <v>45555</v>
      </c>
      <c r="D11" s="3">
        <v>8</v>
      </c>
      <c r="E11" t="str">
        <f>VLOOKUP(D11,LookUp!L$2:M$9,2)</f>
        <v>Other</v>
      </c>
      <c r="F11" s="7">
        <v>912</v>
      </c>
      <c r="G11" s="7">
        <v>1820</v>
      </c>
    </row>
    <row r="12" spans="1:9" x14ac:dyDescent="0.2">
      <c r="A12" s="3">
        <v>3</v>
      </c>
      <c r="B12" t="str">
        <f>VLOOKUP(A12,LookUp!A$2:H$22,2)</f>
        <v>Green</v>
      </c>
      <c r="C12" s="1">
        <v>45571</v>
      </c>
      <c r="D12" s="3">
        <v>3</v>
      </c>
      <c r="E12" t="str">
        <f>VLOOKUP(D12,LookUp!L$2:M$9,2)</f>
        <v>Weather</v>
      </c>
      <c r="F12" s="7">
        <v>1168</v>
      </c>
      <c r="G12" s="7">
        <v>596</v>
      </c>
    </row>
    <row r="13" spans="1:9" x14ac:dyDescent="0.2">
      <c r="A13" s="3">
        <v>3</v>
      </c>
      <c r="B13" t="str">
        <f>VLOOKUP(A13,LookUp!A$2:H$22,2)</f>
        <v>Green</v>
      </c>
      <c r="C13" s="1">
        <v>45595</v>
      </c>
      <c r="D13" s="3">
        <v>1</v>
      </c>
      <c r="E13" t="str">
        <f>VLOOKUP(D13,LookUp!L$2:M$9,2)</f>
        <v>UG Equipment Failure</v>
      </c>
      <c r="F13" s="7">
        <v>695</v>
      </c>
      <c r="G13" s="7">
        <v>2212</v>
      </c>
    </row>
    <row r="14" spans="1:9" x14ac:dyDescent="0.2">
      <c r="A14" s="3">
        <v>3</v>
      </c>
      <c r="B14" t="str">
        <f>VLOOKUP(A14,LookUp!A$2:H$22,2)</f>
        <v>Green</v>
      </c>
      <c r="C14" s="1">
        <v>45604</v>
      </c>
      <c r="D14" s="3">
        <v>1</v>
      </c>
      <c r="E14" t="str">
        <f>VLOOKUP(D14,LookUp!L$2:M$9,2)</f>
        <v>UG Equipment Failure</v>
      </c>
      <c r="F14" s="7">
        <v>462</v>
      </c>
      <c r="G14" s="7">
        <v>2621</v>
      </c>
      <c r="H14" s="13"/>
      <c r="I14" s="14"/>
    </row>
    <row r="15" spans="1:9" x14ac:dyDescent="0.2">
      <c r="A15" s="3">
        <v>4</v>
      </c>
      <c r="B15" t="str">
        <f>VLOOKUP(A15,LookUp!A$2:H$22,2)</f>
        <v>Oregon</v>
      </c>
      <c r="C15" s="1">
        <v>45296</v>
      </c>
      <c r="D15" s="3">
        <v>3</v>
      </c>
      <c r="E15" t="str">
        <f>VLOOKUP(D15,LookUp!L$2:M$9,2)</f>
        <v>Weather</v>
      </c>
      <c r="F15" s="7">
        <v>1039</v>
      </c>
      <c r="G15" s="7">
        <v>353</v>
      </c>
    </row>
    <row r="16" spans="1:9" x14ac:dyDescent="0.2">
      <c r="A16" s="3">
        <v>4</v>
      </c>
      <c r="B16" t="str">
        <f>VLOOKUP(A16,LookUp!A$2:H$22,2)</f>
        <v>Oregon</v>
      </c>
      <c r="C16" s="1">
        <v>45422</v>
      </c>
      <c r="D16" s="3">
        <v>7</v>
      </c>
      <c r="E16" t="str">
        <f>VLOOKUP(D16,LookUp!L$2:M$9,2)</f>
        <v>OH Equipment Failure</v>
      </c>
      <c r="F16" s="7">
        <v>185</v>
      </c>
      <c r="G16" s="7">
        <v>607</v>
      </c>
    </row>
    <row r="17" spans="1:9" x14ac:dyDescent="0.2">
      <c r="A17" s="3">
        <v>4</v>
      </c>
      <c r="B17" t="str">
        <f>VLOOKUP(A17,LookUp!A$2:H$22,2)</f>
        <v>Oregon</v>
      </c>
      <c r="C17" s="1">
        <v>45487</v>
      </c>
      <c r="D17" s="3">
        <v>4</v>
      </c>
      <c r="E17" t="str">
        <f>VLOOKUP(D17,LookUp!L$2:M$9,2)</f>
        <v>Third Party</v>
      </c>
      <c r="F17" s="7">
        <v>53</v>
      </c>
      <c r="G17" s="7">
        <v>900</v>
      </c>
    </row>
    <row r="18" spans="1:9" x14ac:dyDescent="0.2">
      <c r="A18" s="3">
        <v>4</v>
      </c>
      <c r="B18" t="str">
        <f>VLOOKUP(A18,LookUp!A$2:H$22,2)</f>
        <v>Oregon</v>
      </c>
      <c r="C18" s="1">
        <v>45551</v>
      </c>
      <c r="D18" s="3">
        <v>3</v>
      </c>
      <c r="E18" t="str">
        <f>VLOOKUP(D18,LookUp!L$2:M$9,2)</f>
        <v>Weather</v>
      </c>
      <c r="F18" s="7">
        <v>606</v>
      </c>
      <c r="G18" s="7">
        <v>31</v>
      </c>
      <c r="H18" s="13"/>
      <c r="I18" s="14"/>
    </row>
    <row r="19" spans="1:9" x14ac:dyDescent="0.2">
      <c r="A19" s="3">
        <v>5</v>
      </c>
      <c r="B19" t="str">
        <f>VLOOKUP(A19,LookUp!A$2:H$22,2)</f>
        <v>Yellow</v>
      </c>
      <c r="C19" s="1">
        <v>45318</v>
      </c>
      <c r="D19" s="3">
        <v>2</v>
      </c>
      <c r="E19" t="str">
        <f>VLOOKUP(D19,LookUp!L$2:M$9,2)</f>
        <v>Vegetation</v>
      </c>
      <c r="F19" s="7">
        <v>484</v>
      </c>
      <c r="G19" s="7">
        <v>1089</v>
      </c>
    </row>
    <row r="20" spans="1:9" x14ac:dyDescent="0.2">
      <c r="A20" s="3">
        <v>5</v>
      </c>
      <c r="B20" t="str">
        <f>VLOOKUP(A20,LookUp!A$2:H$22,2)</f>
        <v>Yellow</v>
      </c>
      <c r="C20" s="1">
        <v>45320</v>
      </c>
      <c r="D20" s="3">
        <v>8</v>
      </c>
      <c r="E20" t="str">
        <f>VLOOKUP(D20,LookUp!L$2:M$9,2)</f>
        <v>Other</v>
      </c>
      <c r="F20" s="7">
        <v>432</v>
      </c>
      <c r="G20" s="7">
        <v>471</v>
      </c>
    </row>
    <row r="21" spans="1:9" x14ac:dyDescent="0.2">
      <c r="A21" s="3">
        <v>5</v>
      </c>
      <c r="B21" t="str">
        <f>VLOOKUP(A21,LookUp!A$2:H$22,2)</f>
        <v>Yellow</v>
      </c>
      <c r="C21" s="1">
        <v>45359</v>
      </c>
      <c r="D21" s="3">
        <v>7</v>
      </c>
      <c r="E21" t="str">
        <f>VLOOKUP(D21,LookUp!L$2:M$9,2)</f>
        <v>OH Equipment Failure</v>
      </c>
      <c r="F21" s="7">
        <v>34</v>
      </c>
      <c r="G21" s="7">
        <v>1166</v>
      </c>
    </row>
    <row r="22" spans="1:9" x14ac:dyDescent="0.2">
      <c r="A22" s="3">
        <v>5</v>
      </c>
      <c r="B22" t="str">
        <f>VLOOKUP(A22,LookUp!A$2:H$22,2)</f>
        <v>Yellow</v>
      </c>
      <c r="C22" s="1">
        <v>45391</v>
      </c>
      <c r="D22" s="3">
        <v>6</v>
      </c>
      <c r="E22" t="str">
        <f>VLOOKUP(D22,LookUp!L$2:M$9,2)</f>
        <v>Operation</v>
      </c>
      <c r="F22" s="7">
        <v>615</v>
      </c>
      <c r="G22" s="7">
        <v>944</v>
      </c>
    </row>
    <row r="23" spans="1:9" x14ac:dyDescent="0.2">
      <c r="A23" s="3">
        <v>5</v>
      </c>
      <c r="B23" t="str">
        <f>VLOOKUP(A23,LookUp!A$2:H$22,2)</f>
        <v>Yellow</v>
      </c>
      <c r="C23" s="1">
        <v>45437</v>
      </c>
      <c r="D23" s="3">
        <v>3</v>
      </c>
      <c r="E23" t="str">
        <f>VLOOKUP(D23,LookUp!L$2:M$9,2)</f>
        <v>Weather</v>
      </c>
      <c r="F23" s="7">
        <v>777</v>
      </c>
      <c r="G23" s="7">
        <v>210</v>
      </c>
    </row>
    <row r="24" spans="1:9" x14ac:dyDescent="0.2">
      <c r="A24" s="3">
        <v>5</v>
      </c>
      <c r="B24" t="str">
        <f>VLOOKUP(A24,LookUp!A$2:H$22,2)</f>
        <v>Yellow</v>
      </c>
      <c r="C24" s="1">
        <v>45470</v>
      </c>
      <c r="D24" s="3">
        <v>7</v>
      </c>
      <c r="E24" t="str">
        <f>VLOOKUP(D24,LookUp!L$2:M$9,2)</f>
        <v>OH Equipment Failure</v>
      </c>
      <c r="F24" s="7">
        <v>1177</v>
      </c>
      <c r="G24" s="7">
        <v>1160</v>
      </c>
    </row>
    <row r="25" spans="1:9" x14ac:dyDescent="0.2">
      <c r="A25" s="3">
        <v>5</v>
      </c>
      <c r="B25" t="str">
        <f>VLOOKUP(A25,LookUp!A$2:H$22,2)</f>
        <v>Yellow</v>
      </c>
      <c r="C25" s="1">
        <v>45535</v>
      </c>
      <c r="D25" s="3">
        <v>6</v>
      </c>
      <c r="E25" t="str">
        <f>VLOOKUP(D25,LookUp!L$2:M$9,2)</f>
        <v>Operation</v>
      </c>
      <c r="F25" s="7">
        <v>1382</v>
      </c>
      <c r="G25" s="7">
        <v>187</v>
      </c>
      <c r="H25" s="13"/>
      <c r="I25" s="14"/>
    </row>
    <row r="26" spans="1:9" x14ac:dyDescent="0.2">
      <c r="A26" s="3">
        <v>6</v>
      </c>
      <c r="B26" t="str">
        <f>VLOOKUP(A26,LookUp!A$2:H$22,2)</f>
        <v>Washington</v>
      </c>
      <c r="C26" s="1">
        <v>45346</v>
      </c>
      <c r="D26" s="3">
        <v>3</v>
      </c>
      <c r="E26" t="str">
        <f>VLOOKUP(D26,LookUp!L$2:M$9,2)</f>
        <v>Weather</v>
      </c>
      <c r="F26" s="7">
        <v>1172</v>
      </c>
      <c r="G26" s="7">
        <v>293</v>
      </c>
    </row>
    <row r="27" spans="1:9" x14ac:dyDescent="0.2">
      <c r="A27" s="3">
        <v>6</v>
      </c>
      <c r="B27" t="str">
        <f>VLOOKUP(A27,LookUp!A$2:H$22,2)</f>
        <v>Washington</v>
      </c>
      <c r="C27" s="1">
        <v>45352</v>
      </c>
      <c r="D27" s="3">
        <v>5</v>
      </c>
      <c r="E27" t="str">
        <f>VLOOKUP(D27,LookUp!L$2:M$9,2)</f>
        <v>Animal</v>
      </c>
      <c r="F27" s="7">
        <v>868</v>
      </c>
      <c r="G27" s="7">
        <v>1163</v>
      </c>
    </row>
    <row r="28" spans="1:9" x14ac:dyDescent="0.2">
      <c r="A28" s="3">
        <v>6</v>
      </c>
      <c r="B28" t="str">
        <f>VLOOKUP(A28,LookUp!A$2:H$22,2)</f>
        <v>Washington</v>
      </c>
      <c r="C28" s="1">
        <v>45520</v>
      </c>
      <c r="D28" s="3">
        <v>4</v>
      </c>
      <c r="E28" t="str">
        <f>VLOOKUP(D28,LookUp!L$2:M$9,2)</f>
        <v>Third Party</v>
      </c>
      <c r="F28" s="7">
        <v>897</v>
      </c>
      <c r="G28" s="7">
        <v>997</v>
      </c>
      <c r="H28" s="13"/>
      <c r="I28" s="14"/>
    </row>
    <row r="29" spans="1:9" x14ac:dyDescent="0.2">
      <c r="A29" s="3">
        <v>7</v>
      </c>
      <c r="B29" t="str">
        <f>VLOOKUP(A29,LookUp!A$2:H$22,2)</f>
        <v>Lincoln</v>
      </c>
      <c r="C29" s="1">
        <v>45376</v>
      </c>
      <c r="D29" s="3">
        <v>4</v>
      </c>
      <c r="E29" t="str">
        <f>VLOOKUP(D29,LookUp!L$2:M$9,2)</f>
        <v>Third Party</v>
      </c>
      <c r="F29" s="7">
        <v>913</v>
      </c>
      <c r="G29" s="7">
        <v>1381</v>
      </c>
    </row>
    <row r="30" spans="1:9" x14ac:dyDescent="0.2">
      <c r="A30" s="3">
        <v>7</v>
      </c>
      <c r="B30" t="str">
        <f>VLOOKUP(A30,LookUp!A$2:H$22,2)</f>
        <v>Lincoln</v>
      </c>
      <c r="C30" s="1">
        <v>45396</v>
      </c>
      <c r="D30" s="3">
        <v>1</v>
      </c>
      <c r="E30" t="str">
        <f>VLOOKUP(D30,LookUp!L$2:M$9,2)</f>
        <v>UG Equipment Failure</v>
      </c>
      <c r="F30" s="7">
        <v>910</v>
      </c>
      <c r="G30" s="7">
        <v>78</v>
      </c>
    </row>
    <row r="31" spans="1:9" x14ac:dyDescent="0.2">
      <c r="A31" s="3">
        <v>7</v>
      </c>
      <c r="B31" t="str">
        <f>VLOOKUP(A31,LookUp!A$2:H$22,2)</f>
        <v>Lincoln</v>
      </c>
      <c r="C31" s="1">
        <v>45424</v>
      </c>
      <c r="D31" s="3">
        <v>6</v>
      </c>
      <c r="E31" t="str">
        <f>VLOOKUP(D31,LookUp!L$2:M$9,2)</f>
        <v>Operation</v>
      </c>
      <c r="F31" s="7">
        <v>368</v>
      </c>
      <c r="G31" s="7">
        <v>889</v>
      </c>
    </row>
    <row r="32" spans="1:9" x14ac:dyDescent="0.2">
      <c r="A32" s="3">
        <v>7</v>
      </c>
      <c r="B32" t="str">
        <f>VLOOKUP(A32,LookUp!A$2:H$22,2)</f>
        <v>Lincoln</v>
      </c>
      <c r="C32" s="1">
        <v>45509</v>
      </c>
      <c r="D32" s="3">
        <v>1</v>
      </c>
      <c r="E32" t="str">
        <f>VLOOKUP(D32,LookUp!L$2:M$9,2)</f>
        <v>UG Equipment Failure</v>
      </c>
      <c r="F32" s="7">
        <v>810</v>
      </c>
      <c r="G32" s="7">
        <v>580</v>
      </c>
    </row>
    <row r="33" spans="1:9" x14ac:dyDescent="0.2">
      <c r="A33" s="3">
        <v>7</v>
      </c>
      <c r="B33" t="str">
        <f>VLOOKUP(A33,LookUp!A$2:H$22,2)</f>
        <v>Lincoln</v>
      </c>
      <c r="C33" s="1">
        <v>45523</v>
      </c>
      <c r="D33" s="3">
        <v>1</v>
      </c>
      <c r="E33" t="str">
        <f>VLOOKUP(D33,LookUp!L$2:M$9,2)</f>
        <v>UG Equipment Failure</v>
      </c>
      <c r="F33" s="7">
        <v>608</v>
      </c>
      <c r="G33" s="7">
        <v>722</v>
      </c>
    </row>
    <row r="34" spans="1:9" x14ac:dyDescent="0.2">
      <c r="A34" s="3">
        <v>7</v>
      </c>
      <c r="B34" t="str">
        <f>VLOOKUP(A34,LookUp!A$2:H$22,2)</f>
        <v>Lincoln</v>
      </c>
      <c r="C34" s="1">
        <v>45580</v>
      </c>
      <c r="D34" s="3">
        <v>4</v>
      </c>
      <c r="E34" t="str">
        <f>VLOOKUP(D34,LookUp!L$2:M$9,2)</f>
        <v>Third Party</v>
      </c>
      <c r="F34" s="7">
        <v>563</v>
      </c>
      <c r="G34" s="7">
        <v>113</v>
      </c>
      <c r="H34" s="13"/>
      <c r="I34" s="14"/>
    </row>
    <row r="35" spans="1:9" x14ac:dyDescent="0.2">
      <c r="A35" s="3">
        <v>8</v>
      </c>
      <c r="B35" t="str">
        <f>VLOOKUP(A35,LookUp!A$2:H$22,2)</f>
        <v>Johnson</v>
      </c>
      <c r="C35" s="1">
        <v>45385</v>
      </c>
      <c r="D35" s="3">
        <v>7</v>
      </c>
      <c r="E35" t="str">
        <f>VLOOKUP(D35,LookUp!L$2:M$9,2)</f>
        <v>OH Equipment Failure</v>
      </c>
      <c r="F35" s="7">
        <v>1216</v>
      </c>
      <c r="G35" s="7">
        <v>1110</v>
      </c>
    </row>
    <row r="36" spans="1:9" x14ac:dyDescent="0.2">
      <c r="A36" s="3">
        <v>8</v>
      </c>
      <c r="B36" t="str">
        <f>VLOOKUP(A36,LookUp!A$2:H$22,2)</f>
        <v>Johnson</v>
      </c>
      <c r="C36" s="1">
        <v>45427</v>
      </c>
      <c r="D36" s="3">
        <v>4</v>
      </c>
      <c r="E36" t="str">
        <f>VLOOKUP(D36,LookUp!L$2:M$9,2)</f>
        <v>Third Party</v>
      </c>
      <c r="F36" s="7">
        <v>355</v>
      </c>
      <c r="G36" s="7">
        <v>40</v>
      </c>
    </row>
    <row r="37" spans="1:9" x14ac:dyDescent="0.2">
      <c r="A37" s="3">
        <v>8</v>
      </c>
      <c r="B37" t="str">
        <f>VLOOKUP(A37,LookUp!A$2:H$22,2)</f>
        <v>Johnson</v>
      </c>
      <c r="C37" s="1">
        <v>45552</v>
      </c>
      <c r="D37" s="3">
        <v>2</v>
      </c>
      <c r="E37" t="str">
        <f>VLOOKUP(D37,LookUp!L$2:M$9,2)</f>
        <v>Vegetation</v>
      </c>
      <c r="F37" s="7">
        <v>410</v>
      </c>
      <c r="G37" s="7">
        <v>1639</v>
      </c>
      <c r="H37" s="13"/>
      <c r="I37" s="14"/>
    </row>
    <row r="38" spans="1:9" x14ac:dyDescent="0.2">
      <c r="A38" s="3">
        <v>9</v>
      </c>
      <c r="B38" t="str">
        <f>VLOOKUP(A38,LookUp!A$2:H$22,2)</f>
        <v>Magenta</v>
      </c>
      <c r="C38" s="1">
        <v>45351</v>
      </c>
      <c r="D38" s="3">
        <v>7</v>
      </c>
      <c r="E38" t="str">
        <f>VLOOKUP(D38,LookUp!L$2:M$9,2)</f>
        <v>OH Equipment Failure</v>
      </c>
      <c r="F38" s="7">
        <v>79</v>
      </c>
      <c r="G38" s="7">
        <v>1799</v>
      </c>
    </row>
    <row r="39" spans="1:9" x14ac:dyDescent="0.2">
      <c r="A39" s="3">
        <v>9</v>
      </c>
      <c r="B39" t="str">
        <f>VLOOKUP(A39,LookUp!A$2:H$22,2)</f>
        <v>Magenta</v>
      </c>
      <c r="C39" s="1">
        <v>45378</v>
      </c>
      <c r="D39" s="3">
        <v>3</v>
      </c>
      <c r="E39" t="str">
        <f>VLOOKUP(D39,LookUp!L$2:M$9,2)</f>
        <v>Weather</v>
      </c>
      <c r="F39" s="7">
        <v>179</v>
      </c>
      <c r="G39" s="7">
        <v>492</v>
      </c>
    </row>
    <row r="40" spans="1:9" x14ac:dyDescent="0.2">
      <c r="A40" s="3">
        <v>9</v>
      </c>
      <c r="B40" t="str">
        <f>VLOOKUP(A40,LookUp!A$2:H$22,2)</f>
        <v>Magenta</v>
      </c>
      <c r="C40" s="1">
        <v>45394</v>
      </c>
      <c r="D40" s="3">
        <v>7</v>
      </c>
      <c r="E40" t="str">
        <f>VLOOKUP(D40,LookUp!L$2:M$9,2)</f>
        <v>OH Equipment Failure</v>
      </c>
      <c r="F40" s="7">
        <v>1234</v>
      </c>
      <c r="G40" s="7">
        <v>1334</v>
      </c>
    </row>
    <row r="41" spans="1:9" x14ac:dyDescent="0.2">
      <c r="A41" s="3">
        <v>9</v>
      </c>
      <c r="B41" t="str">
        <f>VLOOKUP(A41,LookUp!A$2:H$22,2)</f>
        <v>Magenta</v>
      </c>
      <c r="C41" s="1">
        <v>45415</v>
      </c>
      <c r="D41" s="3">
        <v>3</v>
      </c>
      <c r="E41" t="str">
        <f>VLOOKUP(D41,LookUp!L$2:M$9,2)</f>
        <v>Weather</v>
      </c>
      <c r="F41" s="7">
        <v>101</v>
      </c>
      <c r="G41" s="7">
        <v>1036</v>
      </c>
    </row>
    <row r="42" spans="1:9" x14ac:dyDescent="0.2">
      <c r="A42" s="3">
        <v>9</v>
      </c>
      <c r="B42" t="str">
        <f>VLOOKUP(A42,LookUp!A$2:H$22,2)</f>
        <v>Magenta</v>
      </c>
      <c r="C42" s="1">
        <v>45418</v>
      </c>
      <c r="D42" s="3">
        <v>7</v>
      </c>
      <c r="E42" t="str">
        <f>VLOOKUP(D42,LookUp!L$2:M$9,2)</f>
        <v>OH Equipment Failure</v>
      </c>
      <c r="F42" s="7">
        <v>1234</v>
      </c>
      <c r="G42" s="7">
        <v>1470</v>
      </c>
    </row>
    <row r="43" spans="1:9" x14ac:dyDescent="0.2">
      <c r="A43" s="3">
        <v>9</v>
      </c>
      <c r="B43" t="str">
        <f>VLOOKUP(A43,LookUp!A$2:H$22,2)</f>
        <v>Magenta</v>
      </c>
      <c r="C43" s="1">
        <v>45431</v>
      </c>
      <c r="D43" s="3">
        <v>8</v>
      </c>
      <c r="E43" t="str">
        <f>VLOOKUP(D43,LookUp!L$2:M$9,2)</f>
        <v>Other</v>
      </c>
      <c r="F43" s="7">
        <v>1229</v>
      </c>
      <c r="G43" s="7">
        <v>2115</v>
      </c>
    </row>
    <row r="44" spans="1:9" x14ac:dyDescent="0.2">
      <c r="A44" s="3">
        <v>9</v>
      </c>
      <c r="B44" t="str">
        <f>VLOOKUP(A44,LookUp!A$2:H$22,2)</f>
        <v>Magenta</v>
      </c>
      <c r="C44" s="1">
        <v>45474</v>
      </c>
      <c r="D44" s="3">
        <v>3</v>
      </c>
      <c r="E44" t="str">
        <f>VLOOKUP(D44,LookUp!L$2:M$9,2)</f>
        <v>Weather</v>
      </c>
      <c r="F44" s="7">
        <v>623</v>
      </c>
      <c r="G44" s="7">
        <v>1033</v>
      </c>
    </row>
    <row r="45" spans="1:9" x14ac:dyDescent="0.2">
      <c r="A45" s="3">
        <v>9</v>
      </c>
      <c r="B45" t="str">
        <f>VLOOKUP(A45,LookUp!A$2:H$22,2)</f>
        <v>Magenta</v>
      </c>
      <c r="C45" s="1">
        <v>45477</v>
      </c>
      <c r="D45" s="3">
        <v>4</v>
      </c>
      <c r="E45" t="str">
        <f>VLOOKUP(D45,LookUp!L$2:M$9,2)</f>
        <v>Third Party</v>
      </c>
      <c r="F45" s="7">
        <v>567</v>
      </c>
      <c r="G45" s="7">
        <v>2144</v>
      </c>
    </row>
    <row r="46" spans="1:9" x14ac:dyDescent="0.2">
      <c r="A46" s="3">
        <v>9</v>
      </c>
      <c r="B46" t="str">
        <f>VLOOKUP(A46,LookUp!A$2:H$22,2)</f>
        <v>Magenta</v>
      </c>
      <c r="C46" s="1">
        <v>45518</v>
      </c>
      <c r="D46" s="3">
        <v>6</v>
      </c>
      <c r="E46" t="str">
        <f>VLOOKUP(D46,LookUp!L$2:M$9,2)</f>
        <v>Operation</v>
      </c>
      <c r="F46" s="7">
        <v>971</v>
      </c>
      <c r="G46" s="7">
        <v>550</v>
      </c>
    </row>
    <row r="47" spans="1:9" x14ac:dyDescent="0.2">
      <c r="A47" s="3">
        <v>9</v>
      </c>
      <c r="B47" t="str">
        <f>VLOOKUP(A47,LookUp!A$2:H$22,2)</f>
        <v>Magenta</v>
      </c>
      <c r="C47" s="1">
        <v>45630</v>
      </c>
      <c r="D47" s="3">
        <v>5</v>
      </c>
      <c r="E47" t="str">
        <f>VLOOKUP(D47,LookUp!L$2:M$9,2)</f>
        <v>Animal</v>
      </c>
      <c r="F47" s="7">
        <v>1380</v>
      </c>
      <c r="G47" s="7">
        <v>2278</v>
      </c>
      <c r="H47" s="13"/>
      <c r="I47" s="14"/>
    </row>
    <row r="48" spans="1:9" x14ac:dyDescent="0.2">
      <c r="A48" s="3">
        <v>10</v>
      </c>
      <c r="B48" t="str">
        <f>VLOOKUP(A48,LookUp!A$2:H$22,2)</f>
        <v>Adams</v>
      </c>
      <c r="C48" s="1">
        <v>45428</v>
      </c>
      <c r="D48" s="3">
        <v>6</v>
      </c>
      <c r="E48" t="str">
        <f>VLOOKUP(D48,LookUp!L$2:M$9,2)</f>
        <v>Operation</v>
      </c>
      <c r="F48" s="7">
        <v>868</v>
      </c>
      <c r="G48" s="7">
        <v>510</v>
      </c>
    </row>
    <row r="49" spans="1:14" x14ac:dyDescent="0.2">
      <c r="A49" s="3">
        <v>10</v>
      </c>
      <c r="B49" t="str">
        <f>VLOOKUP(A49,LookUp!A$2:H$22,2)</f>
        <v>Adams</v>
      </c>
      <c r="C49" s="1">
        <v>45487</v>
      </c>
      <c r="D49" s="3">
        <v>2</v>
      </c>
      <c r="E49" t="str">
        <f>VLOOKUP(D49,LookUp!L$2:M$9,2)</f>
        <v>Vegetation</v>
      </c>
      <c r="F49" s="7">
        <v>669</v>
      </c>
      <c r="G49" s="7">
        <v>444</v>
      </c>
      <c r="H49" s="13"/>
      <c r="I49" s="14"/>
    </row>
    <row r="50" spans="1:14" x14ac:dyDescent="0.2">
      <c r="A50" s="3">
        <v>11</v>
      </c>
      <c r="B50" t="str">
        <f>VLOOKUP(A50,LookUp!A$2:H$22,2)</f>
        <v>Roosevelt</v>
      </c>
      <c r="C50" s="1">
        <v>45398</v>
      </c>
      <c r="D50" s="3">
        <v>1</v>
      </c>
      <c r="E50" t="str">
        <f>VLOOKUP(D50,LookUp!L$2:M$9,2)</f>
        <v>UG Equipment Failure</v>
      </c>
      <c r="F50" s="7">
        <v>292</v>
      </c>
      <c r="G50" s="7">
        <v>50</v>
      </c>
    </row>
    <row r="51" spans="1:14" x14ac:dyDescent="0.2">
      <c r="A51" s="3">
        <v>11</v>
      </c>
      <c r="B51" t="str">
        <f>VLOOKUP(A51,LookUp!A$2:H$22,2)</f>
        <v>Roosevelt</v>
      </c>
      <c r="C51" s="1">
        <v>45480</v>
      </c>
      <c r="D51" s="3">
        <v>1</v>
      </c>
      <c r="E51" t="str">
        <f>VLOOKUP(D51,LookUp!L$2:M$9,2)</f>
        <v>UG Equipment Failure</v>
      </c>
      <c r="F51" s="7">
        <v>1369</v>
      </c>
      <c r="G51" s="7">
        <v>80</v>
      </c>
    </row>
    <row r="52" spans="1:14" x14ac:dyDescent="0.2">
      <c r="A52" s="3">
        <v>11</v>
      </c>
      <c r="B52" t="str">
        <f>VLOOKUP(A52,LookUp!A$2:H$22,2)</f>
        <v>Roosevelt</v>
      </c>
      <c r="C52" s="1">
        <v>45492</v>
      </c>
      <c r="D52" s="3">
        <v>3</v>
      </c>
      <c r="E52" t="str">
        <f>VLOOKUP(D52,LookUp!L$2:M$9,2)</f>
        <v>Weather</v>
      </c>
      <c r="F52" s="7">
        <v>812</v>
      </c>
      <c r="G52" s="7">
        <v>429</v>
      </c>
    </row>
    <row r="53" spans="1:14" x14ac:dyDescent="0.2">
      <c r="A53" s="3">
        <v>11</v>
      </c>
      <c r="B53" t="str">
        <f>VLOOKUP(A53,LookUp!A$2:H$22,2)</f>
        <v>Roosevelt</v>
      </c>
      <c r="C53" s="1">
        <v>45519</v>
      </c>
      <c r="D53" s="3">
        <v>1</v>
      </c>
      <c r="E53" t="str">
        <f>VLOOKUP(D53,LookUp!L$2:M$9,2)</f>
        <v>UG Equipment Failure</v>
      </c>
      <c r="F53" s="7">
        <v>1283</v>
      </c>
      <c r="G53" s="7">
        <v>284</v>
      </c>
    </row>
    <row r="54" spans="1:14" x14ac:dyDescent="0.2">
      <c r="A54" s="3">
        <v>11</v>
      </c>
      <c r="B54" t="str">
        <f>VLOOKUP(A54,LookUp!A$2:H$22,2)</f>
        <v>Roosevelt</v>
      </c>
      <c r="C54" s="1">
        <v>45609</v>
      </c>
      <c r="D54" s="3">
        <v>6</v>
      </c>
      <c r="E54" t="str">
        <f>VLOOKUP(D54,LookUp!L$2:M$9,2)</f>
        <v>Operation</v>
      </c>
      <c r="F54" s="7">
        <v>743</v>
      </c>
      <c r="G54" s="7">
        <v>201</v>
      </c>
    </row>
    <row r="55" spans="1:14" x14ac:dyDescent="0.2">
      <c r="A55" s="3">
        <v>11</v>
      </c>
      <c r="B55" t="str">
        <f>VLOOKUP(A55,LookUp!A$2:H$22,2)</f>
        <v>Roosevelt</v>
      </c>
      <c r="C55" s="1">
        <v>45632</v>
      </c>
      <c r="D55" s="3">
        <v>5</v>
      </c>
      <c r="E55" t="str">
        <f>VLOOKUP(D55,LookUp!L$2:M$9,2)</f>
        <v>Animal</v>
      </c>
      <c r="F55" s="7">
        <v>1165</v>
      </c>
      <c r="G55" s="7">
        <v>147</v>
      </c>
    </row>
    <row r="56" spans="1:14" x14ac:dyDescent="0.2">
      <c r="A56" s="3">
        <v>11</v>
      </c>
      <c r="B56" t="str">
        <f>VLOOKUP(A56,LookUp!A$2:H$22,2)</f>
        <v>Roosevelt</v>
      </c>
      <c r="C56" s="1">
        <v>45637</v>
      </c>
      <c r="D56" s="3">
        <v>6</v>
      </c>
      <c r="E56" t="str">
        <f>VLOOKUP(D56,LookUp!L$2:M$9,2)</f>
        <v>Operation</v>
      </c>
      <c r="F56" s="7">
        <v>1401</v>
      </c>
      <c r="G56" s="7">
        <v>414</v>
      </c>
    </row>
    <row r="57" spans="1:14" x14ac:dyDescent="0.2">
      <c r="A57" s="3">
        <v>11</v>
      </c>
      <c r="B57" t="str">
        <f>VLOOKUP(A57,LookUp!A$2:H$22,2)</f>
        <v>Roosevelt</v>
      </c>
      <c r="C57" s="1">
        <v>45639</v>
      </c>
      <c r="D57" s="3">
        <v>1</v>
      </c>
      <c r="E57" t="str">
        <f>VLOOKUP(D57,LookUp!L$2:M$9,2)</f>
        <v>UG Equipment Failure</v>
      </c>
      <c r="F57" s="7">
        <v>1198</v>
      </c>
      <c r="G57" s="7">
        <v>187</v>
      </c>
    </row>
    <row r="58" spans="1:14" x14ac:dyDescent="0.2">
      <c r="A58" s="3">
        <v>11</v>
      </c>
      <c r="B58" t="str">
        <f>VLOOKUP(A58,LookUp!A$2:H$22,2)</f>
        <v>Roosevelt</v>
      </c>
      <c r="C58" s="1">
        <v>45643</v>
      </c>
      <c r="D58" s="3">
        <v>8</v>
      </c>
      <c r="E58" t="str">
        <f>VLOOKUP(D58,LookUp!L$2:M$9,2)</f>
        <v>Other</v>
      </c>
      <c r="F58" s="7">
        <v>962</v>
      </c>
      <c r="G58" s="7">
        <v>422</v>
      </c>
      <c r="H58" s="13"/>
      <c r="I58" s="14"/>
    </row>
    <row r="59" spans="1:14" x14ac:dyDescent="0.2">
      <c r="A59" s="3">
        <v>12</v>
      </c>
      <c r="B59" t="str">
        <f>VLOOKUP(A59,LookUp!A$2:H$22,2)</f>
        <v>Jefferson</v>
      </c>
      <c r="C59" s="1">
        <v>45293</v>
      </c>
      <c r="D59" s="3">
        <v>1</v>
      </c>
      <c r="E59" t="str">
        <f>VLOOKUP(D59,LookUp!L$2:M$9,2)</f>
        <v>UG Equipment Failure</v>
      </c>
      <c r="F59" s="7">
        <v>1424</v>
      </c>
      <c r="G59" s="7">
        <v>949</v>
      </c>
    </row>
    <row r="60" spans="1:14" x14ac:dyDescent="0.2">
      <c r="A60" s="3">
        <v>12</v>
      </c>
      <c r="B60" t="str">
        <f>VLOOKUP(A60,LookUp!A$2:H$22,2)</f>
        <v>Jefferson</v>
      </c>
      <c r="C60" s="1">
        <v>45378</v>
      </c>
      <c r="D60" s="3">
        <v>2</v>
      </c>
      <c r="E60" t="str">
        <f>VLOOKUP(D60,LookUp!L$2:M$9,2)</f>
        <v>Vegetation</v>
      </c>
      <c r="F60" s="7">
        <v>382</v>
      </c>
      <c r="G60" s="7">
        <v>577</v>
      </c>
    </row>
    <row r="61" spans="1:14" x14ac:dyDescent="0.2">
      <c r="A61" s="3">
        <v>12</v>
      </c>
      <c r="B61" t="str">
        <f>VLOOKUP(A61,LookUp!A$2:H$22,2)</f>
        <v>Jefferson</v>
      </c>
      <c r="C61" s="1">
        <v>45560</v>
      </c>
      <c r="D61" s="3">
        <v>4</v>
      </c>
      <c r="E61" t="str">
        <f>VLOOKUP(D61,LookUp!L$2:M$9,2)</f>
        <v>Third Party</v>
      </c>
      <c r="F61" s="7">
        <v>940</v>
      </c>
      <c r="G61" s="7">
        <v>1123</v>
      </c>
      <c r="H61" s="13"/>
      <c r="I61" s="14"/>
    </row>
    <row r="62" spans="1:14" x14ac:dyDescent="0.2">
      <c r="A62" s="3">
        <v>13</v>
      </c>
      <c r="B62" t="str">
        <f>VLOOKUP(A62,LookUp!A$2:H$22,2)</f>
        <v>Gorilla</v>
      </c>
      <c r="C62" s="1">
        <v>45376</v>
      </c>
      <c r="D62" s="3">
        <v>7</v>
      </c>
      <c r="E62" t="str">
        <f>VLOOKUP(D62,LookUp!L$2:M$9,2)</f>
        <v>OH Equipment Failure</v>
      </c>
      <c r="F62" s="7">
        <v>70</v>
      </c>
      <c r="G62" s="7">
        <v>2486</v>
      </c>
    </row>
    <row r="63" spans="1:14" x14ac:dyDescent="0.2">
      <c r="A63" s="3">
        <v>13</v>
      </c>
      <c r="B63" t="str">
        <f>VLOOKUP(A63,LookUp!A$2:H$22,2)</f>
        <v>Gorilla</v>
      </c>
      <c r="C63" s="1">
        <v>45423</v>
      </c>
      <c r="D63" s="3">
        <v>4</v>
      </c>
      <c r="E63" t="str">
        <f>VLOOKUP(D63,LookUp!L$2:M$9,2)</f>
        <v>Third Party</v>
      </c>
      <c r="F63" s="7">
        <v>1314</v>
      </c>
      <c r="G63" s="7">
        <v>386</v>
      </c>
      <c r="N63" s="14" t="e">
        <f>ROUND(3/LookUp!#REF!,4)</f>
        <v>#REF!</v>
      </c>
    </row>
    <row r="64" spans="1:14" x14ac:dyDescent="0.2">
      <c r="A64" s="3">
        <v>13</v>
      </c>
      <c r="B64" t="str">
        <f>VLOOKUP(A64,LookUp!A$2:H$22,2)</f>
        <v>Gorilla</v>
      </c>
      <c r="C64" s="1">
        <v>45425</v>
      </c>
      <c r="D64" s="3">
        <v>7</v>
      </c>
      <c r="E64" t="str">
        <f>VLOOKUP(D64,LookUp!L$2:M$9,2)</f>
        <v>OH Equipment Failure</v>
      </c>
      <c r="F64" s="7">
        <v>139</v>
      </c>
      <c r="G64" s="7">
        <v>211</v>
      </c>
      <c r="N64" s="14" t="e">
        <f>ROUND(3/LookUp!#REF!,4)</f>
        <v>#REF!</v>
      </c>
    </row>
    <row r="65" spans="1:9" x14ac:dyDescent="0.2">
      <c r="A65" s="3">
        <v>13</v>
      </c>
      <c r="B65" t="str">
        <f>VLOOKUP(A65,LookUp!A$2:H$22,2)</f>
        <v>Gorilla</v>
      </c>
      <c r="C65" s="1">
        <v>45441</v>
      </c>
      <c r="D65" s="3">
        <v>8</v>
      </c>
      <c r="E65" t="str">
        <f>VLOOKUP(D65,LookUp!L$2:M$9,2)</f>
        <v>Other</v>
      </c>
      <c r="F65" s="7">
        <v>679</v>
      </c>
      <c r="G65" s="7">
        <v>2360</v>
      </c>
    </row>
    <row r="66" spans="1:9" x14ac:dyDescent="0.2">
      <c r="A66" s="3">
        <v>13</v>
      </c>
      <c r="B66" t="str">
        <f>VLOOKUP(A66,LookUp!A$2:H$22,2)</f>
        <v>Gorilla</v>
      </c>
      <c r="C66" s="1">
        <v>45445</v>
      </c>
      <c r="D66" s="3">
        <v>3</v>
      </c>
      <c r="E66" t="str">
        <f>VLOOKUP(D66,LookUp!L$2:M$9,2)</f>
        <v>Weather</v>
      </c>
      <c r="F66" s="7">
        <v>743</v>
      </c>
      <c r="G66" s="7">
        <v>1692</v>
      </c>
    </row>
    <row r="67" spans="1:9" x14ac:dyDescent="0.2">
      <c r="A67" s="3">
        <v>13</v>
      </c>
      <c r="B67" t="str">
        <f>VLOOKUP(A67,LookUp!A$2:H$22,2)</f>
        <v>Gorilla</v>
      </c>
      <c r="C67" s="1">
        <v>45454</v>
      </c>
      <c r="D67" s="3">
        <v>1</v>
      </c>
      <c r="E67" t="str">
        <f>VLOOKUP(D67,LookUp!L$2:M$9,2)</f>
        <v>UG Equipment Failure</v>
      </c>
      <c r="F67" s="7">
        <v>414</v>
      </c>
      <c r="G67" s="7">
        <v>513</v>
      </c>
    </row>
    <row r="68" spans="1:9" x14ac:dyDescent="0.2">
      <c r="A68" s="3">
        <v>13</v>
      </c>
      <c r="B68" t="str">
        <f>VLOOKUP(A68,LookUp!A$2:H$22,2)</f>
        <v>Gorilla</v>
      </c>
      <c r="C68" s="1">
        <v>45490</v>
      </c>
      <c r="D68" s="3">
        <v>7</v>
      </c>
      <c r="E68" t="str">
        <f>VLOOKUP(D68,LookUp!L$2:M$9,2)</f>
        <v>OH Equipment Failure</v>
      </c>
      <c r="F68" s="7">
        <v>1326</v>
      </c>
      <c r="G68" s="7">
        <v>228</v>
      </c>
    </row>
    <row r="69" spans="1:9" x14ac:dyDescent="0.2">
      <c r="A69" s="3">
        <v>13</v>
      </c>
      <c r="B69" t="str">
        <f>VLOOKUP(A69,LookUp!A$2:H$22,2)</f>
        <v>Gorilla</v>
      </c>
      <c r="C69" s="1">
        <v>45568</v>
      </c>
      <c r="D69" s="3">
        <v>7</v>
      </c>
      <c r="E69" t="str">
        <f>VLOOKUP(D69,LookUp!L$2:M$9,2)</f>
        <v>OH Equipment Failure</v>
      </c>
      <c r="F69" s="7">
        <v>321</v>
      </c>
      <c r="G69" s="7">
        <v>1623</v>
      </c>
    </row>
    <row r="70" spans="1:9" x14ac:dyDescent="0.2">
      <c r="A70" s="3">
        <v>13</v>
      </c>
      <c r="B70" t="str">
        <f>VLOOKUP(A70,LookUp!A$2:H$22,2)</f>
        <v>Gorilla</v>
      </c>
      <c r="C70" s="1">
        <v>45654</v>
      </c>
      <c r="D70" s="3">
        <v>8</v>
      </c>
      <c r="E70" t="str">
        <f>VLOOKUP(D70,LookUp!L$2:M$9,2)</f>
        <v>Other</v>
      </c>
      <c r="F70" s="7">
        <v>310</v>
      </c>
      <c r="G70" s="7">
        <v>1329</v>
      </c>
      <c r="H70" s="13"/>
      <c r="I70" s="14"/>
    </row>
    <row r="71" spans="1:9" x14ac:dyDescent="0.2">
      <c r="A71" s="3">
        <v>14</v>
      </c>
      <c r="B71" t="str">
        <f>VLOOKUP(A71,LookUp!A$2:H$22,2)</f>
        <v>Blue Jay</v>
      </c>
      <c r="C71" s="1">
        <v>45422</v>
      </c>
      <c r="D71" s="3">
        <v>5</v>
      </c>
      <c r="E71" t="str">
        <f>VLOOKUP(D71,LookUp!L$2:M$9,2)</f>
        <v>Animal</v>
      </c>
      <c r="F71" s="7">
        <v>411</v>
      </c>
      <c r="G71" s="7">
        <v>1962</v>
      </c>
      <c r="H71" s="13"/>
      <c r="I71" s="14"/>
    </row>
    <row r="72" spans="1:9" x14ac:dyDescent="0.2">
      <c r="A72" s="3">
        <v>15</v>
      </c>
      <c r="B72" t="str">
        <f>VLOOKUP(A72,LookUp!A$2:H$22,2)</f>
        <v>Thunder</v>
      </c>
      <c r="C72" s="1">
        <v>45397</v>
      </c>
      <c r="D72" s="3">
        <v>4</v>
      </c>
      <c r="E72" t="str">
        <f>VLOOKUP(D72,LookUp!L$2:M$9,2)</f>
        <v>Third Party</v>
      </c>
      <c r="F72" s="7">
        <v>1392</v>
      </c>
      <c r="G72" s="7">
        <v>218</v>
      </c>
    </row>
    <row r="73" spans="1:9" x14ac:dyDescent="0.2">
      <c r="A73" s="3">
        <v>15</v>
      </c>
      <c r="B73" t="str">
        <f>VLOOKUP(A73,LookUp!A$2:H$22,2)</f>
        <v>Thunder</v>
      </c>
      <c r="C73" s="1">
        <v>45496</v>
      </c>
      <c r="D73" s="3">
        <v>1</v>
      </c>
      <c r="E73" t="str">
        <f>VLOOKUP(D73,LookUp!L$2:M$9,2)</f>
        <v>UG Equipment Failure</v>
      </c>
      <c r="F73" s="7">
        <v>1291</v>
      </c>
      <c r="G73" s="7">
        <v>3098</v>
      </c>
      <c r="H73" s="13"/>
      <c r="I73" s="14"/>
    </row>
    <row r="74" spans="1:9" x14ac:dyDescent="0.2">
      <c r="A74" s="3">
        <v>16</v>
      </c>
      <c r="B74" t="str">
        <f>VLOOKUP(A74,LookUp!A$2:H$22,2)</f>
        <v>Lightning</v>
      </c>
      <c r="C74" s="1">
        <v>45383</v>
      </c>
      <c r="D74" s="3">
        <v>8</v>
      </c>
      <c r="E74" t="str">
        <f>VLOOKUP(D74,LookUp!L$2:M$9,2)</f>
        <v>Other</v>
      </c>
      <c r="F74" s="7">
        <v>72</v>
      </c>
      <c r="G74" s="7">
        <v>1201</v>
      </c>
      <c r="H74" s="13"/>
      <c r="I74" s="14"/>
    </row>
    <row r="75" spans="1:9" x14ac:dyDescent="0.2">
      <c r="A75" s="3">
        <v>17</v>
      </c>
      <c r="B75" t="str">
        <f>VLOOKUP(A75,LookUp!A$2:H$22,2)</f>
        <v>Hoover</v>
      </c>
      <c r="C75" s="1">
        <v>45299</v>
      </c>
      <c r="D75" s="3">
        <v>6</v>
      </c>
      <c r="E75" t="str">
        <f>VLOOKUP(D75,LookUp!L$2:M$9,2)</f>
        <v>Operation</v>
      </c>
      <c r="F75" s="7">
        <v>1153</v>
      </c>
      <c r="G75" s="7">
        <v>190</v>
      </c>
    </row>
    <row r="76" spans="1:9" x14ac:dyDescent="0.2">
      <c r="A76" s="3">
        <v>17</v>
      </c>
      <c r="B76" t="str">
        <f>VLOOKUP(A76,LookUp!A$2:H$22,2)</f>
        <v>Hoover</v>
      </c>
      <c r="C76" s="1">
        <v>45379</v>
      </c>
      <c r="D76" s="3">
        <v>1</v>
      </c>
      <c r="E76" t="str">
        <f>VLOOKUP(D76,LookUp!L$2:M$9,2)</f>
        <v>UG Equipment Failure</v>
      </c>
      <c r="F76" s="7">
        <v>570</v>
      </c>
      <c r="G76" s="7">
        <v>89</v>
      </c>
    </row>
    <row r="77" spans="1:9" x14ac:dyDescent="0.2">
      <c r="A77" s="3">
        <v>17</v>
      </c>
      <c r="B77" t="str">
        <f>VLOOKUP(A77,LookUp!A$2:H$22,2)</f>
        <v>Hoover</v>
      </c>
      <c r="C77" s="1">
        <v>45388</v>
      </c>
      <c r="D77" s="3">
        <v>1</v>
      </c>
      <c r="E77" t="str">
        <f>VLOOKUP(D77,LookUp!L$2:M$9,2)</f>
        <v>UG Equipment Failure</v>
      </c>
      <c r="F77" s="7">
        <v>434</v>
      </c>
      <c r="G77" s="7">
        <v>1274</v>
      </c>
    </row>
    <row r="78" spans="1:9" x14ac:dyDescent="0.2">
      <c r="A78" s="3">
        <v>17</v>
      </c>
      <c r="B78" t="str">
        <f>VLOOKUP(A78,LookUp!A$2:H$22,2)</f>
        <v>Hoover</v>
      </c>
      <c r="C78" s="1">
        <v>45438</v>
      </c>
      <c r="D78" s="3">
        <v>8</v>
      </c>
      <c r="E78" t="str">
        <f>VLOOKUP(D78,LookUp!L$2:M$9,2)</f>
        <v>Other</v>
      </c>
      <c r="F78" s="7">
        <v>1222</v>
      </c>
      <c r="G78" s="7">
        <v>500</v>
      </c>
    </row>
    <row r="79" spans="1:9" x14ac:dyDescent="0.2">
      <c r="A79" s="3">
        <v>17</v>
      </c>
      <c r="B79" t="str">
        <f>VLOOKUP(A79,LookUp!A$2:H$22,2)</f>
        <v>Hoover</v>
      </c>
      <c r="C79" s="1">
        <v>45452</v>
      </c>
      <c r="D79" s="3">
        <v>5</v>
      </c>
      <c r="E79" t="str">
        <f>VLOOKUP(D79,LookUp!L$2:M$9,2)</f>
        <v>Animal</v>
      </c>
      <c r="F79" s="7">
        <v>1113</v>
      </c>
      <c r="G79" s="7">
        <v>273</v>
      </c>
    </row>
    <row r="80" spans="1:9" x14ac:dyDescent="0.2">
      <c r="A80" s="3">
        <v>17</v>
      </c>
      <c r="B80" t="str">
        <f>VLOOKUP(A80,LookUp!A$2:H$22,2)</f>
        <v>Hoover</v>
      </c>
      <c r="C80" s="1">
        <v>45624</v>
      </c>
      <c r="D80" s="3">
        <v>1</v>
      </c>
      <c r="E80" t="str">
        <f>VLOOKUP(D80,LookUp!L$2:M$9,2)</f>
        <v>UG Equipment Failure</v>
      </c>
      <c r="F80" s="7">
        <v>63</v>
      </c>
      <c r="G80" s="7">
        <v>1243</v>
      </c>
    </row>
    <row r="81" spans="1:9" x14ac:dyDescent="0.2">
      <c r="A81" s="3">
        <v>17</v>
      </c>
      <c r="B81" t="str">
        <f>VLOOKUP(A81,LookUp!A$2:H$22,2)</f>
        <v>Hoover</v>
      </c>
      <c r="C81" s="1">
        <v>45635</v>
      </c>
      <c r="D81" s="3">
        <v>1</v>
      </c>
      <c r="E81" t="str">
        <f>VLOOKUP(D81,LookUp!L$2:M$9,2)</f>
        <v>UG Equipment Failure</v>
      </c>
      <c r="F81" s="7">
        <v>1363</v>
      </c>
      <c r="G81" s="7">
        <v>1461</v>
      </c>
      <c r="H81" s="13"/>
      <c r="I81" s="14"/>
    </row>
    <row r="82" spans="1:9" x14ac:dyDescent="0.2">
      <c r="A82" s="3">
        <v>18</v>
      </c>
      <c r="B82" t="str">
        <f>VLOOKUP(A82,LookUp!A$2:H$22,2)</f>
        <v>Monterey</v>
      </c>
      <c r="C82" s="1">
        <v>45311</v>
      </c>
      <c r="D82" s="3">
        <v>8</v>
      </c>
      <c r="E82" t="str">
        <f>VLOOKUP(D82,LookUp!L$2:M$9,2)</f>
        <v>Other</v>
      </c>
      <c r="F82" s="7">
        <v>1014</v>
      </c>
      <c r="G82" s="7">
        <v>466</v>
      </c>
    </row>
    <row r="83" spans="1:9" x14ac:dyDescent="0.2">
      <c r="A83" s="3">
        <v>18</v>
      </c>
      <c r="B83" t="str">
        <f>VLOOKUP(A83,LookUp!A$2:H$22,2)</f>
        <v>Monterey</v>
      </c>
      <c r="C83" s="1">
        <v>45519</v>
      </c>
      <c r="D83" s="3">
        <v>1</v>
      </c>
      <c r="E83" t="str">
        <f>VLOOKUP(D83,LookUp!L$2:M$9,2)</f>
        <v>UG Equipment Failure</v>
      </c>
      <c r="F83" s="7">
        <v>217</v>
      </c>
      <c r="G83" s="7">
        <v>528</v>
      </c>
      <c r="H83" s="13"/>
      <c r="I83" s="14"/>
    </row>
    <row r="84" spans="1:9" x14ac:dyDescent="0.2">
      <c r="A84" s="3">
        <v>19</v>
      </c>
      <c r="B84" t="str">
        <f>VLOOKUP(A84,LookUp!A$2:H$22,2)</f>
        <v>Logan</v>
      </c>
      <c r="C84" s="1">
        <v>45303</v>
      </c>
      <c r="D84" s="3">
        <v>6</v>
      </c>
      <c r="E84" t="str">
        <f>VLOOKUP(D84,LookUp!L$2:M$9,2)</f>
        <v>Operation</v>
      </c>
      <c r="F84" s="7">
        <v>900</v>
      </c>
      <c r="G84" s="7">
        <v>1595</v>
      </c>
    </row>
    <row r="85" spans="1:9" x14ac:dyDescent="0.2">
      <c r="A85" s="3">
        <v>19</v>
      </c>
      <c r="B85" t="str">
        <f>VLOOKUP(A85,LookUp!A$2:H$22,2)</f>
        <v>Logan</v>
      </c>
      <c r="C85" s="1">
        <v>45306</v>
      </c>
      <c r="D85" s="3">
        <v>6</v>
      </c>
      <c r="E85" t="str">
        <f>VLOOKUP(D85,LookUp!L$2:M$9,2)</f>
        <v>Operation</v>
      </c>
      <c r="F85" s="7">
        <v>1207</v>
      </c>
      <c r="G85" s="7">
        <v>2163</v>
      </c>
    </row>
    <row r="86" spans="1:9" x14ac:dyDescent="0.2">
      <c r="A86" s="3">
        <v>19</v>
      </c>
      <c r="B86" t="str">
        <f>VLOOKUP(A86,LookUp!A$2:H$22,2)</f>
        <v>Logan</v>
      </c>
      <c r="C86" s="1">
        <v>45313</v>
      </c>
      <c r="D86" s="3">
        <v>7</v>
      </c>
      <c r="E86" t="str">
        <f>VLOOKUP(D86,LookUp!L$2:M$9,2)</f>
        <v>OH Equipment Failure</v>
      </c>
      <c r="F86" s="7">
        <v>555</v>
      </c>
      <c r="G86" s="7">
        <v>761</v>
      </c>
    </row>
    <row r="87" spans="1:9" x14ac:dyDescent="0.2">
      <c r="A87" s="3">
        <v>19</v>
      </c>
      <c r="B87" t="str">
        <f>VLOOKUP(A87,LookUp!A$2:H$22,2)</f>
        <v>Logan</v>
      </c>
      <c r="C87" s="1">
        <v>45350</v>
      </c>
      <c r="D87" s="3">
        <v>3</v>
      </c>
      <c r="E87" t="str">
        <f>VLOOKUP(D87,LookUp!L$2:M$9,2)</f>
        <v>Weather</v>
      </c>
      <c r="F87" s="7">
        <v>781</v>
      </c>
      <c r="G87" s="7">
        <v>1022</v>
      </c>
    </row>
    <row r="88" spans="1:9" x14ac:dyDescent="0.2">
      <c r="A88" s="3">
        <v>19</v>
      </c>
      <c r="B88" t="str">
        <f>VLOOKUP(A88,LookUp!A$2:H$22,2)</f>
        <v>Logan</v>
      </c>
      <c r="C88" s="1">
        <v>45360</v>
      </c>
      <c r="D88" s="3">
        <v>4</v>
      </c>
      <c r="E88" t="str">
        <f>VLOOKUP(D88,LookUp!L$2:M$9,2)</f>
        <v>Third Party</v>
      </c>
      <c r="F88" s="7">
        <v>972</v>
      </c>
      <c r="G88" s="7">
        <v>2063</v>
      </c>
    </row>
    <row r="89" spans="1:9" x14ac:dyDescent="0.2">
      <c r="A89" s="3">
        <v>19</v>
      </c>
      <c r="B89" t="str">
        <f>VLOOKUP(A89,LookUp!A$2:H$22,2)</f>
        <v>Logan</v>
      </c>
      <c r="C89" s="1">
        <v>45464</v>
      </c>
      <c r="D89" s="3">
        <v>7</v>
      </c>
      <c r="E89" t="str">
        <f>VLOOKUP(D89,LookUp!L$2:M$9,2)</f>
        <v>OH Equipment Failure</v>
      </c>
      <c r="F89" s="7">
        <v>407</v>
      </c>
      <c r="G89" s="7">
        <v>860</v>
      </c>
    </row>
    <row r="90" spans="1:9" x14ac:dyDescent="0.2">
      <c r="A90" s="3">
        <v>19</v>
      </c>
      <c r="B90" t="str">
        <f>VLOOKUP(A90,LookUp!A$2:H$22,2)</f>
        <v>Logan</v>
      </c>
      <c r="C90" s="1">
        <v>45528</v>
      </c>
      <c r="D90" s="3">
        <v>5</v>
      </c>
      <c r="E90" t="str">
        <f>VLOOKUP(D90,LookUp!L$2:M$9,2)</f>
        <v>Animal</v>
      </c>
      <c r="F90" s="7">
        <v>839</v>
      </c>
      <c r="G90" s="7">
        <v>1863</v>
      </c>
    </row>
    <row r="91" spans="1:9" x14ac:dyDescent="0.2">
      <c r="A91" s="3">
        <v>19</v>
      </c>
      <c r="B91" t="str">
        <f>VLOOKUP(A91,LookUp!A$2:H$22,2)</f>
        <v>Logan</v>
      </c>
      <c r="C91" s="1">
        <v>45543</v>
      </c>
      <c r="D91" s="3">
        <v>2</v>
      </c>
      <c r="E91" t="str">
        <f>VLOOKUP(D91,LookUp!L$2:M$9,2)</f>
        <v>Vegetation</v>
      </c>
      <c r="F91" s="7">
        <v>315</v>
      </c>
      <c r="G91" s="7">
        <v>1628</v>
      </c>
    </row>
    <row r="92" spans="1:9" x14ac:dyDescent="0.2">
      <c r="A92" s="3">
        <v>19</v>
      </c>
      <c r="B92" t="str">
        <f>VLOOKUP(A92,LookUp!A$2:H$22,2)</f>
        <v>Logan</v>
      </c>
      <c r="C92" s="1">
        <v>45635</v>
      </c>
      <c r="D92" s="3">
        <v>7</v>
      </c>
      <c r="E92" t="str">
        <f>VLOOKUP(D92,LookUp!L$2:M$9,2)</f>
        <v>OH Equipment Failure</v>
      </c>
      <c r="F92" s="7">
        <v>781</v>
      </c>
      <c r="G92" s="7">
        <v>1263</v>
      </c>
    </row>
    <row r="93" spans="1:9" x14ac:dyDescent="0.2">
      <c r="A93" s="3">
        <v>19</v>
      </c>
      <c r="B93" t="str">
        <f>VLOOKUP(A93,LookUp!A$2:H$22,2)</f>
        <v>Logan</v>
      </c>
      <c r="C93" s="1">
        <v>45649</v>
      </c>
      <c r="D93" s="3">
        <v>7</v>
      </c>
      <c r="E93" t="str">
        <f>VLOOKUP(D93,LookUp!L$2:M$9,2)</f>
        <v>OH Equipment Failure</v>
      </c>
      <c r="F93" s="7">
        <v>54</v>
      </c>
      <c r="G93" s="7">
        <v>904</v>
      </c>
      <c r="H93" s="13"/>
      <c r="I93" s="14"/>
    </row>
    <row r="94" spans="1:9" x14ac:dyDescent="0.2">
      <c r="A94" s="3">
        <v>20</v>
      </c>
      <c r="B94" t="str">
        <f>VLOOKUP(A94,LookUp!A$2:H$22,2)</f>
        <v>Grand</v>
      </c>
      <c r="C94" s="1">
        <v>45419</v>
      </c>
      <c r="D94" s="3">
        <v>7</v>
      </c>
      <c r="E94" t="str">
        <f>VLOOKUP(D94,LookUp!L$2:M$9,2)</f>
        <v>OH Equipment Failure</v>
      </c>
      <c r="F94" s="7">
        <v>975</v>
      </c>
      <c r="G94" s="7">
        <v>243</v>
      </c>
      <c r="H94" s="13"/>
      <c r="I94" s="14"/>
    </row>
    <row r="95" spans="1:9" x14ac:dyDescent="0.2">
      <c r="A95" s="3">
        <v>21</v>
      </c>
      <c r="B95" t="str">
        <f>VLOOKUP(A95,LookUp!A$2:H$22,2)</f>
        <v>Dinan</v>
      </c>
      <c r="C95" s="1">
        <v>45321</v>
      </c>
      <c r="D95" s="3">
        <v>8</v>
      </c>
      <c r="E95" t="str">
        <f>VLOOKUP(D95,LookUp!L$2:M$9,2)</f>
        <v>Other</v>
      </c>
      <c r="F95" s="7">
        <v>384</v>
      </c>
      <c r="G95" s="7">
        <v>1674</v>
      </c>
    </row>
    <row r="96" spans="1:9" x14ac:dyDescent="0.2">
      <c r="A96" s="3">
        <v>21</v>
      </c>
      <c r="B96" t="str">
        <f>VLOOKUP(A96,LookUp!A$2:H$22,2)</f>
        <v>Dinan</v>
      </c>
      <c r="C96" s="1">
        <v>45392</v>
      </c>
      <c r="D96" s="3">
        <v>1</v>
      </c>
      <c r="E96" t="str">
        <f>VLOOKUP(D96,LookUp!L$2:M$9,2)</f>
        <v>UG Equipment Failure</v>
      </c>
      <c r="F96" s="7">
        <v>1305</v>
      </c>
      <c r="G96" s="7">
        <v>903</v>
      </c>
    </row>
    <row r="97" spans="1:9" x14ac:dyDescent="0.2">
      <c r="A97" s="3">
        <v>21</v>
      </c>
      <c r="B97" t="str">
        <f>VLOOKUP(A97,LookUp!A$2:H$22,2)</f>
        <v>Dinan</v>
      </c>
      <c r="C97" s="1">
        <v>45396</v>
      </c>
      <c r="D97" s="3">
        <v>7</v>
      </c>
      <c r="E97" t="str">
        <f>VLOOKUP(D97,LookUp!L$2:M$9,2)</f>
        <v>OH Equipment Failure</v>
      </c>
      <c r="F97" s="7">
        <v>758</v>
      </c>
      <c r="G97" s="7">
        <v>2475</v>
      </c>
    </row>
    <row r="98" spans="1:9" x14ac:dyDescent="0.2">
      <c r="A98" s="3">
        <v>21</v>
      </c>
      <c r="B98" t="str">
        <f>VLOOKUP(A98,LookUp!A$2:H$22,2)</f>
        <v>Dinan</v>
      </c>
      <c r="C98" s="1">
        <v>45406</v>
      </c>
      <c r="D98" s="3">
        <v>4</v>
      </c>
      <c r="E98" t="str">
        <f>VLOOKUP(D98,LookUp!L$2:M$9,2)</f>
        <v>Third Party</v>
      </c>
      <c r="F98" s="7">
        <v>727</v>
      </c>
      <c r="G98" s="7">
        <v>1043</v>
      </c>
    </row>
    <row r="99" spans="1:9" x14ac:dyDescent="0.2">
      <c r="A99" s="3">
        <v>21</v>
      </c>
      <c r="B99" t="str">
        <f>VLOOKUP(A99,LookUp!A$2:H$22,2)</f>
        <v>Dinan</v>
      </c>
      <c r="C99" s="1">
        <v>45440</v>
      </c>
      <c r="D99" s="3">
        <v>1</v>
      </c>
      <c r="E99" t="str">
        <f>VLOOKUP(D99,LookUp!L$2:M$9,2)</f>
        <v>UG Equipment Failure</v>
      </c>
      <c r="F99" s="7">
        <v>31</v>
      </c>
      <c r="G99" s="7">
        <v>2562</v>
      </c>
    </row>
    <row r="100" spans="1:9" x14ac:dyDescent="0.2">
      <c r="A100" s="3">
        <v>21</v>
      </c>
      <c r="B100" t="str">
        <f>VLOOKUP(A100,LookUp!A$2:H$22,2)</f>
        <v>Dinan</v>
      </c>
      <c r="C100" s="1">
        <v>45502</v>
      </c>
      <c r="D100" s="3">
        <v>4</v>
      </c>
      <c r="E100" t="str">
        <f>VLOOKUP(D100,LookUp!L$2:M$9,2)</f>
        <v>Third Party</v>
      </c>
      <c r="F100" s="7">
        <v>1221</v>
      </c>
      <c r="G100" s="7">
        <v>644</v>
      </c>
    </row>
    <row r="101" spans="1:9" x14ac:dyDescent="0.2">
      <c r="A101" s="3">
        <v>21</v>
      </c>
      <c r="B101" t="str">
        <f>VLOOKUP(A101,LookUp!A$2:H$22,2)</f>
        <v>Dinan</v>
      </c>
      <c r="C101" s="1">
        <v>45582</v>
      </c>
      <c r="D101" s="3">
        <v>5</v>
      </c>
      <c r="E101" t="str">
        <f>VLOOKUP(D101,LookUp!L$2:M$9,2)</f>
        <v>Animal</v>
      </c>
      <c r="F101" s="7">
        <v>568</v>
      </c>
      <c r="G101" s="7">
        <v>1287</v>
      </c>
      <c r="H101" s="13"/>
      <c r="I101" s="14"/>
    </row>
  </sheetData>
  <sortState xmlns:xlrd2="http://schemas.microsoft.com/office/spreadsheetml/2017/richdata2" ref="A2:G101">
    <sortCondition ref="A2:A101"/>
    <sortCondition ref="C2:C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B01FE-E4DE-49B7-B420-E065E461E21B}">
  <dimension ref="A1:O22"/>
  <sheetViews>
    <sheetView topLeftCell="A4" workbookViewId="0">
      <selection sqref="A1:A1048576"/>
    </sheetView>
  </sheetViews>
  <sheetFormatPr baseColWidth="10" defaultColWidth="8.83203125" defaultRowHeight="15" x14ac:dyDescent="0.2"/>
  <cols>
    <col min="1" max="1" width="8.33203125" bestFit="1" customWidth="1"/>
    <col min="2" max="2" width="12.83203125" bestFit="1" customWidth="1"/>
    <col min="3" max="3" width="3.33203125" bestFit="1" customWidth="1"/>
    <col min="4" max="4" width="9.5" bestFit="1" customWidth="1"/>
    <col min="5" max="5" width="10.1640625" customWidth="1"/>
    <col min="7" max="7" width="10.5" style="3" customWidth="1"/>
    <col min="8" max="8" width="12.5" style="3" customWidth="1"/>
    <col min="9" max="9" width="10.33203125" style="8" bestFit="1" customWidth="1"/>
    <col min="10" max="10" width="9.83203125" style="8" bestFit="1" customWidth="1"/>
    <col min="12" max="12" width="12.83203125" style="3" customWidth="1"/>
    <col min="13" max="13" width="20.5" bestFit="1" customWidth="1"/>
  </cols>
  <sheetData>
    <row r="1" spans="1:15" s="2" customFormat="1" ht="30" customHeight="1" x14ac:dyDescent="0.2">
      <c r="A1" s="4" t="s">
        <v>5</v>
      </c>
      <c r="B1" s="5" t="s">
        <v>0</v>
      </c>
      <c r="C1" s="5" t="s">
        <v>39</v>
      </c>
      <c r="D1" s="5" t="s">
        <v>42</v>
      </c>
      <c r="E1" s="4" t="s">
        <v>6</v>
      </c>
      <c r="F1" s="4" t="s">
        <v>7</v>
      </c>
      <c r="G1" s="4" t="s">
        <v>8</v>
      </c>
      <c r="H1" s="4" t="s">
        <v>9</v>
      </c>
      <c r="I1" s="10" t="s">
        <v>47</v>
      </c>
      <c r="J1" s="10" t="s">
        <v>48</v>
      </c>
      <c r="L1" s="4" t="s">
        <v>30</v>
      </c>
      <c r="M1" s="5" t="s">
        <v>2</v>
      </c>
    </row>
    <row r="2" spans="1:15" x14ac:dyDescent="0.2">
      <c r="A2">
        <v>1</v>
      </c>
      <c r="B2" t="s">
        <v>10</v>
      </c>
      <c r="C2">
        <v>4</v>
      </c>
      <c r="D2" t="s">
        <v>43</v>
      </c>
      <c r="E2" s="7">
        <v>1299</v>
      </c>
      <c r="F2">
        <v>45</v>
      </c>
      <c r="G2" s="3">
        <v>90</v>
      </c>
      <c r="H2" s="3">
        <f t="shared" ref="H2:H22" si="0">100-G2</f>
        <v>10</v>
      </c>
      <c r="I2" s="13">
        <v>1.68</v>
      </c>
      <c r="J2" s="14">
        <v>2E-3</v>
      </c>
      <c r="L2" s="3">
        <v>1</v>
      </c>
      <c r="M2" t="s">
        <v>31</v>
      </c>
      <c r="O2" s="12"/>
    </row>
    <row r="3" spans="1:15" x14ac:dyDescent="0.2">
      <c r="A3">
        <v>2</v>
      </c>
      <c r="B3" t="s">
        <v>11</v>
      </c>
      <c r="C3">
        <v>12</v>
      </c>
      <c r="D3" t="s">
        <v>46</v>
      </c>
      <c r="E3" s="7">
        <v>3447</v>
      </c>
      <c r="F3">
        <v>29</v>
      </c>
      <c r="G3" s="3">
        <v>82</v>
      </c>
      <c r="H3" s="3">
        <f t="shared" si="0"/>
        <v>18</v>
      </c>
      <c r="I3" s="13">
        <v>0.56999999999999995</v>
      </c>
      <c r="J3" s="14">
        <v>1E-3</v>
      </c>
      <c r="L3" s="3">
        <v>2</v>
      </c>
      <c r="M3" t="s">
        <v>32</v>
      </c>
      <c r="O3" s="11"/>
    </row>
    <row r="4" spans="1:15" x14ac:dyDescent="0.2">
      <c r="A4">
        <v>3</v>
      </c>
      <c r="B4" t="s">
        <v>12</v>
      </c>
      <c r="C4">
        <v>12</v>
      </c>
      <c r="D4" t="s">
        <v>43</v>
      </c>
      <c r="E4" s="7">
        <v>2701</v>
      </c>
      <c r="F4">
        <v>26</v>
      </c>
      <c r="G4" s="3">
        <v>55</v>
      </c>
      <c r="H4" s="3">
        <f t="shared" si="0"/>
        <v>45</v>
      </c>
      <c r="I4" s="13">
        <v>2.4</v>
      </c>
      <c r="J4" s="14">
        <v>2E-3</v>
      </c>
      <c r="L4" s="3">
        <v>3</v>
      </c>
      <c r="M4" t="s">
        <v>33</v>
      </c>
      <c r="O4" s="11"/>
    </row>
    <row r="5" spans="1:15" x14ac:dyDescent="0.2">
      <c r="A5">
        <v>4</v>
      </c>
      <c r="B5" t="s">
        <v>13</v>
      </c>
      <c r="C5">
        <v>16</v>
      </c>
      <c r="D5" t="s">
        <v>45</v>
      </c>
      <c r="E5" s="7">
        <v>1147</v>
      </c>
      <c r="F5">
        <v>101</v>
      </c>
      <c r="G5" s="3">
        <v>85</v>
      </c>
      <c r="H5" s="3">
        <f t="shared" si="0"/>
        <v>15</v>
      </c>
      <c r="I5" s="13">
        <v>1.39</v>
      </c>
      <c r="J5" s="14">
        <v>2E-3</v>
      </c>
      <c r="L5" s="3">
        <v>4</v>
      </c>
      <c r="M5" t="s">
        <v>34</v>
      </c>
      <c r="O5" s="11"/>
    </row>
    <row r="6" spans="1:15" x14ac:dyDescent="0.2">
      <c r="A6">
        <v>5</v>
      </c>
      <c r="B6" t="s">
        <v>14</v>
      </c>
      <c r="C6">
        <v>4</v>
      </c>
      <c r="D6" t="s">
        <v>46</v>
      </c>
      <c r="E6" s="7">
        <v>1706</v>
      </c>
      <c r="F6">
        <v>43</v>
      </c>
      <c r="G6" s="3">
        <v>85</v>
      </c>
      <c r="H6" s="3">
        <f t="shared" si="0"/>
        <v>15</v>
      </c>
      <c r="I6" s="13">
        <v>2.2000000000000002</v>
      </c>
      <c r="J6" s="14">
        <v>5.0000000000000001E-3</v>
      </c>
      <c r="L6" s="3">
        <v>5</v>
      </c>
      <c r="M6" t="s">
        <v>35</v>
      </c>
      <c r="O6" s="6"/>
    </row>
    <row r="7" spans="1:15" x14ac:dyDescent="0.2">
      <c r="A7">
        <v>6</v>
      </c>
      <c r="B7" t="s">
        <v>15</v>
      </c>
      <c r="C7">
        <v>12</v>
      </c>
      <c r="D7" t="s">
        <v>46</v>
      </c>
      <c r="E7" s="7">
        <v>1312</v>
      </c>
      <c r="F7">
        <v>38</v>
      </c>
      <c r="G7" s="3">
        <v>18</v>
      </c>
      <c r="H7" s="3">
        <f t="shared" si="0"/>
        <v>82</v>
      </c>
      <c r="I7" s="13">
        <v>1.79</v>
      </c>
      <c r="J7" s="14">
        <v>2E-3</v>
      </c>
      <c r="L7" s="3">
        <v>6</v>
      </c>
      <c r="M7" t="s">
        <v>36</v>
      </c>
      <c r="O7" s="6"/>
    </row>
    <row r="8" spans="1:15" x14ac:dyDescent="0.2">
      <c r="A8">
        <v>7</v>
      </c>
      <c r="B8" t="s">
        <v>16</v>
      </c>
      <c r="C8">
        <v>16</v>
      </c>
      <c r="D8" t="s">
        <v>44</v>
      </c>
      <c r="E8" s="7">
        <v>1634</v>
      </c>
      <c r="F8">
        <v>95</v>
      </c>
      <c r="G8" s="3">
        <v>65</v>
      </c>
      <c r="H8" s="3">
        <f t="shared" si="0"/>
        <v>35</v>
      </c>
      <c r="I8" s="13">
        <v>2.4</v>
      </c>
      <c r="J8" s="14">
        <v>4.0000000000000001E-3</v>
      </c>
      <c r="L8" s="3">
        <v>7</v>
      </c>
      <c r="M8" t="s">
        <v>37</v>
      </c>
      <c r="O8" s="6"/>
    </row>
    <row r="9" spans="1:15" x14ac:dyDescent="0.2">
      <c r="A9">
        <v>8</v>
      </c>
      <c r="B9" t="s">
        <v>17</v>
      </c>
      <c r="C9">
        <v>16</v>
      </c>
      <c r="D9" t="s">
        <v>44</v>
      </c>
      <c r="E9" s="7">
        <v>1641</v>
      </c>
      <c r="F9">
        <v>64</v>
      </c>
      <c r="G9" s="3">
        <v>60</v>
      </c>
      <c r="H9" s="3">
        <f t="shared" si="0"/>
        <v>40</v>
      </c>
      <c r="I9" s="13">
        <v>0.91</v>
      </c>
      <c r="J9" s="14">
        <v>1E-3</v>
      </c>
      <c r="L9" s="3">
        <v>8</v>
      </c>
      <c r="M9" t="s">
        <v>38</v>
      </c>
      <c r="O9" s="6"/>
    </row>
    <row r="10" spans="1:15" x14ac:dyDescent="0.2">
      <c r="A10">
        <v>9</v>
      </c>
      <c r="B10" t="s">
        <v>18</v>
      </c>
      <c r="C10">
        <v>16</v>
      </c>
      <c r="D10" t="s">
        <v>44</v>
      </c>
      <c r="E10" s="7">
        <v>2367</v>
      </c>
      <c r="F10">
        <v>129</v>
      </c>
      <c r="G10" s="3">
        <v>75</v>
      </c>
      <c r="H10" s="3">
        <f t="shared" si="0"/>
        <v>25</v>
      </c>
      <c r="I10" s="13">
        <v>3.77</v>
      </c>
      <c r="J10" s="14">
        <v>6.0000000000000001E-3</v>
      </c>
    </row>
    <row r="11" spans="1:15" x14ac:dyDescent="0.2">
      <c r="A11">
        <v>10</v>
      </c>
      <c r="B11" t="s">
        <v>19</v>
      </c>
      <c r="C11">
        <v>4</v>
      </c>
      <c r="D11" t="s">
        <v>45</v>
      </c>
      <c r="E11" s="7">
        <v>1647</v>
      </c>
      <c r="F11">
        <v>32</v>
      </c>
      <c r="G11" s="3">
        <v>77</v>
      </c>
      <c r="H11" s="3">
        <f t="shared" si="0"/>
        <v>23</v>
      </c>
      <c r="I11" s="13">
        <v>1.08</v>
      </c>
      <c r="J11" s="14">
        <v>1E-3</v>
      </c>
    </row>
    <row r="12" spans="1:15" x14ac:dyDescent="0.2">
      <c r="A12">
        <v>11</v>
      </c>
      <c r="B12" t="s">
        <v>20</v>
      </c>
      <c r="C12">
        <v>12</v>
      </c>
      <c r="D12" t="s">
        <v>43</v>
      </c>
      <c r="E12" s="7">
        <v>441</v>
      </c>
      <c r="F12">
        <v>32</v>
      </c>
      <c r="G12" s="3">
        <v>72</v>
      </c>
      <c r="H12" s="3">
        <f t="shared" si="0"/>
        <v>28</v>
      </c>
      <c r="I12" s="13">
        <v>13.65</v>
      </c>
      <c r="J12" s="14">
        <v>1.2E-2</v>
      </c>
    </row>
    <row r="13" spans="1:15" x14ac:dyDescent="0.2">
      <c r="A13">
        <v>12</v>
      </c>
      <c r="B13" t="s">
        <v>21</v>
      </c>
      <c r="C13">
        <v>12</v>
      </c>
      <c r="D13" t="s">
        <v>43</v>
      </c>
      <c r="E13" s="7">
        <v>1414</v>
      </c>
      <c r="F13">
        <v>22</v>
      </c>
      <c r="G13" s="3">
        <v>88</v>
      </c>
      <c r="H13" s="3">
        <f t="shared" si="0"/>
        <v>12</v>
      </c>
      <c r="I13" s="13">
        <v>1.88</v>
      </c>
      <c r="J13" s="14">
        <v>3.0000000000000001E-3</v>
      </c>
    </row>
    <row r="14" spans="1:15" x14ac:dyDescent="0.2">
      <c r="A14">
        <v>13</v>
      </c>
      <c r="B14" t="s">
        <v>22</v>
      </c>
      <c r="C14">
        <v>16</v>
      </c>
      <c r="D14" t="s">
        <v>45</v>
      </c>
      <c r="E14" s="7">
        <v>2640</v>
      </c>
      <c r="F14">
        <v>47</v>
      </c>
      <c r="G14" s="3">
        <v>38</v>
      </c>
      <c r="H14" s="3">
        <f t="shared" si="0"/>
        <v>62</v>
      </c>
      <c r="I14" s="13">
        <v>1.63</v>
      </c>
      <c r="J14" s="14">
        <v>4.0000000000000001E-3</v>
      </c>
    </row>
    <row r="15" spans="1:15" x14ac:dyDescent="0.2">
      <c r="A15">
        <v>14</v>
      </c>
      <c r="B15" t="s">
        <v>23</v>
      </c>
      <c r="C15">
        <v>16</v>
      </c>
      <c r="D15" t="s">
        <v>45</v>
      </c>
      <c r="E15" s="7">
        <v>3065</v>
      </c>
      <c r="F15">
        <v>119</v>
      </c>
      <c r="G15" s="3">
        <v>90</v>
      </c>
      <c r="H15" s="3">
        <f t="shared" si="0"/>
        <v>10</v>
      </c>
      <c r="I15" s="13">
        <v>0.13</v>
      </c>
      <c r="J15" s="14">
        <v>1E-3</v>
      </c>
    </row>
    <row r="16" spans="1:15" x14ac:dyDescent="0.2">
      <c r="A16">
        <v>15</v>
      </c>
      <c r="B16" t="s">
        <v>24</v>
      </c>
      <c r="C16">
        <v>16</v>
      </c>
      <c r="D16" t="s">
        <v>44</v>
      </c>
      <c r="E16" s="7">
        <v>3945</v>
      </c>
      <c r="F16">
        <v>72</v>
      </c>
      <c r="G16" s="3">
        <v>85</v>
      </c>
      <c r="H16" s="3">
        <f t="shared" si="0"/>
        <v>15</v>
      </c>
      <c r="I16" s="13">
        <v>0.74</v>
      </c>
      <c r="J16" s="14">
        <v>1E-3</v>
      </c>
    </row>
    <row r="17" spans="1:10" x14ac:dyDescent="0.2">
      <c r="A17">
        <v>16</v>
      </c>
      <c r="B17" t="s">
        <v>25</v>
      </c>
      <c r="C17">
        <v>4</v>
      </c>
      <c r="D17" t="s">
        <v>44</v>
      </c>
      <c r="E17" s="7">
        <v>3591</v>
      </c>
      <c r="F17">
        <v>18</v>
      </c>
      <c r="G17" s="3">
        <v>85</v>
      </c>
      <c r="H17" s="3">
        <f t="shared" si="0"/>
        <v>15</v>
      </c>
      <c r="I17" s="13">
        <v>0.02</v>
      </c>
      <c r="J17" s="14">
        <v>1E-3</v>
      </c>
    </row>
    <row r="18" spans="1:10" x14ac:dyDescent="0.2">
      <c r="A18">
        <v>17</v>
      </c>
      <c r="B18" t="s">
        <v>26</v>
      </c>
      <c r="C18">
        <v>12</v>
      </c>
      <c r="D18" t="s">
        <v>46</v>
      </c>
      <c r="E18" s="7">
        <v>2610</v>
      </c>
      <c r="F18">
        <v>112</v>
      </c>
      <c r="G18" s="3">
        <v>66</v>
      </c>
      <c r="H18" s="3">
        <f t="shared" si="0"/>
        <v>34</v>
      </c>
      <c r="I18" s="13">
        <v>2.1800000000000002</v>
      </c>
      <c r="J18" s="14">
        <v>3.0000000000000001E-3</v>
      </c>
    </row>
    <row r="19" spans="1:10" x14ac:dyDescent="0.2">
      <c r="A19">
        <v>18</v>
      </c>
      <c r="B19" t="s">
        <v>27</v>
      </c>
      <c r="C19">
        <v>16</v>
      </c>
      <c r="D19" t="s">
        <v>45</v>
      </c>
      <c r="E19" s="7">
        <v>2394</v>
      </c>
      <c r="F19">
        <v>85</v>
      </c>
      <c r="G19" s="3">
        <v>65</v>
      </c>
      <c r="H19" s="3">
        <f t="shared" si="0"/>
        <v>35</v>
      </c>
      <c r="I19" s="13">
        <v>0.62</v>
      </c>
      <c r="J19" s="14">
        <v>1E-3</v>
      </c>
    </row>
    <row r="20" spans="1:10" x14ac:dyDescent="0.2">
      <c r="A20">
        <v>19</v>
      </c>
      <c r="B20" t="s">
        <v>28</v>
      </c>
      <c r="C20">
        <v>16</v>
      </c>
      <c r="D20" t="s">
        <v>46</v>
      </c>
      <c r="E20" s="7">
        <v>3220</v>
      </c>
      <c r="F20">
        <v>45</v>
      </c>
      <c r="G20" s="3">
        <v>60</v>
      </c>
      <c r="H20" s="3">
        <f t="shared" si="0"/>
        <v>40</v>
      </c>
      <c r="I20" s="13">
        <v>1.75</v>
      </c>
      <c r="J20" s="14">
        <v>2E-3</v>
      </c>
    </row>
    <row r="21" spans="1:10" x14ac:dyDescent="0.2">
      <c r="A21">
        <v>20</v>
      </c>
      <c r="B21" t="s">
        <v>29</v>
      </c>
      <c r="C21">
        <v>4</v>
      </c>
      <c r="D21" t="s">
        <v>44</v>
      </c>
      <c r="E21" s="7">
        <v>500</v>
      </c>
      <c r="F21">
        <v>11</v>
      </c>
      <c r="G21" s="3">
        <v>90</v>
      </c>
      <c r="H21" s="3">
        <f t="shared" si="0"/>
        <v>10</v>
      </c>
      <c r="I21" s="13">
        <v>1.73</v>
      </c>
      <c r="J21" s="14">
        <v>1E-3</v>
      </c>
    </row>
    <row r="22" spans="1:10" x14ac:dyDescent="0.2">
      <c r="A22">
        <v>21</v>
      </c>
      <c r="B22" t="s">
        <v>40</v>
      </c>
      <c r="C22">
        <v>12</v>
      </c>
      <c r="D22" t="s">
        <v>43</v>
      </c>
      <c r="E22" s="7">
        <v>2600</v>
      </c>
      <c r="F22">
        <v>109</v>
      </c>
      <c r="G22" s="3">
        <v>55</v>
      </c>
      <c r="H22" s="3">
        <f t="shared" si="0"/>
        <v>45</v>
      </c>
      <c r="I22" s="13">
        <v>2.09</v>
      </c>
      <c r="J22" s="14">
        <v>1E-3</v>
      </c>
    </row>
  </sheetData>
  <sortState xmlns:xlrd2="http://schemas.microsoft.com/office/spreadsheetml/2017/richdata2" ref="A2:H22">
    <sortCondition ref="A2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Circuit Outage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Horstman</dc:creator>
  <cp:lastModifiedBy>Gerardo Gutierrez</cp:lastModifiedBy>
  <dcterms:created xsi:type="dcterms:W3CDTF">2025-02-07T18:53:54Z</dcterms:created>
  <dcterms:modified xsi:type="dcterms:W3CDTF">2025-04-15T22:47:40Z</dcterms:modified>
</cp:coreProperties>
</file>