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autoCompressPictures="0"/>
  <mc:AlternateContent xmlns:mc="http://schemas.openxmlformats.org/markup-compatibility/2006">
    <mc:Choice Requires="x15">
      <x15ac:absPath xmlns:x15ac="http://schemas.microsoft.com/office/spreadsheetml/2010/11/ac" url="https://unisalerno.sharepoint.com/sites/GPS953/Documenti condivisi/General/Management_CoralloSmart/EVM/"/>
    </mc:Choice>
  </mc:AlternateContent>
  <xr:revisionPtr revIDLastSave="71" documentId="13_ncr:1_{54D613A1-2029-4948-8ADD-73621835E378}" xr6:coauthVersionLast="47" xr6:coauthVersionMax="47" xr10:uidLastSave="{0F93BE49-CF2E-4D1C-8635-959749E00D9B}"/>
  <bookViews>
    <workbookView minimized="1" xWindow="384" yWindow="384" windowWidth="17280" windowHeight="8880" tabRatio="261" activeTab="1" xr2:uid="{00000000-000D-0000-FFFF-FFFF00000000}"/>
  </bookViews>
  <sheets>
    <sheet name="definizioni" sheetId="1" r:id="rId1"/>
    <sheet name="tabella" sheetId="3" r:id="rId2"/>
    <sheet name="grafici" sheetId="4" r:id="rId3"/>
  </sheets>
  <definedNames>
    <definedName name="_xlnm.Print_Area" localSheetId="1">tabella!$A$1:$G$17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3" l="1"/>
  <c r="E5" i="3"/>
  <c r="E9" i="3" s="1"/>
  <c r="E11" i="3"/>
  <c r="E12" i="3"/>
  <c r="E16" i="3" s="1"/>
  <c r="E17" i="3" s="1"/>
  <c r="C5" i="3"/>
  <c r="D5" i="3"/>
  <c r="B5" i="3"/>
  <c r="E14" i="3" l="1"/>
  <c r="E15" i="3" s="1"/>
  <c r="E13" i="3"/>
  <c r="E10" i="3"/>
  <c r="B10" i="3"/>
  <c r="C12" i="3"/>
  <c r="C11" i="3" l="1"/>
  <c r="C16" i="3" s="1"/>
  <c r="C17" i="3" s="1"/>
  <c r="C10" i="3"/>
  <c r="B12" i="3"/>
  <c r="B9" i="3"/>
  <c r="C9" i="3"/>
  <c r="D12" i="3"/>
  <c r="B11" i="3"/>
  <c r="B14" i="3" s="1"/>
  <c r="D10" i="3"/>
  <c r="C14" i="3" l="1"/>
  <c r="C15" i="3" s="1"/>
  <c r="D9" i="3"/>
  <c r="D11" i="3"/>
  <c r="D14" i="3" s="1"/>
  <c r="D15" i="3" s="1"/>
  <c r="B17" i="3"/>
  <c r="B15" i="3"/>
  <c r="B13" i="3"/>
  <c r="D16" i="3" l="1"/>
  <c r="C13" i="3"/>
  <c r="D17" i="3"/>
  <c r="D13" i="3"/>
</calcChain>
</file>

<file path=xl/sharedStrings.xml><?xml version="1.0" encoding="utf-8"?>
<sst xmlns="http://schemas.openxmlformats.org/spreadsheetml/2006/main" count="83" uniqueCount="79">
  <si>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</si>
  <si>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</si>
  <si>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</si>
  <si>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</si>
  <si>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</si>
  <si>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</si>
  <si>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</si>
  <si>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</si>
  <si>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</si>
  <si>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</si>
  <si>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</si>
  <si>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</si>
  <si>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</si>
  <si>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</si>
  <si>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</si>
  <si>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</si>
  <si>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</si>
  <si>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</si>
  <si>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</si>
  <si>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</si>
  <si>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</si>
  <si>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</si>
  <si>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</si>
  <si>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</si>
  <si>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</si>
  <si>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</si>
  <si>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</si>
  <si>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</si>
  <si>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</si>
  <si>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</si>
  <si>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</si>
  <si>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</si>
  <si>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</si>
  <si>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</si>
  <si>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</si>
  <si>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</si>
  <si>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</si>
  <si>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</si>
  <si>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</si>
  <si>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</si>
  <si>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</si>
  <si>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</si>
  <si>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</si>
  <si>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</si>
  <si>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</si>
  <si>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</si>
  <si>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</si>
  <si>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</si>
  <si>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</si>
  <si>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</si>
  <si>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</si>
  <si>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</si>
  <si>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</si>
  <si>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</si>
  <si>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</si>
  <si>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</si>
  <si>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</si>
  <si>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</si>
  <si>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</si>
  <si>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CoralloSmart</t>
  </si>
  <si>
    <t>Status Report</t>
  </si>
  <si>
    <t>05/12/2022</t>
  </si>
  <si>
    <t>19/12/2022</t>
  </si>
  <si>
    <t>03/01/2023</t>
  </si>
  <si>
    <t>17/01/2023</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</si>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</sst>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quot;€&quot;\ #,##0.00"/>
    <numFmt numFmtId="166" formatCode="0.000"/>
  </numFmts>
  <fonts count="17" x14ac:knownFonts="1">
    <font>
      <sz val="10"/>
      <name val="Arial"/>
    </font>
    <font>
      <sz val="10"/>
      <name val="Arial"/>
      <family val="2"/>
    </font>
    <font>
      <sz val="8"/>
      <name val="Arial"/>
      <family val="2"/>
    </font>
    <font>
      <b/>
      <sz val="10"/>
      <color indexed="9"/>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amily val="2"/>
    </font>
    <font>
      <u/>
      <sz val="10"/>
      <color theme="11"/>
      <name val="Arial"/>
      <family val="2"/>
    </font>
    <font>
      <b/>
      <sz val="10"/>
      <color rgb="FFC00000"/>
      <name val="Calibri"/>
      <family val="2"/>
      <scheme val="minor"/>
    </font>
    <font>
      <b/>
      <sz val="11"/>
      <color theme="3"/>
      <name val="Calibri"/>
      <scheme val="minor"/>
    </font>
  </fonts>
  <fills count="12">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indexed="47"/>
        <bgColor indexed="64"/>
      </patternFill>
    </fill>
    <fill>
      <patternFill patternType="solid">
        <fgColor rgb="FFCCFFCC"/>
        <bgColor indexed="64"/>
      </patternFill>
    </fill>
  </fills>
  <borders count="1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style="thin">
        <color indexed="55"/>
      </top>
      <bottom style="thin">
        <color indexed="55"/>
      </bottom>
      <diagonal/>
    </border>
    <border>
      <left/>
      <right style="thin">
        <color auto="1"/>
      </right>
      <top style="thin">
        <color indexed="55"/>
      </top>
      <bottom style="thin">
        <color indexed="55"/>
      </bottom>
      <diagonal/>
    </border>
  </borders>
  <cellStyleXfs count="6">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7" fillId="5" borderId="14"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5">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1" xfId="0"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0" fillId="0" borderId="9" xfId="0" applyBorder="1"/>
    <xf numFmtId="0" fontId="0" fillId="0" borderId="9" xfId="0" applyBorder="1" applyAlignment="1">
      <alignment horizontal="center"/>
    </xf>
    <xf numFmtId="0" fontId="0" fillId="0" borderId="9" xfId="0" applyBorder="1" applyAlignment="1">
      <alignment wrapText="1"/>
    </xf>
    <xf numFmtId="0" fontId="0" fillId="0" borderId="1" xfId="0" applyBorder="1"/>
    <xf numFmtId="0" fontId="0" fillId="0" borderId="10" xfId="0" applyBorder="1" applyAlignment="1">
      <alignment horizontal="center"/>
    </xf>
    <xf numFmtId="0" fontId="0" fillId="0" borderId="10" xfId="0" applyBorder="1" applyAlignment="1">
      <alignment wrapText="1"/>
    </xf>
    <xf numFmtId="0" fontId="0" fillId="0" borderId="2" xfId="0" applyBorder="1" applyAlignment="1">
      <alignment horizontal="center"/>
    </xf>
    <xf numFmtId="0" fontId="0" fillId="0" borderId="2" xfId="0" applyBorder="1" applyAlignment="1">
      <alignment wrapText="1"/>
    </xf>
    <xf numFmtId="0" fontId="0" fillId="0" borderId="11" xfId="0" applyBorder="1" applyAlignment="1">
      <alignment horizontal="center"/>
    </xf>
    <xf numFmtId="0" fontId="0" fillId="0" borderId="11" xfId="0" applyBorder="1" applyAlignment="1">
      <alignment wrapText="1"/>
    </xf>
    <xf numFmtId="0" fontId="0" fillId="0" borderId="12" xfId="0" applyBorder="1" applyAlignment="1">
      <alignment horizontal="center"/>
    </xf>
    <xf numFmtId="0" fontId="0" fillId="0" borderId="12"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3" xfId="0" applyBorder="1"/>
    <xf numFmtId="0" fontId="0" fillId="0" borderId="13" xfId="0" applyBorder="1" applyAlignment="1">
      <alignment horizontal="center"/>
    </xf>
    <xf numFmtId="0" fontId="0" fillId="0" borderId="13" xfId="0" applyBorder="1" applyAlignment="1">
      <alignment wrapText="1"/>
    </xf>
    <xf numFmtId="0" fontId="0" fillId="0" borderId="13" xfId="0" applyBorder="1" applyAlignment="1">
      <alignment horizontal="center" wrapText="1"/>
    </xf>
    <xf numFmtId="0" fontId="0" fillId="0" borderId="3" xfId="0" applyBorder="1"/>
    <xf numFmtId="0" fontId="0" fillId="0" borderId="3" xfId="0" applyBorder="1" applyAlignment="1">
      <alignment horizontal="center" wrapText="1"/>
    </xf>
    <xf numFmtId="0" fontId="0" fillId="0" borderId="10" xfId="0" applyBorder="1" applyAlignment="1">
      <alignment horizontal="center" wrapText="1"/>
    </xf>
    <xf numFmtId="0" fontId="0" fillId="0" borderId="2" xfId="0" applyBorder="1" applyAlignment="1">
      <alignment horizontal="center" wrapText="1"/>
    </xf>
    <xf numFmtId="0" fontId="0" fillId="0" borderId="11" xfId="0" applyBorder="1"/>
    <xf numFmtId="0" fontId="0" fillId="0" borderId="12" xfId="0" applyBorder="1"/>
    <xf numFmtId="0" fontId="0" fillId="0" borderId="10" xfId="0" applyBorder="1"/>
    <xf numFmtId="0" fontId="0" fillId="0" borderId="2" xfId="0" applyBorder="1"/>
    <xf numFmtId="0" fontId="9" fillId="0" borderId="0" xfId="2" applyFont="1" applyBorder="1" applyAlignment="1" applyProtection="1">
      <alignment horizontal="center" wrapText="1"/>
      <protection locked="0"/>
    </xf>
    <xf numFmtId="0" fontId="6" fillId="0" borderId="4" xfId="2" applyFill="1" applyBorder="1" applyAlignment="1" applyProtection="1">
      <alignment horizontal="left" wrapText="1"/>
      <protection locked="0"/>
    </xf>
    <xf numFmtId="2" fontId="6" fillId="0" borderId="0" xfId="2" applyNumberFormat="1" applyFill="1" applyBorder="1" applyAlignment="1" applyProtection="1">
      <alignment horizontal="left" wrapText="1"/>
      <protection locked="0"/>
    </xf>
    <xf numFmtId="164" fontId="6" fillId="0" borderId="5" xfId="2" applyNumberFormat="1" applyFill="1" applyBorder="1" applyAlignment="1" applyProtection="1">
      <alignment horizontal="left" vertical="center" wrapText="1"/>
      <protection locked="0"/>
    </xf>
    <xf numFmtId="0" fontId="0" fillId="7" borderId="13" xfId="0" applyFill="1" applyBorder="1" applyAlignment="1">
      <alignment wrapText="1"/>
    </xf>
    <xf numFmtId="0" fontId="0" fillId="6" borderId="3" xfId="0" applyFill="1" applyBorder="1" applyAlignment="1">
      <alignment wrapText="1"/>
    </xf>
    <xf numFmtId="0" fontId="0" fillId="8" borderId="3" xfId="0" applyFill="1" applyBorder="1" applyAlignment="1">
      <alignment wrapText="1"/>
    </xf>
    <xf numFmtId="0" fontId="8" fillId="9" borderId="1" xfId="0" applyFont="1" applyFill="1" applyBorder="1" applyAlignment="1">
      <alignment wrapText="1"/>
    </xf>
    <xf numFmtId="0" fontId="11" fillId="0" borderId="0" xfId="0" applyFont="1" applyProtection="1">
      <protection locked="0"/>
    </xf>
    <xf numFmtId="0" fontId="10" fillId="0" borderId="0" xfId="0" applyFont="1" applyAlignment="1" applyProtection="1">
      <alignment horizontal="center" vertical="center"/>
      <protection locked="0"/>
    </xf>
    <xf numFmtId="0" fontId="12" fillId="0" borderId="0" xfId="0" applyFont="1" applyProtection="1">
      <protection locked="0"/>
    </xf>
    <xf numFmtId="9" fontId="7" fillId="5" borderId="14" xfId="3" applyNumberFormat="1" applyAlignment="1" applyProtection="1">
      <alignment horizontal="right"/>
      <protection locked="0"/>
    </xf>
    <xf numFmtId="165" fontId="7" fillId="5" borderId="14" xfId="3" applyNumberFormat="1" applyAlignment="1" applyProtection="1">
      <alignment horizontal="right"/>
    </xf>
    <xf numFmtId="0" fontId="1" fillId="0" borderId="0" xfId="0" applyFont="1" applyAlignment="1">
      <alignment vertical="center" wrapText="1"/>
    </xf>
    <xf numFmtId="0" fontId="1" fillId="0" borderId="3" xfId="0" applyFont="1" applyBorder="1" applyAlignment="1">
      <alignment wrapText="1"/>
    </xf>
    <xf numFmtId="0" fontId="1" fillId="0" borderId="3" xfId="0" applyFont="1" applyBorder="1" applyAlignment="1">
      <alignment horizontal="center" vertical="center" wrapText="1"/>
    </xf>
    <xf numFmtId="165" fontId="6" fillId="0" borderId="15" xfId="2" applyNumberFormat="1" applyBorder="1" applyAlignment="1" applyProtection="1">
      <alignment horizontal="right"/>
      <protection locked="0"/>
    </xf>
    <xf numFmtId="0" fontId="6" fillId="0" borderId="16" xfId="2" applyFill="1" applyBorder="1" applyAlignment="1" applyProtection="1">
      <alignment horizontal="left" wrapText="1"/>
      <protection locked="0"/>
    </xf>
    <xf numFmtId="164" fontId="6" fillId="0" borderId="16" xfId="2" applyNumberFormat="1" applyFill="1" applyBorder="1" applyAlignment="1" applyProtection="1">
      <alignment horizontal="left" wrapText="1"/>
      <protection locked="0"/>
    </xf>
    <xf numFmtId="2" fontId="6" fillId="0" borderId="16" xfId="2" applyNumberFormat="1" applyFill="1" applyBorder="1" applyAlignment="1" applyProtection="1">
      <alignment horizontal="left" wrapText="1"/>
      <protection locked="0"/>
    </xf>
    <xf numFmtId="2" fontId="6" fillId="0" borderId="17" xfId="2" applyNumberFormat="1" applyFill="1" applyBorder="1" applyAlignment="1" applyProtection="1">
      <alignment horizontal="left" wrapText="1"/>
      <protection locked="0"/>
    </xf>
    <xf numFmtId="164" fontId="6" fillId="0" borderId="17" xfId="2" applyNumberFormat="1" applyFill="1" applyBorder="1" applyAlignment="1" applyProtection="1">
      <alignment horizontal="left" wrapText="1"/>
      <protection locked="0"/>
    </xf>
    <xf numFmtId="2" fontId="6" fillId="2" borderId="15" xfId="2" applyNumberFormat="1" applyFill="1" applyBorder="1" applyAlignment="1" applyProtection="1">
      <alignment horizontal="center"/>
    </xf>
    <xf numFmtId="164" fontId="6" fillId="6" borderId="15" xfId="2" applyNumberFormat="1" applyFill="1" applyBorder="1" applyAlignment="1" applyProtection="1">
      <alignment horizontal="center" vertical="center"/>
    </xf>
    <xf numFmtId="164" fontId="6" fillId="4" borderId="15" xfId="2" applyNumberFormat="1" applyFill="1" applyBorder="1" applyAlignment="1" applyProtection="1">
      <alignment horizontal="center" vertical="center"/>
    </xf>
    <xf numFmtId="165" fontId="16" fillId="10" borderId="15" xfId="2" applyNumberFormat="1" applyFont="1" applyFill="1" applyBorder="1" applyAlignment="1" applyProtection="1">
      <alignment horizontal="right"/>
    </xf>
    <xf numFmtId="9" fontId="16" fillId="10" borderId="14" xfId="2" applyNumberFormat="1" applyFont="1" applyFill="1" applyBorder="1" applyAlignment="1" applyProtection="1">
      <alignment horizontal="right"/>
    </xf>
    <xf numFmtId="165" fontId="16" fillId="10" borderId="14" xfId="2" applyNumberFormat="1" applyFont="1" applyFill="1" applyBorder="1" applyAlignment="1" applyProtection="1">
      <alignment horizontal="right"/>
    </xf>
    <xf numFmtId="14" fontId="16" fillId="0" borderId="13" xfId="2" applyNumberFormat="1" applyFont="1" applyFill="1" applyBorder="1" applyAlignment="1" applyProtection="1">
      <alignment horizontal="center"/>
      <protection locked="0"/>
    </xf>
    <xf numFmtId="14" fontId="6" fillId="0" borderId="1" xfId="2" applyNumberFormat="1" applyFill="1" applyBorder="1" applyAlignment="1" applyProtection="1">
      <alignment horizontal="center"/>
      <protection locked="0"/>
    </xf>
    <xf numFmtId="164" fontId="16" fillId="4" borderId="15" xfId="2" applyNumberFormat="1" applyFont="1" applyFill="1" applyBorder="1" applyAlignment="1" applyProtection="1">
      <alignment horizontal="right"/>
    </xf>
    <xf numFmtId="2" fontId="16" fillId="11" borderId="15" xfId="2" applyNumberFormat="1" applyFont="1" applyFill="1" applyBorder="1" applyAlignment="1" applyProtection="1">
      <alignment horizontal="center"/>
    </xf>
    <xf numFmtId="166" fontId="7" fillId="5" borderId="14" xfId="3" applyNumberFormat="1" applyAlignment="1" applyProtection="1">
      <alignment horizontal="right"/>
    </xf>
    <xf numFmtId="166" fontId="16" fillId="10" borderId="14" xfId="2" applyNumberFormat="1" applyFont="1" applyFill="1" applyBorder="1" applyAlignment="1" applyProtection="1">
      <alignment horizontal="right"/>
    </xf>
    <xf numFmtId="166" fontId="6" fillId="2" borderId="15" xfId="2" applyNumberFormat="1" applyFill="1" applyBorder="1" applyAlignment="1" applyProtection="1">
      <alignment horizontal="center"/>
    </xf>
    <xf numFmtId="0" fontId="5" fillId="0" borderId="0" xfId="0" applyFont="1" applyAlignment="1">
      <alignment horizontal="left" vertical="center" wrapText="1"/>
    </xf>
    <xf numFmtId="0" fontId="4" fillId="0" borderId="0" xfId="0" applyFont="1" applyAlignment="1" applyProtection="1">
      <alignment horizontal="left"/>
      <protection locked="0"/>
    </xf>
    <xf numFmtId="0" fontId="12" fillId="0" borderId="0" xfId="0" applyFont="1" applyAlignment="1" applyProtection="1">
      <alignment horizontal="left"/>
      <protection locked="0"/>
    </xf>
    <xf numFmtId="0" fontId="15" fillId="0" borderId="15" xfId="0" applyFont="1" applyBorder="1" applyAlignment="1" applyProtection="1">
      <alignment horizontal="center" vertical="center"/>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4">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B05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tabella!$B$3:$D$3</c:f>
              <c:strCache>
                <c:ptCount val="3"/>
                <c:pt idx="0">
                  <c:v>05/12/2022</c:v>
                </c:pt>
                <c:pt idx="1">
                  <c:v>19/12/2022</c:v>
                </c:pt>
                <c:pt idx="2">
                  <c:v>03/01/2023</c:v>
                </c:pt>
              </c:strCache>
            </c:strRef>
          </c:cat>
          <c:val>
            <c:numRef>
              <c:f>tabella!$B$11:$D$11</c:f>
              <c:numCache>
                <c:formatCode>0.000</c:formatCode>
                <c:ptCount val="3"/>
                <c:pt idx="0">
                  <c:v>1.0049382716049382</c:v>
                </c:pt>
                <c:pt idx="1">
                  <c:v>0.99423076923076925</c:v>
                </c:pt>
                <c:pt idx="2">
                  <c:v>1.0108108108108107</c:v>
                </c:pt>
              </c:numCache>
            </c:numRef>
          </c:val>
          <c:smooth val="0"/>
          <c:extLst>
            <c:ext xmlns:c16="http://schemas.microsoft.com/office/drawing/2014/chart" uri="{C3380CC4-5D6E-409C-BE32-E72D297353CC}">
              <c16:uniqueId val="{00000000-D283-634B-B25B-2F826A929AC3}"/>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tabella!$B$3:$D$3</c:f>
              <c:strCache>
                <c:ptCount val="3"/>
                <c:pt idx="0">
                  <c:v>05/12/2022</c:v>
                </c:pt>
                <c:pt idx="1">
                  <c:v>19/12/2022</c:v>
                </c:pt>
                <c:pt idx="2">
                  <c:v>03/01/2023</c:v>
                </c:pt>
              </c:strCache>
            </c:strRef>
          </c:cat>
          <c:val>
            <c:numRef>
              <c:f>tabella!$B$12:$D$12</c:f>
              <c:numCache>
                <c:formatCode>0.000</c:formatCode>
                <c:ptCount val="3"/>
                <c:pt idx="0">
                  <c:v>1.0049382716049382</c:v>
                </c:pt>
                <c:pt idx="1">
                  <c:v>0.99423076923076925</c:v>
                </c:pt>
                <c:pt idx="2">
                  <c:v>1.0108108108108107</c:v>
                </c:pt>
              </c:numCache>
            </c:numRef>
          </c:val>
          <c:smooth val="0"/>
          <c:extLst>
            <c:ext xmlns:c16="http://schemas.microsoft.com/office/drawing/2014/chart" uri="{C3380CC4-5D6E-409C-BE32-E72D297353CC}">
              <c16:uniqueId val="{00000001-D283-634B-B25B-2F826A929AC3}"/>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0.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tabella!$B$3:$D$3</c:f>
              <c:strCache>
                <c:ptCount val="3"/>
                <c:pt idx="0">
                  <c:v>05/12/2022</c:v>
                </c:pt>
                <c:pt idx="1">
                  <c:v>19/12/2022</c:v>
                </c:pt>
                <c:pt idx="2">
                  <c:v>03/01/2023</c:v>
                </c:pt>
              </c:strCache>
            </c:strRef>
          </c:cat>
          <c:val>
            <c:numRef>
              <c:f>tabella!$B$4:$D$4</c:f>
              <c:numCache>
                <c:formatCode>"€"\ #,##0.00</c:formatCode>
                <c:ptCount val="3"/>
                <c:pt idx="0">
                  <c:v>3300</c:v>
                </c:pt>
                <c:pt idx="1">
                  <c:v>3300</c:v>
                </c:pt>
                <c:pt idx="2">
                  <c:v>3300</c:v>
                </c:pt>
              </c:numCache>
            </c:numRef>
          </c:val>
          <c:smooth val="0"/>
          <c:extLst>
            <c:ext xmlns:c16="http://schemas.microsoft.com/office/drawing/2014/chart" uri="{C3380CC4-5D6E-409C-BE32-E72D297353CC}">
              <c16:uniqueId val="{00000000-D2B1-3C48-BB74-8B22E22D9EC1}"/>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tabella!$B$3:$D$3</c:f>
              <c:strCache>
                <c:ptCount val="3"/>
                <c:pt idx="0">
                  <c:v>05/12/2022</c:v>
                </c:pt>
                <c:pt idx="1">
                  <c:v>19/12/2022</c:v>
                </c:pt>
                <c:pt idx="2">
                  <c:v>03/01/2023</c:v>
                </c:pt>
              </c:strCache>
            </c:strRef>
          </c:cat>
          <c:val>
            <c:numRef>
              <c:f>tabella!$B$6:$D$6</c:f>
              <c:numCache>
                <c:formatCode>"€"\ #,##0.00</c:formatCode>
                <c:ptCount val="3"/>
                <c:pt idx="0">
                  <c:v>1215</c:v>
                </c:pt>
                <c:pt idx="1">
                  <c:v>1560</c:v>
                </c:pt>
                <c:pt idx="2">
                  <c:v>2775</c:v>
                </c:pt>
              </c:numCache>
            </c:numRef>
          </c:val>
          <c:smooth val="0"/>
          <c:extLst>
            <c:ext xmlns:c16="http://schemas.microsoft.com/office/drawing/2014/chart" uri="{C3380CC4-5D6E-409C-BE32-E72D297353CC}">
              <c16:uniqueId val="{00000001-D2B1-3C48-BB74-8B22E22D9EC1}"/>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tabella!$B$3:$D$3</c:f>
              <c:strCache>
                <c:ptCount val="3"/>
                <c:pt idx="0">
                  <c:v>05/12/2022</c:v>
                </c:pt>
                <c:pt idx="1">
                  <c:v>19/12/2022</c:v>
                </c:pt>
                <c:pt idx="2">
                  <c:v>03/01/2023</c:v>
                </c:pt>
              </c:strCache>
            </c:strRef>
          </c:cat>
          <c:val>
            <c:numRef>
              <c:f>tabella!$B$5:$D$5</c:f>
              <c:numCache>
                <c:formatCode>"€"\ #,##0.00</c:formatCode>
                <c:ptCount val="3"/>
                <c:pt idx="0">
                  <c:v>1221</c:v>
                </c:pt>
                <c:pt idx="1">
                  <c:v>1551</c:v>
                </c:pt>
                <c:pt idx="2">
                  <c:v>2805</c:v>
                </c:pt>
              </c:numCache>
            </c:numRef>
          </c:val>
          <c:smooth val="0"/>
          <c:extLst>
            <c:ext xmlns:c16="http://schemas.microsoft.com/office/drawing/2014/chart" uri="{C3380CC4-5D6E-409C-BE32-E72D297353CC}">
              <c16:uniqueId val="{00000002-D2B1-3C48-BB74-8B22E22D9EC1}"/>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tabella!$B$3:$D$3</c:f>
              <c:strCache>
                <c:ptCount val="3"/>
                <c:pt idx="0">
                  <c:v>05/12/2022</c:v>
                </c:pt>
                <c:pt idx="1">
                  <c:v>19/12/2022</c:v>
                </c:pt>
                <c:pt idx="2">
                  <c:v>03/01/2023</c:v>
                </c:pt>
              </c:strCache>
            </c:strRef>
          </c:cat>
          <c:val>
            <c:numRef>
              <c:f>tabella!$B$7:$D$7</c:f>
              <c:numCache>
                <c:formatCode>"€"\ #,##0.00</c:formatCode>
                <c:ptCount val="3"/>
                <c:pt idx="0">
                  <c:v>1215</c:v>
                </c:pt>
                <c:pt idx="1">
                  <c:v>1560</c:v>
                </c:pt>
                <c:pt idx="2">
                  <c:v>2775</c:v>
                </c:pt>
              </c:numCache>
            </c:numRef>
          </c:val>
          <c:smooth val="0"/>
          <c:extLst>
            <c:ext xmlns:c16="http://schemas.microsoft.com/office/drawing/2014/chart" uri="{C3380CC4-5D6E-409C-BE32-E72D297353CC}">
              <c16:uniqueId val="{00000003-D2B1-3C48-BB74-8B22E22D9EC1}"/>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tabella!$B$3:$D$3</c:f>
              <c:strCache>
                <c:ptCount val="3"/>
                <c:pt idx="0">
                  <c:v>05/12/2022</c:v>
                </c:pt>
                <c:pt idx="1">
                  <c:v>19/12/2022</c:v>
                </c:pt>
                <c:pt idx="2">
                  <c:v>03/01/2023</c:v>
                </c:pt>
              </c:strCache>
            </c:strRef>
          </c:cat>
          <c:val>
            <c:numRef>
              <c:f>tabella!$B$9:$D$9</c:f>
              <c:numCache>
                <c:formatCode>"€"\ #,##0.00</c:formatCode>
                <c:ptCount val="3"/>
                <c:pt idx="0">
                  <c:v>6</c:v>
                </c:pt>
                <c:pt idx="1">
                  <c:v>-9</c:v>
                </c:pt>
                <c:pt idx="2">
                  <c:v>30</c:v>
                </c:pt>
              </c:numCache>
            </c:numRef>
          </c:val>
          <c:smooth val="0"/>
          <c:extLst>
            <c:ext xmlns:c16="http://schemas.microsoft.com/office/drawing/2014/chart" uri="{C3380CC4-5D6E-409C-BE32-E72D297353CC}">
              <c16:uniqueId val="{00000000-C188-2649-A7EE-CFB77E16519B}"/>
            </c:ext>
          </c:extLst>
        </c:ser>
        <c:ser>
          <c:idx val="1"/>
          <c:order val="1"/>
          <c:tx>
            <c:strRef>
              <c:f>tabella!$A$10</c:f>
              <c:strCache>
                <c:ptCount val="1"/>
                <c:pt idx="0">
                  <c:v>Schedule Variance (SV)</c:v>
                </c:pt>
              </c:strCache>
            </c:strRef>
          </c:tx>
          <c:cat>
            <c:strRef>
              <c:f>tabella!$B$3:$D$3</c:f>
              <c:strCache>
                <c:ptCount val="3"/>
                <c:pt idx="0">
                  <c:v>05/12/2022</c:v>
                </c:pt>
                <c:pt idx="1">
                  <c:v>19/12/2022</c:v>
                </c:pt>
                <c:pt idx="2">
                  <c:v>03/01/2023</c:v>
                </c:pt>
              </c:strCache>
            </c:strRef>
          </c:cat>
          <c:val>
            <c:numRef>
              <c:f>tabella!$B$10:$D$10</c:f>
              <c:numCache>
                <c:formatCode>"€"\ #,##0.00</c:formatCode>
                <c:ptCount val="3"/>
                <c:pt idx="0">
                  <c:v>6</c:v>
                </c:pt>
                <c:pt idx="1">
                  <c:v>-9</c:v>
                </c:pt>
                <c:pt idx="2">
                  <c:v>30</c:v>
                </c:pt>
              </c:numCache>
            </c:numRef>
          </c:val>
          <c:smooth val="0"/>
          <c:extLst>
            <c:ext xmlns:c16="http://schemas.microsoft.com/office/drawing/2014/chart" uri="{C3380CC4-5D6E-409C-BE32-E72D297353CC}">
              <c16:uniqueId val="{00000001-C188-2649-A7EE-CFB77E16519B}"/>
            </c:ext>
          </c:extLst>
        </c:ser>
        <c:ser>
          <c:idx val="2"/>
          <c:order val="2"/>
          <c:tx>
            <c:strRef>
              <c:f>tabella!$A$15</c:f>
              <c:strCache>
                <c:ptCount val="1"/>
                <c:pt idx="0">
                  <c:v>Variance at Completion (VAC)</c:v>
                </c:pt>
              </c:strCache>
            </c:strRef>
          </c:tx>
          <c:cat>
            <c:strRef>
              <c:f>tabella!$B$3:$D$3</c:f>
              <c:strCache>
                <c:ptCount val="3"/>
                <c:pt idx="0">
                  <c:v>05/12/2022</c:v>
                </c:pt>
                <c:pt idx="1">
                  <c:v>19/12/2022</c:v>
                </c:pt>
                <c:pt idx="2">
                  <c:v>03/01/2023</c:v>
                </c:pt>
              </c:strCache>
            </c:strRef>
          </c:cat>
          <c:val>
            <c:numRef>
              <c:f>tabella!$B$15:$D$15</c:f>
              <c:numCache>
                <c:formatCode>"€"\ #,##0.00</c:formatCode>
                <c:ptCount val="3"/>
                <c:pt idx="0">
                  <c:v>16.216216216215798</c:v>
                </c:pt>
                <c:pt idx="1">
                  <c:v>-19.148936170212892</c:v>
                </c:pt>
                <c:pt idx="2">
                  <c:v>35.294117647058556</c:v>
                </c:pt>
              </c:numCache>
            </c:numRef>
          </c:val>
          <c:smooth val="0"/>
          <c:extLst>
            <c:ext xmlns:c16="http://schemas.microsoft.com/office/drawing/2014/chart" uri="{C3380CC4-5D6E-409C-BE32-E72D297353CC}">
              <c16:uniqueId val="{00000002-C188-2649-A7EE-CFB77E16519B}"/>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E17" totalsRowShown="0" headerRowDxfId="7" dataDxfId="6" tableBorderDxfId="5" headerRowCellStyle="Titolo 4" dataCellStyle="Titolo 4">
  <autoFilter ref="A3:E17" xr:uid="{00000000-0009-0000-0100-000001000000}"/>
  <tableColumns count="5">
    <tableColumn id="1" xr3:uid="{00000000-0010-0000-0000-000001000000}" name="Metric" dataDxfId="4" dataCellStyle="Titolo 4"/>
    <tableColumn id="2" xr3:uid="{00000000-0010-0000-0000-000002000000}" name="05/12/2022" dataDxfId="3" dataCellStyle="Titolo 4"/>
    <tableColumn id="3" xr3:uid="{00000000-0010-0000-0000-000003000000}" name="19/12/2022" dataDxfId="2" dataCellStyle="Titolo 4"/>
    <tableColumn id="4" xr3:uid="{00000000-0010-0000-0000-000004000000}" name="03/01/2023" dataDxfId="1" dataCellStyle="Titolo 4"/>
    <tableColumn id="5" xr3:uid="{40CD94DD-BBEF-4FE6-96DA-58287F534199}" name="17/01/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D17" sqref="D17"/>
    </sheetView>
  </sheetViews>
  <sheetFormatPr defaultColWidth="8.664062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72" t="s">
        <v>0</v>
      </c>
      <c r="B1" s="72"/>
      <c r="C1" s="72"/>
      <c r="D1" s="72"/>
    </row>
    <row r="2" spans="1:5" ht="38.25" customHeight="1" x14ac:dyDescent="0.25">
      <c r="A2" s="71" t="s">
        <v>1</v>
      </c>
      <c r="B2" s="71"/>
      <c r="C2" s="71"/>
      <c r="D2" s="71"/>
    </row>
    <row r="3" spans="1:5" x14ac:dyDescent="0.25">
      <c r="A3" s="49"/>
      <c r="B3" s="49"/>
      <c r="C3" s="49"/>
      <c r="D3" s="49"/>
    </row>
    <row r="4" spans="1:5" x14ac:dyDescent="0.25">
      <c r="A4" s="8" t="s">
        <v>2</v>
      </c>
      <c r="B4" s="9" t="s">
        <v>3</v>
      </c>
      <c r="C4" s="9" t="s">
        <v>4</v>
      </c>
      <c r="D4" s="7" t="s">
        <v>5</v>
      </c>
    </row>
    <row r="5" spans="1:5" x14ac:dyDescent="0.25">
      <c r="A5" s="10" t="s">
        <v>6</v>
      </c>
      <c r="B5" s="11" t="s">
        <v>7</v>
      </c>
      <c r="C5" s="12" t="s">
        <v>8</v>
      </c>
      <c r="D5" s="11" t="s">
        <v>9</v>
      </c>
    </row>
    <row r="6" spans="1:5" x14ac:dyDescent="0.25">
      <c r="A6" s="32" t="s">
        <v>10</v>
      </c>
      <c r="B6" s="18" t="s">
        <v>11</v>
      </c>
      <c r="C6" s="19" t="s">
        <v>12</v>
      </c>
      <c r="D6" s="18" t="s">
        <v>9</v>
      </c>
    </row>
    <row r="7" spans="1:5" ht="26.4" x14ac:dyDescent="0.25">
      <c r="A7" s="28" t="s">
        <v>13</v>
      </c>
      <c r="B7" s="22" t="s">
        <v>14</v>
      </c>
      <c r="C7" s="50" t="s">
        <v>15</v>
      </c>
      <c r="D7" s="51" t="s">
        <v>16</v>
      </c>
    </row>
    <row r="8" spans="1:5" ht="26.4" x14ac:dyDescent="0.25">
      <c r="A8" s="33" t="s">
        <v>17</v>
      </c>
      <c r="B8" s="20" t="s">
        <v>18</v>
      </c>
      <c r="C8" s="21" t="s">
        <v>19</v>
      </c>
      <c r="D8" s="20" t="s">
        <v>9</v>
      </c>
    </row>
    <row r="9" spans="1:5" ht="25.5" customHeight="1" x14ac:dyDescent="0.25">
      <c r="A9" s="24" t="s">
        <v>20</v>
      </c>
      <c r="B9" s="25" t="s">
        <v>21</v>
      </c>
      <c r="C9" s="26" t="s">
        <v>22</v>
      </c>
      <c r="D9" s="27" t="s">
        <v>23</v>
      </c>
    </row>
    <row r="10" spans="1:5" ht="39.6" x14ac:dyDescent="0.25">
      <c r="A10" s="28" t="s">
        <v>24</v>
      </c>
      <c r="B10" s="22" t="s">
        <v>25</v>
      </c>
      <c r="C10" s="23" t="s">
        <v>26</v>
      </c>
      <c r="D10" s="29" t="s">
        <v>27</v>
      </c>
      <c r="E10" s="2"/>
    </row>
    <row r="11" spans="1:5" ht="39.6" x14ac:dyDescent="0.25">
      <c r="A11" s="24" t="s">
        <v>28</v>
      </c>
      <c r="B11" s="25" t="s">
        <v>29</v>
      </c>
      <c r="C11" s="26" t="s">
        <v>30</v>
      </c>
      <c r="D11" s="27" t="s">
        <v>31</v>
      </c>
    </row>
    <row r="12" spans="1:5" ht="26.4" x14ac:dyDescent="0.25">
      <c r="A12" s="28" t="s">
        <v>32</v>
      </c>
      <c r="B12" s="22" t="s">
        <v>33</v>
      </c>
      <c r="C12" s="23" t="s">
        <v>34</v>
      </c>
      <c r="D12" s="29" t="s">
        <v>35</v>
      </c>
    </row>
    <row r="13" spans="1:5" ht="26.4" x14ac:dyDescent="0.25">
      <c r="A13" s="34" t="s">
        <v>36</v>
      </c>
      <c r="B13" s="14" t="s">
        <v>37</v>
      </c>
      <c r="C13" s="15" t="s">
        <v>38</v>
      </c>
      <c r="D13" s="30" t="s">
        <v>39</v>
      </c>
    </row>
    <row r="14" spans="1:5" ht="39.6" x14ac:dyDescent="0.25">
      <c r="A14" s="35" t="s">
        <v>40</v>
      </c>
      <c r="B14" s="16" t="s">
        <v>41</v>
      </c>
      <c r="C14" s="17" t="s">
        <v>42</v>
      </c>
      <c r="D14" s="31" t="s">
        <v>43</v>
      </c>
    </row>
    <row r="15" spans="1:5" ht="39.6" x14ac:dyDescent="0.25">
      <c r="A15" s="24" t="s">
        <v>44</v>
      </c>
      <c r="B15" s="25" t="s">
        <v>45</v>
      </c>
      <c r="C15" s="26" t="s">
        <v>46</v>
      </c>
      <c r="D15" s="27" t="s">
        <v>47</v>
      </c>
    </row>
    <row r="16" spans="1:5" ht="39.6" x14ac:dyDescent="0.25">
      <c r="A16" s="28" t="s">
        <v>48</v>
      </c>
      <c r="B16" s="22"/>
      <c r="C16" s="23" t="s">
        <v>49</v>
      </c>
      <c r="D16" s="29" t="s">
        <v>50</v>
      </c>
    </row>
    <row r="17" spans="1:4" x14ac:dyDescent="0.25">
      <c r="A17" s="24"/>
      <c r="B17" s="25"/>
      <c r="C17" s="40" t="s">
        <v>51</v>
      </c>
      <c r="D17" s="25" t="s">
        <v>52</v>
      </c>
    </row>
    <row r="18" spans="1:4" x14ac:dyDescent="0.25">
      <c r="A18" s="28"/>
      <c r="B18" s="22"/>
      <c r="C18" s="41" t="s">
        <v>53</v>
      </c>
      <c r="D18" s="22" t="s">
        <v>54</v>
      </c>
    </row>
    <row r="19" spans="1:4" x14ac:dyDescent="0.25">
      <c r="A19" s="28"/>
      <c r="B19" s="22"/>
      <c r="C19" s="42" t="s">
        <v>55</v>
      </c>
      <c r="D19" s="22" t="s">
        <v>56</v>
      </c>
    </row>
    <row r="20" spans="1:4" x14ac:dyDescent="0.25">
      <c r="A20" s="13"/>
      <c r="B20" s="6"/>
      <c r="C20" s="43" t="s">
        <v>57</v>
      </c>
      <c r="D20" s="6"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H35"/>
  <sheetViews>
    <sheetView showGridLines="0" tabSelected="1" zoomScale="130" zoomScaleNormal="130" zoomScalePageLayoutView="125" workbookViewId="0">
      <pane xSplit="1" ySplit="3" topLeftCell="B4" activePane="bottomRight" state="frozen"/>
      <selection pane="topRight" activeCell="B1" sqref="B1"/>
      <selection pane="bottomLeft" activeCell="A5" sqref="A5"/>
      <selection pane="bottomRight" activeCell="G11" sqref="G11"/>
    </sheetView>
  </sheetViews>
  <sheetFormatPr defaultColWidth="8.6640625" defaultRowHeight="13.2" x14ac:dyDescent="0.25"/>
  <cols>
    <col min="1" max="1" width="41.33203125" style="4" customWidth="1"/>
    <col min="2" max="2" width="18.44140625" style="5" customWidth="1"/>
    <col min="3" max="3" width="19" style="3" customWidth="1"/>
    <col min="4" max="5" width="19.6640625" style="3" customWidth="1"/>
    <col min="6" max="6" width="19" style="3" customWidth="1"/>
    <col min="7" max="7" width="18.6640625" style="3" customWidth="1"/>
    <col min="8" max="8" width="19.33203125" style="3" customWidth="1"/>
    <col min="9" max="16384" width="8.6640625" style="3"/>
  </cols>
  <sheetData>
    <row r="1" spans="1:8" ht="18" x14ac:dyDescent="0.35">
      <c r="A1" s="73" t="s">
        <v>0</v>
      </c>
      <c r="B1" s="73"/>
      <c r="C1" s="73"/>
      <c r="D1" s="73"/>
      <c r="E1" s="46"/>
      <c r="F1" s="46"/>
      <c r="G1" s="46"/>
    </row>
    <row r="2" spans="1:8" ht="15.75" customHeight="1" x14ac:dyDescent="0.35">
      <c r="A2" s="46" t="s">
        <v>59</v>
      </c>
      <c r="B2" s="74" t="s">
        <v>60</v>
      </c>
      <c r="C2" s="74"/>
      <c r="D2" s="74"/>
      <c r="E2" s="74"/>
      <c r="F2" s="45"/>
      <c r="G2" s="45"/>
      <c r="H2" s="44"/>
    </row>
    <row r="3" spans="1:8" ht="18" x14ac:dyDescent="0.35">
      <c r="A3" s="36" t="s">
        <v>2</v>
      </c>
      <c r="B3" s="65" t="s">
        <v>61</v>
      </c>
      <c r="C3" s="65" t="s">
        <v>62</v>
      </c>
      <c r="D3" s="65" t="s">
        <v>63</v>
      </c>
      <c r="E3" s="64" t="s">
        <v>64</v>
      </c>
    </row>
    <row r="4" spans="1:8" ht="14.4" x14ac:dyDescent="0.3">
      <c r="A4" s="37" t="s">
        <v>65</v>
      </c>
      <c r="B4" s="52">
        <v>3300</v>
      </c>
      <c r="C4" s="52">
        <v>3300</v>
      </c>
      <c r="D4" s="52">
        <v>3300</v>
      </c>
      <c r="E4" s="52">
        <v>3300</v>
      </c>
    </row>
    <row r="5" spans="1:8" ht="14.4" x14ac:dyDescent="0.3">
      <c r="A5" s="53" t="s">
        <v>66</v>
      </c>
      <c r="B5" s="52">
        <f>B8*B4</f>
        <v>1221</v>
      </c>
      <c r="C5" s="52">
        <f t="shared" ref="C5:D5" si="0">C8*C4</f>
        <v>1551</v>
      </c>
      <c r="D5" s="52">
        <f t="shared" si="0"/>
        <v>2805</v>
      </c>
      <c r="E5" s="61">
        <f t="shared" ref="E5" si="1">E8*E4</f>
        <v>3300</v>
      </c>
    </row>
    <row r="6" spans="1:8" ht="14.4" x14ac:dyDescent="0.3">
      <c r="A6" s="53" t="s">
        <v>67</v>
      </c>
      <c r="B6" s="52">
        <v>1215</v>
      </c>
      <c r="C6" s="52">
        <v>1560</v>
      </c>
      <c r="D6" s="52">
        <v>2775</v>
      </c>
      <c r="E6" s="52">
        <v>3300</v>
      </c>
    </row>
    <row r="7" spans="1:8" ht="14.4" x14ac:dyDescent="0.3">
      <c r="A7" s="53" t="s">
        <v>68</v>
      </c>
      <c r="B7" s="52">
        <v>1215</v>
      </c>
      <c r="C7" s="52">
        <v>1560</v>
      </c>
      <c r="D7" s="52">
        <v>2775</v>
      </c>
      <c r="E7" s="52">
        <v>3300</v>
      </c>
    </row>
    <row r="8" spans="1:8" ht="14.4" x14ac:dyDescent="0.3">
      <c r="A8" s="53" t="s">
        <v>69</v>
      </c>
      <c r="B8" s="47">
        <v>0.37</v>
      </c>
      <c r="C8" s="47">
        <v>0.47</v>
      </c>
      <c r="D8" s="47">
        <v>0.85</v>
      </c>
      <c r="E8" s="62">
        <v>1</v>
      </c>
    </row>
    <row r="9" spans="1:8" ht="14.4" x14ac:dyDescent="0.3">
      <c r="A9" s="54" t="s">
        <v>70</v>
      </c>
      <c r="B9" s="48">
        <f t="shared" ref="B9:D9" si="2">B5-B6</f>
        <v>6</v>
      </c>
      <c r="C9" s="48">
        <f t="shared" si="2"/>
        <v>-9</v>
      </c>
      <c r="D9" s="48">
        <f t="shared" si="2"/>
        <v>30</v>
      </c>
      <c r="E9" s="63">
        <f t="shared" ref="E9" si="3">E5-E6</f>
        <v>0</v>
      </c>
    </row>
    <row r="10" spans="1:8" ht="14.4" x14ac:dyDescent="0.3">
      <c r="A10" s="54" t="s">
        <v>71</v>
      </c>
      <c r="B10" s="48">
        <f t="shared" ref="B10:D10" si="4">B5-B7</f>
        <v>6</v>
      </c>
      <c r="C10" s="48">
        <f t="shared" si="4"/>
        <v>-9</v>
      </c>
      <c r="D10" s="48">
        <f t="shared" si="4"/>
        <v>30</v>
      </c>
      <c r="E10" s="63">
        <f t="shared" ref="E10" si="5">E5-E7</f>
        <v>0</v>
      </c>
    </row>
    <row r="11" spans="1:8" ht="14.4" x14ac:dyDescent="0.3">
      <c r="A11" s="55" t="s">
        <v>72</v>
      </c>
      <c r="B11" s="68">
        <f t="shared" ref="B11:D11" si="6">IF(B6,B5/B6,"")</f>
        <v>1.0049382716049382</v>
      </c>
      <c r="C11" s="68">
        <f t="shared" si="6"/>
        <v>0.99423076923076925</v>
      </c>
      <c r="D11" s="68">
        <f t="shared" si="6"/>
        <v>1.0108108108108107</v>
      </c>
      <c r="E11" s="69">
        <f t="shared" ref="E11" si="7">IF(E6,E5/E6,"")</f>
        <v>1</v>
      </c>
    </row>
    <row r="12" spans="1:8" ht="14.4" x14ac:dyDescent="0.3">
      <c r="A12" s="56" t="s">
        <v>73</v>
      </c>
      <c r="B12" s="68">
        <f t="shared" ref="B12:D12" si="8">IF(B7,B5/B7,"")</f>
        <v>1.0049382716049382</v>
      </c>
      <c r="C12" s="68">
        <f t="shared" si="8"/>
        <v>0.99423076923076925</v>
      </c>
      <c r="D12" s="68">
        <f t="shared" si="8"/>
        <v>1.0108108108108107</v>
      </c>
      <c r="E12" s="69">
        <f t="shared" ref="E12" si="9">IF(E7,E5/E7,"")</f>
        <v>1</v>
      </c>
    </row>
    <row r="13" spans="1:8" ht="14.4" x14ac:dyDescent="0.3">
      <c r="A13" s="57" t="s">
        <v>74</v>
      </c>
      <c r="B13" s="48">
        <f t="shared" ref="B13:D13" si="10">IF(B5,IF(B6,B14-B6,""),"")</f>
        <v>2068.7837837837842</v>
      </c>
      <c r="C13" s="48">
        <f t="shared" si="10"/>
        <v>1759.1489361702129</v>
      </c>
      <c r="D13" s="48">
        <f t="shared" si="10"/>
        <v>489.70588235294144</v>
      </c>
      <c r="E13" s="63">
        <f t="shared" ref="E13" si="11">IF(E5,IF(E6,E14-E6,""),"")</f>
        <v>0</v>
      </c>
    </row>
    <row r="14" spans="1:8" ht="14.4" x14ac:dyDescent="0.3">
      <c r="A14" s="57" t="s">
        <v>75</v>
      </c>
      <c r="B14" s="48">
        <f t="shared" ref="B14:D14" si="12">IF(B5,IF(B6,B4/B11,""),"")</f>
        <v>3283.7837837837842</v>
      </c>
      <c r="C14" s="48">
        <f t="shared" si="12"/>
        <v>3319.1489361702129</v>
      </c>
      <c r="D14" s="48">
        <f t="shared" si="12"/>
        <v>3264.7058823529414</v>
      </c>
      <c r="E14" s="63">
        <f t="shared" ref="E14" si="13">IF(E5,IF(E6,E4/E11,""),"")</f>
        <v>3300</v>
      </c>
    </row>
    <row r="15" spans="1:8" ht="14.4" x14ac:dyDescent="0.3">
      <c r="A15" s="57" t="s">
        <v>76</v>
      </c>
      <c r="B15" s="48">
        <f t="shared" ref="B15:D15" si="14">IF(B5,IF(B6,B4-B14,""),"")</f>
        <v>16.216216216215798</v>
      </c>
      <c r="C15" s="48">
        <f t="shared" si="14"/>
        <v>-19.148936170212892</v>
      </c>
      <c r="D15" s="48">
        <f t="shared" si="14"/>
        <v>35.294117647058556</v>
      </c>
      <c r="E15" s="63">
        <f t="shared" ref="E15" si="15">IF(E5,IF(E6,E4-E14,""),"")</f>
        <v>0</v>
      </c>
    </row>
    <row r="16" spans="1:8" ht="14.4" x14ac:dyDescent="0.3">
      <c r="A16" s="38" t="s">
        <v>77</v>
      </c>
      <c r="B16" s="70">
        <f>(B12+B11)/2</f>
        <v>1.0049382716049382</v>
      </c>
      <c r="C16" s="58">
        <f t="shared" ref="C16" si="16">(C12+C11)/2</f>
        <v>0.99423076923076925</v>
      </c>
      <c r="D16" s="58">
        <f>(D12+D11)/2</f>
        <v>1.0108108108108107</v>
      </c>
      <c r="E16" s="67">
        <f t="shared" ref="E16" si="17">(E12+E11)/2</f>
        <v>1</v>
      </c>
    </row>
    <row r="17" spans="1:6" ht="14.4" x14ac:dyDescent="0.3">
      <c r="A17" s="39" t="s">
        <v>78</v>
      </c>
      <c r="B17" s="59" t="str">
        <f t="shared" ref="B17:D17" si="18">IF(B7,IF(B6,IF(B16&lt;0.65,"BLACK",IF(B16&lt;0.85,"RED",IF(B16&lt;1,"YELLOW","GREEN"))),""),"")</f>
        <v>GREEN</v>
      </c>
      <c r="C17" s="60" t="str">
        <f t="shared" si="18"/>
        <v>YELLOW</v>
      </c>
      <c r="D17" s="60" t="str">
        <f t="shared" si="18"/>
        <v>GREEN</v>
      </c>
      <c r="E17" s="66" t="str">
        <f t="shared" ref="E17" si="19">IF(E7,IF(E6,IF(E16&lt;0.65,"BLACK",IF(E16&lt;0.85,"RED",IF(E16&lt;1,"YELLOW","GREEN"))),""),"")</f>
        <v>GREEN</v>
      </c>
    </row>
    <row r="18" spans="1:6" x14ac:dyDescent="0.25">
      <c r="C18" s="5"/>
      <c r="D18" s="5"/>
      <c r="E18" s="5"/>
      <c r="F18" s="5"/>
    </row>
    <row r="19" spans="1:6" x14ac:dyDescent="0.25">
      <c r="C19" s="5"/>
      <c r="D19" s="5"/>
      <c r="E19" s="5"/>
      <c r="F19" s="5"/>
    </row>
    <row r="20" spans="1:6" x14ac:dyDescent="0.25">
      <c r="C20" s="5"/>
      <c r="D20" s="5"/>
      <c r="F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2">
    <mergeCell ref="A1:D1"/>
    <mergeCell ref="B2:E2"/>
  </mergeCells>
  <phoneticPr fontId="2" type="noConversion"/>
  <conditionalFormatting sqref="A17">
    <cfRule type="cellIs" dxfId="13" priority="1" stopIfTrue="1" operator="equal">
      <formula>"GREEN"</formula>
    </cfRule>
    <cfRule type="cellIs" dxfId="12" priority="2" stopIfTrue="1" operator="equal">
      <formula>"YELLOW"</formula>
    </cfRule>
    <cfRule type="cellIs" dxfId="11" priority="3" stopIfTrue="1" operator="equal">
      <formula>"RED"</formula>
    </cfRule>
  </conditionalFormatting>
  <conditionalFormatting sqref="B17:E17">
    <cfRule type="cellIs" dxfId="10" priority="4" stopIfTrue="1" operator="equal">
      <formula>"GREEN"</formula>
    </cfRule>
    <cfRule type="cellIs" dxfId="9" priority="5" stopIfTrue="1" operator="equal">
      <formula>"YELLOW"</formula>
    </cfRule>
    <cfRule type="cellIs" dxfId="8" priority="6" stopIfTrue="1" operator="equal">
      <formula>"RED"</formula>
    </cfRule>
  </conditionalFormatting>
  <dataValidations count="1">
    <dataValidation type="decimal" allowBlank="1" showInputMessage="1" showErrorMessage="1" error="Please enter a valid number." sqref="B4:E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30" zoomScale="70" zoomScaleNormal="70" zoomScalePageLayoutView="85" workbookViewId="0">
      <selection activeCell="W18" sqref="W18"/>
    </sheetView>
  </sheetViews>
  <sheetFormatPr defaultColWidth="8.664062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D6BB54714A87E44B6805EF88D52425B" ma:contentTypeVersion="8" ma:contentTypeDescription="Creare un nuovo documento." ma:contentTypeScope="" ma:versionID="5c71c1c2042618d9373de38b14a2ac95">
  <xsd:schema xmlns:xsd="http://www.w3.org/2001/XMLSchema" xmlns:xs="http://www.w3.org/2001/XMLSchema" xmlns:p="http://schemas.microsoft.com/office/2006/metadata/properties" xmlns:ns2="a65ae7f0-2710-4003-b7fa-618684872d6b" xmlns:ns3="b8b568ea-dbf3-4dba-84d0-87559ad5801e" targetNamespace="http://schemas.microsoft.com/office/2006/metadata/properties" ma:root="true" ma:fieldsID="8deb7c58249d2edc280fc2f01946e195" ns2:_="" ns3:_="">
    <xsd:import namespace="a65ae7f0-2710-4003-b7fa-618684872d6b"/>
    <xsd:import namespace="b8b568ea-dbf3-4dba-84d0-87559ad5801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5ae7f0-2710-4003-b7fa-618684872d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Tag immagine" ma:readOnly="false" ma:fieldId="{5cf76f15-5ced-4ddc-b409-7134ff3c332f}" ma:taxonomyMulti="true" ma:sspId="15f82a6a-8e37-4253-84f4-d1f37f67418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b568ea-dbf3-4dba-84d0-87559ad5801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abf3314-e0ff-4e3a-80f6-729ab3cc0121}" ma:internalName="TaxCatchAll" ma:showField="CatchAllData" ma:web="b8b568ea-dbf3-4dba-84d0-87559ad58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TaxCatchAll xmlns="b8b568ea-dbf3-4dba-84d0-87559ad5801e" xsi:nil="true"/>
    <lcf76f155ced4ddcb4097134ff3c332f xmlns="a65ae7f0-2710-4003-b7fa-618684872d6b">
      <Terms xmlns="http://schemas.microsoft.com/office/infopath/2007/PartnerControls"/>
    </lcf76f155ced4ddcb4097134ff3c332f>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5492E9-B07F-4797-B4C9-E1791119C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5ae7f0-2710-4003-b7fa-618684872d6b"/>
    <ds:schemaRef ds:uri="b8b568ea-dbf3-4dba-84d0-87559ad58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132233-F222-492C-9D45-2E862E9A3BD7}">
  <ds:schemaRef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 ds:uri="b8b568ea-dbf3-4dba-84d0-87559ad5801e"/>
    <ds:schemaRef ds:uri="a65ae7f0-2710-4003-b7fa-618684872d6b"/>
    <ds:schemaRef ds:uri="http://purl.org/dc/elements/1.1/"/>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6C8952B8-A92A-4EC6-919A-585326AE1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earned value analysis</dc:title>
  <dc:subject>controllo del costo</dc:subject>
  <dc:creator>Angelo</dc:creator>
  <cp:keywords/>
  <dc:description/>
  <cp:lastModifiedBy>gerardo iuliano</cp:lastModifiedBy>
  <cp:revision/>
  <dcterms:created xsi:type="dcterms:W3CDTF">2004-04-27T16:32:13Z</dcterms:created>
  <dcterms:modified xsi:type="dcterms:W3CDTF">2023-01-16T17:31:02Z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0x010100AD6BB54714A87E44B6805EF88D52425B</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y fmtid="{D5CDD505-2E9C-101B-9397-08002B2CF9AE}" pid="42" name="MediaServiceImageTags">
    <vt:lpwstr/>
  </property>
</Properties>
</file>