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Monte Carlo\"/>
    </mc:Choice>
  </mc:AlternateContent>
  <xr:revisionPtr revIDLastSave="0" documentId="13_ncr:1_{98DE2DE9-9FE0-4988-ABC0-FFF9ECFB6EA3}" xr6:coauthVersionLast="47" xr6:coauthVersionMax="47" xr10:uidLastSave="{00000000-0000-0000-0000-000000000000}"/>
  <bookViews>
    <workbookView xWindow="-108" yWindow="-108" windowWidth="23256" windowHeight="12576" activeTab="3" xr2:uid="{7F1B832B-F964-46E2-BB2A-F8ACE16AE7B8}"/>
  </bookViews>
  <sheets>
    <sheet name="Dist de probabilidades" sheetId="1" r:id="rId1"/>
    <sheet name="geometria de vigas" sheetId="4" r:id="rId2"/>
    <sheet name="bias y CoV para matlab" sheetId="3" r:id="rId3"/>
    <sheet name="Datos vigas para matlab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E103" i="4"/>
  <c r="F103" i="4"/>
  <c r="H102" i="2" s="1"/>
  <c r="E96" i="4"/>
  <c r="F96" i="4"/>
  <c r="H95" i="2" s="1"/>
  <c r="E97" i="4"/>
  <c r="I96" i="2" s="1"/>
  <c r="F97" i="4"/>
  <c r="H96" i="2" s="1"/>
  <c r="E98" i="4"/>
  <c r="F98" i="4"/>
  <c r="H97" i="2" s="1"/>
  <c r="E99" i="4"/>
  <c r="F99" i="4"/>
  <c r="H98" i="2" s="1"/>
  <c r="E100" i="4"/>
  <c r="F100" i="4"/>
  <c r="H99" i="2" s="1"/>
  <c r="E101" i="4"/>
  <c r="F101" i="4"/>
  <c r="H100" i="2" s="1"/>
  <c r="E102" i="4"/>
  <c r="F102" i="4"/>
  <c r="H101" i="2" s="1"/>
  <c r="E71" i="4"/>
  <c r="F71" i="4"/>
  <c r="H70" i="2" s="1"/>
  <c r="E72" i="4"/>
  <c r="I71" i="2" s="1"/>
  <c r="F72" i="4"/>
  <c r="G72" i="4" s="1"/>
  <c r="J72" i="4" s="1"/>
  <c r="E73" i="4"/>
  <c r="I72" i="2" s="1"/>
  <c r="F73" i="4"/>
  <c r="H72" i="2" s="1"/>
  <c r="E74" i="4"/>
  <c r="I73" i="2" s="1"/>
  <c r="F74" i="4"/>
  <c r="H73" i="2" s="1"/>
  <c r="E75" i="4"/>
  <c r="F75" i="4"/>
  <c r="H74" i="2" s="1"/>
  <c r="E76" i="4"/>
  <c r="F76" i="4"/>
  <c r="H75" i="2" s="1"/>
  <c r="E77" i="4"/>
  <c r="F77" i="4"/>
  <c r="H76" i="2" s="1"/>
  <c r="E78" i="4"/>
  <c r="I77" i="2" s="1"/>
  <c r="F78" i="4"/>
  <c r="G78" i="4" s="1"/>
  <c r="J78" i="4" s="1"/>
  <c r="K78" i="4" s="1"/>
  <c r="D77" i="2" s="1"/>
  <c r="E46" i="4"/>
  <c r="I45" i="2" s="1"/>
  <c r="F46" i="4"/>
  <c r="H45" i="2" s="1"/>
  <c r="E47" i="4"/>
  <c r="I46" i="2" s="1"/>
  <c r="F47" i="4"/>
  <c r="H46" i="2" s="1"/>
  <c r="E48" i="4"/>
  <c r="F48" i="4"/>
  <c r="H47" i="2" s="1"/>
  <c r="E49" i="4"/>
  <c r="F49" i="4"/>
  <c r="H48" i="2" s="1"/>
  <c r="E50" i="4"/>
  <c r="I49" i="2" s="1"/>
  <c r="F50" i="4"/>
  <c r="H49" i="2" s="1"/>
  <c r="E51" i="4"/>
  <c r="I50" i="2" s="1"/>
  <c r="F51" i="4"/>
  <c r="E52" i="4"/>
  <c r="I51" i="2" s="1"/>
  <c r="F52" i="4"/>
  <c r="H51" i="2" s="1"/>
  <c r="E53" i="4"/>
  <c r="I52" i="2" s="1"/>
  <c r="F53" i="4"/>
  <c r="H52" i="2" s="1"/>
  <c r="E21" i="4"/>
  <c r="I20" i="2" s="1"/>
  <c r="F21" i="4"/>
  <c r="H20" i="2" s="1"/>
  <c r="E22" i="4"/>
  <c r="I21" i="2" s="1"/>
  <c r="F22" i="4"/>
  <c r="E23" i="4"/>
  <c r="F23" i="4"/>
  <c r="H22" i="2" s="1"/>
  <c r="E24" i="4"/>
  <c r="I23" i="2" s="1"/>
  <c r="F24" i="4"/>
  <c r="H23" i="2" s="1"/>
  <c r="E25" i="4"/>
  <c r="I24" i="2" s="1"/>
  <c r="F25" i="4"/>
  <c r="H24" i="2" s="1"/>
  <c r="E26" i="4"/>
  <c r="F26" i="4"/>
  <c r="H25" i="2" s="1"/>
  <c r="E27" i="4"/>
  <c r="I26" i="2" s="1"/>
  <c r="F27" i="4"/>
  <c r="H26" i="2" s="1"/>
  <c r="E28" i="4"/>
  <c r="F28" i="4"/>
  <c r="H27" i="2" s="1"/>
  <c r="E88" i="4"/>
  <c r="I87" i="2" s="1"/>
  <c r="F88" i="4"/>
  <c r="H87" i="2" s="1"/>
  <c r="E89" i="4"/>
  <c r="I88" i="2" s="1"/>
  <c r="F89" i="4"/>
  <c r="H88" i="2" s="1"/>
  <c r="E90" i="4"/>
  <c r="I89" i="2" s="1"/>
  <c r="F90" i="4"/>
  <c r="H89" i="2" s="1"/>
  <c r="E91" i="4"/>
  <c r="I90" i="2" s="1"/>
  <c r="F91" i="4"/>
  <c r="H90" i="2" s="1"/>
  <c r="E92" i="4"/>
  <c r="I91" i="2" s="1"/>
  <c r="F92" i="4"/>
  <c r="E93" i="4"/>
  <c r="I92" i="2" s="1"/>
  <c r="F93" i="4"/>
  <c r="H92" i="2" s="1"/>
  <c r="E94" i="4"/>
  <c r="I93" i="2" s="1"/>
  <c r="F94" i="4"/>
  <c r="H93" i="2" s="1"/>
  <c r="E95" i="4"/>
  <c r="I94" i="2" s="1"/>
  <c r="F95" i="4"/>
  <c r="H94" i="2" s="1"/>
  <c r="E63" i="4"/>
  <c r="I62" i="2" s="1"/>
  <c r="F63" i="4"/>
  <c r="H62" i="2" s="1"/>
  <c r="E64" i="4"/>
  <c r="I63" i="2" s="1"/>
  <c r="F64" i="4"/>
  <c r="H63" i="2" s="1"/>
  <c r="E65" i="4"/>
  <c r="I64" i="2" s="1"/>
  <c r="F65" i="4"/>
  <c r="H64" i="2" s="1"/>
  <c r="E66" i="4"/>
  <c r="I65" i="2" s="1"/>
  <c r="F66" i="4"/>
  <c r="H65" i="2" s="1"/>
  <c r="E67" i="4"/>
  <c r="I66" i="2" s="1"/>
  <c r="F67" i="4"/>
  <c r="H66" i="2" s="1"/>
  <c r="E68" i="4"/>
  <c r="I67" i="2" s="1"/>
  <c r="F68" i="4"/>
  <c r="H67" i="2" s="1"/>
  <c r="E69" i="4"/>
  <c r="I68" i="2" s="1"/>
  <c r="F69" i="4"/>
  <c r="H68" i="2" s="1"/>
  <c r="E70" i="4"/>
  <c r="I69" i="2" s="1"/>
  <c r="F70" i="4"/>
  <c r="H69" i="2" s="1"/>
  <c r="E38" i="4"/>
  <c r="I37" i="2" s="1"/>
  <c r="F38" i="4"/>
  <c r="H37" i="2" s="1"/>
  <c r="E39" i="4"/>
  <c r="I38" i="2" s="1"/>
  <c r="F39" i="4"/>
  <c r="H38" i="2" s="1"/>
  <c r="E40" i="4"/>
  <c r="I39" i="2" s="1"/>
  <c r="F40" i="4"/>
  <c r="H39" i="2" s="1"/>
  <c r="E41" i="4"/>
  <c r="I40" i="2" s="1"/>
  <c r="F41" i="4"/>
  <c r="H40" i="2" s="1"/>
  <c r="E42" i="4"/>
  <c r="I41" i="2" s="1"/>
  <c r="F42" i="4"/>
  <c r="H41" i="2" s="1"/>
  <c r="E43" i="4"/>
  <c r="I42" i="2" s="1"/>
  <c r="F43" i="4"/>
  <c r="H42" i="2" s="1"/>
  <c r="E44" i="4"/>
  <c r="I43" i="2" s="1"/>
  <c r="F44" i="4"/>
  <c r="H43" i="2" s="1"/>
  <c r="E45" i="4"/>
  <c r="I44" i="2" s="1"/>
  <c r="F45" i="4"/>
  <c r="H44" i="2" s="1"/>
  <c r="E20" i="4"/>
  <c r="I19" i="2" s="1"/>
  <c r="F20" i="4"/>
  <c r="H19" i="2" s="1"/>
  <c r="E13" i="4"/>
  <c r="I12" i="2" s="1"/>
  <c r="F13" i="4"/>
  <c r="H12" i="2" s="1"/>
  <c r="E14" i="4"/>
  <c r="I13" i="2" s="1"/>
  <c r="F14" i="4"/>
  <c r="H13" i="2" s="1"/>
  <c r="E15" i="4"/>
  <c r="I14" i="2" s="1"/>
  <c r="F15" i="4"/>
  <c r="H14" i="2" s="1"/>
  <c r="E16" i="4"/>
  <c r="I15" i="2" s="1"/>
  <c r="F16" i="4"/>
  <c r="H15" i="2" s="1"/>
  <c r="E17" i="4"/>
  <c r="I16" i="2" s="1"/>
  <c r="F17" i="4"/>
  <c r="H16" i="2" s="1"/>
  <c r="E18" i="4"/>
  <c r="I17" i="2" s="1"/>
  <c r="F18" i="4"/>
  <c r="H17" i="2" s="1"/>
  <c r="E19" i="4"/>
  <c r="I18" i="2" s="1"/>
  <c r="F19" i="4"/>
  <c r="H18" i="2" s="1"/>
  <c r="G4" i="2"/>
  <c r="G5" i="2"/>
  <c r="G6" i="2"/>
  <c r="G7" i="2"/>
  <c r="G92" i="4" l="1"/>
  <c r="J92" i="4" s="1"/>
  <c r="K92" i="4" s="1"/>
  <c r="L92" i="4" s="1"/>
  <c r="G98" i="4"/>
  <c r="J98" i="4" s="1"/>
  <c r="G23" i="4"/>
  <c r="J23" i="4" s="1"/>
  <c r="K23" i="4" s="1"/>
  <c r="L23" i="4" s="1"/>
  <c r="G48" i="4"/>
  <c r="J48" i="4" s="1"/>
  <c r="K48" i="4" s="1"/>
  <c r="D47" i="2" s="1"/>
  <c r="C77" i="2"/>
  <c r="G25" i="4"/>
  <c r="J25" i="4" s="1"/>
  <c r="K25" i="4" s="1"/>
  <c r="L25" i="4" s="1"/>
  <c r="I97" i="2"/>
  <c r="G96" i="4"/>
  <c r="J96" i="4" s="1"/>
  <c r="K96" i="4" s="1"/>
  <c r="G28" i="4"/>
  <c r="J28" i="4" s="1"/>
  <c r="K28" i="4" s="1"/>
  <c r="L28" i="4" s="1"/>
  <c r="G73" i="4"/>
  <c r="J73" i="4" s="1"/>
  <c r="C72" i="2" s="1"/>
  <c r="G75" i="4"/>
  <c r="J75" i="4" s="1"/>
  <c r="K75" i="4" s="1"/>
  <c r="L75" i="4" s="1"/>
  <c r="G47" i="4"/>
  <c r="J47" i="4" s="1"/>
  <c r="K47" i="4" s="1"/>
  <c r="G97" i="4"/>
  <c r="J97" i="4" s="1"/>
  <c r="K97" i="4" s="1"/>
  <c r="G101" i="4"/>
  <c r="J101" i="4" s="1"/>
  <c r="K101" i="4" s="1"/>
  <c r="L101" i="4" s="1"/>
  <c r="L48" i="4"/>
  <c r="I100" i="2"/>
  <c r="G53" i="4"/>
  <c r="J53" i="4" s="1"/>
  <c r="K53" i="4" s="1"/>
  <c r="L53" i="4" s="1"/>
  <c r="G49" i="4"/>
  <c r="J49" i="4" s="1"/>
  <c r="G71" i="4"/>
  <c r="J71" i="4" s="1"/>
  <c r="I70" i="2"/>
  <c r="C97" i="2"/>
  <c r="K98" i="4"/>
  <c r="G22" i="4"/>
  <c r="J22" i="4" s="1"/>
  <c r="H21" i="2"/>
  <c r="G51" i="4"/>
  <c r="J51" i="4" s="1"/>
  <c r="H50" i="2"/>
  <c r="K72" i="4"/>
  <c r="C71" i="2"/>
  <c r="G26" i="4"/>
  <c r="J26" i="4" s="1"/>
  <c r="I25" i="2"/>
  <c r="G77" i="4"/>
  <c r="J77" i="4" s="1"/>
  <c r="I99" i="2"/>
  <c r="G100" i="4"/>
  <c r="J100" i="4" s="1"/>
  <c r="G102" i="4"/>
  <c r="J102" i="4" s="1"/>
  <c r="G99" i="4"/>
  <c r="J99" i="4" s="1"/>
  <c r="I95" i="2"/>
  <c r="C91" i="2"/>
  <c r="I47" i="2"/>
  <c r="C27" i="2"/>
  <c r="G21" i="4"/>
  <c r="J21" i="4" s="1"/>
  <c r="G76" i="4"/>
  <c r="J76" i="4" s="1"/>
  <c r="I98" i="2"/>
  <c r="I74" i="2"/>
  <c r="H71" i="2"/>
  <c r="C22" i="2"/>
  <c r="L78" i="4"/>
  <c r="C24" i="2"/>
  <c r="I101" i="2"/>
  <c r="I76" i="2"/>
  <c r="H77" i="2"/>
  <c r="I48" i="2"/>
  <c r="G103" i="4"/>
  <c r="J103" i="4" s="1"/>
  <c r="I75" i="2"/>
  <c r="C47" i="2"/>
  <c r="I27" i="2"/>
  <c r="G74" i="4"/>
  <c r="J74" i="4" s="1"/>
  <c r="I102" i="2"/>
  <c r="H91" i="2"/>
  <c r="I22" i="2"/>
  <c r="G69" i="4"/>
  <c r="J69" i="4" s="1"/>
  <c r="C68" i="2" s="1"/>
  <c r="G52" i="4"/>
  <c r="J52" i="4" s="1"/>
  <c r="G90" i="4"/>
  <c r="J90" i="4" s="1"/>
  <c r="G64" i="4"/>
  <c r="J64" i="4" s="1"/>
  <c r="G70" i="4"/>
  <c r="J70" i="4" s="1"/>
  <c r="G50" i="4"/>
  <c r="J50" i="4" s="1"/>
  <c r="G66" i="4"/>
  <c r="J66" i="4" s="1"/>
  <c r="G95" i="4"/>
  <c r="J95" i="4" s="1"/>
  <c r="G46" i="4"/>
  <c r="J46" i="4" s="1"/>
  <c r="G24" i="4"/>
  <c r="J24" i="4" s="1"/>
  <c r="G63" i="4"/>
  <c r="J63" i="4" s="1"/>
  <c r="C62" i="2" s="1"/>
  <c r="G43" i="4"/>
  <c r="J43" i="4" s="1"/>
  <c r="G68" i="4"/>
  <c r="J68" i="4" s="1"/>
  <c r="G27" i="4"/>
  <c r="J27" i="4" s="1"/>
  <c r="G93" i="4"/>
  <c r="J93" i="4" s="1"/>
  <c r="G65" i="4"/>
  <c r="J65" i="4" s="1"/>
  <c r="C64" i="2" s="1"/>
  <c r="G88" i="4"/>
  <c r="J88" i="4" s="1"/>
  <c r="C87" i="2" s="1"/>
  <c r="G15" i="4"/>
  <c r="J15" i="4" s="1"/>
  <c r="C14" i="2" s="1"/>
  <c r="G45" i="4"/>
  <c r="J45" i="4" s="1"/>
  <c r="C44" i="2" s="1"/>
  <c r="G91" i="4"/>
  <c r="J91" i="4" s="1"/>
  <c r="C90" i="2" s="1"/>
  <c r="G44" i="4"/>
  <c r="J44" i="4" s="1"/>
  <c r="C43" i="2" s="1"/>
  <c r="G67" i="4"/>
  <c r="J67" i="4" s="1"/>
  <c r="C66" i="2" s="1"/>
  <c r="G94" i="4"/>
  <c r="J94" i="4" s="1"/>
  <c r="C93" i="2" s="1"/>
  <c r="G89" i="4"/>
  <c r="J89" i="4" s="1"/>
  <c r="C88" i="2" s="1"/>
  <c r="G41" i="4"/>
  <c r="J41" i="4" s="1"/>
  <c r="C40" i="2" s="1"/>
  <c r="G39" i="4"/>
  <c r="J39" i="4" s="1"/>
  <c r="C38" i="2" s="1"/>
  <c r="G14" i="4"/>
  <c r="J14" i="4" s="1"/>
  <c r="C13" i="2" s="1"/>
  <c r="G40" i="4"/>
  <c r="J40" i="4" s="1"/>
  <c r="C39" i="2" s="1"/>
  <c r="G18" i="4"/>
  <c r="J18" i="4" s="1"/>
  <c r="C17" i="2" s="1"/>
  <c r="G20" i="4"/>
  <c r="J20" i="4" s="1"/>
  <c r="C19" i="2" s="1"/>
  <c r="G42" i="4"/>
  <c r="J42" i="4" s="1"/>
  <c r="C41" i="2" s="1"/>
  <c r="G38" i="4"/>
  <c r="J38" i="4" s="1"/>
  <c r="C37" i="2" s="1"/>
  <c r="G17" i="4"/>
  <c r="J17" i="4" s="1"/>
  <c r="C16" i="2" s="1"/>
  <c r="G13" i="4"/>
  <c r="J13" i="4" s="1"/>
  <c r="C12" i="2" s="1"/>
  <c r="G16" i="4"/>
  <c r="J16" i="4" s="1"/>
  <c r="C15" i="2" s="1"/>
  <c r="G19" i="4"/>
  <c r="J19" i="4" s="1"/>
  <c r="C18" i="2" s="1"/>
  <c r="E84" i="4"/>
  <c r="I83" i="2" s="1"/>
  <c r="F84" i="4"/>
  <c r="H83" i="2" s="1"/>
  <c r="E85" i="4"/>
  <c r="I84" i="2" s="1"/>
  <c r="F85" i="4"/>
  <c r="H84" i="2" s="1"/>
  <c r="E86" i="4"/>
  <c r="I85" i="2" s="1"/>
  <c r="F86" i="4"/>
  <c r="H85" i="2" s="1"/>
  <c r="E87" i="4"/>
  <c r="I86" i="2" s="1"/>
  <c r="F87" i="4"/>
  <c r="H86" i="2" s="1"/>
  <c r="E59" i="4"/>
  <c r="I58" i="2" s="1"/>
  <c r="F59" i="4"/>
  <c r="H58" i="2" s="1"/>
  <c r="E60" i="4"/>
  <c r="I59" i="2" s="1"/>
  <c r="F60" i="4"/>
  <c r="H59" i="2" s="1"/>
  <c r="E61" i="4"/>
  <c r="I60" i="2" s="1"/>
  <c r="F61" i="4"/>
  <c r="H60" i="2" s="1"/>
  <c r="E62" i="4"/>
  <c r="I61" i="2" s="1"/>
  <c r="F62" i="4"/>
  <c r="H61" i="2" s="1"/>
  <c r="E32" i="4"/>
  <c r="I31" i="2" s="1"/>
  <c r="F32" i="4"/>
  <c r="H31" i="2" s="1"/>
  <c r="E33" i="4"/>
  <c r="I32" i="2" s="1"/>
  <c r="F33" i="4"/>
  <c r="H32" i="2" s="1"/>
  <c r="E34" i="4"/>
  <c r="I33" i="2" s="1"/>
  <c r="F34" i="4"/>
  <c r="H33" i="2" s="1"/>
  <c r="E35" i="4"/>
  <c r="I34" i="2" s="1"/>
  <c r="F35" i="4"/>
  <c r="H34" i="2" s="1"/>
  <c r="E36" i="4"/>
  <c r="I35" i="2" s="1"/>
  <c r="F36" i="4"/>
  <c r="H35" i="2" s="1"/>
  <c r="E37" i="4"/>
  <c r="I36" i="2" s="1"/>
  <c r="F37" i="4"/>
  <c r="H36" i="2" s="1"/>
  <c r="E12" i="4"/>
  <c r="I11" i="2" s="1"/>
  <c r="F12" i="4"/>
  <c r="H11" i="2" s="1"/>
  <c r="E7" i="4"/>
  <c r="I6" i="2" s="1"/>
  <c r="F7" i="4"/>
  <c r="H6" i="2" s="1"/>
  <c r="E8" i="4"/>
  <c r="I7" i="2" s="1"/>
  <c r="F8" i="4"/>
  <c r="H7" i="2" s="1"/>
  <c r="E9" i="4"/>
  <c r="I8" i="2" s="1"/>
  <c r="F9" i="4"/>
  <c r="H8" i="2" s="1"/>
  <c r="E10" i="4"/>
  <c r="I9" i="2" s="1"/>
  <c r="F10" i="4"/>
  <c r="H9" i="2" s="1"/>
  <c r="E11" i="4"/>
  <c r="I10" i="2" s="1"/>
  <c r="F11" i="4"/>
  <c r="H10" i="2" s="1"/>
  <c r="D74" i="2" l="1"/>
  <c r="D91" i="2"/>
  <c r="D22" i="2"/>
  <c r="D24" i="2"/>
  <c r="D52" i="2"/>
  <c r="D27" i="2"/>
  <c r="K73" i="4"/>
  <c r="L73" i="4" s="1"/>
  <c r="C95" i="2"/>
  <c r="C74" i="2"/>
  <c r="C96" i="2"/>
  <c r="C46" i="2"/>
  <c r="C100" i="2"/>
  <c r="D100" i="2"/>
  <c r="D95" i="2"/>
  <c r="L96" i="4"/>
  <c r="C52" i="2"/>
  <c r="K69" i="4"/>
  <c r="L69" i="4" s="1"/>
  <c r="K49" i="4"/>
  <c r="C48" i="2"/>
  <c r="K66" i="4"/>
  <c r="C65" i="2"/>
  <c r="D71" i="2"/>
  <c r="L72" i="4"/>
  <c r="K27" i="4"/>
  <c r="C26" i="2"/>
  <c r="K50" i="4"/>
  <c r="C49" i="2"/>
  <c r="K103" i="4"/>
  <c r="C102" i="2"/>
  <c r="K76" i="4"/>
  <c r="C75" i="2"/>
  <c r="K102" i="4"/>
  <c r="C101" i="2"/>
  <c r="L98" i="4"/>
  <c r="D97" i="2"/>
  <c r="K93" i="4"/>
  <c r="C92" i="2"/>
  <c r="L47" i="4"/>
  <c r="D46" i="2"/>
  <c r="K68" i="4"/>
  <c r="C67" i="2"/>
  <c r="K70" i="4"/>
  <c r="C69" i="2"/>
  <c r="K21" i="4"/>
  <c r="C20" i="2"/>
  <c r="K100" i="4"/>
  <c r="C99" i="2"/>
  <c r="L97" i="4"/>
  <c r="D96" i="2"/>
  <c r="K95" i="4"/>
  <c r="C94" i="2"/>
  <c r="K99" i="4"/>
  <c r="C98" i="2"/>
  <c r="K43" i="4"/>
  <c r="C42" i="2"/>
  <c r="K64" i="4"/>
  <c r="C63" i="2"/>
  <c r="K74" i="4"/>
  <c r="C73" i="2"/>
  <c r="K90" i="4"/>
  <c r="C89" i="2"/>
  <c r="K77" i="4"/>
  <c r="C76" i="2"/>
  <c r="K51" i="4"/>
  <c r="C50" i="2"/>
  <c r="K24" i="4"/>
  <c r="C23" i="2"/>
  <c r="K52" i="4"/>
  <c r="C51" i="2"/>
  <c r="K46" i="4"/>
  <c r="C45" i="2"/>
  <c r="K26" i="4"/>
  <c r="C25" i="2"/>
  <c r="K22" i="4"/>
  <c r="C21" i="2"/>
  <c r="K71" i="4"/>
  <c r="C70" i="2"/>
  <c r="K63" i="4"/>
  <c r="K39" i="4"/>
  <c r="K13" i="4"/>
  <c r="K17" i="4"/>
  <c r="K41" i="4"/>
  <c r="K38" i="4"/>
  <c r="K42" i="4"/>
  <c r="K91" i="4"/>
  <c r="K65" i="4"/>
  <c r="K20" i="4"/>
  <c r="K89" i="4"/>
  <c r="K45" i="4"/>
  <c r="K88" i="4"/>
  <c r="K18" i="4"/>
  <c r="K94" i="4"/>
  <c r="K15" i="4"/>
  <c r="K19" i="4"/>
  <c r="K40" i="4"/>
  <c r="K67" i="4"/>
  <c r="K16" i="4"/>
  <c r="K14" i="4"/>
  <c r="K44" i="4"/>
  <c r="G87" i="4"/>
  <c r="J87" i="4" s="1"/>
  <c r="C86" i="2" s="1"/>
  <c r="G86" i="4"/>
  <c r="J86" i="4" s="1"/>
  <c r="C85" i="2" s="1"/>
  <c r="G85" i="4"/>
  <c r="J85" i="4" s="1"/>
  <c r="C84" i="2" s="1"/>
  <c r="G62" i="4"/>
  <c r="J62" i="4" s="1"/>
  <c r="C61" i="2" s="1"/>
  <c r="G84" i="4"/>
  <c r="J84" i="4" s="1"/>
  <c r="C83" i="2" s="1"/>
  <c r="G60" i="4"/>
  <c r="J60" i="4" s="1"/>
  <c r="C59" i="2" s="1"/>
  <c r="G36" i="4"/>
  <c r="J36" i="4" s="1"/>
  <c r="C35" i="2" s="1"/>
  <c r="G32" i="4"/>
  <c r="J32" i="4" s="1"/>
  <c r="C31" i="2" s="1"/>
  <c r="G59" i="4"/>
  <c r="J59" i="4" s="1"/>
  <c r="C58" i="2" s="1"/>
  <c r="G61" i="4"/>
  <c r="J61" i="4" s="1"/>
  <c r="C60" i="2" s="1"/>
  <c r="G33" i="4"/>
  <c r="J33" i="4" s="1"/>
  <c r="C32" i="2" s="1"/>
  <c r="G35" i="4"/>
  <c r="J35" i="4" s="1"/>
  <c r="C34" i="2" s="1"/>
  <c r="G34" i="4"/>
  <c r="J34" i="4" s="1"/>
  <c r="C33" i="2" s="1"/>
  <c r="G12" i="4"/>
  <c r="J12" i="4" s="1"/>
  <c r="C11" i="2" s="1"/>
  <c r="G9" i="4"/>
  <c r="J9" i="4" s="1"/>
  <c r="C8" i="2" s="1"/>
  <c r="G37" i="4"/>
  <c r="J37" i="4" s="1"/>
  <c r="C36" i="2" s="1"/>
  <c r="G8" i="4"/>
  <c r="J8" i="4" s="1"/>
  <c r="G11" i="4"/>
  <c r="J11" i="4" s="1"/>
  <c r="C10" i="2" s="1"/>
  <c r="G7" i="4"/>
  <c r="J7" i="4" s="1"/>
  <c r="G10" i="4"/>
  <c r="J10" i="4" s="1"/>
  <c r="C9" i="2" s="1"/>
  <c r="E6" i="4"/>
  <c r="I5" i="2" s="1"/>
  <c r="F6" i="4"/>
  <c r="H5" i="2" s="1"/>
  <c r="E29" i="4"/>
  <c r="I28" i="2" s="1"/>
  <c r="F29" i="4"/>
  <c r="H28" i="2" s="1"/>
  <c r="E30" i="4"/>
  <c r="I29" i="2" s="1"/>
  <c r="F30" i="4"/>
  <c r="H29" i="2" s="1"/>
  <c r="E31" i="4"/>
  <c r="I30" i="2" s="1"/>
  <c r="F31" i="4"/>
  <c r="H30" i="2" s="1"/>
  <c r="E54" i="4"/>
  <c r="I53" i="2" s="1"/>
  <c r="F54" i="4"/>
  <c r="H53" i="2" s="1"/>
  <c r="E55" i="4"/>
  <c r="I54" i="2" s="1"/>
  <c r="F55" i="4"/>
  <c r="H54" i="2" s="1"/>
  <c r="E56" i="4"/>
  <c r="I55" i="2" s="1"/>
  <c r="F56" i="4"/>
  <c r="H55" i="2" s="1"/>
  <c r="E57" i="4"/>
  <c r="I56" i="2" s="1"/>
  <c r="F57" i="4"/>
  <c r="H56" i="2" s="1"/>
  <c r="E58" i="4"/>
  <c r="I57" i="2" s="1"/>
  <c r="F58" i="4"/>
  <c r="H57" i="2" s="1"/>
  <c r="E79" i="4"/>
  <c r="I78" i="2" s="1"/>
  <c r="F79" i="4"/>
  <c r="H78" i="2" s="1"/>
  <c r="E80" i="4"/>
  <c r="I79" i="2" s="1"/>
  <c r="F80" i="4"/>
  <c r="H79" i="2" s="1"/>
  <c r="E81" i="4"/>
  <c r="I80" i="2" s="1"/>
  <c r="F81" i="4"/>
  <c r="H80" i="2" s="1"/>
  <c r="E82" i="4"/>
  <c r="I81" i="2" s="1"/>
  <c r="F82" i="4"/>
  <c r="H81" i="2" s="1"/>
  <c r="E83" i="4"/>
  <c r="I82" i="2" s="1"/>
  <c r="F83" i="4"/>
  <c r="H82" i="2" s="1"/>
  <c r="G3" i="2"/>
  <c r="E5" i="4"/>
  <c r="I4" i="2" s="1"/>
  <c r="F5" i="4"/>
  <c r="H4" i="2" s="1"/>
  <c r="E4" i="4"/>
  <c r="F4" i="4"/>
  <c r="H3" i="2" s="1"/>
  <c r="I3" i="3"/>
  <c r="I2" i="3"/>
  <c r="H3" i="3"/>
  <c r="H2" i="3"/>
  <c r="G3" i="3"/>
  <c r="G2" i="3"/>
  <c r="F3" i="3"/>
  <c r="F2" i="3"/>
  <c r="E3" i="3"/>
  <c r="E2" i="3"/>
  <c r="D2" i="3"/>
  <c r="C3" i="3"/>
  <c r="C2" i="3"/>
  <c r="B3" i="3"/>
  <c r="B2" i="3"/>
  <c r="A3" i="3"/>
  <c r="A2" i="3"/>
  <c r="D72" i="2" l="1"/>
  <c r="D68" i="2"/>
  <c r="L49" i="4"/>
  <c r="D48" i="2"/>
  <c r="L39" i="4"/>
  <c r="D38" i="2"/>
  <c r="L65" i="4"/>
  <c r="D64" i="2"/>
  <c r="L51" i="4"/>
  <c r="D50" i="2"/>
  <c r="L68" i="4"/>
  <c r="D67" i="2"/>
  <c r="L42" i="4"/>
  <c r="D41" i="2"/>
  <c r="L52" i="4"/>
  <c r="D51" i="2"/>
  <c r="L77" i="4"/>
  <c r="D76" i="2"/>
  <c r="L43" i="4"/>
  <c r="D42" i="2"/>
  <c r="L100" i="4"/>
  <c r="D99" i="2"/>
  <c r="L76" i="4"/>
  <c r="D75" i="2"/>
  <c r="D37" i="2"/>
  <c r="L38" i="4"/>
  <c r="L41" i="4"/>
  <c r="D40" i="2"/>
  <c r="L90" i="4"/>
  <c r="D89" i="2"/>
  <c r="L93" i="4"/>
  <c r="D92" i="2"/>
  <c r="L103" i="4"/>
  <c r="D102" i="2"/>
  <c r="L66" i="4"/>
  <c r="D65" i="2"/>
  <c r="D39" i="2"/>
  <c r="L40" i="4"/>
  <c r="L19" i="4"/>
  <c r="D18" i="2"/>
  <c r="D45" i="2"/>
  <c r="L46" i="4"/>
  <c r="D101" i="2"/>
  <c r="L102" i="4"/>
  <c r="L91" i="4"/>
  <c r="D90" i="2"/>
  <c r="D93" i="2"/>
  <c r="L94" i="4"/>
  <c r="L18" i="4"/>
  <c r="D17" i="2"/>
  <c r="D13" i="2"/>
  <c r="L14" i="4"/>
  <c r="D21" i="2"/>
  <c r="L22" i="4"/>
  <c r="L21" i="4"/>
  <c r="D20" i="2"/>
  <c r="D15" i="2"/>
  <c r="L16" i="4"/>
  <c r="L45" i="4"/>
  <c r="D44" i="2"/>
  <c r="L17" i="4"/>
  <c r="D16" i="2"/>
  <c r="L20" i="4"/>
  <c r="D19" i="2"/>
  <c r="L63" i="4"/>
  <c r="D62" i="2"/>
  <c r="D63" i="2"/>
  <c r="L64" i="4"/>
  <c r="L27" i="4"/>
  <c r="D26" i="2"/>
  <c r="L15" i="4"/>
  <c r="D14" i="2"/>
  <c r="L71" i="4"/>
  <c r="D70" i="2"/>
  <c r="D43" i="2"/>
  <c r="L44" i="4"/>
  <c r="D87" i="2"/>
  <c r="L88" i="4"/>
  <c r="D23" i="2"/>
  <c r="L24" i="4"/>
  <c r="L99" i="4"/>
  <c r="D98" i="2"/>
  <c r="L67" i="4"/>
  <c r="D66" i="2"/>
  <c r="L89" i="4"/>
  <c r="D88" i="2"/>
  <c r="L13" i="4"/>
  <c r="D12" i="2"/>
  <c r="L26" i="4"/>
  <c r="D25" i="2"/>
  <c r="L74" i="4"/>
  <c r="D73" i="2"/>
  <c r="L95" i="4"/>
  <c r="D94" i="2"/>
  <c r="D69" i="2"/>
  <c r="L70" i="4"/>
  <c r="L50" i="4"/>
  <c r="D49" i="2"/>
  <c r="K33" i="4"/>
  <c r="K61" i="4"/>
  <c r="K62" i="4"/>
  <c r="K8" i="4"/>
  <c r="C7" i="2"/>
  <c r="K59" i="4"/>
  <c r="K37" i="4"/>
  <c r="K32" i="4"/>
  <c r="K85" i="4"/>
  <c r="K11" i="4"/>
  <c r="K12" i="4"/>
  <c r="K60" i="4"/>
  <c r="K86" i="4"/>
  <c r="K9" i="4"/>
  <c r="K34" i="4"/>
  <c r="K7" i="4"/>
  <c r="C6" i="2"/>
  <c r="K36" i="4"/>
  <c r="K10" i="4"/>
  <c r="K35" i="4"/>
  <c r="K84" i="4"/>
  <c r="K87" i="4"/>
  <c r="G56" i="4"/>
  <c r="J56" i="4" s="1"/>
  <c r="C55" i="2" s="1"/>
  <c r="G30" i="4"/>
  <c r="J30" i="4" s="1"/>
  <c r="C29" i="2" s="1"/>
  <c r="G6" i="4"/>
  <c r="J6" i="4" s="1"/>
  <c r="G83" i="4"/>
  <c r="J83" i="4" s="1"/>
  <c r="C82" i="2" s="1"/>
  <c r="G55" i="4"/>
  <c r="J55" i="4" s="1"/>
  <c r="C54" i="2" s="1"/>
  <c r="G81" i="4"/>
  <c r="J81" i="4" s="1"/>
  <c r="C80" i="2" s="1"/>
  <c r="G80" i="4"/>
  <c r="J80" i="4" s="1"/>
  <c r="C79" i="2" s="1"/>
  <c r="G57" i="4"/>
  <c r="J57" i="4" s="1"/>
  <c r="C56" i="2" s="1"/>
  <c r="G79" i="4"/>
  <c r="J79" i="4" s="1"/>
  <c r="C78" i="2" s="1"/>
  <c r="G82" i="4"/>
  <c r="G58" i="4"/>
  <c r="J58" i="4" s="1"/>
  <c r="C57" i="2" s="1"/>
  <c r="G54" i="4"/>
  <c r="J54" i="4" s="1"/>
  <c r="C53" i="2" s="1"/>
  <c r="G31" i="4"/>
  <c r="J31" i="4" s="1"/>
  <c r="C30" i="2" s="1"/>
  <c r="G29" i="4"/>
  <c r="J29" i="4" s="1"/>
  <c r="C28" i="2" s="1"/>
  <c r="G5" i="4"/>
  <c r="J5" i="4" s="1"/>
  <c r="G4" i="4"/>
  <c r="J4" i="4" s="1"/>
  <c r="K4" i="4" s="1"/>
  <c r="L4" i="4" s="1"/>
  <c r="I3" i="2"/>
  <c r="L11" i="4" l="1"/>
  <c r="D10" i="2"/>
  <c r="D31" i="2"/>
  <c r="L32" i="4"/>
  <c r="L61" i="4"/>
  <c r="D60" i="2"/>
  <c r="L33" i="4"/>
  <c r="D32" i="2"/>
  <c r="D6" i="2"/>
  <c r="L7" i="4"/>
  <c r="L37" i="4"/>
  <c r="D36" i="2"/>
  <c r="L36" i="4"/>
  <c r="D35" i="2"/>
  <c r="L85" i="4"/>
  <c r="D84" i="2"/>
  <c r="L34" i="4"/>
  <c r="D33" i="2"/>
  <c r="L87" i="4"/>
  <c r="D86" i="2"/>
  <c r="D8" i="2"/>
  <c r="L9" i="4"/>
  <c r="L59" i="4"/>
  <c r="D58" i="2"/>
  <c r="L84" i="4"/>
  <c r="D83" i="2"/>
  <c r="D85" i="2"/>
  <c r="L86" i="4"/>
  <c r="L35" i="4"/>
  <c r="D34" i="2"/>
  <c r="L60" i="4"/>
  <c r="D59" i="2"/>
  <c r="D7" i="2"/>
  <c r="L8" i="4"/>
  <c r="L10" i="4"/>
  <c r="D9" i="2"/>
  <c r="D11" i="2"/>
  <c r="L12" i="4"/>
  <c r="D61" i="2"/>
  <c r="L62" i="4"/>
  <c r="K5" i="4"/>
  <c r="C4" i="2"/>
  <c r="K31" i="4"/>
  <c r="K55" i="4"/>
  <c r="K83" i="4"/>
  <c r="K54" i="4"/>
  <c r="K58" i="4"/>
  <c r="K6" i="4"/>
  <c r="C5" i="2"/>
  <c r="K29" i="4"/>
  <c r="K30" i="4"/>
  <c r="K57" i="4"/>
  <c r="K80" i="4"/>
  <c r="K81" i="4"/>
  <c r="K79" i="4"/>
  <c r="K56" i="4"/>
  <c r="J82" i="4"/>
  <c r="C81" i="2" s="1"/>
  <c r="C3" i="2"/>
  <c r="D55" i="2" l="1"/>
  <c r="L56" i="4"/>
  <c r="L79" i="4"/>
  <c r="D78" i="2"/>
  <c r="D79" i="2"/>
  <c r="L80" i="4"/>
  <c r="L83" i="4"/>
  <c r="D82" i="2"/>
  <c r="L58" i="4"/>
  <c r="D57" i="2"/>
  <c r="D29" i="2"/>
  <c r="L30" i="4"/>
  <c r="L31" i="4"/>
  <c r="D30" i="2"/>
  <c r="D5" i="2"/>
  <c r="L6" i="4"/>
  <c r="L81" i="4"/>
  <c r="D80" i="2"/>
  <c r="D53" i="2"/>
  <c r="L54" i="4"/>
  <c r="L57" i="4"/>
  <c r="D56" i="2"/>
  <c r="L55" i="4"/>
  <c r="D54" i="2"/>
  <c r="L29" i="4"/>
  <c r="D28" i="2"/>
  <c r="D4" i="2"/>
  <c r="L5" i="4"/>
  <c r="K82" i="4"/>
  <c r="D3" i="2"/>
  <c r="L82" i="4" l="1"/>
  <c r="D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tc={04D51A72-D2EB-4CBC-A3A0-F5B182FE83A1}</author>
    <author>tc={58D1710A-D3E5-4DEE-89AE-0511664FBE66}</author>
    <author>tc={CE7405ED-B523-4D04-9625-47105E3A3B93}</author>
    <author>tc={1E28EEF5-94ED-4B95-8CF6-70BB3478A5C1}</author>
    <author>tc={EC3C0E46-6E9A-49F4-A261-05D5765DBA11}</author>
    <author>tc={1CE00B60-8AC8-4FB2-9678-CF7064E6A8B5}</author>
  </authors>
  <commentList>
    <comment ref="A3" authorId="0" shapeId="0" xr:uid="{04D51A72-D2EB-4CBC-A3A0-F5B182FE83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aprox para hormigon 280</t>
        </r>
      </text>
    </comment>
    <comment ref="B3" authorId="1" shapeId="0" xr:uid="{58D1710A-D3E5-4DEE-89AE-0511664FBE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valores cercanos a los usados en la tesis de Santiago (2019)</t>
        </r>
      </text>
    </comment>
    <comment ref="E3" authorId="2" shapeId="0" xr:uid="{CE7405ED-B523-4D04-9625-47105E3A3B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4000 psi=280 kg/cm2</t>
        </r>
      </text>
    </comment>
    <comment ref="B6" authorId="3" shapeId="0" xr:uid="{1E28EEF5-94ED-4B95-8CF6-70BB3478A5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el menor valor que nos permite la JCSS</t>
        </r>
      </text>
    </comment>
    <comment ref="C6" authorId="4" shapeId="0" xr:uid="{EC3C0E46-6E9A-49F4-A261-05D5765DB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mayor variación que nos permite</t>
        </r>
      </text>
    </comment>
    <comment ref="D10" authorId="5" shapeId="0" xr:uid="{1CE00B60-8AC8-4FB2-9678-CF7064E6A8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aci quita los datos del trabajo de ellingwood y ahí dice que es gumbel</t>
        </r>
      </text>
    </comment>
  </commentList>
</comments>
</file>

<file path=xl/sharedStrings.xml><?xml version="1.0" encoding="utf-8"?>
<sst xmlns="http://schemas.openxmlformats.org/spreadsheetml/2006/main" count="75" uniqueCount="50">
  <si>
    <t>Factor Bias</t>
  </si>
  <si>
    <t>CoV</t>
  </si>
  <si>
    <t>Tipo de Distribucion</t>
  </si>
  <si>
    <t>Fuente</t>
  </si>
  <si>
    <t>Resistencia del hormigón a compresión (fc)</t>
  </si>
  <si>
    <t>Normal</t>
  </si>
  <si>
    <t>ACI</t>
  </si>
  <si>
    <t>Tensión de fluencia de las armaduras (fy)</t>
  </si>
  <si>
    <t>Ancho de la viga (b_w)</t>
  </si>
  <si>
    <t>Altura de la viga (h)</t>
  </si>
  <si>
    <t>0,1/u</t>
  </si>
  <si>
    <t>JCSS pt3</t>
  </si>
  <si>
    <t>Altura útil de la viga (d)</t>
  </si>
  <si>
    <t>Área de acero de las armaduras longitudinales (As)</t>
  </si>
  <si>
    <t>Cargas muertas (D)</t>
  </si>
  <si>
    <t>Cargas vivas (L)</t>
  </si>
  <si>
    <t>Gumbell</t>
  </si>
  <si>
    <t>Incertidumbres del modelo resistente (theta_r)</t>
  </si>
  <si>
    <t>LogNormal</t>
  </si>
  <si>
    <t>Incertidumbres del modelo solicitante (theta_s)</t>
  </si>
  <si>
    <t>fc</t>
  </si>
  <si>
    <t>fy</t>
  </si>
  <si>
    <t xml:space="preserve">base </t>
  </si>
  <si>
    <t>altura</t>
  </si>
  <si>
    <t>As</t>
  </si>
  <si>
    <t>d</t>
  </si>
  <si>
    <t>Modelo resistente</t>
  </si>
  <si>
    <t>Modelo solicitante</t>
  </si>
  <si>
    <t>carga muerta</t>
  </si>
  <si>
    <t>carga viva</t>
  </si>
  <si>
    <t>b</t>
  </si>
  <si>
    <t>Resistencia  del hormigon (kg/cm2)</t>
  </si>
  <si>
    <t>Tensión de fluencia acero (kg/cm2)</t>
  </si>
  <si>
    <t>Ancho (cm)</t>
  </si>
  <si>
    <t>Canto útil (cm)</t>
  </si>
  <si>
    <t>Area de acero (cm2)</t>
  </si>
  <si>
    <t>Momento resistente</t>
  </si>
  <si>
    <t xml:space="preserve">Momento muerto </t>
  </si>
  <si>
    <t>Momento vivo</t>
  </si>
  <si>
    <t>porcion L/D</t>
  </si>
  <si>
    <t>ρ</t>
  </si>
  <si>
    <t>Momento muerto</t>
  </si>
  <si>
    <t>L</t>
  </si>
  <si>
    <t>D</t>
  </si>
  <si>
    <t>Modelo Resistente</t>
  </si>
  <si>
    <t>Modelo Solicitante</t>
  </si>
  <si>
    <t>R</t>
  </si>
  <si>
    <t>S</t>
  </si>
  <si>
    <t>Aumento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</si>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</sst>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6" formatCode="_ * #,##0.00_ ;_ * \-#,##0.00_ ;_ * &quot;-&quot;_ ;_ @_ 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1" fontId="0" fillId="0" borderId="1" xfId="0" applyNumberFormat="1" applyBorder="1"/>
    <xf numFmtId="0" fontId="2" fillId="2" borderId="1" xfId="0" applyFont="1" applyFill="1" applyBorder="1"/>
    <xf numFmtId="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2" fontId="0" fillId="0" borderId="1" xfId="0" applyNumberFormat="1" applyBorder="1"/>
    <xf numFmtId="10" fontId="0" fillId="3" borderId="1" xfId="0" applyNumberFormat="1" applyFill="1" applyBorder="1"/>
    <xf numFmtId="10" fontId="0" fillId="4" borderId="1" xfId="0" applyNumberFormat="1" applyFill="1" applyBorder="1"/>
    <xf numFmtId="10" fontId="0" fillId="6" borderId="1" xfId="0" applyNumberFormat="1" applyFill="1" applyBorder="1"/>
    <xf numFmtId="10" fontId="0" fillId="5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0" xfId="1" applyNumberFormat="1" applyFont="1"/>
    <xf numFmtId="166" fontId="2" fillId="2" borderId="1" xfId="1" applyNumberFormat="1" applyFont="1" applyFill="1" applyBorder="1"/>
    <xf numFmtId="166" fontId="0" fillId="3" borderId="1" xfId="1" applyNumberFormat="1" applyFont="1" applyFill="1" applyBorder="1"/>
    <xf numFmtId="166" fontId="0" fillId="6" borderId="1" xfId="1" applyNumberFormat="1" applyFont="1" applyFill="1" applyBorder="1"/>
    <xf numFmtId="166" fontId="0" fillId="5" borderId="1" xfId="1" applyNumberFormat="1" applyFont="1" applyFill="1" applyBorder="1"/>
    <xf numFmtId="166" fontId="0" fillId="4" borderId="1" xfId="1" applyNumberFormat="1" applyFon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228599</xdr:colOff>
      <xdr:row>3</xdr:row>
      <xdr:rowOff>83820</xdr:rowOff>
    </xdr:from>
    <xdr:to>
      <xdr:col>4</xdr:col>
      <xdr:colOff>3420686</xdr:colOff>
      <xdr:row>3</xdr:row>
      <xdr:rowOff>632460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8DCDB-CB22-7EE7-FB11-5DF723AC6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771" b="36107"/>
        <a:stretch/>
      </xdr:blipFill>
      <xdr:spPr>
        <a:xfrm>
          <a:off x="6187439" y="1104900"/>
          <a:ext cx="3192087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369570</xdr:colOff>
      <xdr:row>2</xdr:row>
      <xdr:rowOff>93345</xdr:rowOff>
    </xdr:from>
    <xdr:to>
      <xdr:col>11</xdr:col>
      <xdr:colOff>541576</xdr:colOff>
      <xdr:row>2</xdr:row>
      <xdr:rowOff>541082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E0A177-57FD-B038-11E8-8FABC73088C3}"/>
            </a:ext>
            <a:ext uri="{147F2762-F138-4A5C-976F-8EAC2B608ADB}">
              <a16:predDERef xmlns:a16="http://schemas.microsoft.com/office/drawing/2014/main" pred="{CAD8DCDB-CB22-7EE7-FB11-5DF723AC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020" y="455295"/>
          <a:ext cx="3982006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8</xdr:row>
      <xdr:rowOff>76200</xdr:rowOff>
    </xdr:from>
    <xdr:to>
      <xdr:col>4</xdr:col>
      <xdr:colOff>3595223</xdr:colOff>
      <xdr:row>8</xdr:row>
      <xdr:rowOff>476306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568B68-2B6B-84A3-D33E-5519891E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3718560"/>
          <a:ext cx="3496163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129541</xdr:colOff>
      <xdr:row>9</xdr:row>
      <xdr:rowOff>106680</xdr:rowOff>
    </xdr:from>
    <xdr:to>
      <xdr:col>4</xdr:col>
      <xdr:colOff>3848101</xdr:colOff>
      <xdr:row>9</xdr:row>
      <xdr:rowOff>432235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E7195C-B82B-8F62-333F-0A1700967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1" y="4404360"/>
          <a:ext cx="3718560" cy="325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4</xdr:row>
      <xdr:rowOff>76201</xdr:rowOff>
    </xdr:from>
    <xdr:to>
      <xdr:col>4</xdr:col>
      <xdr:colOff>4242241</xdr:colOff>
      <xdr:row>4</xdr:row>
      <xdr:rowOff>548641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87E5AE6-9994-F7D6-5776-CF09213A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5521" y="1752601"/>
          <a:ext cx="413556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</xdr:row>
      <xdr:rowOff>152400</xdr:rowOff>
    </xdr:from>
    <xdr:to>
      <xdr:col>4</xdr:col>
      <xdr:colOff>4291965</xdr:colOff>
      <xdr:row>6</xdr:row>
      <xdr:rowOff>458716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20961B-77C0-AF83-FE74-E12D77F3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7420" y="2484120"/>
          <a:ext cx="4251960" cy="306316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11</xdr:row>
      <xdr:rowOff>99061</xdr:rowOff>
    </xdr:from>
    <xdr:to>
      <xdr:col>5</xdr:col>
      <xdr:colOff>3587</xdr:colOff>
      <xdr:row>11</xdr:row>
      <xdr:rowOff>541021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DF0196-93C1-837E-0C1D-56E808D3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4080" y="5707381"/>
          <a:ext cx="4322222" cy="44196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10</xdr:row>
      <xdr:rowOff>60960</xdr:rowOff>
    </xdr:from>
    <xdr:to>
      <xdr:col>4</xdr:col>
      <xdr:colOff>4069081</xdr:colOff>
      <xdr:row>10</xdr:row>
      <xdr:rowOff>471652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0EC36B2-6BD2-17A4-3176-9FC17BAB6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57901" y="5013960"/>
          <a:ext cx="3970020" cy="410692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7</xdr:row>
      <xdr:rowOff>76200</xdr:rowOff>
    </xdr:from>
    <xdr:to>
      <xdr:col>4</xdr:col>
      <xdr:colOff>4091940</xdr:colOff>
      <xdr:row>7</xdr:row>
      <xdr:rowOff>587196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B615A-17DE-F58E-1143-AC3CF8635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2660" y="3063240"/>
          <a:ext cx="4008120" cy="51099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281941</xdr:colOff>
      <xdr:row>5</xdr:row>
      <xdr:rowOff>60960</xdr:rowOff>
    </xdr:from>
    <xdr:to>
      <xdr:col>4</xdr:col>
      <xdr:colOff>3238500</xdr:colOff>
      <xdr:row>5</xdr:row>
      <xdr:rowOff>642639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8EC4DE8-F4FF-7DB6-D1FB-878015D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40781" y="2392680"/>
          <a:ext cx="2956559" cy="58167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</xdr:row>
      <xdr:rowOff>205652</xdr:rowOff>
    </xdr:from>
    <xdr:to>
      <xdr:col>4</xdr:col>
      <xdr:colOff>4402985</xdr:colOff>
      <xdr:row>2</xdr:row>
      <xdr:rowOff>450898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3CF236-72D4-CEB3-5D3C-65F0BD74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0" y="573952"/>
          <a:ext cx="4339485" cy="2452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Gerardo Piris Tillner" id="{27F45B25-EA4A-4F57-920A-03A8458D70C1}" userId="e79a37f5ffdde65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05T15:34:35.77" personId="{27F45B25-EA4A-4F57-920A-03A8458D70C1}" id="{04D51A72-D2EB-4CBC-A3A0-F5B182FE83A1}">
    <text>aprox para hormigon 280</text>
  </threadedComment>
  <threadedComment ref="B3" dT="2024-10-05T15:40:14.78" personId="{27F45B25-EA4A-4F57-920A-03A8458D70C1}" id="{58D1710A-D3E5-4DEE-89AE-0511664FBE66}">
    <text>valores cercanos a los usados en la tesis de Santiago (2019)</text>
  </threadedComment>
  <threadedComment ref="E3" dT="2024-10-05T15:35:57.65" personId="{27F45B25-EA4A-4F57-920A-03A8458D70C1}" id="{CE7405ED-B523-4D04-9625-47105E3A3B93}">
    <text>4000 psi=280 kg/cm2</text>
  </threadedComment>
  <threadedComment ref="B6" dT="2024-10-05T14:12:34.97" personId="{27F45B25-EA4A-4F57-920A-03A8458D70C1}" id="{1E28EEF5-94ED-4B95-8CF6-70BB3478A5C1}">
    <text>es el menor valor que nos permite la JCSS</text>
  </threadedComment>
  <threadedComment ref="C6" dT="2024-10-05T14:22:16.72" personId="{27F45B25-EA4A-4F57-920A-03A8458D70C1}" id="{EC3C0E46-6E9A-49F4-A261-05D5765DBA11}">
    <text>la mayor variación que nos permite</text>
  </threadedComment>
  <threadedComment ref="D10" dT="2024-10-05T15:50:09.79" personId="{27F45B25-EA4A-4F57-920A-03A8458D70C1}" id="{1CE00B60-8AC8-4FB2-9678-CF7064E6A8B5}">
    <text>la aci quita los datos del trabajo de ellingwood y ahí dice que es gumbel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7D9-DE7F-4B81-AFEA-228EA8F72EC5}">
  <dimension ref="A2:F12"/>
  <sheetViews>
    <sheetView topLeftCell="A10" workbookViewId="0">
      <selection activeCell="C6" sqref="C6"/>
    </sheetView>
  </sheetViews>
  <sheetFormatPr baseColWidth="10" defaultColWidth="11.44140625" defaultRowHeight="14.4" x14ac:dyDescent="0.3"/>
  <cols>
    <col min="1" max="1" width="46.5546875" bestFit="1" customWidth="1"/>
    <col min="4" max="4" width="17.33203125" bestFit="1" customWidth="1"/>
    <col min="5" max="5" width="64.44140625" customWidth="1"/>
  </cols>
  <sheetData>
    <row r="2" spans="1:6" x14ac:dyDescent="0.3">
      <c r="A2" s="1"/>
      <c r="B2" s="4" t="s">
        <v>0</v>
      </c>
      <c r="C2" s="4" t="s">
        <v>1</v>
      </c>
      <c r="D2" s="4" t="s">
        <v>2</v>
      </c>
      <c r="E2" s="24" t="s">
        <v>3</v>
      </c>
      <c r="F2" s="25"/>
    </row>
    <row r="3" spans="1:6" ht="51.6" customHeight="1" x14ac:dyDescent="0.3">
      <c r="A3" s="2" t="s">
        <v>4</v>
      </c>
      <c r="B3" s="4">
        <v>1.21</v>
      </c>
      <c r="C3" s="4">
        <v>7.9000000000000001E-2</v>
      </c>
      <c r="D3" s="4" t="s">
        <v>5</v>
      </c>
      <c r="E3" s="4"/>
      <c r="F3" s="4" t="s">
        <v>6</v>
      </c>
    </row>
    <row r="4" spans="1:6" ht="51.6" customHeight="1" x14ac:dyDescent="0.3">
      <c r="A4" s="2" t="s">
        <v>7</v>
      </c>
      <c r="B4" s="4">
        <v>1.145</v>
      </c>
      <c r="C4" s="4">
        <v>0.05</v>
      </c>
      <c r="D4" s="4" t="s">
        <v>5</v>
      </c>
      <c r="E4" s="4"/>
      <c r="F4" s="4" t="s">
        <v>6</v>
      </c>
    </row>
    <row r="5" spans="1:6" ht="51.6" customHeight="1" x14ac:dyDescent="0.3">
      <c r="A5" s="3" t="s">
        <v>8</v>
      </c>
      <c r="B5" s="4">
        <v>1.01</v>
      </c>
      <c r="C5" s="4">
        <v>0.04</v>
      </c>
      <c r="D5" s="4" t="s">
        <v>5</v>
      </c>
      <c r="E5" s="4"/>
      <c r="F5" s="4" t="s">
        <v>6</v>
      </c>
    </row>
    <row r="6" spans="1:6" ht="51.6" customHeight="1" x14ac:dyDescent="0.3">
      <c r="A6" s="3" t="s">
        <v>9</v>
      </c>
      <c r="B6" s="4">
        <v>1</v>
      </c>
      <c r="C6" s="4" t="s">
        <v>10</v>
      </c>
      <c r="D6" s="4" t="s">
        <v>5</v>
      </c>
      <c r="E6" s="4"/>
      <c r="F6" s="4" t="s">
        <v>11</v>
      </c>
    </row>
    <row r="7" spans="1:6" ht="51.6" customHeight="1" x14ac:dyDescent="0.3">
      <c r="A7" s="3" t="s">
        <v>12</v>
      </c>
      <c r="B7" s="4">
        <v>0.99</v>
      </c>
      <c r="C7" s="4">
        <v>0.04</v>
      </c>
      <c r="D7" s="4" t="s">
        <v>5</v>
      </c>
      <c r="E7" s="4"/>
      <c r="F7" s="4" t="s">
        <v>6</v>
      </c>
    </row>
    <row r="8" spans="1:6" ht="51.6" customHeight="1" x14ac:dyDescent="0.3">
      <c r="A8" s="3" t="s">
        <v>13</v>
      </c>
      <c r="B8" s="5">
        <v>1</v>
      </c>
      <c r="C8" s="4">
        <v>0.02</v>
      </c>
      <c r="D8" s="4" t="s">
        <v>5</v>
      </c>
      <c r="E8" s="4"/>
      <c r="F8" s="4" t="s">
        <v>11</v>
      </c>
    </row>
    <row r="9" spans="1:6" ht="51.6" customHeight="1" x14ac:dyDescent="0.3">
      <c r="A9" s="2" t="s">
        <v>14</v>
      </c>
      <c r="B9" s="4">
        <v>1.05</v>
      </c>
      <c r="C9" s="4">
        <v>0.1</v>
      </c>
      <c r="D9" s="4" t="s">
        <v>5</v>
      </c>
      <c r="E9" s="4"/>
      <c r="F9" s="4" t="s">
        <v>6</v>
      </c>
    </row>
    <row r="10" spans="1:6" ht="51.6" customHeight="1" x14ac:dyDescent="0.3">
      <c r="A10" s="2" t="s">
        <v>15</v>
      </c>
      <c r="B10" s="5">
        <v>1</v>
      </c>
      <c r="C10" s="4">
        <v>0.18</v>
      </c>
      <c r="D10" s="4" t="s">
        <v>16</v>
      </c>
      <c r="E10" s="4"/>
      <c r="F10" s="4" t="s">
        <v>6</v>
      </c>
    </row>
    <row r="11" spans="1:6" ht="51.6" customHeight="1" x14ac:dyDescent="0.3">
      <c r="A11" s="3" t="s">
        <v>17</v>
      </c>
      <c r="B11" s="5">
        <v>1.2</v>
      </c>
      <c r="C11" s="4">
        <v>0.15</v>
      </c>
      <c r="D11" s="4" t="s">
        <v>18</v>
      </c>
      <c r="E11" s="4"/>
      <c r="F11" s="4" t="s">
        <v>11</v>
      </c>
    </row>
    <row r="12" spans="1:6" ht="51.6" customHeight="1" x14ac:dyDescent="0.3">
      <c r="A12" s="3" t="s">
        <v>19</v>
      </c>
      <c r="B12" s="5">
        <v>1</v>
      </c>
      <c r="C12" s="4">
        <v>0.1</v>
      </c>
      <c r="D12" s="4" t="s">
        <v>18</v>
      </c>
      <c r="E12" s="4"/>
      <c r="F12" s="4" t="s">
        <v>11</v>
      </c>
    </row>
  </sheetData>
  <mergeCells count="1">
    <mergeCell ref="E2:F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1BD4-6E4B-4E4F-8CAC-F6E62DB9E581}">
  <dimension ref="A1:L103"/>
  <sheetViews>
    <sheetView topLeftCell="A22" zoomScale="80" zoomScaleNormal="80" workbookViewId="0">
      <selection activeCell="K4" sqref="K4"/>
    </sheetView>
  </sheetViews>
  <sheetFormatPr baseColWidth="10" defaultColWidth="8.88671875" defaultRowHeight="14.4" x14ac:dyDescent="0.3"/>
  <cols>
    <col min="7" max="7" width="17.5546875" bestFit="1" customWidth="1"/>
    <col min="8" max="9" width="11.21875" customWidth="1"/>
    <col min="10" max="10" width="16.21875" customWidth="1"/>
    <col min="11" max="11" width="18.109375" bestFit="1" customWidth="1"/>
    <col min="12" max="12" width="8.88671875" style="26"/>
  </cols>
  <sheetData>
    <row r="1" spans="1:12" x14ac:dyDescent="0.3">
      <c r="A1" s="9" t="s">
        <v>20</v>
      </c>
      <c r="B1" s="9">
        <v>240</v>
      </c>
    </row>
    <row r="2" spans="1:12" x14ac:dyDescent="0.3">
      <c r="A2" s="9" t="s">
        <v>21</v>
      </c>
      <c r="B2" s="10">
        <v>4200</v>
      </c>
    </row>
    <row r="3" spans="1:12" x14ac:dyDescent="0.3">
      <c r="B3" s="11" t="s">
        <v>22</v>
      </c>
      <c r="C3" s="11" t="s">
        <v>23</v>
      </c>
      <c r="D3" s="13" t="s">
        <v>40</v>
      </c>
      <c r="E3" s="11" t="s">
        <v>24</v>
      </c>
      <c r="F3" s="11" t="s">
        <v>25</v>
      </c>
      <c r="G3" s="11" t="s">
        <v>36</v>
      </c>
      <c r="H3" s="11" t="s">
        <v>39</v>
      </c>
      <c r="I3" s="11" t="s">
        <v>48</v>
      </c>
      <c r="J3" s="11" t="s">
        <v>37</v>
      </c>
      <c r="K3" s="11" t="s">
        <v>38</v>
      </c>
      <c r="L3" s="27" t="s">
        <v>49</v>
      </c>
    </row>
    <row r="4" spans="1:12" x14ac:dyDescent="0.3">
      <c r="B4" s="15">
        <v>20</v>
      </c>
      <c r="C4" s="15">
        <v>70</v>
      </c>
      <c r="D4" s="20">
        <v>7.0000000000000001E-3</v>
      </c>
      <c r="E4" s="9">
        <f>B4*C4*D4</f>
        <v>9.8000000000000007</v>
      </c>
      <c r="F4" s="9">
        <f>0.9*C4</f>
        <v>63</v>
      </c>
      <c r="G4" s="12">
        <f>0.9*E4*$B$2*F4*(1-(E4*$B$2)/(0.85*$B$1*B4*F4))</f>
        <v>1960063.411764706</v>
      </c>
      <c r="H4" s="19">
        <v>0.25</v>
      </c>
      <c r="I4" s="19">
        <v>1</v>
      </c>
      <c r="J4" s="12">
        <f>G4/(1.2+1.6*H4)</f>
        <v>1225039.6323529412</v>
      </c>
      <c r="K4" s="12">
        <f>J4*H4*I4</f>
        <v>306259.9080882353</v>
      </c>
      <c r="L4" s="28">
        <f>K4/J4</f>
        <v>0.25</v>
      </c>
    </row>
    <row r="5" spans="1:12" x14ac:dyDescent="0.3">
      <c r="B5" s="15">
        <v>20</v>
      </c>
      <c r="C5" s="15">
        <v>70</v>
      </c>
      <c r="D5" s="20">
        <v>7.0000000000000001E-3</v>
      </c>
      <c r="E5" s="9">
        <f>B5*C5*D5</f>
        <v>9.8000000000000007</v>
      </c>
      <c r="F5" s="9">
        <f>0.9*C5</f>
        <v>63</v>
      </c>
      <c r="G5" s="12">
        <f>0.9*E5*$B$2*F5*(1-(E5*$B$2)/(0.85*$B$1*B5*F5))</f>
        <v>1960063.411764706</v>
      </c>
      <c r="H5" s="19">
        <v>0.25</v>
      </c>
      <c r="I5" s="19">
        <v>1.25</v>
      </c>
      <c r="J5" s="12">
        <f t="shared" ref="J5:J83" si="0">G5/(1.2+1.6*H5)</f>
        <v>1225039.6323529412</v>
      </c>
      <c r="K5" s="12">
        <f t="shared" ref="K5:K83" si="1">J5*H5*I5</f>
        <v>382824.8851102941</v>
      </c>
      <c r="L5" s="28">
        <f t="shared" ref="L5:L68" si="2">K5/J5</f>
        <v>0.3125</v>
      </c>
    </row>
    <row r="6" spans="1:12" x14ac:dyDescent="0.3">
      <c r="B6" s="15">
        <v>20</v>
      </c>
      <c r="C6" s="15">
        <v>70</v>
      </c>
      <c r="D6" s="20">
        <v>7.0000000000000001E-3</v>
      </c>
      <c r="E6" s="9">
        <f t="shared" ref="E6:E83" si="3">B6*C6*D6</f>
        <v>9.8000000000000007</v>
      </c>
      <c r="F6" s="9">
        <f t="shared" ref="F6:F83" si="4">0.9*C6</f>
        <v>63</v>
      </c>
      <c r="G6" s="12">
        <f t="shared" ref="G6:G83" si="5">0.9*E6*$B$2*F6*(1-(E6*$B$2)/(0.85*$B$1*B6*F6))</f>
        <v>1960063.411764706</v>
      </c>
      <c r="H6" s="19">
        <v>0.25</v>
      </c>
      <c r="I6" s="19">
        <v>1.5</v>
      </c>
      <c r="J6" s="12">
        <f t="shared" si="0"/>
        <v>1225039.6323529412</v>
      </c>
      <c r="K6" s="12">
        <f t="shared" si="1"/>
        <v>459389.86213235295</v>
      </c>
      <c r="L6" s="28">
        <f t="shared" si="2"/>
        <v>0.375</v>
      </c>
    </row>
    <row r="7" spans="1:12" x14ac:dyDescent="0.3">
      <c r="B7" s="15">
        <v>20</v>
      </c>
      <c r="C7" s="15">
        <v>70</v>
      </c>
      <c r="D7" s="20">
        <v>7.0000000000000001E-3</v>
      </c>
      <c r="E7" s="9">
        <f t="shared" si="3"/>
        <v>9.8000000000000007</v>
      </c>
      <c r="F7" s="9">
        <f t="shared" si="4"/>
        <v>63</v>
      </c>
      <c r="G7" s="12">
        <f t="shared" si="5"/>
        <v>1960063.411764706</v>
      </c>
      <c r="H7" s="19">
        <v>0.25</v>
      </c>
      <c r="I7" s="19">
        <v>1.75</v>
      </c>
      <c r="J7" s="12">
        <f t="shared" ref="J7:J11" si="6">G7/(1.2+1.6*H7)</f>
        <v>1225039.6323529412</v>
      </c>
      <c r="K7" s="12">
        <f t="shared" ref="K7:K11" si="7">J7*H7*I7</f>
        <v>535954.83915441181</v>
      </c>
      <c r="L7" s="28">
        <f t="shared" si="2"/>
        <v>0.4375</v>
      </c>
    </row>
    <row r="8" spans="1:12" x14ac:dyDescent="0.3">
      <c r="B8" s="15">
        <v>20</v>
      </c>
      <c r="C8" s="15">
        <v>70</v>
      </c>
      <c r="D8" s="20">
        <v>7.0000000000000001E-3</v>
      </c>
      <c r="E8" s="9">
        <f t="shared" ref="E8:E11" si="8">B8*C8*D8</f>
        <v>9.8000000000000007</v>
      </c>
      <c r="F8" s="9">
        <f t="shared" ref="F8:F11" si="9">0.9*C8</f>
        <v>63</v>
      </c>
      <c r="G8" s="12">
        <f t="shared" ref="G8:G11" si="10">0.9*E8*$B$2*F8*(1-(E8*$B$2)/(0.85*$B$1*B8*F8))</f>
        <v>1960063.411764706</v>
      </c>
      <c r="H8" s="19">
        <v>0.25</v>
      </c>
      <c r="I8" s="19">
        <v>2</v>
      </c>
      <c r="J8" s="12">
        <f t="shared" si="6"/>
        <v>1225039.6323529412</v>
      </c>
      <c r="K8" s="12">
        <f t="shared" si="7"/>
        <v>612519.8161764706</v>
      </c>
      <c r="L8" s="28">
        <f t="shared" si="2"/>
        <v>0.5</v>
      </c>
    </row>
    <row r="9" spans="1:12" x14ac:dyDescent="0.3">
      <c r="B9" s="15">
        <v>20</v>
      </c>
      <c r="C9" s="15">
        <v>70</v>
      </c>
      <c r="D9" s="20">
        <v>7.0000000000000001E-3</v>
      </c>
      <c r="E9" s="9">
        <f t="shared" si="8"/>
        <v>9.8000000000000007</v>
      </c>
      <c r="F9" s="9">
        <f t="shared" si="9"/>
        <v>63</v>
      </c>
      <c r="G9" s="12">
        <f t="shared" si="10"/>
        <v>1960063.411764706</v>
      </c>
      <c r="H9" s="19">
        <v>0.25</v>
      </c>
      <c r="I9" s="19">
        <v>2.25</v>
      </c>
      <c r="J9" s="12">
        <f t="shared" si="6"/>
        <v>1225039.6323529412</v>
      </c>
      <c r="K9" s="12">
        <f t="shared" si="7"/>
        <v>689084.7931985294</v>
      </c>
      <c r="L9" s="28">
        <f t="shared" si="2"/>
        <v>0.5625</v>
      </c>
    </row>
    <row r="10" spans="1:12" x14ac:dyDescent="0.3">
      <c r="B10" s="15">
        <v>20</v>
      </c>
      <c r="C10" s="15">
        <v>70</v>
      </c>
      <c r="D10" s="20">
        <v>7.0000000000000001E-3</v>
      </c>
      <c r="E10" s="9">
        <f t="shared" si="8"/>
        <v>9.8000000000000007</v>
      </c>
      <c r="F10" s="9">
        <f t="shared" si="9"/>
        <v>63</v>
      </c>
      <c r="G10" s="12">
        <f t="shared" si="10"/>
        <v>1960063.411764706</v>
      </c>
      <c r="H10" s="19">
        <v>0.25</v>
      </c>
      <c r="I10" s="19">
        <v>2.5</v>
      </c>
      <c r="J10" s="12">
        <f t="shared" si="6"/>
        <v>1225039.6323529412</v>
      </c>
      <c r="K10" s="12">
        <f t="shared" si="7"/>
        <v>765649.77022058819</v>
      </c>
      <c r="L10" s="28">
        <f t="shared" si="2"/>
        <v>0.625</v>
      </c>
    </row>
    <row r="11" spans="1:12" x14ac:dyDescent="0.3">
      <c r="B11" s="15">
        <v>20</v>
      </c>
      <c r="C11" s="15">
        <v>70</v>
      </c>
      <c r="D11" s="20">
        <v>7.0000000000000001E-3</v>
      </c>
      <c r="E11" s="9">
        <f t="shared" si="8"/>
        <v>9.8000000000000007</v>
      </c>
      <c r="F11" s="9">
        <f t="shared" si="9"/>
        <v>63</v>
      </c>
      <c r="G11" s="12">
        <f t="shared" si="10"/>
        <v>1960063.411764706</v>
      </c>
      <c r="H11" s="19">
        <v>0.25</v>
      </c>
      <c r="I11" s="19">
        <v>2.75</v>
      </c>
      <c r="J11" s="12">
        <f t="shared" si="6"/>
        <v>1225039.6323529412</v>
      </c>
      <c r="K11" s="12">
        <f t="shared" si="7"/>
        <v>842214.74724264711</v>
      </c>
      <c r="L11" s="28">
        <f t="shared" si="2"/>
        <v>0.6875</v>
      </c>
    </row>
    <row r="12" spans="1:12" x14ac:dyDescent="0.3">
      <c r="B12" s="15">
        <v>20</v>
      </c>
      <c r="C12" s="15">
        <v>70</v>
      </c>
      <c r="D12" s="20">
        <v>7.0000000000000001E-3</v>
      </c>
      <c r="E12" s="9">
        <f t="shared" ref="E12" si="11">B12*C12*D12</f>
        <v>9.8000000000000007</v>
      </c>
      <c r="F12" s="9">
        <f t="shared" ref="F12" si="12">0.9*C12</f>
        <v>63</v>
      </c>
      <c r="G12" s="12">
        <f t="shared" ref="G12" si="13">0.9*E12*$B$2*F12*(1-(E12*$B$2)/(0.85*$B$1*B12*F12))</f>
        <v>1960063.411764706</v>
      </c>
      <c r="H12" s="19">
        <v>0.25</v>
      </c>
      <c r="I12" s="19">
        <v>3</v>
      </c>
      <c r="J12" s="12">
        <f t="shared" ref="J12:J20" si="14">G12/(1.2+1.6*H12)</f>
        <v>1225039.6323529412</v>
      </c>
      <c r="K12" s="12">
        <f t="shared" ref="K12:K20" si="15">J12*H12*I12</f>
        <v>918779.7242647059</v>
      </c>
      <c r="L12" s="28">
        <f t="shared" si="2"/>
        <v>0.75</v>
      </c>
    </row>
    <row r="13" spans="1:12" x14ac:dyDescent="0.3">
      <c r="B13" s="15">
        <v>20</v>
      </c>
      <c r="C13" s="15">
        <v>70</v>
      </c>
      <c r="D13" s="20">
        <v>7.0000000000000001E-3</v>
      </c>
      <c r="E13" s="9">
        <f>B13*C13*D13</f>
        <v>9.8000000000000007</v>
      </c>
      <c r="F13" s="9">
        <f>0.9*C13</f>
        <v>63</v>
      </c>
      <c r="G13" s="12">
        <f>0.9*E13*$B$2*F13*(1-(E13*$B$2)/(0.85*$B$1*B13*F13))</f>
        <v>1960063.411764706</v>
      </c>
      <c r="H13" s="19">
        <v>0.25</v>
      </c>
      <c r="I13" s="19">
        <v>3.25</v>
      </c>
      <c r="J13" s="12">
        <f t="shared" si="14"/>
        <v>1225039.6323529412</v>
      </c>
      <c r="K13" s="12">
        <f t="shared" si="15"/>
        <v>995344.7012867647</v>
      </c>
      <c r="L13" s="28">
        <f t="shared" si="2"/>
        <v>0.8125</v>
      </c>
    </row>
    <row r="14" spans="1:12" x14ac:dyDescent="0.3">
      <c r="B14" s="15">
        <v>20</v>
      </c>
      <c r="C14" s="15">
        <v>70</v>
      </c>
      <c r="D14" s="20">
        <v>7.0000000000000001E-3</v>
      </c>
      <c r="E14" s="9">
        <f t="shared" ref="E14:E19" si="16">B14*C14*D14</f>
        <v>9.8000000000000007</v>
      </c>
      <c r="F14" s="9">
        <f t="shared" ref="F14:F19" si="17">0.9*C14</f>
        <v>63</v>
      </c>
      <c r="G14" s="12">
        <f t="shared" ref="G14:G19" si="18">0.9*E14*$B$2*F14*(1-(E14*$B$2)/(0.85*$B$1*B14*F14))</f>
        <v>1960063.411764706</v>
      </c>
      <c r="H14" s="19">
        <v>0.25</v>
      </c>
      <c r="I14" s="19">
        <v>3.5</v>
      </c>
      <c r="J14" s="12">
        <f t="shared" si="14"/>
        <v>1225039.6323529412</v>
      </c>
      <c r="K14" s="12">
        <f t="shared" si="15"/>
        <v>1071909.6783088236</v>
      </c>
      <c r="L14" s="28">
        <f t="shared" si="2"/>
        <v>0.875</v>
      </c>
    </row>
    <row r="15" spans="1:12" x14ac:dyDescent="0.3">
      <c r="B15" s="15">
        <v>20</v>
      </c>
      <c r="C15" s="15">
        <v>70</v>
      </c>
      <c r="D15" s="20">
        <v>7.0000000000000001E-3</v>
      </c>
      <c r="E15" s="9">
        <f t="shared" si="16"/>
        <v>9.8000000000000007</v>
      </c>
      <c r="F15" s="9">
        <f t="shared" si="17"/>
        <v>63</v>
      </c>
      <c r="G15" s="12">
        <f t="shared" si="18"/>
        <v>1960063.411764706</v>
      </c>
      <c r="H15" s="19">
        <v>0.25</v>
      </c>
      <c r="I15" s="19">
        <v>3.75</v>
      </c>
      <c r="J15" s="12">
        <f t="shared" si="14"/>
        <v>1225039.6323529412</v>
      </c>
      <c r="K15" s="12">
        <f t="shared" si="15"/>
        <v>1148474.6553308824</v>
      </c>
      <c r="L15" s="28">
        <f t="shared" si="2"/>
        <v>0.9375</v>
      </c>
    </row>
    <row r="16" spans="1:12" x14ac:dyDescent="0.3">
      <c r="B16" s="15">
        <v>20</v>
      </c>
      <c r="C16" s="15">
        <v>70</v>
      </c>
      <c r="D16" s="20">
        <v>7.0000000000000001E-3</v>
      </c>
      <c r="E16" s="9">
        <f t="shared" si="16"/>
        <v>9.8000000000000007</v>
      </c>
      <c r="F16" s="9">
        <f t="shared" si="17"/>
        <v>63</v>
      </c>
      <c r="G16" s="12">
        <f t="shared" si="18"/>
        <v>1960063.411764706</v>
      </c>
      <c r="H16" s="19">
        <v>0.25</v>
      </c>
      <c r="I16" s="19">
        <v>4</v>
      </c>
      <c r="J16" s="12">
        <f t="shared" si="14"/>
        <v>1225039.6323529412</v>
      </c>
      <c r="K16" s="12">
        <f t="shared" si="15"/>
        <v>1225039.6323529412</v>
      </c>
      <c r="L16" s="28">
        <f t="shared" si="2"/>
        <v>1</v>
      </c>
    </row>
    <row r="17" spans="2:12" x14ac:dyDescent="0.3">
      <c r="B17" s="15">
        <v>20</v>
      </c>
      <c r="C17" s="15">
        <v>70</v>
      </c>
      <c r="D17" s="20">
        <v>7.0000000000000001E-3</v>
      </c>
      <c r="E17" s="9">
        <f t="shared" si="16"/>
        <v>9.8000000000000007</v>
      </c>
      <c r="F17" s="9">
        <f t="shared" si="17"/>
        <v>63</v>
      </c>
      <c r="G17" s="12">
        <f t="shared" si="18"/>
        <v>1960063.411764706</v>
      </c>
      <c r="H17" s="19">
        <v>0.25</v>
      </c>
      <c r="I17" s="19">
        <v>4.25</v>
      </c>
      <c r="J17" s="12">
        <f t="shared" si="14"/>
        <v>1225039.6323529412</v>
      </c>
      <c r="K17" s="12">
        <f t="shared" si="15"/>
        <v>1301604.609375</v>
      </c>
      <c r="L17" s="28">
        <f t="shared" si="2"/>
        <v>1.0625</v>
      </c>
    </row>
    <row r="18" spans="2:12" x14ac:dyDescent="0.3">
      <c r="B18" s="15">
        <v>20</v>
      </c>
      <c r="C18" s="15">
        <v>70</v>
      </c>
      <c r="D18" s="20">
        <v>7.0000000000000001E-3</v>
      </c>
      <c r="E18" s="9">
        <f t="shared" si="16"/>
        <v>9.8000000000000007</v>
      </c>
      <c r="F18" s="9">
        <f t="shared" si="17"/>
        <v>63</v>
      </c>
      <c r="G18" s="12">
        <f t="shared" si="18"/>
        <v>1960063.411764706</v>
      </c>
      <c r="H18" s="19">
        <v>0.25</v>
      </c>
      <c r="I18" s="19">
        <v>4.5</v>
      </c>
      <c r="J18" s="12">
        <f t="shared" si="14"/>
        <v>1225039.6323529412</v>
      </c>
      <c r="K18" s="12">
        <f t="shared" si="15"/>
        <v>1378169.5863970588</v>
      </c>
      <c r="L18" s="28">
        <f t="shared" si="2"/>
        <v>1.125</v>
      </c>
    </row>
    <row r="19" spans="2:12" x14ac:dyDescent="0.3">
      <c r="B19" s="15">
        <v>20</v>
      </c>
      <c r="C19" s="15">
        <v>70</v>
      </c>
      <c r="D19" s="20">
        <v>7.0000000000000001E-3</v>
      </c>
      <c r="E19" s="9">
        <f t="shared" si="16"/>
        <v>9.8000000000000007</v>
      </c>
      <c r="F19" s="9">
        <f t="shared" si="17"/>
        <v>63</v>
      </c>
      <c r="G19" s="12">
        <f t="shared" si="18"/>
        <v>1960063.411764706</v>
      </c>
      <c r="H19" s="19">
        <v>0.25</v>
      </c>
      <c r="I19" s="19">
        <v>4.75</v>
      </c>
      <c r="J19" s="12">
        <f t="shared" si="14"/>
        <v>1225039.6323529412</v>
      </c>
      <c r="K19" s="12">
        <f t="shared" si="15"/>
        <v>1454734.5634191176</v>
      </c>
      <c r="L19" s="28">
        <f t="shared" si="2"/>
        <v>1.1875</v>
      </c>
    </row>
    <row r="20" spans="2:12" x14ac:dyDescent="0.3">
      <c r="B20" s="15">
        <v>20</v>
      </c>
      <c r="C20" s="15">
        <v>70</v>
      </c>
      <c r="D20" s="20">
        <v>7.0000000000000001E-3</v>
      </c>
      <c r="E20" s="9">
        <f>B20*C20*D20</f>
        <v>9.8000000000000007</v>
      </c>
      <c r="F20" s="9">
        <f>0.9*C20</f>
        <v>63</v>
      </c>
      <c r="G20" s="12">
        <f>0.9*E20*$B$2*F20*(1-(E20*$B$2)/(0.85*$B$1*B20*F20))</f>
        <v>1960063.411764706</v>
      </c>
      <c r="H20" s="19">
        <v>0.25</v>
      </c>
      <c r="I20" s="19">
        <v>5</v>
      </c>
      <c r="J20" s="12">
        <f t="shared" si="14"/>
        <v>1225039.6323529412</v>
      </c>
      <c r="K20" s="12">
        <f t="shared" si="15"/>
        <v>1531299.5404411764</v>
      </c>
      <c r="L20" s="28">
        <f t="shared" si="2"/>
        <v>1.25</v>
      </c>
    </row>
    <row r="21" spans="2:12" x14ac:dyDescent="0.3">
      <c r="B21" s="15">
        <v>20</v>
      </c>
      <c r="C21" s="15">
        <v>70</v>
      </c>
      <c r="D21" s="20">
        <v>7.0000000000000001E-3</v>
      </c>
      <c r="E21" s="9">
        <f t="shared" ref="E21:E28" si="19">B21*C21*D21</f>
        <v>9.8000000000000007</v>
      </c>
      <c r="F21" s="9">
        <f t="shared" ref="F21:F28" si="20">0.9*C21</f>
        <v>63</v>
      </c>
      <c r="G21" s="12">
        <f t="shared" ref="G21:G28" si="21">0.9*E21*$B$2*F21*(1-(E21*$B$2)/(0.85*$B$1*B21*F21))</f>
        <v>1960063.411764706</v>
      </c>
      <c r="H21" s="19">
        <v>0.25</v>
      </c>
      <c r="I21" s="19">
        <v>5.25</v>
      </c>
      <c r="J21" s="12">
        <f t="shared" ref="J21:J28" si="22">G21/(1.2+1.6*H21)</f>
        <v>1225039.6323529412</v>
      </c>
      <c r="K21" s="12">
        <f t="shared" ref="K21:K28" si="23">J21*H21*I21</f>
        <v>1607864.5174632354</v>
      </c>
      <c r="L21" s="28">
        <f t="shared" si="2"/>
        <v>1.3125</v>
      </c>
    </row>
    <row r="22" spans="2:12" x14ac:dyDescent="0.3">
      <c r="B22" s="15">
        <v>20</v>
      </c>
      <c r="C22" s="15">
        <v>70</v>
      </c>
      <c r="D22" s="20">
        <v>7.0000000000000001E-3</v>
      </c>
      <c r="E22" s="9">
        <f t="shared" si="19"/>
        <v>9.8000000000000007</v>
      </c>
      <c r="F22" s="9">
        <f t="shared" si="20"/>
        <v>63</v>
      </c>
      <c r="G22" s="12">
        <f t="shared" si="21"/>
        <v>1960063.411764706</v>
      </c>
      <c r="H22" s="19">
        <v>0.25</v>
      </c>
      <c r="I22" s="19">
        <v>5.5</v>
      </c>
      <c r="J22" s="12">
        <f t="shared" si="22"/>
        <v>1225039.6323529412</v>
      </c>
      <c r="K22" s="12">
        <f t="shared" si="23"/>
        <v>1684429.4944852942</v>
      </c>
      <c r="L22" s="28">
        <f t="shared" si="2"/>
        <v>1.375</v>
      </c>
    </row>
    <row r="23" spans="2:12" x14ac:dyDescent="0.3">
      <c r="B23" s="15">
        <v>20</v>
      </c>
      <c r="C23" s="15">
        <v>70</v>
      </c>
      <c r="D23" s="20">
        <v>7.0000000000000001E-3</v>
      </c>
      <c r="E23" s="9">
        <f t="shared" si="19"/>
        <v>9.8000000000000007</v>
      </c>
      <c r="F23" s="9">
        <f t="shared" si="20"/>
        <v>63</v>
      </c>
      <c r="G23" s="12">
        <f t="shared" si="21"/>
        <v>1960063.411764706</v>
      </c>
      <c r="H23" s="19">
        <v>0.25</v>
      </c>
      <c r="I23" s="19">
        <v>5.75</v>
      </c>
      <c r="J23" s="12">
        <f t="shared" si="22"/>
        <v>1225039.6323529412</v>
      </c>
      <c r="K23" s="12">
        <f t="shared" si="23"/>
        <v>1760994.471507353</v>
      </c>
      <c r="L23" s="28">
        <f t="shared" si="2"/>
        <v>1.4375</v>
      </c>
    </row>
    <row r="24" spans="2:12" x14ac:dyDescent="0.3">
      <c r="B24" s="15">
        <v>20</v>
      </c>
      <c r="C24" s="15">
        <v>70</v>
      </c>
      <c r="D24" s="20">
        <v>7.0000000000000001E-3</v>
      </c>
      <c r="E24" s="9">
        <f t="shared" si="19"/>
        <v>9.8000000000000007</v>
      </c>
      <c r="F24" s="9">
        <f t="shared" si="20"/>
        <v>63</v>
      </c>
      <c r="G24" s="12">
        <f t="shared" si="21"/>
        <v>1960063.411764706</v>
      </c>
      <c r="H24" s="19">
        <v>0.25</v>
      </c>
      <c r="I24" s="19">
        <v>6</v>
      </c>
      <c r="J24" s="12">
        <f t="shared" si="22"/>
        <v>1225039.6323529412</v>
      </c>
      <c r="K24" s="12">
        <f t="shared" si="23"/>
        <v>1837559.4485294118</v>
      </c>
      <c r="L24" s="28">
        <f t="shared" si="2"/>
        <v>1.5</v>
      </c>
    </row>
    <row r="25" spans="2:12" x14ac:dyDescent="0.3">
      <c r="B25" s="15">
        <v>20</v>
      </c>
      <c r="C25" s="15">
        <v>70</v>
      </c>
      <c r="D25" s="20">
        <v>7.0000000000000001E-3</v>
      </c>
      <c r="E25" s="9">
        <f t="shared" si="19"/>
        <v>9.8000000000000007</v>
      </c>
      <c r="F25" s="9">
        <f t="shared" si="20"/>
        <v>63</v>
      </c>
      <c r="G25" s="12">
        <f t="shared" si="21"/>
        <v>1960063.411764706</v>
      </c>
      <c r="H25" s="19">
        <v>0.25</v>
      </c>
      <c r="I25" s="19">
        <v>6.25</v>
      </c>
      <c r="J25" s="12">
        <f t="shared" si="22"/>
        <v>1225039.6323529412</v>
      </c>
      <c r="K25" s="12">
        <f t="shared" si="23"/>
        <v>1914124.4255514706</v>
      </c>
      <c r="L25" s="28">
        <f t="shared" si="2"/>
        <v>1.5625</v>
      </c>
    </row>
    <row r="26" spans="2:12" x14ac:dyDescent="0.3">
      <c r="B26" s="15">
        <v>20</v>
      </c>
      <c r="C26" s="15">
        <v>70</v>
      </c>
      <c r="D26" s="20">
        <v>7.0000000000000001E-3</v>
      </c>
      <c r="E26" s="9">
        <f t="shared" si="19"/>
        <v>9.8000000000000007</v>
      </c>
      <c r="F26" s="9">
        <f t="shared" si="20"/>
        <v>63</v>
      </c>
      <c r="G26" s="12">
        <f t="shared" si="21"/>
        <v>1960063.411764706</v>
      </c>
      <c r="H26" s="19">
        <v>0.25</v>
      </c>
      <c r="I26" s="19">
        <v>6.5</v>
      </c>
      <c r="J26" s="12">
        <f t="shared" si="22"/>
        <v>1225039.6323529412</v>
      </c>
      <c r="K26" s="12">
        <f t="shared" si="23"/>
        <v>1990689.4025735294</v>
      </c>
      <c r="L26" s="28">
        <f t="shared" si="2"/>
        <v>1.625</v>
      </c>
    </row>
    <row r="27" spans="2:12" x14ac:dyDescent="0.3">
      <c r="B27" s="15">
        <v>20</v>
      </c>
      <c r="C27" s="15">
        <v>70</v>
      </c>
      <c r="D27" s="20">
        <v>7.0000000000000001E-3</v>
      </c>
      <c r="E27" s="9">
        <f t="shared" si="19"/>
        <v>9.8000000000000007</v>
      </c>
      <c r="F27" s="9">
        <f t="shared" si="20"/>
        <v>63</v>
      </c>
      <c r="G27" s="12">
        <f t="shared" si="21"/>
        <v>1960063.411764706</v>
      </c>
      <c r="H27" s="19">
        <v>0.25</v>
      </c>
      <c r="I27" s="19">
        <v>6.75</v>
      </c>
      <c r="J27" s="12">
        <f t="shared" si="22"/>
        <v>1225039.6323529412</v>
      </c>
      <c r="K27" s="12">
        <f t="shared" si="23"/>
        <v>2067254.3795955882</v>
      </c>
      <c r="L27" s="28">
        <f t="shared" si="2"/>
        <v>1.6875</v>
      </c>
    </row>
    <row r="28" spans="2:12" x14ac:dyDescent="0.3">
      <c r="B28" s="15">
        <v>20</v>
      </c>
      <c r="C28" s="15">
        <v>70</v>
      </c>
      <c r="D28" s="20">
        <v>7.0000000000000001E-3</v>
      </c>
      <c r="E28" s="9">
        <f t="shared" si="19"/>
        <v>9.8000000000000007</v>
      </c>
      <c r="F28" s="9">
        <f t="shared" si="20"/>
        <v>63</v>
      </c>
      <c r="G28" s="12">
        <f t="shared" si="21"/>
        <v>1960063.411764706</v>
      </c>
      <c r="H28" s="19">
        <v>0.25</v>
      </c>
      <c r="I28" s="19">
        <v>7</v>
      </c>
      <c r="J28" s="12">
        <f t="shared" si="22"/>
        <v>1225039.6323529412</v>
      </c>
      <c r="K28" s="12">
        <f t="shared" si="23"/>
        <v>2143819.3566176472</v>
      </c>
      <c r="L28" s="28">
        <f t="shared" si="2"/>
        <v>1.75</v>
      </c>
    </row>
    <row r="29" spans="2:12" x14ac:dyDescent="0.3">
      <c r="B29" s="18">
        <v>20</v>
      </c>
      <c r="C29" s="18">
        <v>70</v>
      </c>
      <c r="D29" s="22">
        <v>8.9999999999999993E-3</v>
      </c>
      <c r="E29" s="9">
        <f t="shared" si="3"/>
        <v>12.6</v>
      </c>
      <c r="F29" s="9">
        <f t="shared" si="4"/>
        <v>63</v>
      </c>
      <c r="G29" s="12">
        <f t="shared" si="5"/>
        <v>2382800.823529412</v>
      </c>
      <c r="H29" s="19">
        <v>0.25</v>
      </c>
      <c r="I29" s="19">
        <v>1</v>
      </c>
      <c r="J29" s="12">
        <f t="shared" si="0"/>
        <v>1489250.5147058824</v>
      </c>
      <c r="K29" s="12">
        <f t="shared" si="1"/>
        <v>372312.6286764706</v>
      </c>
      <c r="L29" s="29">
        <f t="shared" si="2"/>
        <v>0.25</v>
      </c>
    </row>
    <row r="30" spans="2:12" x14ac:dyDescent="0.3">
      <c r="B30" s="18">
        <v>20</v>
      </c>
      <c r="C30" s="18">
        <v>70</v>
      </c>
      <c r="D30" s="22">
        <v>8.9999999999999993E-3</v>
      </c>
      <c r="E30" s="9">
        <f t="shared" si="3"/>
        <v>12.6</v>
      </c>
      <c r="F30" s="9">
        <f t="shared" si="4"/>
        <v>63</v>
      </c>
      <c r="G30" s="12">
        <f t="shared" si="5"/>
        <v>2382800.823529412</v>
      </c>
      <c r="H30" s="19">
        <v>0.25</v>
      </c>
      <c r="I30" s="19">
        <v>1.25</v>
      </c>
      <c r="J30" s="12">
        <f t="shared" si="0"/>
        <v>1489250.5147058824</v>
      </c>
      <c r="K30" s="12">
        <f t="shared" si="1"/>
        <v>465390.78584558825</v>
      </c>
      <c r="L30" s="29">
        <f t="shared" si="2"/>
        <v>0.3125</v>
      </c>
    </row>
    <row r="31" spans="2:12" x14ac:dyDescent="0.3">
      <c r="B31" s="18">
        <v>20</v>
      </c>
      <c r="C31" s="18">
        <v>70</v>
      </c>
      <c r="D31" s="22">
        <v>8.9999999999999993E-3</v>
      </c>
      <c r="E31" s="9">
        <f t="shared" si="3"/>
        <v>12.6</v>
      </c>
      <c r="F31" s="9">
        <f t="shared" si="4"/>
        <v>63</v>
      </c>
      <c r="G31" s="12">
        <f t="shared" si="5"/>
        <v>2382800.823529412</v>
      </c>
      <c r="H31" s="19">
        <v>0.25</v>
      </c>
      <c r="I31" s="19">
        <v>1.5</v>
      </c>
      <c r="J31" s="12">
        <f t="shared" si="0"/>
        <v>1489250.5147058824</v>
      </c>
      <c r="K31" s="12">
        <f t="shared" si="1"/>
        <v>558468.9430147059</v>
      </c>
      <c r="L31" s="29">
        <f t="shared" si="2"/>
        <v>0.375</v>
      </c>
    </row>
    <row r="32" spans="2:12" x14ac:dyDescent="0.3">
      <c r="B32" s="18">
        <v>20</v>
      </c>
      <c r="C32" s="18">
        <v>70</v>
      </c>
      <c r="D32" s="22">
        <v>8.9999999999999993E-3</v>
      </c>
      <c r="E32" s="9">
        <f t="shared" ref="E32:E39" si="24">B32*C32*D32</f>
        <v>12.6</v>
      </c>
      <c r="F32" s="9">
        <f t="shared" ref="F32:F39" si="25">0.9*C32</f>
        <v>63</v>
      </c>
      <c r="G32" s="12">
        <f t="shared" ref="G32:G39" si="26">0.9*E32*$B$2*F32*(1-(E32*$B$2)/(0.85*$B$1*B32*F32))</f>
        <v>2382800.823529412</v>
      </c>
      <c r="H32" s="19">
        <v>0.25</v>
      </c>
      <c r="I32" s="19">
        <v>1.75</v>
      </c>
      <c r="J32" s="12">
        <f t="shared" ref="J32:J39" si="27">G32/(1.2+1.6*H32)</f>
        <v>1489250.5147058824</v>
      </c>
      <c r="K32" s="12">
        <f t="shared" ref="K32:K39" si="28">J32*H32*I32</f>
        <v>651547.10018382361</v>
      </c>
      <c r="L32" s="29">
        <f t="shared" si="2"/>
        <v>0.43750000000000006</v>
      </c>
    </row>
    <row r="33" spans="2:12" x14ac:dyDescent="0.3">
      <c r="B33" s="18">
        <v>20</v>
      </c>
      <c r="C33" s="18">
        <v>70</v>
      </c>
      <c r="D33" s="22">
        <v>8.9999999999999993E-3</v>
      </c>
      <c r="E33" s="9">
        <f t="shared" si="24"/>
        <v>12.6</v>
      </c>
      <c r="F33" s="9">
        <f t="shared" si="25"/>
        <v>63</v>
      </c>
      <c r="G33" s="12">
        <f t="shared" si="26"/>
        <v>2382800.823529412</v>
      </c>
      <c r="H33" s="19">
        <v>0.25</v>
      </c>
      <c r="I33" s="19">
        <v>2</v>
      </c>
      <c r="J33" s="12">
        <f t="shared" si="27"/>
        <v>1489250.5147058824</v>
      </c>
      <c r="K33" s="12">
        <f t="shared" si="28"/>
        <v>744625.2573529412</v>
      </c>
      <c r="L33" s="29">
        <f t="shared" si="2"/>
        <v>0.5</v>
      </c>
    </row>
    <row r="34" spans="2:12" x14ac:dyDescent="0.3">
      <c r="B34" s="18">
        <v>20</v>
      </c>
      <c r="C34" s="18">
        <v>70</v>
      </c>
      <c r="D34" s="22">
        <v>8.9999999999999993E-3</v>
      </c>
      <c r="E34" s="9">
        <f t="shared" si="24"/>
        <v>12.6</v>
      </c>
      <c r="F34" s="9">
        <f t="shared" si="25"/>
        <v>63</v>
      </c>
      <c r="G34" s="12">
        <f t="shared" si="26"/>
        <v>2382800.823529412</v>
      </c>
      <c r="H34" s="19">
        <v>0.25</v>
      </c>
      <c r="I34" s="19">
        <v>2.25</v>
      </c>
      <c r="J34" s="12">
        <f t="shared" si="27"/>
        <v>1489250.5147058824</v>
      </c>
      <c r="K34" s="12">
        <f t="shared" si="28"/>
        <v>837703.4145220588</v>
      </c>
      <c r="L34" s="29">
        <f t="shared" si="2"/>
        <v>0.5625</v>
      </c>
    </row>
    <row r="35" spans="2:12" x14ac:dyDescent="0.3">
      <c r="B35" s="18">
        <v>20</v>
      </c>
      <c r="C35" s="18">
        <v>70</v>
      </c>
      <c r="D35" s="22">
        <v>8.9999999999999993E-3</v>
      </c>
      <c r="E35" s="9">
        <f t="shared" si="24"/>
        <v>12.6</v>
      </c>
      <c r="F35" s="9">
        <f t="shared" si="25"/>
        <v>63</v>
      </c>
      <c r="G35" s="12">
        <f t="shared" si="26"/>
        <v>2382800.823529412</v>
      </c>
      <c r="H35" s="19">
        <v>0.25</v>
      </c>
      <c r="I35" s="19">
        <v>2.5</v>
      </c>
      <c r="J35" s="12">
        <f t="shared" si="27"/>
        <v>1489250.5147058824</v>
      </c>
      <c r="K35" s="12">
        <f t="shared" si="28"/>
        <v>930781.5716911765</v>
      </c>
      <c r="L35" s="29">
        <f t="shared" si="2"/>
        <v>0.625</v>
      </c>
    </row>
    <row r="36" spans="2:12" x14ac:dyDescent="0.3">
      <c r="B36" s="18">
        <v>20</v>
      </c>
      <c r="C36" s="18">
        <v>70</v>
      </c>
      <c r="D36" s="22">
        <v>8.9999999999999993E-3</v>
      </c>
      <c r="E36" s="9">
        <f t="shared" si="24"/>
        <v>12.6</v>
      </c>
      <c r="F36" s="9">
        <f t="shared" si="25"/>
        <v>63</v>
      </c>
      <c r="G36" s="12">
        <f t="shared" si="26"/>
        <v>2382800.823529412</v>
      </c>
      <c r="H36" s="19">
        <v>0.25</v>
      </c>
      <c r="I36" s="19">
        <v>2.75</v>
      </c>
      <c r="J36" s="12">
        <f t="shared" si="27"/>
        <v>1489250.5147058824</v>
      </c>
      <c r="K36" s="12">
        <f t="shared" si="28"/>
        <v>1023859.7288602942</v>
      </c>
      <c r="L36" s="29">
        <f t="shared" si="2"/>
        <v>0.6875</v>
      </c>
    </row>
    <row r="37" spans="2:12" x14ac:dyDescent="0.3">
      <c r="B37" s="18">
        <v>20</v>
      </c>
      <c r="C37" s="18">
        <v>70</v>
      </c>
      <c r="D37" s="22">
        <v>8.9999999999999993E-3</v>
      </c>
      <c r="E37" s="9">
        <f t="shared" si="24"/>
        <v>12.6</v>
      </c>
      <c r="F37" s="9">
        <f t="shared" si="25"/>
        <v>63</v>
      </c>
      <c r="G37" s="12">
        <f t="shared" si="26"/>
        <v>2382800.823529412</v>
      </c>
      <c r="H37" s="19">
        <v>0.25</v>
      </c>
      <c r="I37" s="19">
        <v>3</v>
      </c>
      <c r="J37" s="12">
        <f t="shared" si="27"/>
        <v>1489250.5147058824</v>
      </c>
      <c r="K37" s="12">
        <f t="shared" si="28"/>
        <v>1116937.8860294118</v>
      </c>
      <c r="L37" s="29">
        <f t="shared" si="2"/>
        <v>0.75</v>
      </c>
    </row>
    <row r="38" spans="2:12" x14ac:dyDescent="0.3">
      <c r="B38" s="18">
        <v>20</v>
      </c>
      <c r="C38" s="18">
        <v>70</v>
      </c>
      <c r="D38" s="22">
        <v>8.9999999999999993E-3</v>
      </c>
      <c r="E38" s="9">
        <f t="shared" si="24"/>
        <v>12.6</v>
      </c>
      <c r="F38" s="9">
        <f t="shared" si="25"/>
        <v>63</v>
      </c>
      <c r="G38" s="12">
        <f t="shared" si="26"/>
        <v>2382800.823529412</v>
      </c>
      <c r="H38" s="19">
        <v>0.25</v>
      </c>
      <c r="I38" s="19">
        <v>3.25</v>
      </c>
      <c r="J38" s="12">
        <f t="shared" si="27"/>
        <v>1489250.5147058824</v>
      </c>
      <c r="K38" s="12">
        <f t="shared" si="28"/>
        <v>1210016.0431985294</v>
      </c>
      <c r="L38" s="29">
        <f t="shared" si="2"/>
        <v>0.8125</v>
      </c>
    </row>
    <row r="39" spans="2:12" x14ac:dyDescent="0.3">
      <c r="B39" s="18">
        <v>20</v>
      </c>
      <c r="C39" s="18">
        <v>70</v>
      </c>
      <c r="D39" s="22">
        <v>8.9999999999999993E-3</v>
      </c>
      <c r="E39" s="9">
        <f t="shared" si="24"/>
        <v>12.6</v>
      </c>
      <c r="F39" s="9">
        <f t="shared" si="25"/>
        <v>63</v>
      </c>
      <c r="G39" s="12">
        <f t="shared" si="26"/>
        <v>2382800.823529412</v>
      </c>
      <c r="H39" s="19">
        <v>0.25</v>
      </c>
      <c r="I39" s="19">
        <v>3.5</v>
      </c>
      <c r="J39" s="12">
        <f t="shared" si="27"/>
        <v>1489250.5147058824</v>
      </c>
      <c r="K39" s="12">
        <f t="shared" si="28"/>
        <v>1303094.2003676472</v>
      </c>
      <c r="L39" s="29">
        <f t="shared" si="2"/>
        <v>0.87500000000000011</v>
      </c>
    </row>
    <row r="40" spans="2:12" x14ac:dyDescent="0.3">
      <c r="B40" s="18">
        <v>20</v>
      </c>
      <c r="C40" s="18">
        <v>70</v>
      </c>
      <c r="D40" s="22">
        <v>8.9999999999999993E-3</v>
      </c>
      <c r="E40" s="9">
        <f t="shared" ref="E40:E45" si="29">B40*C40*D40</f>
        <v>12.6</v>
      </c>
      <c r="F40" s="9">
        <f t="shared" ref="F40:F45" si="30">0.9*C40</f>
        <v>63</v>
      </c>
      <c r="G40" s="12">
        <f t="shared" ref="G40:G45" si="31">0.9*E40*$B$2*F40*(1-(E40*$B$2)/(0.85*$B$1*B40*F40))</f>
        <v>2382800.823529412</v>
      </c>
      <c r="H40" s="19">
        <v>0.25</v>
      </c>
      <c r="I40" s="19">
        <v>3.75</v>
      </c>
      <c r="J40" s="12">
        <f t="shared" ref="J40:J45" si="32">G40/(1.2+1.6*H40)</f>
        <v>1489250.5147058824</v>
      </c>
      <c r="K40" s="12">
        <f t="shared" ref="K40:K45" si="33">J40*H40*I40</f>
        <v>1396172.3575367648</v>
      </c>
      <c r="L40" s="29">
        <f t="shared" si="2"/>
        <v>0.9375</v>
      </c>
    </row>
    <row r="41" spans="2:12" x14ac:dyDescent="0.3">
      <c r="B41" s="18">
        <v>20</v>
      </c>
      <c r="C41" s="18">
        <v>70</v>
      </c>
      <c r="D41" s="22">
        <v>8.9999999999999993E-3</v>
      </c>
      <c r="E41" s="9">
        <f t="shared" si="29"/>
        <v>12.6</v>
      </c>
      <c r="F41" s="9">
        <f t="shared" si="30"/>
        <v>63</v>
      </c>
      <c r="G41" s="12">
        <f t="shared" si="31"/>
        <v>2382800.823529412</v>
      </c>
      <c r="H41" s="19">
        <v>0.25</v>
      </c>
      <c r="I41" s="19">
        <v>4</v>
      </c>
      <c r="J41" s="12">
        <f t="shared" si="32"/>
        <v>1489250.5147058824</v>
      </c>
      <c r="K41" s="12">
        <f t="shared" si="33"/>
        <v>1489250.5147058824</v>
      </c>
      <c r="L41" s="29">
        <f t="shared" si="2"/>
        <v>1</v>
      </c>
    </row>
    <row r="42" spans="2:12" x14ac:dyDescent="0.3">
      <c r="B42" s="18">
        <v>20</v>
      </c>
      <c r="C42" s="18">
        <v>70</v>
      </c>
      <c r="D42" s="22">
        <v>8.9999999999999993E-3</v>
      </c>
      <c r="E42" s="9">
        <f t="shared" si="29"/>
        <v>12.6</v>
      </c>
      <c r="F42" s="9">
        <f t="shared" si="30"/>
        <v>63</v>
      </c>
      <c r="G42" s="12">
        <f t="shared" si="31"/>
        <v>2382800.823529412</v>
      </c>
      <c r="H42" s="19">
        <v>0.25</v>
      </c>
      <c r="I42" s="19">
        <v>4.25</v>
      </c>
      <c r="J42" s="12">
        <f t="shared" si="32"/>
        <v>1489250.5147058824</v>
      </c>
      <c r="K42" s="12">
        <f t="shared" si="33"/>
        <v>1582328.671875</v>
      </c>
      <c r="L42" s="29">
        <f t="shared" si="2"/>
        <v>1.0625</v>
      </c>
    </row>
    <row r="43" spans="2:12" x14ac:dyDescent="0.3">
      <c r="B43" s="18">
        <v>20</v>
      </c>
      <c r="C43" s="18">
        <v>70</v>
      </c>
      <c r="D43" s="22">
        <v>8.9999999999999993E-3</v>
      </c>
      <c r="E43" s="9">
        <f t="shared" si="29"/>
        <v>12.6</v>
      </c>
      <c r="F43" s="9">
        <f t="shared" si="30"/>
        <v>63</v>
      </c>
      <c r="G43" s="12">
        <f t="shared" si="31"/>
        <v>2382800.823529412</v>
      </c>
      <c r="H43" s="19">
        <v>0.25</v>
      </c>
      <c r="I43" s="19">
        <v>4.5</v>
      </c>
      <c r="J43" s="12">
        <f t="shared" si="32"/>
        <v>1489250.5147058824</v>
      </c>
      <c r="K43" s="12">
        <f t="shared" si="33"/>
        <v>1675406.8290441176</v>
      </c>
      <c r="L43" s="29">
        <f t="shared" si="2"/>
        <v>1.125</v>
      </c>
    </row>
    <row r="44" spans="2:12" x14ac:dyDescent="0.3">
      <c r="B44" s="18">
        <v>20</v>
      </c>
      <c r="C44" s="18">
        <v>70</v>
      </c>
      <c r="D44" s="22">
        <v>8.9999999999999993E-3</v>
      </c>
      <c r="E44" s="9">
        <f t="shared" si="29"/>
        <v>12.6</v>
      </c>
      <c r="F44" s="9">
        <f t="shared" si="30"/>
        <v>63</v>
      </c>
      <c r="G44" s="12">
        <f t="shared" si="31"/>
        <v>2382800.823529412</v>
      </c>
      <c r="H44" s="19">
        <v>0.25</v>
      </c>
      <c r="I44" s="19">
        <v>4.75</v>
      </c>
      <c r="J44" s="12">
        <f t="shared" si="32"/>
        <v>1489250.5147058824</v>
      </c>
      <c r="K44" s="12">
        <f t="shared" si="33"/>
        <v>1768484.9862132354</v>
      </c>
      <c r="L44" s="29">
        <f t="shared" si="2"/>
        <v>1.1875</v>
      </c>
    </row>
    <row r="45" spans="2:12" x14ac:dyDescent="0.3">
      <c r="B45" s="18">
        <v>20</v>
      </c>
      <c r="C45" s="18">
        <v>70</v>
      </c>
      <c r="D45" s="22">
        <v>8.9999999999999993E-3</v>
      </c>
      <c r="E45" s="9">
        <f t="shared" si="29"/>
        <v>12.6</v>
      </c>
      <c r="F45" s="9">
        <f t="shared" si="30"/>
        <v>63</v>
      </c>
      <c r="G45" s="12">
        <f t="shared" si="31"/>
        <v>2382800.823529412</v>
      </c>
      <c r="H45" s="19">
        <v>0.25</v>
      </c>
      <c r="I45" s="19">
        <v>5</v>
      </c>
      <c r="J45" s="12">
        <f t="shared" si="32"/>
        <v>1489250.5147058824</v>
      </c>
      <c r="K45" s="12">
        <f t="shared" si="33"/>
        <v>1861563.143382353</v>
      </c>
      <c r="L45" s="29">
        <f t="shared" si="2"/>
        <v>1.25</v>
      </c>
    </row>
    <row r="46" spans="2:12" x14ac:dyDescent="0.3">
      <c r="B46" s="18">
        <v>20</v>
      </c>
      <c r="C46" s="18">
        <v>70</v>
      </c>
      <c r="D46" s="22">
        <v>8.9999999999999993E-3</v>
      </c>
      <c r="E46" s="9">
        <f t="shared" ref="E46:E53" si="34">B46*C46*D46</f>
        <v>12.6</v>
      </c>
      <c r="F46" s="9">
        <f t="shared" ref="F46:F53" si="35">0.9*C46</f>
        <v>63</v>
      </c>
      <c r="G46" s="12">
        <f t="shared" ref="G46:G53" si="36">0.9*E46*$B$2*F46*(1-(E46*$B$2)/(0.85*$B$1*B46*F46))</f>
        <v>2382800.823529412</v>
      </c>
      <c r="H46" s="19">
        <v>0.25</v>
      </c>
      <c r="I46" s="19">
        <v>5.25</v>
      </c>
      <c r="J46" s="12">
        <f t="shared" ref="J46:J53" si="37">G46/(1.2+1.6*H46)</f>
        <v>1489250.5147058824</v>
      </c>
      <c r="K46" s="12">
        <f t="shared" ref="K46:K53" si="38">J46*H46*I46</f>
        <v>1954641.3005514706</v>
      </c>
      <c r="L46" s="29">
        <f t="shared" si="2"/>
        <v>1.3125</v>
      </c>
    </row>
    <row r="47" spans="2:12" x14ac:dyDescent="0.3">
      <c r="B47" s="18">
        <v>20</v>
      </c>
      <c r="C47" s="18">
        <v>70</v>
      </c>
      <c r="D47" s="22">
        <v>8.9999999999999993E-3</v>
      </c>
      <c r="E47" s="9">
        <f t="shared" si="34"/>
        <v>12.6</v>
      </c>
      <c r="F47" s="9">
        <f t="shared" si="35"/>
        <v>63</v>
      </c>
      <c r="G47" s="12">
        <f t="shared" si="36"/>
        <v>2382800.823529412</v>
      </c>
      <c r="H47" s="19">
        <v>0.25</v>
      </c>
      <c r="I47" s="19">
        <v>5.5</v>
      </c>
      <c r="J47" s="12">
        <f t="shared" si="37"/>
        <v>1489250.5147058824</v>
      </c>
      <c r="K47" s="12">
        <f t="shared" si="38"/>
        <v>2047719.4577205884</v>
      </c>
      <c r="L47" s="29">
        <f t="shared" si="2"/>
        <v>1.375</v>
      </c>
    </row>
    <row r="48" spans="2:12" x14ac:dyDescent="0.3">
      <c r="B48" s="18">
        <v>20</v>
      </c>
      <c r="C48" s="18">
        <v>70</v>
      </c>
      <c r="D48" s="22">
        <v>8.9999999999999993E-3</v>
      </c>
      <c r="E48" s="9">
        <f t="shared" si="34"/>
        <v>12.6</v>
      </c>
      <c r="F48" s="9">
        <f t="shared" si="35"/>
        <v>63</v>
      </c>
      <c r="G48" s="12">
        <f t="shared" si="36"/>
        <v>2382800.823529412</v>
      </c>
      <c r="H48" s="19">
        <v>0.25</v>
      </c>
      <c r="I48" s="19">
        <v>5.75</v>
      </c>
      <c r="J48" s="12">
        <f t="shared" si="37"/>
        <v>1489250.5147058824</v>
      </c>
      <c r="K48" s="12">
        <f t="shared" si="38"/>
        <v>2140797.614889706</v>
      </c>
      <c r="L48" s="29">
        <f t="shared" si="2"/>
        <v>1.4375</v>
      </c>
    </row>
    <row r="49" spans="2:12" x14ac:dyDescent="0.3">
      <c r="B49" s="18">
        <v>20</v>
      </c>
      <c r="C49" s="18">
        <v>70</v>
      </c>
      <c r="D49" s="22">
        <v>8.9999999999999993E-3</v>
      </c>
      <c r="E49" s="9">
        <f t="shared" si="34"/>
        <v>12.6</v>
      </c>
      <c r="F49" s="9">
        <f t="shared" si="35"/>
        <v>63</v>
      </c>
      <c r="G49" s="12">
        <f t="shared" si="36"/>
        <v>2382800.823529412</v>
      </c>
      <c r="H49" s="19">
        <v>0.25</v>
      </c>
      <c r="I49" s="19">
        <v>6</v>
      </c>
      <c r="J49" s="12">
        <f t="shared" si="37"/>
        <v>1489250.5147058824</v>
      </c>
      <c r="K49" s="12">
        <f t="shared" si="38"/>
        <v>2233875.7720588236</v>
      </c>
      <c r="L49" s="29">
        <f t="shared" si="2"/>
        <v>1.5</v>
      </c>
    </row>
    <row r="50" spans="2:12" x14ac:dyDescent="0.3">
      <c r="B50" s="18">
        <v>20</v>
      </c>
      <c r="C50" s="18">
        <v>70</v>
      </c>
      <c r="D50" s="22">
        <v>8.9999999999999993E-3</v>
      </c>
      <c r="E50" s="9">
        <f t="shared" si="34"/>
        <v>12.6</v>
      </c>
      <c r="F50" s="9">
        <f t="shared" si="35"/>
        <v>63</v>
      </c>
      <c r="G50" s="12">
        <f t="shared" si="36"/>
        <v>2382800.823529412</v>
      </c>
      <c r="H50" s="19">
        <v>0.25</v>
      </c>
      <c r="I50" s="19">
        <v>6.25</v>
      </c>
      <c r="J50" s="12">
        <f t="shared" si="37"/>
        <v>1489250.5147058824</v>
      </c>
      <c r="K50" s="12">
        <f t="shared" si="38"/>
        <v>2326953.9292279412</v>
      </c>
      <c r="L50" s="29">
        <f t="shared" si="2"/>
        <v>1.5625</v>
      </c>
    </row>
    <row r="51" spans="2:12" x14ac:dyDescent="0.3">
      <c r="B51" s="18">
        <v>20</v>
      </c>
      <c r="C51" s="18">
        <v>70</v>
      </c>
      <c r="D51" s="22">
        <v>8.9999999999999993E-3</v>
      </c>
      <c r="E51" s="9">
        <f t="shared" si="34"/>
        <v>12.6</v>
      </c>
      <c r="F51" s="9">
        <f t="shared" si="35"/>
        <v>63</v>
      </c>
      <c r="G51" s="12">
        <f t="shared" si="36"/>
        <v>2382800.823529412</v>
      </c>
      <c r="H51" s="19">
        <v>0.25</v>
      </c>
      <c r="I51" s="19">
        <v>6.5</v>
      </c>
      <c r="J51" s="12">
        <f t="shared" si="37"/>
        <v>1489250.5147058824</v>
      </c>
      <c r="K51" s="12">
        <f t="shared" si="38"/>
        <v>2420032.0863970588</v>
      </c>
      <c r="L51" s="29">
        <f t="shared" si="2"/>
        <v>1.625</v>
      </c>
    </row>
    <row r="52" spans="2:12" x14ac:dyDescent="0.3">
      <c r="B52" s="18">
        <v>20</v>
      </c>
      <c r="C52" s="18">
        <v>70</v>
      </c>
      <c r="D52" s="22">
        <v>8.9999999999999993E-3</v>
      </c>
      <c r="E52" s="9">
        <f t="shared" si="34"/>
        <v>12.6</v>
      </c>
      <c r="F52" s="9">
        <f t="shared" si="35"/>
        <v>63</v>
      </c>
      <c r="G52" s="12">
        <f t="shared" si="36"/>
        <v>2382800.823529412</v>
      </c>
      <c r="H52" s="19">
        <v>0.25</v>
      </c>
      <c r="I52" s="19">
        <v>6.75</v>
      </c>
      <c r="J52" s="12">
        <f t="shared" si="37"/>
        <v>1489250.5147058824</v>
      </c>
      <c r="K52" s="12">
        <f t="shared" si="38"/>
        <v>2513110.2435661764</v>
      </c>
      <c r="L52" s="29">
        <f t="shared" si="2"/>
        <v>1.6874999999999998</v>
      </c>
    </row>
    <row r="53" spans="2:12" x14ac:dyDescent="0.3">
      <c r="B53" s="18">
        <v>20</v>
      </c>
      <c r="C53" s="18">
        <v>70</v>
      </c>
      <c r="D53" s="22">
        <v>8.9999999999999993E-3</v>
      </c>
      <c r="E53" s="9">
        <f t="shared" si="34"/>
        <v>12.6</v>
      </c>
      <c r="F53" s="9">
        <f t="shared" si="35"/>
        <v>63</v>
      </c>
      <c r="G53" s="12">
        <f t="shared" si="36"/>
        <v>2382800.823529412</v>
      </c>
      <c r="H53" s="19">
        <v>0.25</v>
      </c>
      <c r="I53" s="19">
        <v>7</v>
      </c>
      <c r="J53" s="12">
        <f t="shared" si="37"/>
        <v>1489250.5147058824</v>
      </c>
      <c r="K53" s="12">
        <f t="shared" si="38"/>
        <v>2606188.4007352944</v>
      </c>
      <c r="L53" s="29">
        <f t="shared" si="2"/>
        <v>1.7500000000000002</v>
      </c>
    </row>
    <row r="54" spans="2:12" x14ac:dyDescent="0.3">
      <c r="B54" s="17">
        <v>20</v>
      </c>
      <c r="C54" s="17">
        <v>70</v>
      </c>
      <c r="D54" s="23">
        <v>1.0999999999999999E-2</v>
      </c>
      <c r="E54" s="9">
        <f t="shared" si="3"/>
        <v>15.399999999999999</v>
      </c>
      <c r="F54" s="9">
        <f t="shared" si="4"/>
        <v>63</v>
      </c>
      <c r="G54" s="12">
        <f t="shared" si="5"/>
        <v>2744524.588235294</v>
      </c>
      <c r="H54" s="19">
        <v>0.25</v>
      </c>
      <c r="I54" s="19">
        <v>1</v>
      </c>
      <c r="J54" s="12">
        <f t="shared" si="0"/>
        <v>1715327.8676470586</v>
      </c>
      <c r="K54" s="12">
        <f t="shared" si="1"/>
        <v>428831.96691176464</v>
      </c>
      <c r="L54" s="30">
        <f t="shared" si="2"/>
        <v>0.25</v>
      </c>
    </row>
    <row r="55" spans="2:12" x14ac:dyDescent="0.3">
      <c r="B55" s="17">
        <v>20</v>
      </c>
      <c r="C55" s="17">
        <v>70</v>
      </c>
      <c r="D55" s="23">
        <v>1.0999999999999999E-2</v>
      </c>
      <c r="E55" s="9">
        <f t="shared" si="3"/>
        <v>15.399999999999999</v>
      </c>
      <c r="F55" s="9">
        <f t="shared" si="4"/>
        <v>63</v>
      </c>
      <c r="G55" s="12">
        <f t="shared" si="5"/>
        <v>2744524.588235294</v>
      </c>
      <c r="H55" s="19">
        <v>0.25</v>
      </c>
      <c r="I55" s="19">
        <v>1.25</v>
      </c>
      <c r="J55" s="12">
        <f t="shared" si="0"/>
        <v>1715327.8676470586</v>
      </c>
      <c r="K55" s="12">
        <f t="shared" si="1"/>
        <v>536039.95863970579</v>
      </c>
      <c r="L55" s="30">
        <f t="shared" si="2"/>
        <v>0.3125</v>
      </c>
    </row>
    <row r="56" spans="2:12" x14ac:dyDescent="0.3">
      <c r="B56" s="17">
        <v>20</v>
      </c>
      <c r="C56" s="17">
        <v>70</v>
      </c>
      <c r="D56" s="23">
        <v>1.0999999999999999E-2</v>
      </c>
      <c r="E56" s="9">
        <f t="shared" si="3"/>
        <v>15.399999999999999</v>
      </c>
      <c r="F56" s="9">
        <f t="shared" si="4"/>
        <v>63</v>
      </c>
      <c r="G56" s="12">
        <f t="shared" si="5"/>
        <v>2744524.588235294</v>
      </c>
      <c r="H56" s="19">
        <v>0.25</v>
      </c>
      <c r="I56" s="19">
        <v>1.5</v>
      </c>
      <c r="J56" s="12">
        <f t="shared" si="0"/>
        <v>1715327.8676470586</v>
      </c>
      <c r="K56" s="12">
        <f t="shared" si="1"/>
        <v>643247.95036764699</v>
      </c>
      <c r="L56" s="30">
        <f t="shared" si="2"/>
        <v>0.375</v>
      </c>
    </row>
    <row r="57" spans="2:12" x14ac:dyDescent="0.3">
      <c r="B57" s="17">
        <v>20</v>
      </c>
      <c r="C57" s="17">
        <v>70</v>
      </c>
      <c r="D57" s="23">
        <v>1.0999999999999999E-2</v>
      </c>
      <c r="E57" s="9">
        <f t="shared" si="3"/>
        <v>15.399999999999999</v>
      </c>
      <c r="F57" s="9">
        <f t="shared" si="4"/>
        <v>63</v>
      </c>
      <c r="G57" s="12">
        <f t="shared" si="5"/>
        <v>2744524.588235294</v>
      </c>
      <c r="H57" s="19">
        <v>0.25</v>
      </c>
      <c r="I57" s="19">
        <v>1.75</v>
      </c>
      <c r="J57" s="12">
        <f t="shared" si="0"/>
        <v>1715327.8676470586</v>
      </c>
      <c r="K57" s="12">
        <f t="shared" si="1"/>
        <v>750455.94209558808</v>
      </c>
      <c r="L57" s="30">
        <f t="shared" si="2"/>
        <v>0.4375</v>
      </c>
    </row>
    <row r="58" spans="2:12" x14ac:dyDescent="0.3">
      <c r="B58" s="17">
        <v>20</v>
      </c>
      <c r="C58" s="17">
        <v>70</v>
      </c>
      <c r="D58" s="23">
        <v>1.0999999999999999E-2</v>
      </c>
      <c r="E58" s="9">
        <f t="shared" si="3"/>
        <v>15.399999999999999</v>
      </c>
      <c r="F58" s="9">
        <f t="shared" si="4"/>
        <v>63</v>
      </c>
      <c r="G58" s="12">
        <f t="shared" si="5"/>
        <v>2744524.588235294</v>
      </c>
      <c r="H58" s="19">
        <v>0.25</v>
      </c>
      <c r="I58" s="19">
        <v>2</v>
      </c>
      <c r="J58" s="12">
        <f t="shared" si="0"/>
        <v>1715327.8676470586</v>
      </c>
      <c r="K58" s="12">
        <f t="shared" si="1"/>
        <v>857663.93382352928</v>
      </c>
      <c r="L58" s="30">
        <f t="shared" si="2"/>
        <v>0.5</v>
      </c>
    </row>
    <row r="59" spans="2:12" x14ac:dyDescent="0.3">
      <c r="B59" s="17">
        <v>20</v>
      </c>
      <c r="C59" s="17">
        <v>70</v>
      </c>
      <c r="D59" s="23">
        <v>1.0999999999999999E-2</v>
      </c>
      <c r="E59" s="9">
        <f t="shared" ref="E59:E64" si="39">B59*C59*D59</f>
        <v>15.399999999999999</v>
      </c>
      <c r="F59" s="9">
        <f t="shared" ref="F59:F64" si="40">0.9*C59</f>
        <v>63</v>
      </c>
      <c r="G59" s="12">
        <f t="shared" ref="G59:G64" si="41">0.9*E59*$B$2*F59*(1-(E59*$B$2)/(0.85*$B$1*B59*F59))</f>
        <v>2744524.588235294</v>
      </c>
      <c r="H59" s="19">
        <v>0.25</v>
      </c>
      <c r="I59" s="19">
        <v>2.25</v>
      </c>
      <c r="J59" s="12">
        <f t="shared" ref="J59:J64" si="42">G59/(1.2+1.6*H59)</f>
        <v>1715327.8676470586</v>
      </c>
      <c r="K59" s="12">
        <f t="shared" ref="K59:K64" si="43">J59*H59*I59</f>
        <v>964871.92555147049</v>
      </c>
      <c r="L59" s="30">
        <f t="shared" si="2"/>
        <v>0.5625</v>
      </c>
    </row>
    <row r="60" spans="2:12" x14ac:dyDescent="0.3">
      <c r="B60" s="17">
        <v>20</v>
      </c>
      <c r="C60" s="17">
        <v>70</v>
      </c>
      <c r="D60" s="23">
        <v>1.0999999999999999E-2</v>
      </c>
      <c r="E60" s="9">
        <f t="shared" si="39"/>
        <v>15.399999999999999</v>
      </c>
      <c r="F60" s="9">
        <f t="shared" si="40"/>
        <v>63</v>
      </c>
      <c r="G60" s="12">
        <f t="shared" si="41"/>
        <v>2744524.588235294</v>
      </c>
      <c r="H60" s="19">
        <v>0.25</v>
      </c>
      <c r="I60" s="19">
        <v>2.5</v>
      </c>
      <c r="J60" s="12">
        <f t="shared" si="42"/>
        <v>1715327.8676470586</v>
      </c>
      <c r="K60" s="12">
        <f t="shared" si="43"/>
        <v>1072079.9172794116</v>
      </c>
      <c r="L60" s="30">
        <f t="shared" si="2"/>
        <v>0.625</v>
      </c>
    </row>
    <row r="61" spans="2:12" x14ac:dyDescent="0.3">
      <c r="B61" s="17">
        <v>20</v>
      </c>
      <c r="C61" s="17">
        <v>70</v>
      </c>
      <c r="D61" s="23">
        <v>1.0999999999999999E-2</v>
      </c>
      <c r="E61" s="9">
        <f t="shared" si="39"/>
        <v>15.399999999999999</v>
      </c>
      <c r="F61" s="9">
        <f t="shared" si="40"/>
        <v>63</v>
      </c>
      <c r="G61" s="12">
        <f t="shared" si="41"/>
        <v>2744524.588235294</v>
      </c>
      <c r="H61" s="19">
        <v>0.25</v>
      </c>
      <c r="I61" s="19">
        <v>2.75</v>
      </c>
      <c r="J61" s="12">
        <f t="shared" si="42"/>
        <v>1715327.8676470586</v>
      </c>
      <c r="K61" s="12">
        <f t="shared" si="43"/>
        <v>1179287.9090073528</v>
      </c>
      <c r="L61" s="30">
        <f t="shared" si="2"/>
        <v>0.6875</v>
      </c>
    </row>
    <row r="62" spans="2:12" x14ac:dyDescent="0.3">
      <c r="B62" s="17">
        <v>20</v>
      </c>
      <c r="C62" s="17">
        <v>70</v>
      </c>
      <c r="D62" s="23">
        <v>1.0999999999999999E-2</v>
      </c>
      <c r="E62" s="9">
        <f t="shared" si="39"/>
        <v>15.399999999999999</v>
      </c>
      <c r="F62" s="9">
        <f t="shared" si="40"/>
        <v>63</v>
      </c>
      <c r="G62" s="12">
        <f t="shared" si="41"/>
        <v>2744524.588235294</v>
      </c>
      <c r="H62" s="19">
        <v>0.25</v>
      </c>
      <c r="I62" s="19">
        <v>3</v>
      </c>
      <c r="J62" s="12">
        <f t="shared" si="42"/>
        <v>1715327.8676470586</v>
      </c>
      <c r="K62" s="12">
        <f t="shared" si="43"/>
        <v>1286495.900735294</v>
      </c>
      <c r="L62" s="30">
        <f t="shared" si="2"/>
        <v>0.75</v>
      </c>
    </row>
    <row r="63" spans="2:12" x14ac:dyDescent="0.3">
      <c r="B63" s="17">
        <v>20</v>
      </c>
      <c r="C63" s="17">
        <v>70</v>
      </c>
      <c r="D63" s="23">
        <v>1.0999999999999999E-2</v>
      </c>
      <c r="E63" s="9">
        <f t="shared" si="39"/>
        <v>15.399999999999999</v>
      </c>
      <c r="F63" s="9">
        <f t="shared" si="40"/>
        <v>63</v>
      </c>
      <c r="G63" s="12">
        <f t="shared" si="41"/>
        <v>2744524.588235294</v>
      </c>
      <c r="H63" s="19">
        <v>0.25</v>
      </c>
      <c r="I63" s="19">
        <v>3.25</v>
      </c>
      <c r="J63" s="12">
        <f t="shared" si="42"/>
        <v>1715327.8676470586</v>
      </c>
      <c r="K63" s="12">
        <f t="shared" si="43"/>
        <v>1393703.8924632352</v>
      </c>
      <c r="L63" s="30">
        <f t="shared" si="2"/>
        <v>0.81250000000000011</v>
      </c>
    </row>
    <row r="64" spans="2:12" x14ac:dyDescent="0.3">
      <c r="B64" s="17">
        <v>20</v>
      </c>
      <c r="C64" s="17">
        <v>70</v>
      </c>
      <c r="D64" s="23">
        <v>1.0999999999999999E-2</v>
      </c>
      <c r="E64" s="9">
        <f t="shared" si="39"/>
        <v>15.399999999999999</v>
      </c>
      <c r="F64" s="9">
        <f t="shared" si="40"/>
        <v>63</v>
      </c>
      <c r="G64" s="12">
        <f t="shared" si="41"/>
        <v>2744524.588235294</v>
      </c>
      <c r="H64" s="19">
        <v>0.25</v>
      </c>
      <c r="I64" s="19">
        <v>3.5</v>
      </c>
      <c r="J64" s="12">
        <f t="shared" si="42"/>
        <v>1715327.8676470586</v>
      </c>
      <c r="K64" s="12">
        <f t="shared" si="43"/>
        <v>1500911.8841911762</v>
      </c>
      <c r="L64" s="30">
        <f t="shared" si="2"/>
        <v>0.875</v>
      </c>
    </row>
    <row r="65" spans="2:12" x14ac:dyDescent="0.3">
      <c r="B65" s="17">
        <v>20</v>
      </c>
      <c r="C65" s="17">
        <v>70</v>
      </c>
      <c r="D65" s="23">
        <v>1.0999999999999999E-2</v>
      </c>
      <c r="E65" s="9">
        <f t="shared" ref="E65:E70" si="44">B65*C65*D65</f>
        <v>15.399999999999999</v>
      </c>
      <c r="F65" s="9">
        <f t="shared" ref="F65:F70" si="45">0.9*C65</f>
        <v>63</v>
      </c>
      <c r="G65" s="12">
        <f t="shared" ref="G65:G70" si="46">0.9*E65*$B$2*F65*(1-(E65*$B$2)/(0.85*$B$1*B65*F65))</f>
        <v>2744524.588235294</v>
      </c>
      <c r="H65" s="19">
        <v>0.25</v>
      </c>
      <c r="I65" s="19">
        <v>3.75</v>
      </c>
      <c r="J65" s="12">
        <f t="shared" ref="J65:J70" si="47">G65/(1.2+1.6*H65)</f>
        <v>1715327.8676470586</v>
      </c>
      <c r="K65" s="12">
        <f t="shared" ref="K65:K70" si="48">J65*H65*I65</f>
        <v>1608119.8759191174</v>
      </c>
      <c r="L65" s="30">
        <f t="shared" si="2"/>
        <v>0.9375</v>
      </c>
    </row>
    <row r="66" spans="2:12" x14ac:dyDescent="0.3">
      <c r="B66" s="17">
        <v>20</v>
      </c>
      <c r="C66" s="17">
        <v>70</v>
      </c>
      <c r="D66" s="23">
        <v>1.0999999999999999E-2</v>
      </c>
      <c r="E66" s="9">
        <f t="shared" si="44"/>
        <v>15.399999999999999</v>
      </c>
      <c r="F66" s="9">
        <f t="shared" si="45"/>
        <v>63</v>
      </c>
      <c r="G66" s="12">
        <f t="shared" si="46"/>
        <v>2744524.588235294</v>
      </c>
      <c r="H66" s="19">
        <v>0.25</v>
      </c>
      <c r="I66" s="19">
        <v>4</v>
      </c>
      <c r="J66" s="12">
        <f t="shared" si="47"/>
        <v>1715327.8676470586</v>
      </c>
      <c r="K66" s="12">
        <f t="shared" si="48"/>
        <v>1715327.8676470586</v>
      </c>
      <c r="L66" s="30">
        <f t="shared" si="2"/>
        <v>1</v>
      </c>
    </row>
    <row r="67" spans="2:12" x14ac:dyDescent="0.3">
      <c r="B67" s="17">
        <v>20</v>
      </c>
      <c r="C67" s="17">
        <v>70</v>
      </c>
      <c r="D67" s="23">
        <v>1.0999999999999999E-2</v>
      </c>
      <c r="E67" s="9">
        <f t="shared" si="44"/>
        <v>15.399999999999999</v>
      </c>
      <c r="F67" s="9">
        <f t="shared" si="45"/>
        <v>63</v>
      </c>
      <c r="G67" s="12">
        <f t="shared" si="46"/>
        <v>2744524.588235294</v>
      </c>
      <c r="H67" s="19">
        <v>0.25</v>
      </c>
      <c r="I67" s="19">
        <v>4.25</v>
      </c>
      <c r="J67" s="12">
        <f t="shared" si="47"/>
        <v>1715327.8676470586</v>
      </c>
      <c r="K67" s="12">
        <f t="shared" si="48"/>
        <v>1822535.8593749998</v>
      </c>
      <c r="L67" s="30">
        <f t="shared" si="2"/>
        <v>1.0625</v>
      </c>
    </row>
    <row r="68" spans="2:12" x14ac:dyDescent="0.3">
      <c r="B68" s="17">
        <v>20</v>
      </c>
      <c r="C68" s="17">
        <v>70</v>
      </c>
      <c r="D68" s="23">
        <v>1.0999999999999999E-2</v>
      </c>
      <c r="E68" s="9">
        <f t="shared" si="44"/>
        <v>15.399999999999999</v>
      </c>
      <c r="F68" s="9">
        <f t="shared" si="45"/>
        <v>63</v>
      </c>
      <c r="G68" s="12">
        <f t="shared" si="46"/>
        <v>2744524.588235294</v>
      </c>
      <c r="H68" s="19">
        <v>0.25</v>
      </c>
      <c r="I68" s="19">
        <v>4.5</v>
      </c>
      <c r="J68" s="12">
        <f t="shared" si="47"/>
        <v>1715327.8676470586</v>
      </c>
      <c r="K68" s="12">
        <f t="shared" si="48"/>
        <v>1929743.851102941</v>
      </c>
      <c r="L68" s="30">
        <f t="shared" si="2"/>
        <v>1.125</v>
      </c>
    </row>
    <row r="69" spans="2:12" x14ac:dyDescent="0.3">
      <c r="B69" s="17">
        <v>20</v>
      </c>
      <c r="C69" s="17">
        <v>70</v>
      </c>
      <c r="D69" s="23">
        <v>1.0999999999999999E-2</v>
      </c>
      <c r="E69" s="9">
        <f t="shared" si="44"/>
        <v>15.399999999999999</v>
      </c>
      <c r="F69" s="9">
        <f t="shared" si="45"/>
        <v>63</v>
      </c>
      <c r="G69" s="12">
        <f t="shared" si="46"/>
        <v>2744524.588235294</v>
      </c>
      <c r="H69" s="19">
        <v>0.25</v>
      </c>
      <c r="I69" s="19">
        <v>4.75</v>
      </c>
      <c r="J69" s="12">
        <f t="shared" si="47"/>
        <v>1715327.8676470586</v>
      </c>
      <c r="K69" s="12">
        <f t="shared" si="48"/>
        <v>2036951.8428308819</v>
      </c>
      <c r="L69" s="30">
        <f t="shared" ref="L69:L103" si="49">K69/J69</f>
        <v>1.1875</v>
      </c>
    </row>
    <row r="70" spans="2:12" x14ac:dyDescent="0.3">
      <c r="B70" s="17">
        <v>20</v>
      </c>
      <c r="C70" s="17">
        <v>70</v>
      </c>
      <c r="D70" s="23">
        <v>1.0999999999999999E-2</v>
      </c>
      <c r="E70" s="9">
        <f t="shared" si="44"/>
        <v>15.399999999999999</v>
      </c>
      <c r="F70" s="9">
        <f t="shared" si="45"/>
        <v>63</v>
      </c>
      <c r="G70" s="12">
        <f t="shared" si="46"/>
        <v>2744524.588235294</v>
      </c>
      <c r="H70" s="19">
        <v>0.25</v>
      </c>
      <c r="I70" s="19">
        <v>5</v>
      </c>
      <c r="J70" s="12">
        <f t="shared" si="47"/>
        <v>1715327.8676470586</v>
      </c>
      <c r="K70" s="12">
        <f t="shared" si="48"/>
        <v>2144159.8345588231</v>
      </c>
      <c r="L70" s="30">
        <f t="shared" si="49"/>
        <v>1.25</v>
      </c>
    </row>
    <row r="71" spans="2:12" x14ac:dyDescent="0.3">
      <c r="B71" s="17">
        <v>20</v>
      </c>
      <c r="C71" s="17">
        <v>70</v>
      </c>
      <c r="D71" s="23">
        <v>1.0999999999999999E-2</v>
      </c>
      <c r="E71" s="9">
        <f t="shared" ref="E71:E78" si="50">B71*C71*D71</f>
        <v>15.399999999999999</v>
      </c>
      <c r="F71" s="9">
        <f t="shared" ref="F71:F78" si="51">0.9*C71</f>
        <v>63</v>
      </c>
      <c r="G71" s="12">
        <f t="shared" ref="G71:G78" si="52">0.9*E71*$B$2*F71*(1-(E71*$B$2)/(0.85*$B$1*B71*F71))</f>
        <v>2744524.588235294</v>
      </c>
      <c r="H71" s="19">
        <v>0.25</v>
      </c>
      <c r="I71" s="19">
        <v>5.25</v>
      </c>
      <c r="J71" s="12">
        <f t="shared" ref="J71:J78" si="53">G71/(1.2+1.6*H71)</f>
        <v>1715327.8676470586</v>
      </c>
      <c r="K71" s="12">
        <f t="shared" ref="K71:K78" si="54">J71*H71*I71</f>
        <v>2251367.8262867643</v>
      </c>
      <c r="L71" s="30">
        <f t="shared" si="49"/>
        <v>1.3125</v>
      </c>
    </row>
    <row r="72" spans="2:12" x14ac:dyDescent="0.3">
      <c r="B72" s="17">
        <v>20</v>
      </c>
      <c r="C72" s="17">
        <v>70</v>
      </c>
      <c r="D72" s="23">
        <v>1.0999999999999999E-2</v>
      </c>
      <c r="E72" s="9">
        <f t="shared" si="50"/>
        <v>15.399999999999999</v>
      </c>
      <c r="F72" s="9">
        <f t="shared" si="51"/>
        <v>63</v>
      </c>
      <c r="G72" s="12">
        <f t="shared" si="52"/>
        <v>2744524.588235294</v>
      </c>
      <c r="H72" s="19">
        <v>0.25</v>
      </c>
      <c r="I72" s="19">
        <v>5.5</v>
      </c>
      <c r="J72" s="12">
        <f t="shared" si="53"/>
        <v>1715327.8676470586</v>
      </c>
      <c r="K72" s="12">
        <f t="shared" si="54"/>
        <v>2358575.8180147056</v>
      </c>
      <c r="L72" s="30">
        <f t="shared" si="49"/>
        <v>1.375</v>
      </c>
    </row>
    <row r="73" spans="2:12" x14ac:dyDescent="0.3">
      <c r="B73" s="17">
        <v>20</v>
      </c>
      <c r="C73" s="17">
        <v>70</v>
      </c>
      <c r="D73" s="23">
        <v>1.0999999999999999E-2</v>
      </c>
      <c r="E73" s="9">
        <f t="shared" si="50"/>
        <v>15.399999999999999</v>
      </c>
      <c r="F73" s="9">
        <f t="shared" si="51"/>
        <v>63</v>
      </c>
      <c r="G73" s="12">
        <f t="shared" si="52"/>
        <v>2744524.588235294</v>
      </c>
      <c r="H73" s="19">
        <v>0.25</v>
      </c>
      <c r="I73" s="19">
        <v>5.75</v>
      </c>
      <c r="J73" s="12">
        <f t="shared" si="53"/>
        <v>1715327.8676470586</v>
      </c>
      <c r="K73" s="12">
        <f t="shared" si="54"/>
        <v>2465783.8097426468</v>
      </c>
      <c r="L73" s="30">
        <f t="shared" si="49"/>
        <v>1.4375</v>
      </c>
    </row>
    <row r="74" spans="2:12" x14ac:dyDescent="0.3">
      <c r="B74" s="17">
        <v>20</v>
      </c>
      <c r="C74" s="17">
        <v>70</v>
      </c>
      <c r="D74" s="23">
        <v>1.0999999999999999E-2</v>
      </c>
      <c r="E74" s="9">
        <f t="shared" si="50"/>
        <v>15.399999999999999</v>
      </c>
      <c r="F74" s="9">
        <f t="shared" si="51"/>
        <v>63</v>
      </c>
      <c r="G74" s="12">
        <f t="shared" si="52"/>
        <v>2744524.588235294</v>
      </c>
      <c r="H74" s="19">
        <v>0.25</v>
      </c>
      <c r="I74" s="19">
        <v>6</v>
      </c>
      <c r="J74" s="12">
        <f t="shared" si="53"/>
        <v>1715327.8676470586</v>
      </c>
      <c r="K74" s="12">
        <f t="shared" si="54"/>
        <v>2572991.801470588</v>
      </c>
      <c r="L74" s="30">
        <f t="shared" si="49"/>
        <v>1.5</v>
      </c>
    </row>
    <row r="75" spans="2:12" x14ac:dyDescent="0.3">
      <c r="B75" s="17">
        <v>20</v>
      </c>
      <c r="C75" s="17">
        <v>70</v>
      </c>
      <c r="D75" s="23">
        <v>1.0999999999999999E-2</v>
      </c>
      <c r="E75" s="9">
        <f t="shared" si="50"/>
        <v>15.399999999999999</v>
      </c>
      <c r="F75" s="9">
        <f t="shared" si="51"/>
        <v>63</v>
      </c>
      <c r="G75" s="12">
        <f t="shared" si="52"/>
        <v>2744524.588235294</v>
      </c>
      <c r="H75" s="19">
        <v>0.25</v>
      </c>
      <c r="I75" s="19">
        <v>6.25</v>
      </c>
      <c r="J75" s="12">
        <f t="shared" si="53"/>
        <v>1715327.8676470586</v>
      </c>
      <c r="K75" s="12">
        <f t="shared" si="54"/>
        <v>2680199.7931985292</v>
      </c>
      <c r="L75" s="30">
        <f t="shared" si="49"/>
        <v>1.5625</v>
      </c>
    </row>
    <row r="76" spans="2:12" x14ac:dyDescent="0.3">
      <c r="B76" s="17">
        <v>20</v>
      </c>
      <c r="C76" s="17">
        <v>70</v>
      </c>
      <c r="D76" s="23">
        <v>1.0999999999999999E-2</v>
      </c>
      <c r="E76" s="9">
        <f t="shared" si="50"/>
        <v>15.399999999999999</v>
      </c>
      <c r="F76" s="9">
        <f t="shared" si="51"/>
        <v>63</v>
      </c>
      <c r="G76" s="12">
        <f t="shared" si="52"/>
        <v>2744524.588235294</v>
      </c>
      <c r="H76" s="19">
        <v>0.25</v>
      </c>
      <c r="I76" s="19">
        <v>6.5</v>
      </c>
      <c r="J76" s="12">
        <f t="shared" si="53"/>
        <v>1715327.8676470586</v>
      </c>
      <c r="K76" s="12">
        <f t="shared" si="54"/>
        <v>2787407.7849264704</v>
      </c>
      <c r="L76" s="30">
        <f t="shared" si="49"/>
        <v>1.6250000000000002</v>
      </c>
    </row>
    <row r="77" spans="2:12" x14ac:dyDescent="0.3">
      <c r="B77" s="17">
        <v>20</v>
      </c>
      <c r="C77" s="17">
        <v>70</v>
      </c>
      <c r="D77" s="23">
        <v>1.0999999999999999E-2</v>
      </c>
      <c r="E77" s="9">
        <f t="shared" si="50"/>
        <v>15.399999999999999</v>
      </c>
      <c r="F77" s="9">
        <f t="shared" si="51"/>
        <v>63</v>
      </c>
      <c r="G77" s="12">
        <f t="shared" si="52"/>
        <v>2744524.588235294</v>
      </c>
      <c r="H77" s="19">
        <v>0.25</v>
      </c>
      <c r="I77" s="19">
        <v>6.75</v>
      </c>
      <c r="J77" s="12">
        <f t="shared" si="53"/>
        <v>1715327.8676470586</v>
      </c>
      <c r="K77" s="12">
        <f t="shared" si="54"/>
        <v>2894615.7766544111</v>
      </c>
      <c r="L77" s="30">
        <f t="shared" si="49"/>
        <v>1.6874999999999998</v>
      </c>
    </row>
    <row r="78" spans="2:12" x14ac:dyDescent="0.3">
      <c r="B78" s="17">
        <v>20</v>
      </c>
      <c r="C78" s="17">
        <v>70</v>
      </c>
      <c r="D78" s="23">
        <v>1.0999999999999999E-2</v>
      </c>
      <c r="E78" s="9">
        <f t="shared" si="50"/>
        <v>15.399999999999999</v>
      </c>
      <c r="F78" s="9">
        <f t="shared" si="51"/>
        <v>63</v>
      </c>
      <c r="G78" s="12">
        <f t="shared" si="52"/>
        <v>2744524.588235294</v>
      </c>
      <c r="H78" s="19">
        <v>0.25</v>
      </c>
      <c r="I78" s="19">
        <v>7</v>
      </c>
      <c r="J78" s="12">
        <f t="shared" si="53"/>
        <v>1715327.8676470586</v>
      </c>
      <c r="K78" s="12">
        <f t="shared" si="54"/>
        <v>3001823.7683823523</v>
      </c>
      <c r="L78" s="30">
        <f t="shared" si="49"/>
        <v>1.75</v>
      </c>
    </row>
    <row r="79" spans="2:12" x14ac:dyDescent="0.3">
      <c r="B79" s="16">
        <v>20</v>
      </c>
      <c r="C79" s="16">
        <v>70</v>
      </c>
      <c r="D79" s="21">
        <v>1.2999999999999999E-2</v>
      </c>
      <c r="E79" s="9">
        <f t="shared" si="3"/>
        <v>18.2</v>
      </c>
      <c r="F79" s="9">
        <f t="shared" si="4"/>
        <v>63</v>
      </c>
      <c r="G79" s="12">
        <f t="shared" si="5"/>
        <v>3045234.7058823528</v>
      </c>
      <c r="H79" s="19">
        <v>0.25</v>
      </c>
      <c r="I79" s="19">
        <v>1</v>
      </c>
      <c r="J79" s="12">
        <f t="shared" si="0"/>
        <v>1903271.6911764704</v>
      </c>
      <c r="K79" s="12">
        <f t="shared" si="1"/>
        <v>475817.92279411759</v>
      </c>
      <c r="L79" s="31">
        <f t="shared" si="49"/>
        <v>0.25</v>
      </c>
    </row>
    <row r="80" spans="2:12" x14ac:dyDescent="0.3">
      <c r="B80" s="16">
        <v>20</v>
      </c>
      <c r="C80" s="16">
        <v>70</v>
      </c>
      <c r="D80" s="21">
        <v>1.2999999999999999E-2</v>
      </c>
      <c r="E80" s="9">
        <f t="shared" si="3"/>
        <v>18.2</v>
      </c>
      <c r="F80" s="9">
        <f t="shared" si="4"/>
        <v>63</v>
      </c>
      <c r="G80" s="12">
        <f t="shared" si="5"/>
        <v>3045234.7058823528</v>
      </c>
      <c r="H80" s="19">
        <v>0.25</v>
      </c>
      <c r="I80" s="19">
        <v>1.25</v>
      </c>
      <c r="J80" s="12">
        <f t="shared" si="0"/>
        <v>1903271.6911764704</v>
      </c>
      <c r="K80" s="12">
        <f t="shared" si="1"/>
        <v>594772.40349264699</v>
      </c>
      <c r="L80" s="31">
        <f t="shared" si="49"/>
        <v>0.3125</v>
      </c>
    </row>
    <row r="81" spans="2:12" x14ac:dyDescent="0.3">
      <c r="B81" s="16">
        <v>20</v>
      </c>
      <c r="C81" s="16">
        <v>70</v>
      </c>
      <c r="D81" s="21">
        <v>1.2999999999999999E-2</v>
      </c>
      <c r="E81" s="9">
        <f t="shared" si="3"/>
        <v>18.2</v>
      </c>
      <c r="F81" s="9">
        <f t="shared" si="4"/>
        <v>63</v>
      </c>
      <c r="G81" s="12">
        <f t="shared" si="5"/>
        <v>3045234.7058823528</v>
      </c>
      <c r="H81" s="19">
        <v>0.25</v>
      </c>
      <c r="I81" s="19">
        <v>1.5</v>
      </c>
      <c r="J81" s="12">
        <f t="shared" si="0"/>
        <v>1903271.6911764704</v>
      </c>
      <c r="K81" s="12">
        <f t="shared" si="1"/>
        <v>713726.88419117639</v>
      </c>
      <c r="L81" s="31">
        <f t="shared" si="49"/>
        <v>0.375</v>
      </c>
    </row>
    <row r="82" spans="2:12" x14ac:dyDescent="0.3">
      <c r="B82" s="16">
        <v>20</v>
      </c>
      <c r="C82" s="16">
        <v>70</v>
      </c>
      <c r="D82" s="21">
        <v>1.2999999999999999E-2</v>
      </c>
      <c r="E82" s="9">
        <f t="shared" si="3"/>
        <v>18.2</v>
      </c>
      <c r="F82" s="9">
        <f t="shared" si="4"/>
        <v>63</v>
      </c>
      <c r="G82" s="12">
        <f t="shared" si="5"/>
        <v>3045234.7058823528</v>
      </c>
      <c r="H82" s="19">
        <v>0.25</v>
      </c>
      <c r="I82" s="19">
        <v>1.75</v>
      </c>
      <c r="J82" s="12">
        <f t="shared" si="0"/>
        <v>1903271.6911764704</v>
      </c>
      <c r="K82" s="12">
        <f t="shared" si="1"/>
        <v>832681.36488970579</v>
      </c>
      <c r="L82" s="31">
        <f t="shared" si="49"/>
        <v>0.4375</v>
      </c>
    </row>
    <row r="83" spans="2:12" x14ac:dyDescent="0.3">
      <c r="B83" s="16">
        <v>20</v>
      </c>
      <c r="C83" s="16">
        <v>70</v>
      </c>
      <c r="D83" s="21">
        <v>1.2999999999999999E-2</v>
      </c>
      <c r="E83" s="9">
        <f t="shared" si="3"/>
        <v>18.2</v>
      </c>
      <c r="F83" s="9">
        <f t="shared" si="4"/>
        <v>63</v>
      </c>
      <c r="G83" s="12">
        <f t="shared" si="5"/>
        <v>3045234.7058823528</v>
      </c>
      <c r="H83" s="19">
        <v>0.25</v>
      </c>
      <c r="I83" s="19">
        <v>2</v>
      </c>
      <c r="J83" s="12">
        <f t="shared" si="0"/>
        <v>1903271.6911764704</v>
      </c>
      <c r="K83" s="12">
        <f t="shared" si="1"/>
        <v>951635.84558823518</v>
      </c>
      <c r="L83" s="31">
        <f t="shared" si="49"/>
        <v>0.5</v>
      </c>
    </row>
    <row r="84" spans="2:12" x14ac:dyDescent="0.3">
      <c r="B84" s="16">
        <v>20</v>
      </c>
      <c r="C84" s="16">
        <v>70</v>
      </c>
      <c r="D84" s="21">
        <v>1.2999999999999999E-2</v>
      </c>
      <c r="E84" s="9">
        <f t="shared" ref="E84:E88" si="55">B84*C84*D84</f>
        <v>18.2</v>
      </c>
      <c r="F84" s="9">
        <f t="shared" ref="F84:F88" si="56">0.9*C84</f>
        <v>63</v>
      </c>
      <c r="G84" s="12">
        <f t="shared" ref="G84:G88" si="57">0.9*E84*$B$2*F84*(1-(E84*$B$2)/(0.85*$B$1*B84*F84))</f>
        <v>3045234.7058823528</v>
      </c>
      <c r="H84" s="19">
        <v>0.25</v>
      </c>
      <c r="I84" s="19">
        <v>2.25</v>
      </c>
      <c r="J84" s="12">
        <f t="shared" ref="J84:J88" si="58">G84/(1.2+1.6*H84)</f>
        <v>1903271.6911764704</v>
      </c>
      <c r="K84" s="12">
        <f t="shared" ref="K84:K88" si="59">J84*H84*I84</f>
        <v>1070590.3262867646</v>
      </c>
      <c r="L84" s="31">
        <f t="shared" si="49"/>
        <v>0.5625</v>
      </c>
    </row>
    <row r="85" spans="2:12" x14ac:dyDescent="0.3">
      <c r="B85" s="16">
        <v>20</v>
      </c>
      <c r="C85" s="16">
        <v>70</v>
      </c>
      <c r="D85" s="21">
        <v>1.2999999999999999E-2</v>
      </c>
      <c r="E85" s="9">
        <f t="shared" si="55"/>
        <v>18.2</v>
      </c>
      <c r="F85" s="9">
        <f t="shared" si="56"/>
        <v>63</v>
      </c>
      <c r="G85" s="12">
        <f t="shared" si="57"/>
        <v>3045234.7058823528</v>
      </c>
      <c r="H85" s="19">
        <v>0.25</v>
      </c>
      <c r="I85" s="19">
        <v>2.5</v>
      </c>
      <c r="J85" s="12">
        <f t="shared" si="58"/>
        <v>1903271.6911764704</v>
      </c>
      <c r="K85" s="12">
        <f t="shared" si="59"/>
        <v>1189544.806985294</v>
      </c>
      <c r="L85" s="31">
        <f t="shared" si="49"/>
        <v>0.625</v>
      </c>
    </row>
    <row r="86" spans="2:12" x14ac:dyDescent="0.3">
      <c r="B86" s="16">
        <v>20</v>
      </c>
      <c r="C86" s="16">
        <v>70</v>
      </c>
      <c r="D86" s="21">
        <v>1.2999999999999999E-2</v>
      </c>
      <c r="E86" s="9">
        <f t="shared" si="55"/>
        <v>18.2</v>
      </c>
      <c r="F86" s="9">
        <f t="shared" si="56"/>
        <v>63</v>
      </c>
      <c r="G86" s="12">
        <f t="shared" si="57"/>
        <v>3045234.7058823528</v>
      </c>
      <c r="H86" s="19">
        <v>0.25</v>
      </c>
      <c r="I86" s="19">
        <v>2.75</v>
      </c>
      <c r="J86" s="12">
        <f t="shared" si="58"/>
        <v>1903271.6911764704</v>
      </c>
      <c r="K86" s="12">
        <f t="shared" si="59"/>
        <v>1308499.2876838234</v>
      </c>
      <c r="L86" s="31">
        <f t="shared" si="49"/>
        <v>0.6875</v>
      </c>
    </row>
    <row r="87" spans="2:12" x14ac:dyDescent="0.3">
      <c r="B87" s="16">
        <v>20</v>
      </c>
      <c r="C87" s="16">
        <v>70</v>
      </c>
      <c r="D87" s="21">
        <v>1.2999999999999999E-2</v>
      </c>
      <c r="E87" s="9">
        <f t="shared" si="55"/>
        <v>18.2</v>
      </c>
      <c r="F87" s="9">
        <f t="shared" si="56"/>
        <v>63</v>
      </c>
      <c r="G87" s="12">
        <f t="shared" si="57"/>
        <v>3045234.7058823528</v>
      </c>
      <c r="H87" s="19">
        <v>0.25</v>
      </c>
      <c r="I87" s="19">
        <v>3</v>
      </c>
      <c r="J87" s="12">
        <f t="shared" si="58"/>
        <v>1903271.6911764704</v>
      </c>
      <c r="K87" s="12">
        <f t="shared" si="59"/>
        <v>1427453.7683823528</v>
      </c>
      <c r="L87" s="31">
        <f t="shared" si="49"/>
        <v>0.75</v>
      </c>
    </row>
    <row r="88" spans="2:12" x14ac:dyDescent="0.3">
      <c r="B88" s="16">
        <v>20</v>
      </c>
      <c r="C88" s="16">
        <v>70</v>
      </c>
      <c r="D88" s="21">
        <v>1.2999999999999999E-2</v>
      </c>
      <c r="E88" s="9">
        <f t="shared" si="55"/>
        <v>18.2</v>
      </c>
      <c r="F88" s="9">
        <f t="shared" si="56"/>
        <v>63</v>
      </c>
      <c r="G88" s="12">
        <f t="shared" si="57"/>
        <v>3045234.7058823528</v>
      </c>
      <c r="H88" s="19">
        <v>0.25</v>
      </c>
      <c r="I88" s="19">
        <v>3.25</v>
      </c>
      <c r="J88" s="12">
        <f t="shared" si="58"/>
        <v>1903271.6911764704</v>
      </c>
      <c r="K88" s="12">
        <f t="shared" si="59"/>
        <v>1546408.2490808822</v>
      </c>
      <c r="L88" s="31">
        <f t="shared" si="49"/>
        <v>0.8125</v>
      </c>
    </row>
    <row r="89" spans="2:12" x14ac:dyDescent="0.3">
      <c r="B89" s="16">
        <v>20</v>
      </c>
      <c r="C89" s="16">
        <v>70</v>
      </c>
      <c r="D89" s="21">
        <v>1.2999999999999999E-2</v>
      </c>
      <c r="E89" s="9">
        <f t="shared" ref="E89:E95" si="60">B89*C89*D89</f>
        <v>18.2</v>
      </c>
      <c r="F89" s="9">
        <f t="shared" ref="F89:F95" si="61">0.9*C89</f>
        <v>63</v>
      </c>
      <c r="G89" s="12">
        <f t="shared" ref="G89:G95" si="62">0.9*E89*$B$2*F89*(1-(E89*$B$2)/(0.85*$B$1*B89*F89))</f>
        <v>3045234.7058823528</v>
      </c>
      <c r="H89" s="19">
        <v>0.25</v>
      </c>
      <c r="I89" s="19">
        <v>3.5</v>
      </c>
      <c r="J89" s="12">
        <f t="shared" ref="J89:J95" si="63">G89/(1.2+1.6*H89)</f>
        <v>1903271.6911764704</v>
      </c>
      <c r="K89" s="12">
        <f t="shared" ref="K89:K95" si="64">J89*H89*I89</f>
        <v>1665362.7297794116</v>
      </c>
      <c r="L89" s="31">
        <f t="shared" si="49"/>
        <v>0.875</v>
      </c>
    </row>
    <row r="90" spans="2:12" x14ac:dyDescent="0.3">
      <c r="B90" s="16">
        <v>20</v>
      </c>
      <c r="C90" s="16">
        <v>70</v>
      </c>
      <c r="D90" s="21">
        <v>1.2999999999999999E-2</v>
      </c>
      <c r="E90" s="9">
        <f t="shared" si="60"/>
        <v>18.2</v>
      </c>
      <c r="F90" s="9">
        <f t="shared" si="61"/>
        <v>63</v>
      </c>
      <c r="G90" s="12">
        <f t="shared" si="62"/>
        <v>3045234.7058823528</v>
      </c>
      <c r="H90" s="19">
        <v>0.25</v>
      </c>
      <c r="I90" s="19">
        <v>3.75</v>
      </c>
      <c r="J90" s="12">
        <f t="shared" si="63"/>
        <v>1903271.6911764704</v>
      </c>
      <c r="K90" s="12">
        <f t="shared" si="64"/>
        <v>1784317.210477941</v>
      </c>
      <c r="L90" s="31">
        <f t="shared" si="49"/>
        <v>0.9375</v>
      </c>
    </row>
    <row r="91" spans="2:12" x14ac:dyDescent="0.3">
      <c r="B91" s="16">
        <v>20</v>
      </c>
      <c r="C91" s="16">
        <v>70</v>
      </c>
      <c r="D91" s="21">
        <v>1.2999999999999999E-2</v>
      </c>
      <c r="E91" s="9">
        <f t="shared" si="60"/>
        <v>18.2</v>
      </c>
      <c r="F91" s="9">
        <f t="shared" si="61"/>
        <v>63</v>
      </c>
      <c r="G91" s="12">
        <f t="shared" si="62"/>
        <v>3045234.7058823528</v>
      </c>
      <c r="H91" s="19">
        <v>0.25</v>
      </c>
      <c r="I91" s="19">
        <v>4</v>
      </c>
      <c r="J91" s="12">
        <f t="shared" si="63"/>
        <v>1903271.6911764704</v>
      </c>
      <c r="K91" s="12">
        <f t="shared" si="64"/>
        <v>1903271.6911764704</v>
      </c>
      <c r="L91" s="31">
        <f t="shared" si="49"/>
        <v>1</v>
      </c>
    </row>
    <row r="92" spans="2:12" x14ac:dyDescent="0.3">
      <c r="B92" s="16">
        <v>20</v>
      </c>
      <c r="C92" s="16">
        <v>70</v>
      </c>
      <c r="D92" s="21">
        <v>1.2999999999999999E-2</v>
      </c>
      <c r="E92" s="9">
        <f t="shared" si="60"/>
        <v>18.2</v>
      </c>
      <c r="F92" s="9">
        <f t="shared" si="61"/>
        <v>63</v>
      </c>
      <c r="G92" s="12">
        <f t="shared" si="62"/>
        <v>3045234.7058823528</v>
      </c>
      <c r="H92" s="19">
        <v>0.25</v>
      </c>
      <c r="I92" s="19">
        <v>4.25</v>
      </c>
      <c r="J92" s="12">
        <f t="shared" si="63"/>
        <v>1903271.6911764704</v>
      </c>
      <c r="K92" s="12">
        <f t="shared" si="64"/>
        <v>2022226.1718749998</v>
      </c>
      <c r="L92" s="31">
        <f t="shared" si="49"/>
        <v>1.0625</v>
      </c>
    </row>
    <row r="93" spans="2:12" x14ac:dyDescent="0.3">
      <c r="B93" s="16">
        <v>20</v>
      </c>
      <c r="C93" s="16">
        <v>70</v>
      </c>
      <c r="D93" s="21">
        <v>1.2999999999999999E-2</v>
      </c>
      <c r="E93" s="9">
        <f t="shared" si="60"/>
        <v>18.2</v>
      </c>
      <c r="F93" s="9">
        <f t="shared" si="61"/>
        <v>63</v>
      </c>
      <c r="G93" s="12">
        <f t="shared" si="62"/>
        <v>3045234.7058823528</v>
      </c>
      <c r="H93" s="19">
        <v>0.25</v>
      </c>
      <c r="I93" s="19">
        <v>4.5</v>
      </c>
      <c r="J93" s="12">
        <f t="shared" si="63"/>
        <v>1903271.6911764704</v>
      </c>
      <c r="K93" s="12">
        <f t="shared" si="64"/>
        <v>2141180.6525735292</v>
      </c>
      <c r="L93" s="31">
        <f t="shared" si="49"/>
        <v>1.125</v>
      </c>
    </row>
    <row r="94" spans="2:12" x14ac:dyDescent="0.3">
      <c r="B94" s="16">
        <v>20</v>
      </c>
      <c r="C94" s="16">
        <v>70</v>
      </c>
      <c r="D94" s="21">
        <v>1.2999999999999999E-2</v>
      </c>
      <c r="E94" s="9">
        <f t="shared" si="60"/>
        <v>18.2</v>
      </c>
      <c r="F94" s="9">
        <f t="shared" si="61"/>
        <v>63</v>
      </c>
      <c r="G94" s="12">
        <f t="shared" si="62"/>
        <v>3045234.7058823528</v>
      </c>
      <c r="H94" s="19">
        <v>0.25</v>
      </c>
      <c r="I94" s="19">
        <v>4.75</v>
      </c>
      <c r="J94" s="12">
        <f t="shared" si="63"/>
        <v>1903271.6911764704</v>
      </c>
      <c r="K94" s="12">
        <f t="shared" si="64"/>
        <v>2260135.1332720583</v>
      </c>
      <c r="L94" s="31">
        <f t="shared" si="49"/>
        <v>1.1874999999999998</v>
      </c>
    </row>
    <row r="95" spans="2:12" x14ac:dyDescent="0.3">
      <c r="B95" s="16">
        <v>20</v>
      </c>
      <c r="C95" s="16">
        <v>70</v>
      </c>
      <c r="D95" s="21">
        <v>1.2999999999999999E-2</v>
      </c>
      <c r="E95" s="9">
        <f t="shared" si="60"/>
        <v>18.2</v>
      </c>
      <c r="F95" s="9">
        <f t="shared" si="61"/>
        <v>63</v>
      </c>
      <c r="G95" s="12">
        <f t="shared" si="62"/>
        <v>3045234.7058823528</v>
      </c>
      <c r="H95" s="19">
        <v>0.25</v>
      </c>
      <c r="I95" s="19">
        <v>5</v>
      </c>
      <c r="J95" s="12">
        <f t="shared" si="63"/>
        <v>1903271.6911764704</v>
      </c>
      <c r="K95" s="12">
        <f t="shared" si="64"/>
        <v>2379089.613970588</v>
      </c>
      <c r="L95" s="31">
        <f t="shared" si="49"/>
        <v>1.25</v>
      </c>
    </row>
    <row r="96" spans="2:12" x14ac:dyDescent="0.3">
      <c r="B96" s="16">
        <v>20</v>
      </c>
      <c r="C96" s="16">
        <v>70</v>
      </c>
      <c r="D96" s="21">
        <v>1.2999999999999999E-2</v>
      </c>
      <c r="E96" s="9">
        <f t="shared" ref="E96:E103" si="65">B96*C96*D96</f>
        <v>18.2</v>
      </c>
      <c r="F96" s="9">
        <f t="shared" ref="F96:F103" si="66">0.9*C96</f>
        <v>63</v>
      </c>
      <c r="G96" s="12">
        <f t="shared" ref="G96:G103" si="67">0.9*E96*$B$2*F96*(1-(E96*$B$2)/(0.85*$B$1*B96*F96))</f>
        <v>3045234.7058823528</v>
      </c>
      <c r="H96" s="19">
        <v>0.25</v>
      </c>
      <c r="I96" s="19">
        <v>5.25</v>
      </c>
      <c r="J96" s="12">
        <f t="shared" ref="J96:J103" si="68">G96/(1.2+1.6*H96)</f>
        <v>1903271.6911764704</v>
      </c>
      <c r="K96" s="12">
        <f t="shared" ref="K96:K103" si="69">J96*H96*I96</f>
        <v>2498044.0946691176</v>
      </c>
      <c r="L96" s="31">
        <f t="shared" si="49"/>
        <v>1.3125000000000002</v>
      </c>
    </row>
    <row r="97" spans="2:12" x14ac:dyDescent="0.3">
      <c r="B97" s="16">
        <v>20</v>
      </c>
      <c r="C97" s="16">
        <v>70</v>
      </c>
      <c r="D97" s="21">
        <v>1.2999999999999999E-2</v>
      </c>
      <c r="E97" s="9">
        <f t="shared" si="65"/>
        <v>18.2</v>
      </c>
      <c r="F97" s="9">
        <f t="shared" si="66"/>
        <v>63</v>
      </c>
      <c r="G97" s="12">
        <f t="shared" si="67"/>
        <v>3045234.7058823528</v>
      </c>
      <c r="H97" s="19">
        <v>0.25</v>
      </c>
      <c r="I97" s="19">
        <v>5.5</v>
      </c>
      <c r="J97" s="12">
        <f t="shared" si="68"/>
        <v>1903271.6911764704</v>
      </c>
      <c r="K97" s="12">
        <f t="shared" si="69"/>
        <v>2616998.5753676468</v>
      </c>
      <c r="L97" s="31">
        <f t="shared" si="49"/>
        <v>1.375</v>
      </c>
    </row>
    <row r="98" spans="2:12" x14ac:dyDescent="0.3">
      <c r="B98" s="16">
        <v>20</v>
      </c>
      <c r="C98" s="16">
        <v>70</v>
      </c>
      <c r="D98" s="21">
        <v>1.2999999999999999E-2</v>
      </c>
      <c r="E98" s="9">
        <f t="shared" si="65"/>
        <v>18.2</v>
      </c>
      <c r="F98" s="9">
        <f t="shared" si="66"/>
        <v>63</v>
      </c>
      <c r="G98" s="12">
        <f t="shared" si="67"/>
        <v>3045234.7058823528</v>
      </c>
      <c r="H98" s="19">
        <v>0.25</v>
      </c>
      <c r="I98" s="19">
        <v>5.75</v>
      </c>
      <c r="J98" s="12">
        <f t="shared" si="68"/>
        <v>1903271.6911764704</v>
      </c>
      <c r="K98" s="12">
        <f t="shared" si="69"/>
        <v>2735953.0560661759</v>
      </c>
      <c r="L98" s="31">
        <f t="shared" si="49"/>
        <v>1.4374999999999998</v>
      </c>
    </row>
    <row r="99" spans="2:12" x14ac:dyDescent="0.3">
      <c r="B99" s="16">
        <v>20</v>
      </c>
      <c r="C99" s="16">
        <v>70</v>
      </c>
      <c r="D99" s="21">
        <v>1.2999999999999999E-2</v>
      </c>
      <c r="E99" s="9">
        <f t="shared" si="65"/>
        <v>18.2</v>
      </c>
      <c r="F99" s="9">
        <f t="shared" si="66"/>
        <v>63</v>
      </c>
      <c r="G99" s="12">
        <f t="shared" si="67"/>
        <v>3045234.7058823528</v>
      </c>
      <c r="H99" s="19">
        <v>0.25</v>
      </c>
      <c r="I99" s="19">
        <v>6</v>
      </c>
      <c r="J99" s="12">
        <f t="shared" si="68"/>
        <v>1903271.6911764704</v>
      </c>
      <c r="K99" s="12">
        <f t="shared" si="69"/>
        <v>2854907.5367647056</v>
      </c>
      <c r="L99" s="31">
        <f t="shared" si="49"/>
        <v>1.5</v>
      </c>
    </row>
    <row r="100" spans="2:12" x14ac:dyDescent="0.3">
      <c r="B100" s="16">
        <v>20</v>
      </c>
      <c r="C100" s="16">
        <v>70</v>
      </c>
      <c r="D100" s="21">
        <v>1.2999999999999999E-2</v>
      </c>
      <c r="E100" s="9">
        <f t="shared" si="65"/>
        <v>18.2</v>
      </c>
      <c r="F100" s="9">
        <f t="shared" si="66"/>
        <v>63</v>
      </c>
      <c r="G100" s="12">
        <f t="shared" si="67"/>
        <v>3045234.7058823528</v>
      </c>
      <c r="H100" s="19">
        <v>0.25</v>
      </c>
      <c r="I100" s="19">
        <v>6.25</v>
      </c>
      <c r="J100" s="12">
        <f t="shared" si="68"/>
        <v>1903271.6911764704</v>
      </c>
      <c r="K100" s="12">
        <f t="shared" si="69"/>
        <v>2973862.0174632352</v>
      </c>
      <c r="L100" s="31">
        <f t="shared" si="49"/>
        <v>1.5625000000000002</v>
      </c>
    </row>
    <row r="101" spans="2:12" x14ac:dyDescent="0.3">
      <c r="B101" s="16">
        <v>20</v>
      </c>
      <c r="C101" s="16">
        <v>70</v>
      </c>
      <c r="D101" s="21">
        <v>1.2999999999999999E-2</v>
      </c>
      <c r="E101" s="9">
        <f t="shared" si="65"/>
        <v>18.2</v>
      </c>
      <c r="F101" s="9">
        <f t="shared" si="66"/>
        <v>63</v>
      </c>
      <c r="G101" s="12">
        <f t="shared" si="67"/>
        <v>3045234.7058823528</v>
      </c>
      <c r="H101" s="19">
        <v>0.25</v>
      </c>
      <c r="I101" s="19">
        <v>6.5</v>
      </c>
      <c r="J101" s="12">
        <f t="shared" si="68"/>
        <v>1903271.6911764704</v>
      </c>
      <c r="K101" s="12">
        <f t="shared" si="69"/>
        <v>3092816.4981617643</v>
      </c>
      <c r="L101" s="31">
        <f t="shared" si="49"/>
        <v>1.625</v>
      </c>
    </row>
    <row r="102" spans="2:12" x14ac:dyDescent="0.3">
      <c r="B102" s="16">
        <v>20</v>
      </c>
      <c r="C102" s="16">
        <v>70</v>
      </c>
      <c r="D102" s="21">
        <v>1.2999999999999999E-2</v>
      </c>
      <c r="E102" s="9">
        <f t="shared" si="65"/>
        <v>18.2</v>
      </c>
      <c r="F102" s="9">
        <f t="shared" si="66"/>
        <v>63</v>
      </c>
      <c r="G102" s="12">
        <f t="shared" si="67"/>
        <v>3045234.7058823528</v>
      </c>
      <c r="H102" s="19">
        <v>0.25</v>
      </c>
      <c r="I102" s="19">
        <v>6.75</v>
      </c>
      <c r="J102" s="12">
        <f t="shared" si="68"/>
        <v>1903271.6911764704</v>
      </c>
      <c r="K102" s="12">
        <f t="shared" si="69"/>
        <v>3211770.9788602935</v>
      </c>
      <c r="L102" s="31">
        <f t="shared" si="49"/>
        <v>1.6874999999999998</v>
      </c>
    </row>
    <row r="103" spans="2:12" x14ac:dyDescent="0.3">
      <c r="B103" s="16">
        <v>20</v>
      </c>
      <c r="C103" s="16">
        <v>70</v>
      </c>
      <c r="D103" s="21">
        <v>1.2999999999999999E-2</v>
      </c>
      <c r="E103" s="9">
        <f t="shared" si="65"/>
        <v>18.2</v>
      </c>
      <c r="F103" s="9">
        <f t="shared" si="66"/>
        <v>63</v>
      </c>
      <c r="G103" s="12">
        <f t="shared" si="67"/>
        <v>3045234.7058823528</v>
      </c>
      <c r="H103" s="19">
        <v>0.25</v>
      </c>
      <c r="I103" s="19">
        <v>7</v>
      </c>
      <c r="J103" s="12">
        <f t="shared" si="68"/>
        <v>1903271.6911764704</v>
      </c>
      <c r="K103" s="12">
        <f t="shared" si="69"/>
        <v>3330725.4595588231</v>
      </c>
      <c r="L103" s="31">
        <f t="shared" si="49"/>
        <v>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7960-DA6B-4315-9DFC-935D3C410893}">
  <dimension ref="A1:I3"/>
  <sheetViews>
    <sheetView workbookViewId="0">
      <selection activeCell="D29" sqref="D29"/>
    </sheetView>
  </sheetViews>
  <sheetFormatPr baseColWidth="10" defaultColWidth="8.88671875" defaultRowHeight="14.4" x14ac:dyDescent="0.3"/>
  <cols>
    <col min="1" max="1" width="15.88671875" customWidth="1"/>
    <col min="2" max="2" width="13.5546875" customWidth="1"/>
  </cols>
  <sheetData>
    <row r="1" spans="1:9" s="6" customFormat="1" ht="28.8" x14ac:dyDescent="0.3">
      <c r="A1" s="6" t="s">
        <v>26</v>
      </c>
      <c r="B1" s="6" t="s">
        <v>27</v>
      </c>
      <c r="C1" s="6" t="s">
        <v>28</v>
      </c>
      <c r="D1" s="6" t="s">
        <v>29</v>
      </c>
      <c r="E1" s="6" t="s">
        <v>20</v>
      </c>
      <c r="F1" s="6" t="s">
        <v>21</v>
      </c>
      <c r="G1" s="6" t="s">
        <v>30</v>
      </c>
      <c r="H1" s="6" t="s">
        <v>25</v>
      </c>
      <c r="I1" s="6" t="s">
        <v>24</v>
      </c>
    </row>
    <row r="2" spans="1:9" x14ac:dyDescent="0.3">
      <c r="A2" s="7">
        <f>'Dist de probabilidades'!B11</f>
        <v>1.2</v>
      </c>
      <c r="B2" s="7">
        <f>'Dist de probabilidades'!B12</f>
        <v>1</v>
      </c>
      <c r="C2">
        <f>'Dist de probabilidades'!B9</f>
        <v>1.05</v>
      </c>
      <c r="D2" s="7">
        <f>'Dist de probabilidades'!B10</f>
        <v>1</v>
      </c>
      <c r="E2">
        <f>'Dist de probabilidades'!B3</f>
        <v>1.21</v>
      </c>
      <c r="F2">
        <f>'Dist de probabilidades'!B4</f>
        <v>1.145</v>
      </c>
      <c r="G2">
        <f>'Dist de probabilidades'!B5</f>
        <v>1.01</v>
      </c>
      <c r="H2">
        <f>'Dist de probabilidades'!B7</f>
        <v>0.99</v>
      </c>
      <c r="I2" s="7">
        <f>'Dist de probabilidades'!B8</f>
        <v>1</v>
      </c>
    </row>
    <row r="3" spans="1:9" x14ac:dyDescent="0.3">
      <c r="A3">
        <f>'Dist de probabilidades'!C11</f>
        <v>0.15</v>
      </c>
      <c r="B3">
        <f>'Dist de probabilidades'!C12</f>
        <v>0.1</v>
      </c>
      <c r="C3">
        <f>'Dist de probabilidades'!C9</f>
        <v>0.1</v>
      </c>
      <c r="D3">
        <v>0.25</v>
      </c>
      <c r="E3">
        <f>'Dist de probabilidades'!C3</f>
        <v>7.9000000000000001E-2</v>
      </c>
      <c r="F3">
        <f>'Dist de probabilidades'!C4</f>
        <v>0.05</v>
      </c>
      <c r="G3">
        <f>'Dist de probabilidades'!C5</f>
        <v>0.04</v>
      </c>
      <c r="H3">
        <f>'Dist de probabilidades'!C7</f>
        <v>0.04</v>
      </c>
      <c r="I3">
        <f>'Dist de probabilidades'!C8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E8-62CE-4966-B6A9-5C6323AB4CD2}">
  <dimension ref="A1:I162"/>
  <sheetViews>
    <sheetView tabSelected="1" topLeftCell="A85" zoomScaleNormal="100" workbookViewId="0">
      <selection activeCell="B106" sqref="B106"/>
    </sheetView>
  </sheetViews>
  <sheetFormatPr baseColWidth="10" defaultColWidth="8.88671875" defaultRowHeight="14.4" x14ac:dyDescent="0.3"/>
  <cols>
    <col min="1" max="1" width="10.109375" customWidth="1"/>
    <col min="2" max="2" width="10.77734375" customWidth="1"/>
    <col min="4" max="4" width="10.33203125" customWidth="1"/>
    <col min="5" max="5" width="12" customWidth="1"/>
    <col min="6" max="6" width="12.44140625" customWidth="1"/>
    <col min="7" max="7" width="13" customWidth="1"/>
  </cols>
  <sheetData>
    <row r="1" spans="1:9" s="6" customFormat="1" ht="54.75" customHeight="1" x14ac:dyDescent="0.3">
      <c r="A1" s="6" t="s">
        <v>44</v>
      </c>
      <c r="B1" s="6" t="s">
        <v>45</v>
      </c>
      <c r="C1" s="8" t="s">
        <v>41</v>
      </c>
      <c r="D1" s="8" t="s">
        <v>38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x14ac:dyDescent="0.3">
      <c r="A2" t="s">
        <v>46</v>
      </c>
      <c r="B2" t="s">
        <v>47</v>
      </c>
      <c r="C2" t="s">
        <v>43</v>
      </c>
      <c r="D2" t="s">
        <v>42</v>
      </c>
      <c r="E2" t="s">
        <v>20</v>
      </c>
      <c r="F2" t="s">
        <v>21</v>
      </c>
      <c r="G2" t="s">
        <v>30</v>
      </c>
      <c r="H2" t="s">
        <v>25</v>
      </c>
      <c r="I2" t="s">
        <v>24</v>
      </c>
    </row>
    <row r="3" spans="1:9" x14ac:dyDescent="0.3">
      <c r="A3">
        <v>1</v>
      </c>
      <c r="B3">
        <v>1</v>
      </c>
      <c r="C3" s="14">
        <f>'geometria de vigas'!J4</f>
        <v>1225039.6323529412</v>
      </c>
      <c r="D3" s="14">
        <f>'geometria de vigas'!K4</f>
        <v>306259.9080882353</v>
      </c>
      <c r="E3">
        <v>240</v>
      </c>
      <c r="F3">
        <v>4200</v>
      </c>
      <c r="G3">
        <f>'geometria de vigas'!B4</f>
        <v>20</v>
      </c>
      <c r="H3">
        <f>'geometria de vigas'!F4</f>
        <v>63</v>
      </c>
      <c r="I3" s="7">
        <f>'geometria de vigas'!E4</f>
        <v>9.8000000000000007</v>
      </c>
    </row>
    <row r="4" spans="1:9" x14ac:dyDescent="0.3">
      <c r="A4">
        <v>1</v>
      </c>
      <c r="B4">
        <v>1</v>
      </c>
      <c r="C4" s="14">
        <f>'geometria de vigas'!J5</f>
        <v>1225039.6323529412</v>
      </c>
      <c r="D4" s="14">
        <f>'geometria de vigas'!K5</f>
        <v>382824.8851102941</v>
      </c>
      <c r="E4">
        <v>240</v>
      </c>
      <c r="F4">
        <v>4200</v>
      </c>
      <c r="G4">
        <f>'geometria de vigas'!B5</f>
        <v>20</v>
      </c>
      <c r="H4">
        <f>'geometria de vigas'!F5</f>
        <v>63</v>
      </c>
      <c r="I4" s="7">
        <f>'geometria de vigas'!E5</f>
        <v>9.8000000000000007</v>
      </c>
    </row>
    <row r="5" spans="1:9" x14ac:dyDescent="0.3">
      <c r="A5">
        <v>1</v>
      </c>
      <c r="B5">
        <v>1</v>
      </c>
      <c r="C5" s="14">
        <f>'geometria de vigas'!J6</f>
        <v>1225039.6323529412</v>
      </c>
      <c r="D5" s="14">
        <f>'geometria de vigas'!K6</f>
        <v>459389.86213235295</v>
      </c>
      <c r="E5">
        <v>240</v>
      </c>
      <c r="F5">
        <v>4200</v>
      </c>
      <c r="G5">
        <f>'geometria de vigas'!B6</f>
        <v>20</v>
      </c>
      <c r="H5">
        <f>'geometria de vigas'!F6</f>
        <v>63</v>
      </c>
      <c r="I5" s="7">
        <f>'geometria de vigas'!E6</f>
        <v>9.8000000000000007</v>
      </c>
    </row>
    <row r="6" spans="1:9" x14ac:dyDescent="0.3">
      <c r="A6">
        <v>1</v>
      </c>
      <c r="B6">
        <v>1</v>
      </c>
      <c r="C6" s="14">
        <f>'geometria de vigas'!J7</f>
        <v>1225039.6323529412</v>
      </c>
      <c r="D6" s="14">
        <f>'geometria de vigas'!K7</f>
        <v>535954.83915441181</v>
      </c>
      <c r="E6">
        <v>240</v>
      </c>
      <c r="F6">
        <v>4200</v>
      </c>
      <c r="G6">
        <f>'geometria de vigas'!B7</f>
        <v>20</v>
      </c>
      <c r="H6">
        <f>'geometria de vigas'!F7</f>
        <v>63</v>
      </c>
      <c r="I6" s="7">
        <f>'geometria de vigas'!E7</f>
        <v>9.8000000000000007</v>
      </c>
    </row>
    <row r="7" spans="1:9" x14ac:dyDescent="0.3">
      <c r="A7">
        <v>1</v>
      </c>
      <c r="B7">
        <v>1</v>
      </c>
      <c r="C7" s="14">
        <f>'geometria de vigas'!J8</f>
        <v>1225039.6323529412</v>
      </c>
      <c r="D7" s="14">
        <f>'geometria de vigas'!K8</f>
        <v>612519.8161764706</v>
      </c>
      <c r="E7">
        <v>240</v>
      </c>
      <c r="F7">
        <v>4200</v>
      </c>
      <c r="G7">
        <f>'geometria de vigas'!B8</f>
        <v>20</v>
      </c>
      <c r="H7">
        <f>'geometria de vigas'!F8</f>
        <v>63</v>
      </c>
      <c r="I7" s="7">
        <f>'geometria de vigas'!E8</f>
        <v>9.8000000000000007</v>
      </c>
    </row>
    <row r="8" spans="1:9" x14ac:dyDescent="0.3">
      <c r="A8">
        <v>1</v>
      </c>
      <c r="B8">
        <v>1</v>
      </c>
      <c r="C8" s="14">
        <f>'geometria de vigas'!J9</f>
        <v>1225039.6323529412</v>
      </c>
      <c r="D8" s="14">
        <f>'geometria de vigas'!K9</f>
        <v>689084.7931985294</v>
      </c>
      <c r="E8">
        <v>240</v>
      </c>
      <c r="F8">
        <v>4200</v>
      </c>
      <c r="G8">
        <f>'geometria de vigas'!B9</f>
        <v>20</v>
      </c>
      <c r="H8">
        <f>'geometria de vigas'!F9</f>
        <v>63</v>
      </c>
      <c r="I8" s="7">
        <f>'geometria de vigas'!E9</f>
        <v>9.8000000000000007</v>
      </c>
    </row>
    <row r="9" spans="1:9" x14ac:dyDescent="0.3">
      <c r="A9">
        <v>1</v>
      </c>
      <c r="B9">
        <v>1</v>
      </c>
      <c r="C9" s="14">
        <f>'geometria de vigas'!J10</f>
        <v>1225039.6323529412</v>
      </c>
      <c r="D9" s="14">
        <f>'geometria de vigas'!K10</f>
        <v>765649.77022058819</v>
      </c>
      <c r="E9">
        <v>240</v>
      </c>
      <c r="F9">
        <v>4200</v>
      </c>
      <c r="G9">
        <f>'geometria de vigas'!B10</f>
        <v>20</v>
      </c>
      <c r="H9">
        <f>'geometria de vigas'!F10</f>
        <v>63</v>
      </c>
      <c r="I9" s="7">
        <f>'geometria de vigas'!E10</f>
        <v>9.8000000000000007</v>
      </c>
    </row>
    <row r="10" spans="1:9" x14ac:dyDescent="0.3">
      <c r="A10">
        <v>1</v>
      </c>
      <c r="B10">
        <v>1</v>
      </c>
      <c r="C10" s="14">
        <f>'geometria de vigas'!J11</f>
        <v>1225039.6323529412</v>
      </c>
      <c r="D10" s="14">
        <f>'geometria de vigas'!K11</f>
        <v>842214.74724264711</v>
      </c>
      <c r="E10">
        <v>240</v>
      </c>
      <c r="F10">
        <v>4200</v>
      </c>
      <c r="G10">
        <f>'geometria de vigas'!B11</f>
        <v>20</v>
      </c>
      <c r="H10">
        <f>'geometria de vigas'!F11</f>
        <v>63</v>
      </c>
      <c r="I10" s="7">
        <f>'geometria de vigas'!E11</f>
        <v>9.8000000000000007</v>
      </c>
    </row>
    <row r="11" spans="1:9" x14ac:dyDescent="0.3">
      <c r="A11">
        <v>1</v>
      </c>
      <c r="B11">
        <v>1</v>
      </c>
      <c r="C11" s="14">
        <f>'geometria de vigas'!J12</f>
        <v>1225039.6323529412</v>
      </c>
      <c r="D11" s="14">
        <f>'geometria de vigas'!K12</f>
        <v>918779.7242647059</v>
      </c>
      <c r="E11">
        <v>240</v>
      </c>
      <c r="F11">
        <v>4200</v>
      </c>
      <c r="G11">
        <f>'geometria de vigas'!B12</f>
        <v>20</v>
      </c>
      <c r="H11">
        <f>'geometria de vigas'!F12</f>
        <v>63</v>
      </c>
      <c r="I11" s="7">
        <f>'geometria de vigas'!E12</f>
        <v>9.8000000000000007</v>
      </c>
    </row>
    <row r="12" spans="1:9" x14ac:dyDescent="0.3">
      <c r="A12">
        <v>1</v>
      </c>
      <c r="B12">
        <v>1</v>
      </c>
      <c r="C12" s="14">
        <f>'geometria de vigas'!J13</f>
        <v>1225039.6323529412</v>
      </c>
      <c r="D12" s="14">
        <f>'geometria de vigas'!K13</f>
        <v>995344.7012867647</v>
      </c>
      <c r="E12">
        <v>240</v>
      </c>
      <c r="F12">
        <v>4200</v>
      </c>
      <c r="G12">
        <f>'geometria de vigas'!B13</f>
        <v>20</v>
      </c>
      <c r="H12">
        <f>'geometria de vigas'!F13</f>
        <v>63</v>
      </c>
      <c r="I12" s="7">
        <f>'geometria de vigas'!E13</f>
        <v>9.8000000000000007</v>
      </c>
    </row>
    <row r="13" spans="1:9" x14ac:dyDescent="0.3">
      <c r="A13">
        <v>1</v>
      </c>
      <c r="B13">
        <v>1</v>
      </c>
      <c r="C13" s="14">
        <f>'geometria de vigas'!J14</f>
        <v>1225039.6323529412</v>
      </c>
      <c r="D13" s="14">
        <f>'geometria de vigas'!K14</f>
        <v>1071909.6783088236</v>
      </c>
      <c r="E13">
        <v>240</v>
      </c>
      <c r="F13">
        <v>4200</v>
      </c>
      <c r="G13">
        <f>'geometria de vigas'!B14</f>
        <v>20</v>
      </c>
      <c r="H13">
        <f>'geometria de vigas'!F14</f>
        <v>63</v>
      </c>
      <c r="I13" s="7">
        <f>'geometria de vigas'!E14</f>
        <v>9.8000000000000007</v>
      </c>
    </row>
    <row r="14" spans="1:9" x14ac:dyDescent="0.3">
      <c r="A14">
        <v>1</v>
      </c>
      <c r="B14">
        <v>1</v>
      </c>
      <c r="C14" s="14">
        <f>'geometria de vigas'!J15</f>
        <v>1225039.6323529412</v>
      </c>
      <c r="D14" s="14">
        <f>'geometria de vigas'!K15</f>
        <v>1148474.6553308824</v>
      </c>
      <c r="E14">
        <v>240</v>
      </c>
      <c r="F14">
        <v>4200</v>
      </c>
      <c r="G14">
        <f>'geometria de vigas'!B15</f>
        <v>20</v>
      </c>
      <c r="H14">
        <f>'geometria de vigas'!F15</f>
        <v>63</v>
      </c>
      <c r="I14" s="7">
        <f>'geometria de vigas'!E15</f>
        <v>9.8000000000000007</v>
      </c>
    </row>
    <row r="15" spans="1:9" x14ac:dyDescent="0.3">
      <c r="A15">
        <v>1</v>
      </c>
      <c r="B15">
        <v>1</v>
      </c>
      <c r="C15" s="14">
        <f>'geometria de vigas'!J16</f>
        <v>1225039.6323529412</v>
      </c>
      <c r="D15" s="14">
        <f>'geometria de vigas'!K16</f>
        <v>1225039.6323529412</v>
      </c>
      <c r="E15">
        <v>240</v>
      </c>
      <c r="F15">
        <v>4200</v>
      </c>
      <c r="G15">
        <f>'geometria de vigas'!B16</f>
        <v>20</v>
      </c>
      <c r="H15">
        <f>'geometria de vigas'!F16</f>
        <v>63</v>
      </c>
      <c r="I15" s="7">
        <f>'geometria de vigas'!E16</f>
        <v>9.8000000000000007</v>
      </c>
    </row>
    <row r="16" spans="1:9" x14ac:dyDescent="0.3">
      <c r="A16">
        <v>1</v>
      </c>
      <c r="B16">
        <v>1</v>
      </c>
      <c r="C16" s="14">
        <f>'geometria de vigas'!J17</f>
        <v>1225039.6323529412</v>
      </c>
      <c r="D16" s="14">
        <f>'geometria de vigas'!K17</f>
        <v>1301604.609375</v>
      </c>
      <c r="E16">
        <v>240</v>
      </c>
      <c r="F16">
        <v>4200</v>
      </c>
      <c r="G16">
        <f>'geometria de vigas'!B17</f>
        <v>20</v>
      </c>
      <c r="H16">
        <f>'geometria de vigas'!F17</f>
        <v>63</v>
      </c>
      <c r="I16" s="7">
        <f>'geometria de vigas'!E17</f>
        <v>9.8000000000000007</v>
      </c>
    </row>
    <row r="17" spans="1:9" x14ac:dyDescent="0.3">
      <c r="A17">
        <v>1</v>
      </c>
      <c r="B17">
        <v>1</v>
      </c>
      <c r="C17" s="14">
        <f>'geometria de vigas'!J18</f>
        <v>1225039.6323529412</v>
      </c>
      <c r="D17" s="14">
        <f>'geometria de vigas'!K18</f>
        <v>1378169.5863970588</v>
      </c>
      <c r="E17">
        <v>240</v>
      </c>
      <c r="F17">
        <v>4200</v>
      </c>
      <c r="G17">
        <f>'geometria de vigas'!B18</f>
        <v>20</v>
      </c>
      <c r="H17">
        <f>'geometria de vigas'!F18</f>
        <v>63</v>
      </c>
      <c r="I17" s="7">
        <f>'geometria de vigas'!E18</f>
        <v>9.8000000000000007</v>
      </c>
    </row>
    <row r="18" spans="1:9" x14ac:dyDescent="0.3">
      <c r="A18">
        <v>1</v>
      </c>
      <c r="B18">
        <v>1</v>
      </c>
      <c r="C18" s="14">
        <f>'geometria de vigas'!J19</f>
        <v>1225039.6323529412</v>
      </c>
      <c r="D18" s="14">
        <f>'geometria de vigas'!K19</f>
        <v>1454734.5634191176</v>
      </c>
      <c r="E18">
        <v>240</v>
      </c>
      <c r="F18">
        <v>4200</v>
      </c>
      <c r="G18">
        <f>'geometria de vigas'!B19</f>
        <v>20</v>
      </c>
      <c r="H18">
        <f>'geometria de vigas'!F19</f>
        <v>63</v>
      </c>
      <c r="I18" s="7">
        <f>'geometria de vigas'!E19</f>
        <v>9.8000000000000007</v>
      </c>
    </row>
    <row r="19" spans="1:9" x14ac:dyDescent="0.3">
      <c r="A19">
        <v>1</v>
      </c>
      <c r="B19">
        <v>1</v>
      </c>
      <c r="C19" s="14">
        <f>'geometria de vigas'!J20</f>
        <v>1225039.6323529412</v>
      </c>
      <c r="D19" s="14">
        <f>'geometria de vigas'!K20</f>
        <v>1531299.5404411764</v>
      </c>
      <c r="E19">
        <v>240</v>
      </c>
      <c r="F19">
        <v>4200</v>
      </c>
      <c r="G19">
        <f>'geometria de vigas'!B20</f>
        <v>20</v>
      </c>
      <c r="H19">
        <f>'geometria de vigas'!F20</f>
        <v>63</v>
      </c>
      <c r="I19" s="7">
        <f>'geometria de vigas'!E20</f>
        <v>9.8000000000000007</v>
      </c>
    </row>
    <row r="20" spans="1:9" x14ac:dyDescent="0.3">
      <c r="A20">
        <v>1</v>
      </c>
      <c r="B20">
        <v>1</v>
      </c>
      <c r="C20" s="14">
        <f>'geometria de vigas'!J21</f>
        <v>1225039.6323529412</v>
      </c>
      <c r="D20" s="14">
        <f>'geometria de vigas'!K21</f>
        <v>1607864.5174632354</v>
      </c>
      <c r="E20">
        <v>240</v>
      </c>
      <c r="F20">
        <v>4200</v>
      </c>
      <c r="G20">
        <f>'geometria de vigas'!B21</f>
        <v>20</v>
      </c>
      <c r="H20">
        <f>'geometria de vigas'!F21</f>
        <v>63</v>
      </c>
      <c r="I20" s="7">
        <f>'geometria de vigas'!E21</f>
        <v>9.8000000000000007</v>
      </c>
    </row>
    <row r="21" spans="1:9" x14ac:dyDescent="0.3">
      <c r="A21">
        <v>1</v>
      </c>
      <c r="B21">
        <v>1</v>
      </c>
      <c r="C21" s="14">
        <f>'geometria de vigas'!J22</f>
        <v>1225039.6323529412</v>
      </c>
      <c r="D21" s="14">
        <f>'geometria de vigas'!K22</f>
        <v>1684429.4944852942</v>
      </c>
      <c r="E21">
        <v>240</v>
      </c>
      <c r="F21">
        <v>4200</v>
      </c>
      <c r="G21">
        <f>'geometria de vigas'!B22</f>
        <v>20</v>
      </c>
      <c r="H21">
        <f>'geometria de vigas'!F22</f>
        <v>63</v>
      </c>
      <c r="I21" s="7">
        <f>'geometria de vigas'!E22</f>
        <v>9.8000000000000007</v>
      </c>
    </row>
    <row r="22" spans="1:9" x14ac:dyDescent="0.3">
      <c r="A22">
        <v>1</v>
      </c>
      <c r="B22">
        <v>1</v>
      </c>
      <c r="C22" s="14">
        <f>'geometria de vigas'!J23</f>
        <v>1225039.6323529412</v>
      </c>
      <c r="D22" s="14">
        <f>'geometria de vigas'!K23</f>
        <v>1760994.471507353</v>
      </c>
      <c r="E22">
        <v>240</v>
      </c>
      <c r="F22">
        <v>4200</v>
      </c>
      <c r="G22">
        <f>'geometria de vigas'!B23</f>
        <v>20</v>
      </c>
      <c r="H22">
        <f>'geometria de vigas'!F23</f>
        <v>63</v>
      </c>
      <c r="I22" s="7">
        <f>'geometria de vigas'!E23</f>
        <v>9.8000000000000007</v>
      </c>
    </row>
    <row r="23" spans="1:9" x14ac:dyDescent="0.3">
      <c r="A23">
        <v>1</v>
      </c>
      <c r="B23">
        <v>1</v>
      </c>
      <c r="C23" s="14">
        <f>'geometria de vigas'!J24</f>
        <v>1225039.6323529412</v>
      </c>
      <c r="D23" s="14">
        <f>'geometria de vigas'!K24</f>
        <v>1837559.4485294118</v>
      </c>
      <c r="E23">
        <v>240</v>
      </c>
      <c r="F23">
        <v>4200</v>
      </c>
      <c r="G23">
        <f>'geometria de vigas'!B24</f>
        <v>20</v>
      </c>
      <c r="H23">
        <f>'geometria de vigas'!F24</f>
        <v>63</v>
      </c>
      <c r="I23" s="7">
        <f>'geometria de vigas'!E24</f>
        <v>9.8000000000000007</v>
      </c>
    </row>
    <row r="24" spans="1:9" x14ac:dyDescent="0.3">
      <c r="A24">
        <v>1</v>
      </c>
      <c r="B24">
        <v>1</v>
      </c>
      <c r="C24" s="14">
        <f>'geometria de vigas'!J25</f>
        <v>1225039.6323529412</v>
      </c>
      <c r="D24" s="14">
        <f>'geometria de vigas'!K25</f>
        <v>1914124.4255514706</v>
      </c>
      <c r="E24">
        <v>240</v>
      </c>
      <c r="F24">
        <v>4200</v>
      </c>
      <c r="G24">
        <f>'geometria de vigas'!B25</f>
        <v>20</v>
      </c>
      <c r="H24">
        <f>'geometria de vigas'!F25</f>
        <v>63</v>
      </c>
      <c r="I24" s="7">
        <f>'geometria de vigas'!E25</f>
        <v>9.8000000000000007</v>
      </c>
    </row>
    <row r="25" spans="1:9" x14ac:dyDescent="0.3">
      <c r="A25">
        <v>1</v>
      </c>
      <c r="B25">
        <v>1</v>
      </c>
      <c r="C25" s="14">
        <f>'geometria de vigas'!J26</f>
        <v>1225039.6323529412</v>
      </c>
      <c r="D25" s="14">
        <f>'geometria de vigas'!K26</f>
        <v>1990689.4025735294</v>
      </c>
      <c r="E25">
        <v>240</v>
      </c>
      <c r="F25">
        <v>4200</v>
      </c>
      <c r="G25">
        <f>'geometria de vigas'!B26</f>
        <v>20</v>
      </c>
      <c r="H25">
        <f>'geometria de vigas'!F26</f>
        <v>63</v>
      </c>
      <c r="I25" s="7">
        <f>'geometria de vigas'!E26</f>
        <v>9.8000000000000007</v>
      </c>
    </row>
    <row r="26" spans="1:9" x14ac:dyDescent="0.3">
      <c r="A26">
        <v>1</v>
      </c>
      <c r="B26">
        <v>1</v>
      </c>
      <c r="C26" s="14">
        <f>'geometria de vigas'!J27</f>
        <v>1225039.6323529412</v>
      </c>
      <c r="D26" s="14">
        <f>'geometria de vigas'!K27</f>
        <v>2067254.3795955882</v>
      </c>
      <c r="E26">
        <v>240</v>
      </c>
      <c r="F26">
        <v>4200</v>
      </c>
      <c r="G26">
        <f>'geometria de vigas'!B27</f>
        <v>20</v>
      </c>
      <c r="H26">
        <f>'geometria de vigas'!F27</f>
        <v>63</v>
      </c>
      <c r="I26" s="7">
        <f>'geometria de vigas'!E27</f>
        <v>9.8000000000000007</v>
      </c>
    </row>
    <row r="27" spans="1:9" x14ac:dyDescent="0.3">
      <c r="A27">
        <v>1</v>
      </c>
      <c r="B27">
        <v>1</v>
      </c>
      <c r="C27" s="14">
        <f>'geometria de vigas'!J28</f>
        <v>1225039.6323529412</v>
      </c>
      <c r="D27" s="14">
        <f>'geometria de vigas'!K28</f>
        <v>2143819.3566176472</v>
      </c>
      <c r="E27">
        <v>240</v>
      </c>
      <c r="F27">
        <v>4200</v>
      </c>
      <c r="G27">
        <f>'geometria de vigas'!B28</f>
        <v>20</v>
      </c>
      <c r="H27">
        <f>'geometria de vigas'!F28</f>
        <v>63</v>
      </c>
      <c r="I27" s="7">
        <f>'geometria de vigas'!E28</f>
        <v>9.8000000000000007</v>
      </c>
    </row>
    <row r="28" spans="1:9" x14ac:dyDescent="0.3">
      <c r="A28">
        <v>1</v>
      </c>
      <c r="B28">
        <v>1</v>
      </c>
      <c r="C28" s="14">
        <f>'geometria de vigas'!J29</f>
        <v>1489250.5147058824</v>
      </c>
      <c r="D28" s="14">
        <f>'geometria de vigas'!K29</f>
        <v>372312.6286764706</v>
      </c>
      <c r="E28">
        <v>240</v>
      </c>
      <c r="F28">
        <v>4200</v>
      </c>
      <c r="G28">
        <f>'geometria de vigas'!B29</f>
        <v>20</v>
      </c>
      <c r="H28">
        <f>'geometria de vigas'!F29</f>
        <v>63</v>
      </c>
      <c r="I28" s="7">
        <f>'geometria de vigas'!E29</f>
        <v>12.6</v>
      </c>
    </row>
    <row r="29" spans="1:9" x14ac:dyDescent="0.3">
      <c r="A29">
        <v>1</v>
      </c>
      <c r="B29">
        <v>1</v>
      </c>
      <c r="C29" s="14">
        <f>'geometria de vigas'!J30</f>
        <v>1489250.5147058824</v>
      </c>
      <c r="D29" s="14">
        <f>'geometria de vigas'!K30</f>
        <v>465390.78584558825</v>
      </c>
      <c r="E29">
        <v>240</v>
      </c>
      <c r="F29">
        <v>4200</v>
      </c>
      <c r="G29">
        <f>'geometria de vigas'!B30</f>
        <v>20</v>
      </c>
      <c r="H29">
        <f>'geometria de vigas'!F30</f>
        <v>63</v>
      </c>
      <c r="I29" s="7">
        <f>'geometria de vigas'!E30</f>
        <v>12.6</v>
      </c>
    </row>
    <row r="30" spans="1:9" x14ac:dyDescent="0.3">
      <c r="A30">
        <v>1</v>
      </c>
      <c r="B30">
        <v>1</v>
      </c>
      <c r="C30" s="14">
        <f>'geometria de vigas'!J31</f>
        <v>1489250.5147058824</v>
      </c>
      <c r="D30" s="14">
        <f>'geometria de vigas'!K31</f>
        <v>558468.9430147059</v>
      </c>
      <c r="E30">
        <v>240</v>
      </c>
      <c r="F30">
        <v>4200</v>
      </c>
      <c r="G30">
        <f>'geometria de vigas'!B31</f>
        <v>20</v>
      </c>
      <c r="H30">
        <f>'geometria de vigas'!F31</f>
        <v>63</v>
      </c>
      <c r="I30" s="7">
        <f>'geometria de vigas'!E31</f>
        <v>12.6</v>
      </c>
    </row>
    <row r="31" spans="1:9" x14ac:dyDescent="0.3">
      <c r="A31">
        <v>1</v>
      </c>
      <c r="B31">
        <v>1</v>
      </c>
      <c r="C31" s="14">
        <f>'geometria de vigas'!J32</f>
        <v>1489250.5147058824</v>
      </c>
      <c r="D31" s="14">
        <f>'geometria de vigas'!K32</f>
        <v>651547.10018382361</v>
      </c>
      <c r="E31">
        <v>240</v>
      </c>
      <c r="F31">
        <v>4200</v>
      </c>
      <c r="G31">
        <f>'geometria de vigas'!B32</f>
        <v>20</v>
      </c>
      <c r="H31">
        <f>'geometria de vigas'!F32</f>
        <v>63</v>
      </c>
      <c r="I31" s="7">
        <f>'geometria de vigas'!E32</f>
        <v>12.6</v>
      </c>
    </row>
    <row r="32" spans="1:9" x14ac:dyDescent="0.3">
      <c r="A32">
        <v>1</v>
      </c>
      <c r="B32">
        <v>1</v>
      </c>
      <c r="C32" s="14">
        <f>'geometria de vigas'!J33</f>
        <v>1489250.5147058824</v>
      </c>
      <c r="D32" s="14">
        <f>'geometria de vigas'!K33</f>
        <v>744625.2573529412</v>
      </c>
      <c r="E32">
        <v>240</v>
      </c>
      <c r="F32">
        <v>4200</v>
      </c>
      <c r="G32">
        <f>'geometria de vigas'!B33</f>
        <v>20</v>
      </c>
      <c r="H32">
        <f>'geometria de vigas'!F33</f>
        <v>63</v>
      </c>
      <c r="I32" s="7">
        <f>'geometria de vigas'!E33</f>
        <v>12.6</v>
      </c>
    </row>
    <row r="33" spans="1:9" x14ac:dyDescent="0.3">
      <c r="A33">
        <v>1</v>
      </c>
      <c r="B33">
        <v>1</v>
      </c>
      <c r="C33" s="14">
        <f>'geometria de vigas'!J34</f>
        <v>1489250.5147058824</v>
      </c>
      <c r="D33" s="14">
        <f>'geometria de vigas'!K34</f>
        <v>837703.4145220588</v>
      </c>
      <c r="E33">
        <v>240</v>
      </c>
      <c r="F33">
        <v>4200</v>
      </c>
      <c r="G33">
        <f>'geometria de vigas'!B34</f>
        <v>20</v>
      </c>
      <c r="H33">
        <f>'geometria de vigas'!F34</f>
        <v>63</v>
      </c>
      <c r="I33" s="7">
        <f>'geometria de vigas'!E34</f>
        <v>12.6</v>
      </c>
    </row>
    <row r="34" spans="1:9" x14ac:dyDescent="0.3">
      <c r="A34">
        <v>1</v>
      </c>
      <c r="B34">
        <v>1</v>
      </c>
      <c r="C34" s="14">
        <f>'geometria de vigas'!J35</f>
        <v>1489250.5147058824</v>
      </c>
      <c r="D34" s="14">
        <f>'geometria de vigas'!K35</f>
        <v>930781.5716911765</v>
      </c>
      <c r="E34">
        <v>240</v>
      </c>
      <c r="F34">
        <v>4200</v>
      </c>
      <c r="G34">
        <f>'geometria de vigas'!B35</f>
        <v>20</v>
      </c>
      <c r="H34">
        <f>'geometria de vigas'!F35</f>
        <v>63</v>
      </c>
      <c r="I34" s="7">
        <f>'geometria de vigas'!E35</f>
        <v>12.6</v>
      </c>
    </row>
    <row r="35" spans="1:9" x14ac:dyDescent="0.3">
      <c r="A35">
        <v>1</v>
      </c>
      <c r="B35">
        <v>1</v>
      </c>
      <c r="C35" s="14">
        <f>'geometria de vigas'!J36</f>
        <v>1489250.5147058824</v>
      </c>
      <c r="D35" s="14">
        <f>'geometria de vigas'!K36</f>
        <v>1023859.7288602942</v>
      </c>
      <c r="E35">
        <v>240</v>
      </c>
      <c r="F35">
        <v>4200</v>
      </c>
      <c r="G35">
        <f>'geometria de vigas'!B36</f>
        <v>20</v>
      </c>
      <c r="H35">
        <f>'geometria de vigas'!F36</f>
        <v>63</v>
      </c>
      <c r="I35" s="7">
        <f>'geometria de vigas'!E36</f>
        <v>12.6</v>
      </c>
    </row>
    <row r="36" spans="1:9" x14ac:dyDescent="0.3">
      <c r="A36">
        <v>1</v>
      </c>
      <c r="B36">
        <v>1</v>
      </c>
      <c r="C36" s="14">
        <f>'geometria de vigas'!J37</f>
        <v>1489250.5147058824</v>
      </c>
      <c r="D36" s="14">
        <f>'geometria de vigas'!K37</f>
        <v>1116937.8860294118</v>
      </c>
      <c r="E36">
        <v>240</v>
      </c>
      <c r="F36">
        <v>4200</v>
      </c>
      <c r="G36">
        <f>'geometria de vigas'!B37</f>
        <v>20</v>
      </c>
      <c r="H36">
        <f>'geometria de vigas'!F37</f>
        <v>63</v>
      </c>
      <c r="I36" s="7">
        <f>'geometria de vigas'!E37</f>
        <v>12.6</v>
      </c>
    </row>
    <row r="37" spans="1:9" x14ac:dyDescent="0.3">
      <c r="A37">
        <v>1</v>
      </c>
      <c r="B37">
        <v>1</v>
      </c>
      <c r="C37" s="14">
        <f>'geometria de vigas'!J38</f>
        <v>1489250.5147058824</v>
      </c>
      <c r="D37" s="14">
        <f>'geometria de vigas'!K38</f>
        <v>1210016.0431985294</v>
      </c>
      <c r="E37">
        <v>240</v>
      </c>
      <c r="F37">
        <v>4200</v>
      </c>
      <c r="G37">
        <f>'geometria de vigas'!B38</f>
        <v>20</v>
      </c>
      <c r="H37">
        <f>'geometria de vigas'!F38</f>
        <v>63</v>
      </c>
      <c r="I37" s="7">
        <f>'geometria de vigas'!E38</f>
        <v>12.6</v>
      </c>
    </row>
    <row r="38" spans="1:9" x14ac:dyDescent="0.3">
      <c r="A38">
        <v>1</v>
      </c>
      <c r="B38">
        <v>1</v>
      </c>
      <c r="C38" s="14">
        <f>'geometria de vigas'!J39</f>
        <v>1489250.5147058824</v>
      </c>
      <c r="D38" s="14">
        <f>'geometria de vigas'!K39</f>
        <v>1303094.2003676472</v>
      </c>
      <c r="E38">
        <v>240</v>
      </c>
      <c r="F38">
        <v>4200</v>
      </c>
      <c r="G38">
        <f>'geometria de vigas'!B39</f>
        <v>20</v>
      </c>
      <c r="H38">
        <f>'geometria de vigas'!F39</f>
        <v>63</v>
      </c>
      <c r="I38" s="7">
        <f>'geometria de vigas'!E39</f>
        <v>12.6</v>
      </c>
    </row>
    <row r="39" spans="1:9" x14ac:dyDescent="0.3">
      <c r="A39">
        <v>1</v>
      </c>
      <c r="B39">
        <v>1</v>
      </c>
      <c r="C39" s="14">
        <f>'geometria de vigas'!J40</f>
        <v>1489250.5147058824</v>
      </c>
      <c r="D39" s="14">
        <f>'geometria de vigas'!K40</f>
        <v>1396172.3575367648</v>
      </c>
      <c r="E39">
        <v>240</v>
      </c>
      <c r="F39">
        <v>4200</v>
      </c>
      <c r="G39">
        <f>'geometria de vigas'!B40</f>
        <v>20</v>
      </c>
      <c r="H39">
        <f>'geometria de vigas'!F40</f>
        <v>63</v>
      </c>
      <c r="I39" s="7">
        <f>'geometria de vigas'!E40</f>
        <v>12.6</v>
      </c>
    </row>
    <row r="40" spans="1:9" x14ac:dyDescent="0.3">
      <c r="A40">
        <v>1</v>
      </c>
      <c r="B40">
        <v>1</v>
      </c>
      <c r="C40" s="14">
        <f>'geometria de vigas'!J41</f>
        <v>1489250.5147058824</v>
      </c>
      <c r="D40" s="14">
        <f>'geometria de vigas'!K41</f>
        <v>1489250.5147058824</v>
      </c>
      <c r="E40">
        <v>240</v>
      </c>
      <c r="F40">
        <v>4200</v>
      </c>
      <c r="G40">
        <f>'geometria de vigas'!B41</f>
        <v>20</v>
      </c>
      <c r="H40">
        <f>'geometria de vigas'!F41</f>
        <v>63</v>
      </c>
      <c r="I40" s="7">
        <f>'geometria de vigas'!E41</f>
        <v>12.6</v>
      </c>
    </row>
    <row r="41" spans="1:9" x14ac:dyDescent="0.3">
      <c r="A41">
        <v>1</v>
      </c>
      <c r="B41">
        <v>1</v>
      </c>
      <c r="C41" s="14">
        <f>'geometria de vigas'!J42</f>
        <v>1489250.5147058824</v>
      </c>
      <c r="D41" s="14">
        <f>'geometria de vigas'!K42</f>
        <v>1582328.671875</v>
      </c>
      <c r="E41">
        <v>240</v>
      </c>
      <c r="F41">
        <v>4200</v>
      </c>
      <c r="G41">
        <f>'geometria de vigas'!B42</f>
        <v>20</v>
      </c>
      <c r="H41">
        <f>'geometria de vigas'!F42</f>
        <v>63</v>
      </c>
      <c r="I41" s="7">
        <f>'geometria de vigas'!E42</f>
        <v>12.6</v>
      </c>
    </row>
    <row r="42" spans="1:9" x14ac:dyDescent="0.3">
      <c r="A42">
        <v>1</v>
      </c>
      <c r="B42">
        <v>1</v>
      </c>
      <c r="C42" s="14">
        <f>'geometria de vigas'!J43</f>
        <v>1489250.5147058824</v>
      </c>
      <c r="D42" s="14">
        <f>'geometria de vigas'!K43</f>
        <v>1675406.8290441176</v>
      </c>
      <c r="E42">
        <v>240</v>
      </c>
      <c r="F42">
        <v>4200</v>
      </c>
      <c r="G42">
        <f>'geometria de vigas'!B43</f>
        <v>20</v>
      </c>
      <c r="H42">
        <f>'geometria de vigas'!F43</f>
        <v>63</v>
      </c>
      <c r="I42" s="7">
        <f>'geometria de vigas'!E43</f>
        <v>12.6</v>
      </c>
    </row>
    <row r="43" spans="1:9" x14ac:dyDescent="0.3">
      <c r="A43">
        <v>1</v>
      </c>
      <c r="B43">
        <v>1</v>
      </c>
      <c r="C43" s="14">
        <f>'geometria de vigas'!J44</f>
        <v>1489250.5147058824</v>
      </c>
      <c r="D43" s="14">
        <f>'geometria de vigas'!K44</f>
        <v>1768484.9862132354</v>
      </c>
      <c r="E43">
        <v>240</v>
      </c>
      <c r="F43">
        <v>4200</v>
      </c>
      <c r="G43">
        <f>'geometria de vigas'!B44</f>
        <v>20</v>
      </c>
      <c r="H43">
        <f>'geometria de vigas'!F44</f>
        <v>63</v>
      </c>
      <c r="I43" s="7">
        <f>'geometria de vigas'!E44</f>
        <v>12.6</v>
      </c>
    </row>
    <row r="44" spans="1:9" x14ac:dyDescent="0.3">
      <c r="A44">
        <v>1</v>
      </c>
      <c r="B44">
        <v>1</v>
      </c>
      <c r="C44" s="14">
        <f>'geometria de vigas'!J45</f>
        <v>1489250.5147058824</v>
      </c>
      <c r="D44" s="14">
        <f>'geometria de vigas'!K45</f>
        <v>1861563.143382353</v>
      </c>
      <c r="E44">
        <v>240</v>
      </c>
      <c r="F44">
        <v>4200</v>
      </c>
      <c r="G44">
        <f>'geometria de vigas'!B45</f>
        <v>20</v>
      </c>
      <c r="H44">
        <f>'geometria de vigas'!F45</f>
        <v>63</v>
      </c>
      <c r="I44" s="7">
        <f>'geometria de vigas'!E45</f>
        <v>12.6</v>
      </c>
    </row>
    <row r="45" spans="1:9" x14ac:dyDescent="0.3">
      <c r="A45">
        <v>1</v>
      </c>
      <c r="B45">
        <v>1</v>
      </c>
      <c r="C45" s="14">
        <f>'geometria de vigas'!J46</f>
        <v>1489250.5147058824</v>
      </c>
      <c r="D45" s="14">
        <f>'geometria de vigas'!K46</f>
        <v>1954641.3005514706</v>
      </c>
      <c r="E45">
        <v>240</v>
      </c>
      <c r="F45">
        <v>4200</v>
      </c>
      <c r="G45">
        <f>'geometria de vigas'!B46</f>
        <v>20</v>
      </c>
      <c r="H45">
        <f>'geometria de vigas'!F46</f>
        <v>63</v>
      </c>
      <c r="I45" s="7">
        <f>'geometria de vigas'!E46</f>
        <v>12.6</v>
      </c>
    </row>
    <row r="46" spans="1:9" x14ac:dyDescent="0.3">
      <c r="A46">
        <v>1</v>
      </c>
      <c r="B46">
        <v>1</v>
      </c>
      <c r="C46" s="14">
        <f>'geometria de vigas'!J47</f>
        <v>1489250.5147058824</v>
      </c>
      <c r="D46" s="14">
        <f>'geometria de vigas'!K47</f>
        <v>2047719.4577205884</v>
      </c>
      <c r="E46">
        <v>240</v>
      </c>
      <c r="F46">
        <v>4200</v>
      </c>
      <c r="G46">
        <f>'geometria de vigas'!B47</f>
        <v>20</v>
      </c>
      <c r="H46">
        <f>'geometria de vigas'!F47</f>
        <v>63</v>
      </c>
      <c r="I46" s="7">
        <f>'geometria de vigas'!E47</f>
        <v>12.6</v>
      </c>
    </row>
    <row r="47" spans="1:9" x14ac:dyDescent="0.3">
      <c r="A47">
        <v>1</v>
      </c>
      <c r="B47">
        <v>1</v>
      </c>
      <c r="C47" s="14">
        <f>'geometria de vigas'!J48</f>
        <v>1489250.5147058824</v>
      </c>
      <c r="D47" s="14">
        <f>'geometria de vigas'!K48</f>
        <v>2140797.614889706</v>
      </c>
      <c r="E47">
        <v>240</v>
      </c>
      <c r="F47">
        <v>4200</v>
      </c>
      <c r="G47">
        <f>'geometria de vigas'!B48</f>
        <v>20</v>
      </c>
      <c r="H47">
        <f>'geometria de vigas'!F48</f>
        <v>63</v>
      </c>
      <c r="I47" s="7">
        <f>'geometria de vigas'!E48</f>
        <v>12.6</v>
      </c>
    </row>
    <row r="48" spans="1:9" x14ac:dyDescent="0.3">
      <c r="A48">
        <v>1</v>
      </c>
      <c r="B48">
        <v>1</v>
      </c>
      <c r="C48" s="14">
        <f>'geometria de vigas'!J49</f>
        <v>1489250.5147058824</v>
      </c>
      <c r="D48" s="14">
        <f>'geometria de vigas'!K49</f>
        <v>2233875.7720588236</v>
      </c>
      <c r="E48">
        <v>240</v>
      </c>
      <c r="F48">
        <v>4200</v>
      </c>
      <c r="G48">
        <f>'geometria de vigas'!B49</f>
        <v>20</v>
      </c>
      <c r="H48">
        <f>'geometria de vigas'!F49</f>
        <v>63</v>
      </c>
      <c r="I48" s="7">
        <f>'geometria de vigas'!E49</f>
        <v>12.6</v>
      </c>
    </row>
    <row r="49" spans="1:9" x14ac:dyDescent="0.3">
      <c r="A49">
        <v>1</v>
      </c>
      <c r="B49">
        <v>1</v>
      </c>
      <c r="C49" s="14">
        <f>'geometria de vigas'!J50</f>
        <v>1489250.5147058824</v>
      </c>
      <c r="D49" s="14">
        <f>'geometria de vigas'!K50</f>
        <v>2326953.9292279412</v>
      </c>
      <c r="E49">
        <v>240</v>
      </c>
      <c r="F49">
        <v>4200</v>
      </c>
      <c r="G49">
        <f>'geometria de vigas'!B50</f>
        <v>20</v>
      </c>
      <c r="H49">
        <f>'geometria de vigas'!F50</f>
        <v>63</v>
      </c>
      <c r="I49" s="7">
        <f>'geometria de vigas'!E50</f>
        <v>12.6</v>
      </c>
    </row>
    <row r="50" spans="1:9" x14ac:dyDescent="0.3">
      <c r="A50">
        <v>1</v>
      </c>
      <c r="B50">
        <v>1</v>
      </c>
      <c r="C50" s="14">
        <f>'geometria de vigas'!J51</f>
        <v>1489250.5147058824</v>
      </c>
      <c r="D50" s="14">
        <f>'geometria de vigas'!K51</f>
        <v>2420032.0863970588</v>
      </c>
      <c r="E50">
        <v>240</v>
      </c>
      <c r="F50">
        <v>4200</v>
      </c>
      <c r="G50">
        <f>'geometria de vigas'!B51</f>
        <v>20</v>
      </c>
      <c r="H50">
        <f>'geometria de vigas'!F51</f>
        <v>63</v>
      </c>
      <c r="I50" s="7">
        <f>'geometria de vigas'!E51</f>
        <v>12.6</v>
      </c>
    </row>
    <row r="51" spans="1:9" x14ac:dyDescent="0.3">
      <c r="A51">
        <v>1</v>
      </c>
      <c r="B51">
        <v>1</v>
      </c>
      <c r="C51" s="14">
        <f>'geometria de vigas'!J52</f>
        <v>1489250.5147058824</v>
      </c>
      <c r="D51" s="14">
        <f>'geometria de vigas'!K52</f>
        <v>2513110.2435661764</v>
      </c>
      <c r="E51">
        <v>240</v>
      </c>
      <c r="F51">
        <v>4200</v>
      </c>
      <c r="G51">
        <f>'geometria de vigas'!B52</f>
        <v>20</v>
      </c>
      <c r="H51">
        <f>'geometria de vigas'!F52</f>
        <v>63</v>
      </c>
      <c r="I51" s="7">
        <f>'geometria de vigas'!E52</f>
        <v>12.6</v>
      </c>
    </row>
    <row r="52" spans="1:9" x14ac:dyDescent="0.3">
      <c r="A52">
        <v>1</v>
      </c>
      <c r="B52">
        <v>1</v>
      </c>
      <c r="C52" s="14">
        <f>'geometria de vigas'!J53</f>
        <v>1489250.5147058824</v>
      </c>
      <c r="D52" s="14">
        <f>'geometria de vigas'!K53</f>
        <v>2606188.4007352944</v>
      </c>
      <c r="E52">
        <v>240</v>
      </c>
      <c r="F52">
        <v>4200</v>
      </c>
      <c r="G52">
        <f>'geometria de vigas'!B53</f>
        <v>20</v>
      </c>
      <c r="H52">
        <f>'geometria de vigas'!F53</f>
        <v>63</v>
      </c>
      <c r="I52" s="7">
        <f>'geometria de vigas'!E53</f>
        <v>12.6</v>
      </c>
    </row>
    <row r="53" spans="1:9" x14ac:dyDescent="0.3">
      <c r="A53">
        <v>1</v>
      </c>
      <c r="B53">
        <v>1</v>
      </c>
      <c r="C53" s="14">
        <f>'geometria de vigas'!J54</f>
        <v>1715327.8676470586</v>
      </c>
      <c r="D53" s="14">
        <f>'geometria de vigas'!K54</f>
        <v>428831.96691176464</v>
      </c>
      <c r="E53">
        <v>240</v>
      </c>
      <c r="F53">
        <v>4200</v>
      </c>
      <c r="G53">
        <f>'geometria de vigas'!B54</f>
        <v>20</v>
      </c>
      <c r="H53">
        <f>'geometria de vigas'!F54</f>
        <v>63</v>
      </c>
      <c r="I53" s="7">
        <f>'geometria de vigas'!E54</f>
        <v>15.399999999999999</v>
      </c>
    </row>
    <row r="54" spans="1:9" x14ac:dyDescent="0.3">
      <c r="A54">
        <v>1</v>
      </c>
      <c r="B54">
        <v>1</v>
      </c>
      <c r="C54" s="14">
        <f>'geometria de vigas'!J55</f>
        <v>1715327.8676470586</v>
      </c>
      <c r="D54" s="14">
        <f>'geometria de vigas'!K55</f>
        <v>536039.95863970579</v>
      </c>
      <c r="E54">
        <v>240</v>
      </c>
      <c r="F54">
        <v>4200</v>
      </c>
      <c r="G54">
        <f>'geometria de vigas'!B55</f>
        <v>20</v>
      </c>
      <c r="H54">
        <f>'geometria de vigas'!F55</f>
        <v>63</v>
      </c>
      <c r="I54" s="7">
        <f>'geometria de vigas'!E55</f>
        <v>15.399999999999999</v>
      </c>
    </row>
    <row r="55" spans="1:9" x14ac:dyDescent="0.3">
      <c r="A55">
        <v>1</v>
      </c>
      <c r="B55">
        <v>1</v>
      </c>
      <c r="C55" s="14">
        <f>'geometria de vigas'!J56</f>
        <v>1715327.8676470586</v>
      </c>
      <c r="D55" s="14">
        <f>'geometria de vigas'!K56</f>
        <v>643247.95036764699</v>
      </c>
      <c r="E55">
        <v>240</v>
      </c>
      <c r="F55">
        <v>4200</v>
      </c>
      <c r="G55">
        <f>'geometria de vigas'!B56</f>
        <v>20</v>
      </c>
      <c r="H55">
        <f>'geometria de vigas'!F56</f>
        <v>63</v>
      </c>
      <c r="I55" s="7">
        <f>'geometria de vigas'!E56</f>
        <v>15.399999999999999</v>
      </c>
    </row>
    <row r="56" spans="1:9" x14ac:dyDescent="0.3">
      <c r="A56">
        <v>1</v>
      </c>
      <c r="B56">
        <v>1</v>
      </c>
      <c r="C56" s="14">
        <f>'geometria de vigas'!J57</f>
        <v>1715327.8676470586</v>
      </c>
      <c r="D56" s="14">
        <f>'geometria de vigas'!K57</f>
        <v>750455.94209558808</v>
      </c>
      <c r="E56">
        <v>240</v>
      </c>
      <c r="F56">
        <v>4200</v>
      </c>
      <c r="G56">
        <f>'geometria de vigas'!B57</f>
        <v>20</v>
      </c>
      <c r="H56">
        <f>'geometria de vigas'!F57</f>
        <v>63</v>
      </c>
      <c r="I56" s="7">
        <f>'geometria de vigas'!E57</f>
        <v>15.399999999999999</v>
      </c>
    </row>
    <row r="57" spans="1:9" x14ac:dyDescent="0.3">
      <c r="A57">
        <v>1</v>
      </c>
      <c r="B57">
        <v>1</v>
      </c>
      <c r="C57" s="14">
        <f>'geometria de vigas'!J58</f>
        <v>1715327.8676470586</v>
      </c>
      <c r="D57" s="14">
        <f>'geometria de vigas'!K58</f>
        <v>857663.93382352928</v>
      </c>
      <c r="E57">
        <v>240</v>
      </c>
      <c r="F57">
        <v>4200</v>
      </c>
      <c r="G57">
        <f>'geometria de vigas'!B58</f>
        <v>20</v>
      </c>
      <c r="H57">
        <f>'geometria de vigas'!F58</f>
        <v>63</v>
      </c>
      <c r="I57" s="7">
        <f>'geometria de vigas'!E58</f>
        <v>15.399999999999999</v>
      </c>
    </row>
    <row r="58" spans="1:9" x14ac:dyDescent="0.3">
      <c r="A58">
        <v>1</v>
      </c>
      <c r="B58">
        <v>1</v>
      </c>
      <c r="C58" s="14">
        <f>'geometria de vigas'!J59</f>
        <v>1715327.8676470586</v>
      </c>
      <c r="D58" s="14">
        <f>'geometria de vigas'!K59</f>
        <v>964871.92555147049</v>
      </c>
      <c r="E58">
        <v>240</v>
      </c>
      <c r="F58">
        <v>4200</v>
      </c>
      <c r="G58">
        <f>'geometria de vigas'!B59</f>
        <v>20</v>
      </c>
      <c r="H58">
        <f>'geometria de vigas'!F59</f>
        <v>63</v>
      </c>
      <c r="I58" s="7">
        <f>'geometria de vigas'!E59</f>
        <v>15.399999999999999</v>
      </c>
    </row>
    <row r="59" spans="1:9" x14ac:dyDescent="0.3">
      <c r="A59">
        <v>1</v>
      </c>
      <c r="B59">
        <v>1</v>
      </c>
      <c r="C59" s="14">
        <f>'geometria de vigas'!J60</f>
        <v>1715327.8676470586</v>
      </c>
      <c r="D59" s="14">
        <f>'geometria de vigas'!K60</f>
        <v>1072079.9172794116</v>
      </c>
      <c r="E59">
        <v>240</v>
      </c>
      <c r="F59">
        <v>4200</v>
      </c>
      <c r="G59">
        <f>'geometria de vigas'!B60</f>
        <v>20</v>
      </c>
      <c r="H59">
        <f>'geometria de vigas'!F60</f>
        <v>63</v>
      </c>
      <c r="I59" s="7">
        <f>'geometria de vigas'!E60</f>
        <v>15.399999999999999</v>
      </c>
    </row>
    <row r="60" spans="1:9" x14ac:dyDescent="0.3">
      <c r="A60">
        <v>1</v>
      </c>
      <c r="B60">
        <v>1</v>
      </c>
      <c r="C60" s="14">
        <f>'geometria de vigas'!J61</f>
        <v>1715327.8676470586</v>
      </c>
      <c r="D60" s="14">
        <f>'geometria de vigas'!K61</f>
        <v>1179287.9090073528</v>
      </c>
      <c r="E60">
        <v>240</v>
      </c>
      <c r="F60">
        <v>4200</v>
      </c>
      <c r="G60">
        <f>'geometria de vigas'!B61</f>
        <v>20</v>
      </c>
      <c r="H60">
        <f>'geometria de vigas'!F61</f>
        <v>63</v>
      </c>
      <c r="I60" s="7">
        <f>'geometria de vigas'!E61</f>
        <v>15.399999999999999</v>
      </c>
    </row>
    <row r="61" spans="1:9" x14ac:dyDescent="0.3">
      <c r="A61">
        <v>1</v>
      </c>
      <c r="B61">
        <v>1</v>
      </c>
      <c r="C61" s="14">
        <f>'geometria de vigas'!J62</f>
        <v>1715327.8676470586</v>
      </c>
      <c r="D61" s="14">
        <f>'geometria de vigas'!K62</f>
        <v>1286495.900735294</v>
      </c>
      <c r="E61">
        <v>240</v>
      </c>
      <c r="F61">
        <v>4200</v>
      </c>
      <c r="G61">
        <f>'geometria de vigas'!B62</f>
        <v>20</v>
      </c>
      <c r="H61">
        <f>'geometria de vigas'!F62</f>
        <v>63</v>
      </c>
      <c r="I61" s="7">
        <f>'geometria de vigas'!E62</f>
        <v>15.399999999999999</v>
      </c>
    </row>
    <row r="62" spans="1:9" x14ac:dyDescent="0.3">
      <c r="A62">
        <v>1</v>
      </c>
      <c r="B62">
        <v>1</v>
      </c>
      <c r="C62" s="14">
        <f>'geometria de vigas'!J63</f>
        <v>1715327.8676470586</v>
      </c>
      <c r="D62" s="14">
        <f>'geometria de vigas'!K63</f>
        <v>1393703.8924632352</v>
      </c>
      <c r="E62">
        <v>240</v>
      </c>
      <c r="F62">
        <v>4200</v>
      </c>
      <c r="G62">
        <f>'geometria de vigas'!B63</f>
        <v>20</v>
      </c>
      <c r="H62">
        <f>'geometria de vigas'!F63</f>
        <v>63</v>
      </c>
      <c r="I62" s="7">
        <f>'geometria de vigas'!E63</f>
        <v>15.399999999999999</v>
      </c>
    </row>
    <row r="63" spans="1:9" x14ac:dyDescent="0.3">
      <c r="A63">
        <v>1</v>
      </c>
      <c r="B63">
        <v>1</v>
      </c>
      <c r="C63" s="14">
        <f>'geometria de vigas'!J64</f>
        <v>1715327.8676470586</v>
      </c>
      <c r="D63" s="14">
        <f>'geometria de vigas'!K64</f>
        <v>1500911.8841911762</v>
      </c>
      <c r="E63">
        <v>240</v>
      </c>
      <c r="F63">
        <v>4200</v>
      </c>
      <c r="G63">
        <f>'geometria de vigas'!B64</f>
        <v>20</v>
      </c>
      <c r="H63">
        <f>'geometria de vigas'!F64</f>
        <v>63</v>
      </c>
      <c r="I63" s="7">
        <f>'geometria de vigas'!E64</f>
        <v>15.399999999999999</v>
      </c>
    </row>
    <row r="64" spans="1:9" x14ac:dyDescent="0.3">
      <c r="A64">
        <v>1</v>
      </c>
      <c r="B64">
        <v>1</v>
      </c>
      <c r="C64" s="14">
        <f>'geometria de vigas'!J65</f>
        <v>1715327.8676470586</v>
      </c>
      <c r="D64" s="14">
        <f>'geometria de vigas'!K65</f>
        <v>1608119.8759191174</v>
      </c>
      <c r="E64">
        <v>240</v>
      </c>
      <c r="F64">
        <v>4200</v>
      </c>
      <c r="G64">
        <f>'geometria de vigas'!B65</f>
        <v>20</v>
      </c>
      <c r="H64">
        <f>'geometria de vigas'!F65</f>
        <v>63</v>
      </c>
      <c r="I64" s="7">
        <f>'geometria de vigas'!E65</f>
        <v>15.399999999999999</v>
      </c>
    </row>
    <row r="65" spans="1:9" x14ac:dyDescent="0.3">
      <c r="A65">
        <v>1</v>
      </c>
      <c r="B65">
        <v>1</v>
      </c>
      <c r="C65" s="14">
        <f>'geometria de vigas'!J66</f>
        <v>1715327.8676470586</v>
      </c>
      <c r="D65" s="14">
        <f>'geometria de vigas'!K66</f>
        <v>1715327.8676470586</v>
      </c>
      <c r="E65">
        <v>240</v>
      </c>
      <c r="F65">
        <v>4200</v>
      </c>
      <c r="G65">
        <f>'geometria de vigas'!B66</f>
        <v>20</v>
      </c>
      <c r="H65">
        <f>'geometria de vigas'!F66</f>
        <v>63</v>
      </c>
      <c r="I65" s="7">
        <f>'geometria de vigas'!E66</f>
        <v>15.399999999999999</v>
      </c>
    </row>
    <row r="66" spans="1:9" x14ac:dyDescent="0.3">
      <c r="A66">
        <v>1</v>
      </c>
      <c r="B66">
        <v>1</v>
      </c>
      <c r="C66" s="14">
        <f>'geometria de vigas'!J67</f>
        <v>1715327.8676470586</v>
      </c>
      <c r="D66" s="14">
        <f>'geometria de vigas'!K67</f>
        <v>1822535.8593749998</v>
      </c>
      <c r="E66">
        <v>240</v>
      </c>
      <c r="F66">
        <v>4200</v>
      </c>
      <c r="G66">
        <f>'geometria de vigas'!B67</f>
        <v>20</v>
      </c>
      <c r="H66">
        <f>'geometria de vigas'!F67</f>
        <v>63</v>
      </c>
      <c r="I66" s="7">
        <f>'geometria de vigas'!E67</f>
        <v>15.399999999999999</v>
      </c>
    </row>
    <row r="67" spans="1:9" x14ac:dyDescent="0.3">
      <c r="A67">
        <v>1</v>
      </c>
      <c r="B67">
        <v>1</v>
      </c>
      <c r="C67" s="14">
        <f>'geometria de vigas'!J68</f>
        <v>1715327.8676470586</v>
      </c>
      <c r="D67" s="14">
        <f>'geometria de vigas'!K68</f>
        <v>1929743.851102941</v>
      </c>
      <c r="E67">
        <v>240</v>
      </c>
      <c r="F67">
        <v>4200</v>
      </c>
      <c r="G67">
        <f>'geometria de vigas'!B68</f>
        <v>20</v>
      </c>
      <c r="H67">
        <f>'geometria de vigas'!F68</f>
        <v>63</v>
      </c>
      <c r="I67" s="7">
        <f>'geometria de vigas'!E68</f>
        <v>15.399999999999999</v>
      </c>
    </row>
    <row r="68" spans="1:9" x14ac:dyDescent="0.3">
      <c r="A68">
        <v>1</v>
      </c>
      <c r="B68">
        <v>1</v>
      </c>
      <c r="C68" s="14">
        <f>'geometria de vigas'!J69</f>
        <v>1715327.8676470586</v>
      </c>
      <c r="D68" s="14">
        <f>'geometria de vigas'!K69</f>
        <v>2036951.8428308819</v>
      </c>
      <c r="E68">
        <v>240</v>
      </c>
      <c r="F68">
        <v>4200</v>
      </c>
      <c r="G68">
        <f>'geometria de vigas'!B69</f>
        <v>20</v>
      </c>
      <c r="H68">
        <f>'geometria de vigas'!F69</f>
        <v>63</v>
      </c>
      <c r="I68" s="7">
        <f>'geometria de vigas'!E69</f>
        <v>15.399999999999999</v>
      </c>
    </row>
    <row r="69" spans="1:9" x14ac:dyDescent="0.3">
      <c r="A69">
        <v>1</v>
      </c>
      <c r="B69">
        <v>1</v>
      </c>
      <c r="C69" s="14">
        <f>'geometria de vigas'!J70</f>
        <v>1715327.8676470586</v>
      </c>
      <c r="D69" s="14">
        <f>'geometria de vigas'!K70</f>
        <v>2144159.8345588231</v>
      </c>
      <c r="E69">
        <v>240</v>
      </c>
      <c r="F69">
        <v>4200</v>
      </c>
      <c r="G69">
        <f>'geometria de vigas'!B70</f>
        <v>20</v>
      </c>
      <c r="H69">
        <f>'geometria de vigas'!F70</f>
        <v>63</v>
      </c>
      <c r="I69" s="7">
        <f>'geometria de vigas'!E70</f>
        <v>15.399999999999999</v>
      </c>
    </row>
    <row r="70" spans="1:9" x14ac:dyDescent="0.3">
      <c r="A70">
        <v>1</v>
      </c>
      <c r="B70">
        <v>1</v>
      </c>
      <c r="C70" s="14">
        <f>'geometria de vigas'!J71</f>
        <v>1715327.8676470586</v>
      </c>
      <c r="D70" s="14">
        <f>'geometria de vigas'!K71</f>
        <v>2251367.8262867643</v>
      </c>
      <c r="E70">
        <v>240</v>
      </c>
      <c r="F70">
        <v>4200</v>
      </c>
      <c r="G70">
        <f>'geometria de vigas'!B71</f>
        <v>20</v>
      </c>
      <c r="H70">
        <f>'geometria de vigas'!F71</f>
        <v>63</v>
      </c>
      <c r="I70" s="7">
        <f>'geometria de vigas'!E71</f>
        <v>15.399999999999999</v>
      </c>
    </row>
    <row r="71" spans="1:9" x14ac:dyDescent="0.3">
      <c r="A71">
        <v>1</v>
      </c>
      <c r="B71">
        <v>1</v>
      </c>
      <c r="C71" s="14">
        <f>'geometria de vigas'!J72</f>
        <v>1715327.8676470586</v>
      </c>
      <c r="D71" s="14">
        <f>'geometria de vigas'!K72</f>
        <v>2358575.8180147056</v>
      </c>
      <c r="E71">
        <v>240</v>
      </c>
      <c r="F71">
        <v>4200</v>
      </c>
      <c r="G71">
        <f>'geometria de vigas'!B72</f>
        <v>20</v>
      </c>
      <c r="H71">
        <f>'geometria de vigas'!F72</f>
        <v>63</v>
      </c>
      <c r="I71" s="7">
        <f>'geometria de vigas'!E72</f>
        <v>15.399999999999999</v>
      </c>
    </row>
    <row r="72" spans="1:9" x14ac:dyDescent="0.3">
      <c r="A72">
        <v>1</v>
      </c>
      <c r="B72">
        <v>1</v>
      </c>
      <c r="C72" s="14">
        <f>'geometria de vigas'!J73</f>
        <v>1715327.8676470586</v>
      </c>
      <c r="D72" s="14">
        <f>'geometria de vigas'!K73</f>
        <v>2465783.8097426468</v>
      </c>
      <c r="E72">
        <v>240</v>
      </c>
      <c r="F72">
        <v>4200</v>
      </c>
      <c r="G72">
        <f>'geometria de vigas'!B73</f>
        <v>20</v>
      </c>
      <c r="H72">
        <f>'geometria de vigas'!F73</f>
        <v>63</v>
      </c>
      <c r="I72" s="7">
        <f>'geometria de vigas'!E73</f>
        <v>15.399999999999999</v>
      </c>
    </row>
    <row r="73" spans="1:9" x14ac:dyDescent="0.3">
      <c r="A73">
        <v>1</v>
      </c>
      <c r="B73">
        <v>1</v>
      </c>
      <c r="C73" s="14">
        <f>'geometria de vigas'!J74</f>
        <v>1715327.8676470586</v>
      </c>
      <c r="D73" s="14">
        <f>'geometria de vigas'!K74</f>
        <v>2572991.801470588</v>
      </c>
      <c r="E73">
        <v>240</v>
      </c>
      <c r="F73">
        <v>4200</v>
      </c>
      <c r="G73">
        <f>'geometria de vigas'!B74</f>
        <v>20</v>
      </c>
      <c r="H73">
        <f>'geometria de vigas'!F74</f>
        <v>63</v>
      </c>
      <c r="I73" s="7">
        <f>'geometria de vigas'!E74</f>
        <v>15.399999999999999</v>
      </c>
    </row>
    <row r="74" spans="1:9" x14ac:dyDescent="0.3">
      <c r="A74">
        <v>1</v>
      </c>
      <c r="B74">
        <v>1</v>
      </c>
      <c r="C74" s="14">
        <f>'geometria de vigas'!J75</f>
        <v>1715327.8676470586</v>
      </c>
      <c r="D74" s="14">
        <f>'geometria de vigas'!K75</f>
        <v>2680199.7931985292</v>
      </c>
      <c r="E74">
        <v>240</v>
      </c>
      <c r="F74">
        <v>4200</v>
      </c>
      <c r="G74">
        <f>'geometria de vigas'!B75</f>
        <v>20</v>
      </c>
      <c r="H74">
        <f>'geometria de vigas'!F75</f>
        <v>63</v>
      </c>
      <c r="I74" s="7">
        <f>'geometria de vigas'!E75</f>
        <v>15.399999999999999</v>
      </c>
    </row>
    <row r="75" spans="1:9" x14ac:dyDescent="0.3">
      <c r="A75">
        <v>1</v>
      </c>
      <c r="B75">
        <v>1</v>
      </c>
      <c r="C75" s="14">
        <f>'geometria de vigas'!J76</f>
        <v>1715327.8676470586</v>
      </c>
      <c r="D75" s="14">
        <f>'geometria de vigas'!K76</f>
        <v>2787407.7849264704</v>
      </c>
      <c r="E75">
        <v>240</v>
      </c>
      <c r="F75">
        <v>4200</v>
      </c>
      <c r="G75">
        <f>'geometria de vigas'!B76</f>
        <v>20</v>
      </c>
      <c r="H75">
        <f>'geometria de vigas'!F76</f>
        <v>63</v>
      </c>
      <c r="I75" s="7">
        <f>'geometria de vigas'!E76</f>
        <v>15.399999999999999</v>
      </c>
    </row>
    <row r="76" spans="1:9" x14ac:dyDescent="0.3">
      <c r="A76">
        <v>1</v>
      </c>
      <c r="B76">
        <v>1</v>
      </c>
      <c r="C76" s="14">
        <f>'geometria de vigas'!J77</f>
        <v>1715327.8676470586</v>
      </c>
      <c r="D76" s="14">
        <f>'geometria de vigas'!K77</f>
        <v>2894615.7766544111</v>
      </c>
      <c r="E76">
        <v>240</v>
      </c>
      <c r="F76">
        <v>4200</v>
      </c>
      <c r="G76">
        <f>'geometria de vigas'!B77</f>
        <v>20</v>
      </c>
      <c r="H76">
        <f>'geometria de vigas'!F77</f>
        <v>63</v>
      </c>
      <c r="I76" s="7">
        <f>'geometria de vigas'!E77</f>
        <v>15.399999999999999</v>
      </c>
    </row>
    <row r="77" spans="1:9" x14ac:dyDescent="0.3">
      <c r="A77">
        <v>1</v>
      </c>
      <c r="B77">
        <v>1</v>
      </c>
      <c r="C77" s="14">
        <f>'geometria de vigas'!J78</f>
        <v>1715327.8676470586</v>
      </c>
      <c r="D77" s="14">
        <f>'geometria de vigas'!K78</f>
        <v>3001823.7683823523</v>
      </c>
      <c r="E77">
        <v>240</v>
      </c>
      <c r="F77">
        <v>4200</v>
      </c>
      <c r="G77">
        <f>'geometria de vigas'!B78</f>
        <v>20</v>
      </c>
      <c r="H77">
        <f>'geometria de vigas'!F78</f>
        <v>63</v>
      </c>
      <c r="I77" s="7">
        <f>'geometria de vigas'!E78</f>
        <v>15.399999999999999</v>
      </c>
    </row>
    <row r="78" spans="1:9" x14ac:dyDescent="0.3">
      <c r="A78">
        <v>1</v>
      </c>
      <c r="B78">
        <v>1</v>
      </c>
      <c r="C78" s="14">
        <f>'geometria de vigas'!J79</f>
        <v>1903271.6911764704</v>
      </c>
      <c r="D78" s="14">
        <f>'geometria de vigas'!K79</f>
        <v>475817.92279411759</v>
      </c>
      <c r="E78">
        <v>240</v>
      </c>
      <c r="F78">
        <v>4200</v>
      </c>
      <c r="G78">
        <f>'geometria de vigas'!B79</f>
        <v>20</v>
      </c>
      <c r="H78">
        <f>'geometria de vigas'!F79</f>
        <v>63</v>
      </c>
      <c r="I78" s="7">
        <f>'geometria de vigas'!E79</f>
        <v>18.2</v>
      </c>
    </row>
    <row r="79" spans="1:9" x14ac:dyDescent="0.3">
      <c r="A79">
        <v>1</v>
      </c>
      <c r="B79">
        <v>1</v>
      </c>
      <c r="C79" s="14">
        <f>'geometria de vigas'!J80</f>
        <v>1903271.6911764704</v>
      </c>
      <c r="D79" s="14">
        <f>'geometria de vigas'!K80</f>
        <v>594772.40349264699</v>
      </c>
      <c r="E79">
        <v>240</v>
      </c>
      <c r="F79">
        <v>4200</v>
      </c>
      <c r="G79">
        <f>'geometria de vigas'!B80</f>
        <v>20</v>
      </c>
      <c r="H79">
        <f>'geometria de vigas'!F80</f>
        <v>63</v>
      </c>
      <c r="I79" s="7">
        <f>'geometria de vigas'!E80</f>
        <v>18.2</v>
      </c>
    </row>
    <row r="80" spans="1:9" x14ac:dyDescent="0.3">
      <c r="A80">
        <v>1</v>
      </c>
      <c r="B80">
        <v>1</v>
      </c>
      <c r="C80" s="14">
        <f>'geometria de vigas'!J81</f>
        <v>1903271.6911764704</v>
      </c>
      <c r="D80" s="14">
        <f>'geometria de vigas'!K81</f>
        <v>713726.88419117639</v>
      </c>
      <c r="E80">
        <v>240</v>
      </c>
      <c r="F80">
        <v>4200</v>
      </c>
      <c r="G80">
        <f>'geometria de vigas'!B81</f>
        <v>20</v>
      </c>
      <c r="H80">
        <f>'geometria de vigas'!F81</f>
        <v>63</v>
      </c>
      <c r="I80" s="7">
        <f>'geometria de vigas'!E81</f>
        <v>18.2</v>
      </c>
    </row>
    <row r="81" spans="1:9" x14ac:dyDescent="0.3">
      <c r="A81">
        <v>1</v>
      </c>
      <c r="B81">
        <v>1</v>
      </c>
      <c r="C81" s="14">
        <f>'geometria de vigas'!J82</f>
        <v>1903271.6911764704</v>
      </c>
      <c r="D81" s="14">
        <f>'geometria de vigas'!K82</f>
        <v>832681.36488970579</v>
      </c>
      <c r="E81">
        <v>240</v>
      </c>
      <c r="F81">
        <v>4200</v>
      </c>
      <c r="G81">
        <f>'geometria de vigas'!B82</f>
        <v>20</v>
      </c>
      <c r="H81">
        <f>'geometria de vigas'!F82</f>
        <v>63</v>
      </c>
      <c r="I81" s="7">
        <f>'geometria de vigas'!E82</f>
        <v>18.2</v>
      </c>
    </row>
    <row r="82" spans="1:9" x14ac:dyDescent="0.3">
      <c r="A82">
        <v>1</v>
      </c>
      <c r="B82">
        <v>1</v>
      </c>
      <c r="C82" s="14">
        <f>'geometria de vigas'!J83</f>
        <v>1903271.6911764704</v>
      </c>
      <c r="D82" s="14">
        <f>'geometria de vigas'!K83</f>
        <v>951635.84558823518</v>
      </c>
      <c r="E82">
        <v>240</v>
      </c>
      <c r="F82">
        <v>4200</v>
      </c>
      <c r="G82">
        <f>'geometria de vigas'!B83</f>
        <v>20</v>
      </c>
      <c r="H82">
        <f>'geometria de vigas'!F83</f>
        <v>63</v>
      </c>
      <c r="I82" s="7">
        <f>'geometria de vigas'!E83</f>
        <v>18.2</v>
      </c>
    </row>
    <row r="83" spans="1:9" x14ac:dyDescent="0.3">
      <c r="A83">
        <v>1</v>
      </c>
      <c r="B83">
        <v>1</v>
      </c>
      <c r="C83" s="14">
        <f>'geometria de vigas'!J84</f>
        <v>1903271.6911764704</v>
      </c>
      <c r="D83" s="14">
        <f>'geometria de vigas'!K84</f>
        <v>1070590.3262867646</v>
      </c>
      <c r="E83">
        <v>240</v>
      </c>
      <c r="F83">
        <v>4200</v>
      </c>
      <c r="G83">
        <f>'geometria de vigas'!B84</f>
        <v>20</v>
      </c>
      <c r="H83">
        <f>'geometria de vigas'!F84</f>
        <v>63</v>
      </c>
      <c r="I83" s="7">
        <f>'geometria de vigas'!E84</f>
        <v>18.2</v>
      </c>
    </row>
    <row r="84" spans="1:9" x14ac:dyDescent="0.3">
      <c r="A84">
        <v>1</v>
      </c>
      <c r="B84">
        <v>1</v>
      </c>
      <c r="C84" s="14">
        <f>'geometria de vigas'!J85</f>
        <v>1903271.6911764704</v>
      </c>
      <c r="D84" s="14">
        <f>'geometria de vigas'!K85</f>
        <v>1189544.806985294</v>
      </c>
      <c r="E84">
        <v>240</v>
      </c>
      <c r="F84">
        <v>4200</v>
      </c>
      <c r="G84">
        <f>'geometria de vigas'!B85</f>
        <v>20</v>
      </c>
      <c r="H84">
        <f>'geometria de vigas'!F85</f>
        <v>63</v>
      </c>
      <c r="I84" s="7">
        <f>'geometria de vigas'!E85</f>
        <v>18.2</v>
      </c>
    </row>
    <row r="85" spans="1:9" x14ac:dyDescent="0.3">
      <c r="A85">
        <v>1</v>
      </c>
      <c r="B85">
        <v>1</v>
      </c>
      <c r="C85" s="14">
        <f>'geometria de vigas'!J86</f>
        <v>1903271.6911764704</v>
      </c>
      <c r="D85" s="14">
        <f>'geometria de vigas'!K86</f>
        <v>1308499.2876838234</v>
      </c>
      <c r="E85">
        <v>240</v>
      </c>
      <c r="F85">
        <v>4200</v>
      </c>
      <c r="G85">
        <f>'geometria de vigas'!B86</f>
        <v>20</v>
      </c>
      <c r="H85">
        <f>'geometria de vigas'!F86</f>
        <v>63</v>
      </c>
      <c r="I85" s="7">
        <f>'geometria de vigas'!E86</f>
        <v>18.2</v>
      </c>
    </row>
    <row r="86" spans="1:9" x14ac:dyDescent="0.3">
      <c r="A86">
        <v>1</v>
      </c>
      <c r="B86">
        <v>1</v>
      </c>
      <c r="C86" s="14">
        <f>'geometria de vigas'!J87</f>
        <v>1903271.6911764704</v>
      </c>
      <c r="D86" s="14">
        <f>'geometria de vigas'!K87</f>
        <v>1427453.7683823528</v>
      </c>
      <c r="E86">
        <v>240</v>
      </c>
      <c r="F86">
        <v>4200</v>
      </c>
      <c r="G86">
        <f>'geometria de vigas'!B87</f>
        <v>20</v>
      </c>
      <c r="H86">
        <f>'geometria de vigas'!F87</f>
        <v>63</v>
      </c>
      <c r="I86" s="7">
        <f>'geometria de vigas'!E87</f>
        <v>18.2</v>
      </c>
    </row>
    <row r="87" spans="1:9" x14ac:dyDescent="0.3">
      <c r="A87">
        <v>1</v>
      </c>
      <c r="B87">
        <v>1</v>
      </c>
      <c r="C87" s="14">
        <f>'geometria de vigas'!J88</f>
        <v>1903271.6911764704</v>
      </c>
      <c r="D87" s="14">
        <f>'geometria de vigas'!K88</f>
        <v>1546408.2490808822</v>
      </c>
      <c r="E87">
        <v>240</v>
      </c>
      <c r="F87">
        <v>4200</v>
      </c>
      <c r="G87">
        <f>'geometria de vigas'!B88</f>
        <v>20</v>
      </c>
      <c r="H87">
        <f>'geometria de vigas'!F88</f>
        <v>63</v>
      </c>
      <c r="I87" s="7">
        <f>'geometria de vigas'!E88</f>
        <v>18.2</v>
      </c>
    </row>
    <row r="88" spans="1:9" x14ac:dyDescent="0.3">
      <c r="A88">
        <v>1</v>
      </c>
      <c r="B88">
        <v>1</v>
      </c>
      <c r="C88" s="14">
        <f>'geometria de vigas'!J89</f>
        <v>1903271.6911764704</v>
      </c>
      <c r="D88" s="14">
        <f>'geometria de vigas'!K89</f>
        <v>1665362.7297794116</v>
      </c>
      <c r="E88">
        <v>240</v>
      </c>
      <c r="F88">
        <v>4200</v>
      </c>
      <c r="G88">
        <f>'geometria de vigas'!B89</f>
        <v>20</v>
      </c>
      <c r="H88">
        <f>'geometria de vigas'!F89</f>
        <v>63</v>
      </c>
      <c r="I88" s="7">
        <f>'geometria de vigas'!E89</f>
        <v>18.2</v>
      </c>
    </row>
    <row r="89" spans="1:9" x14ac:dyDescent="0.3">
      <c r="A89">
        <v>1</v>
      </c>
      <c r="B89">
        <v>1</v>
      </c>
      <c r="C89" s="14">
        <f>'geometria de vigas'!J90</f>
        <v>1903271.6911764704</v>
      </c>
      <c r="D89" s="14">
        <f>'geometria de vigas'!K90</f>
        <v>1784317.210477941</v>
      </c>
      <c r="E89">
        <v>240</v>
      </c>
      <c r="F89">
        <v>4200</v>
      </c>
      <c r="G89">
        <f>'geometria de vigas'!B90</f>
        <v>20</v>
      </c>
      <c r="H89">
        <f>'geometria de vigas'!F90</f>
        <v>63</v>
      </c>
      <c r="I89" s="7">
        <f>'geometria de vigas'!E90</f>
        <v>18.2</v>
      </c>
    </row>
    <row r="90" spans="1:9" x14ac:dyDescent="0.3">
      <c r="A90">
        <v>1</v>
      </c>
      <c r="B90">
        <v>1</v>
      </c>
      <c r="C90" s="14">
        <f>'geometria de vigas'!J91</f>
        <v>1903271.6911764704</v>
      </c>
      <c r="D90" s="14">
        <f>'geometria de vigas'!K91</f>
        <v>1903271.6911764704</v>
      </c>
      <c r="E90">
        <v>240</v>
      </c>
      <c r="F90">
        <v>4200</v>
      </c>
      <c r="G90">
        <f>'geometria de vigas'!B91</f>
        <v>20</v>
      </c>
      <c r="H90">
        <f>'geometria de vigas'!F91</f>
        <v>63</v>
      </c>
      <c r="I90" s="7">
        <f>'geometria de vigas'!E91</f>
        <v>18.2</v>
      </c>
    </row>
    <row r="91" spans="1:9" x14ac:dyDescent="0.3">
      <c r="A91">
        <v>1</v>
      </c>
      <c r="B91">
        <v>1</v>
      </c>
      <c r="C91" s="14">
        <f>'geometria de vigas'!J92</f>
        <v>1903271.6911764704</v>
      </c>
      <c r="D91" s="14">
        <f>'geometria de vigas'!K92</f>
        <v>2022226.1718749998</v>
      </c>
      <c r="E91">
        <v>240</v>
      </c>
      <c r="F91">
        <v>4200</v>
      </c>
      <c r="G91">
        <f>'geometria de vigas'!B92</f>
        <v>20</v>
      </c>
      <c r="H91">
        <f>'geometria de vigas'!F92</f>
        <v>63</v>
      </c>
      <c r="I91" s="7">
        <f>'geometria de vigas'!E92</f>
        <v>18.2</v>
      </c>
    </row>
    <row r="92" spans="1:9" x14ac:dyDescent="0.3">
      <c r="A92">
        <v>1</v>
      </c>
      <c r="B92">
        <v>1</v>
      </c>
      <c r="C92" s="14">
        <f>'geometria de vigas'!J93</f>
        <v>1903271.6911764704</v>
      </c>
      <c r="D92" s="14">
        <f>'geometria de vigas'!K93</f>
        <v>2141180.6525735292</v>
      </c>
      <c r="E92">
        <v>240</v>
      </c>
      <c r="F92">
        <v>4200</v>
      </c>
      <c r="G92">
        <f>'geometria de vigas'!B93</f>
        <v>20</v>
      </c>
      <c r="H92">
        <f>'geometria de vigas'!F93</f>
        <v>63</v>
      </c>
      <c r="I92" s="7">
        <f>'geometria de vigas'!E93</f>
        <v>18.2</v>
      </c>
    </row>
    <row r="93" spans="1:9" x14ac:dyDescent="0.3">
      <c r="A93">
        <v>1</v>
      </c>
      <c r="B93">
        <v>1</v>
      </c>
      <c r="C93" s="14">
        <f>'geometria de vigas'!J94</f>
        <v>1903271.6911764704</v>
      </c>
      <c r="D93" s="14">
        <f>'geometria de vigas'!K94</f>
        <v>2260135.1332720583</v>
      </c>
      <c r="E93">
        <v>240</v>
      </c>
      <c r="F93">
        <v>4200</v>
      </c>
      <c r="G93">
        <f>'geometria de vigas'!B94</f>
        <v>20</v>
      </c>
      <c r="H93">
        <f>'geometria de vigas'!F94</f>
        <v>63</v>
      </c>
      <c r="I93" s="7">
        <f>'geometria de vigas'!E94</f>
        <v>18.2</v>
      </c>
    </row>
    <row r="94" spans="1:9" x14ac:dyDescent="0.3">
      <c r="A94">
        <v>1</v>
      </c>
      <c r="B94">
        <v>1</v>
      </c>
      <c r="C94" s="14">
        <f>'geometria de vigas'!J95</f>
        <v>1903271.6911764704</v>
      </c>
      <c r="D94" s="14">
        <f>'geometria de vigas'!K95</f>
        <v>2379089.613970588</v>
      </c>
      <c r="E94">
        <v>240</v>
      </c>
      <c r="F94">
        <v>4200</v>
      </c>
      <c r="G94">
        <f>'geometria de vigas'!B95</f>
        <v>20</v>
      </c>
      <c r="H94">
        <f>'geometria de vigas'!F95</f>
        <v>63</v>
      </c>
      <c r="I94" s="7">
        <f>'geometria de vigas'!E95</f>
        <v>18.2</v>
      </c>
    </row>
    <row r="95" spans="1:9" x14ac:dyDescent="0.3">
      <c r="A95">
        <v>1</v>
      </c>
      <c r="B95">
        <v>1</v>
      </c>
      <c r="C95" s="14">
        <f>'geometria de vigas'!J96</f>
        <v>1903271.6911764704</v>
      </c>
      <c r="D95" s="14">
        <f>'geometria de vigas'!K96</f>
        <v>2498044.0946691176</v>
      </c>
      <c r="E95">
        <v>240</v>
      </c>
      <c r="F95">
        <v>4200</v>
      </c>
      <c r="G95">
        <f>'geometria de vigas'!B96</f>
        <v>20</v>
      </c>
      <c r="H95">
        <f>'geometria de vigas'!F96</f>
        <v>63</v>
      </c>
      <c r="I95" s="7">
        <f>'geometria de vigas'!E96</f>
        <v>18.2</v>
      </c>
    </row>
    <row r="96" spans="1:9" x14ac:dyDescent="0.3">
      <c r="A96">
        <v>1</v>
      </c>
      <c r="B96">
        <v>1</v>
      </c>
      <c r="C96" s="14">
        <f>'geometria de vigas'!J97</f>
        <v>1903271.6911764704</v>
      </c>
      <c r="D96" s="14">
        <f>'geometria de vigas'!K97</f>
        <v>2616998.5753676468</v>
      </c>
      <c r="E96">
        <v>240</v>
      </c>
      <c r="F96">
        <v>4200</v>
      </c>
      <c r="G96">
        <f>'geometria de vigas'!B97</f>
        <v>20</v>
      </c>
      <c r="H96">
        <f>'geometria de vigas'!F97</f>
        <v>63</v>
      </c>
      <c r="I96" s="7">
        <f>'geometria de vigas'!E97</f>
        <v>18.2</v>
      </c>
    </row>
    <row r="97" spans="1:9" x14ac:dyDescent="0.3">
      <c r="A97">
        <v>1</v>
      </c>
      <c r="B97">
        <v>1</v>
      </c>
      <c r="C97" s="14">
        <f>'geometria de vigas'!J98</f>
        <v>1903271.6911764704</v>
      </c>
      <c r="D97" s="14">
        <f>'geometria de vigas'!K98</f>
        <v>2735953.0560661759</v>
      </c>
      <c r="E97">
        <v>240</v>
      </c>
      <c r="F97">
        <v>4200</v>
      </c>
      <c r="G97">
        <f>'geometria de vigas'!B98</f>
        <v>20</v>
      </c>
      <c r="H97">
        <f>'geometria de vigas'!F98</f>
        <v>63</v>
      </c>
      <c r="I97" s="7">
        <f>'geometria de vigas'!E98</f>
        <v>18.2</v>
      </c>
    </row>
    <row r="98" spans="1:9" x14ac:dyDescent="0.3">
      <c r="A98">
        <v>1</v>
      </c>
      <c r="B98">
        <v>1</v>
      </c>
      <c r="C98" s="14">
        <f>'geometria de vigas'!J99</f>
        <v>1903271.6911764704</v>
      </c>
      <c r="D98" s="14">
        <f>'geometria de vigas'!K99</f>
        <v>2854907.5367647056</v>
      </c>
      <c r="E98">
        <v>240</v>
      </c>
      <c r="F98">
        <v>4200</v>
      </c>
      <c r="G98">
        <f>'geometria de vigas'!B99</f>
        <v>20</v>
      </c>
      <c r="H98">
        <f>'geometria de vigas'!F99</f>
        <v>63</v>
      </c>
      <c r="I98" s="7">
        <f>'geometria de vigas'!E99</f>
        <v>18.2</v>
      </c>
    </row>
    <row r="99" spans="1:9" x14ac:dyDescent="0.3">
      <c r="A99">
        <v>1</v>
      </c>
      <c r="B99">
        <v>1</v>
      </c>
      <c r="C99" s="14">
        <f>'geometria de vigas'!J100</f>
        <v>1903271.6911764704</v>
      </c>
      <c r="D99" s="14">
        <f>'geometria de vigas'!K100</f>
        <v>2973862.0174632352</v>
      </c>
      <c r="E99">
        <v>240</v>
      </c>
      <c r="F99">
        <v>4200</v>
      </c>
      <c r="G99">
        <f>'geometria de vigas'!B100</f>
        <v>20</v>
      </c>
      <c r="H99">
        <f>'geometria de vigas'!F100</f>
        <v>63</v>
      </c>
      <c r="I99" s="7">
        <f>'geometria de vigas'!E100</f>
        <v>18.2</v>
      </c>
    </row>
    <row r="100" spans="1:9" x14ac:dyDescent="0.3">
      <c r="A100">
        <v>1</v>
      </c>
      <c r="B100">
        <v>1</v>
      </c>
      <c r="C100" s="14">
        <f>'geometria de vigas'!J101</f>
        <v>1903271.6911764704</v>
      </c>
      <c r="D100" s="14">
        <f>'geometria de vigas'!K101</f>
        <v>3092816.4981617643</v>
      </c>
      <c r="E100">
        <v>240</v>
      </c>
      <c r="F100">
        <v>4200</v>
      </c>
      <c r="G100">
        <f>'geometria de vigas'!B101</f>
        <v>20</v>
      </c>
      <c r="H100">
        <f>'geometria de vigas'!F101</f>
        <v>63</v>
      </c>
      <c r="I100" s="7">
        <f>'geometria de vigas'!E101</f>
        <v>18.2</v>
      </c>
    </row>
    <row r="101" spans="1:9" x14ac:dyDescent="0.3">
      <c r="A101">
        <v>1</v>
      </c>
      <c r="B101">
        <v>1</v>
      </c>
      <c r="C101" s="14">
        <f>'geometria de vigas'!J102</f>
        <v>1903271.6911764704</v>
      </c>
      <c r="D101" s="14">
        <f>'geometria de vigas'!K102</f>
        <v>3211770.9788602935</v>
      </c>
      <c r="E101">
        <v>240</v>
      </c>
      <c r="F101">
        <v>4200</v>
      </c>
      <c r="G101">
        <f>'geometria de vigas'!B102</f>
        <v>20</v>
      </c>
      <c r="H101">
        <f>'geometria de vigas'!F102</f>
        <v>63</v>
      </c>
      <c r="I101" s="7">
        <f>'geometria de vigas'!E102</f>
        <v>18.2</v>
      </c>
    </row>
    <row r="102" spans="1:9" x14ac:dyDescent="0.3">
      <c r="A102">
        <v>1</v>
      </c>
      <c r="B102">
        <v>1</v>
      </c>
      <c r="C102" s="14">
        <f>'geometria de vigas'!J103</f>
        <v>1903271.6911764704</v>
      </c>
      <c r="D102" s="14">
        <f>'geometria de vigas'!K103</f>
        <v>3330725.4595588231</v>
      </c>
      <c r="E102">
        <v>240</v>
      </c>
      <c r="F102">
        <v>4200</v>
      </c>
      <c r="G102">
        <f>'geometria de vigas'!B103</f>
        <v>20</v>
      </c>
      <c r="H102">
        <f>'geometria de vigas'!F103</f>
        <v>63</v>
      </c>
      <c r="I102" s="7">
        <f>'geometria de vigas'!E103</f>
        <v>18.2</v>
      </c>
    </row>
    <row r="103" spans="1:9" x14ac:dyDescent="0.3">
      <c r="C103" s="14"/>
      <c r="D103" s="14"/>
      <c r="I103" s="7"/>
    </row>
    <row r="104" spans="1:9" x14ac:dyDescent="0.3">
      <c r="C104" s="14"/>
      <c r="D104" s="14"/>
      <c r="I104" s="7"/>
    </row>
    <row r="105" spans="1:9" x14ac:dyDescent="0.3">
      <c r="C105" s="14"/>
      <c r="D105" s="14"/>
      <c r="I105" s="7"/>
    </row>
    <row r="106" spans="1:9" x14ac:dyDescent="0.3">
      <c r="C106" s="14"/>
      <c r="D106" s="14"/>
      <c r="I106" s="7"/>
    </row>
    <row r="107" spans="1:9" x14ac:dyDescent="0.3">
      <c r="C107" s="14"/>
      <c r="D107" s="14"/>
      <c r="I107" s="7"/>
    </row>
    <row r="108" spans="1:9" x14ac:dyDescent="0.3">
      <c r="C108" s="14"/>
      <c r="D108" s="14"/>
      <c r="I108" s="7"/>
    </row>
    <row r="109" spans="1:9" x14ac:dyDescent="0.3">
      <c r="C109" s="14"/>
      <c r="D109" s="14"/>
      <c r="I109" s="7"/>
    </row>
    <row r="110" spans="1:9" x14ac:dyDescent="0.3">
      <c r="C110" s="14"/>
      <c r="D110" s="14"/>
      <c r="I110" s="7"/>
    </row>
    <row r="111" spans="1:9" x14ac:dyDescent="0.3">
      <c r="C111" s="14"/>
      <c r="D111" s="14"/>
      <c r="I111" s="7"/>
    </row>
    <row r="112" spans="1:9" x14ac:dyDescent="0.3">
      <c r="C112" s="14"/>
      <c r="D112" s="14"/>
      <c r="I112" s="7"/>
    </row>
    <row r="113" spans="3:9" x14ac:dyDescent="0.3">
      <c r="C113" s="14"/>
      <c r="D113" s="14"/>
      <c r="I113" s="7"/>
    </row>
    <row r="114" spans="3:9" x14ac:dyDescent="0.3">
      <c r="C114" s="14"/>
      <c r="D114" s="14"/>
      <c r="I114" s="7"/>
    </row>
    <row r="115" spans="3:9" x14ac:dyDescent="0.3">
      <c r="C115" s="14"/>
      <c r="D115" s="14"/>
      <c r="I115" s="7"/>
    </row>
    <row r="116" spans="3:9" x14ac:dyDescent="0.3">
      <c r="C116" s="14"/>
      <c r="D116" s="14"/>
      <c r="I116" s="7"/>
    </row>
    <row r="117" spans="3:9" x14ac:dyDescent="0.3">
      <c r="C117" s="14"/>
      <c r="D117" s="14"/>
      <c r="I117" s="7"/>
    </row>
    <row r="118" spans="3:9" x14ac:dyDescent="0.3">
      <c r="C118" s="14"/>
      <c r="D118" s="14"/>
      <c r="I118" s="7"/>
    </row>
    <row r="119" spans="3:9" x14ac:dyDescent="0.3">
      <c r="C119" s="14"/>
      <c r="D119" s="14"/>
      <c r="I119" s="7"/>
    </row>
    <row r="120" spans="3:9" x14ac:dyDescent="0.3">
      <c r="C120" s="14"/>
      <c r="D120" s="14"/>
      <c r="I120" s="7"/>
    </row>
    <row r="121" spans="3:9" x14ac:dyDescent="0.3">
      <c r="C121" s="14"/>
      <c r="D121" s="14"/>
      <c r="I121" s="7"/>
    </row>
    <row r="122" spans="3:9" x14ac:dyDescent="0.3">
      <c r="C122" s="14"/>
      <c r="D122" s="14"/>
      <c r="I122" s="7"/>
    </row>
    <row r="123" spans="3:9" x14ac:dyDescent="0.3">
      <c r="C123" s="14"/>
      <c r="D123" s="14"/>
      <c r="I123" s="7"/>
    </row>
    <row r="124" spans="3:9" x14ac:dyDescent="0.3">
      <c r="C124" s="14"/>
      <c r="D124" s="14"/>
      <c r="I124" s="7"/>
    </row>
    <row r="125" spans="3:9" x14ac:dyDescent="0.3">
      <c r="C125" s="14"/>
      <c r="D125" s="14"/>
      <c r="I125" s="7"/>
    </row>
    <row r="126" spans="3:9" x14ac:dyDescent="0.3">
      <c r="C126" s="14"/>
      <c r="D126" s="14"/>
      <c r="I126" s="7"/>
    </row>
    <row r="127" spans="3:9" x14ac:dyDescent="0.3">
      <c r="C127" s="14"/>
      <c r="D127" s="14"/>
      <c r="I127" s="7"/>
    </row>
    <row r="128" spans="3:9" x14ac:dyDescent="0.3">
      <c r="C128" s="14"/>
      <c r="D128" s="14"/>
      <c r="I128" s="7"/>
    </row>
    <row r="129" spans="3:9" x14ac:dyDescent="0.3">
      <c r="C129" s="14"/>
      <c r="D129" s="14"/>
      <c r="I129" s="7"/>
    </row>
    <row r="130" spans="3:9" x14ac:dyDescent="0.3">
      <c r="C130" s="14"/>
      <c r="D130" s="14"/>
      <c r="I130" s="7"/>
    </row>
    <row r="131" spans="3:9" x14ac:dyDescent="0.3">
      <c r="C131" s="14"/>
      <c r="D131" s="14"/>
      <c r="I131" s="7"/>
    </row>
    <row r="132" spans="3:9" x14ac:dyDescent="0.3">
      <c r="C132" s="14"/>
      <c r="D132" s="14"/>
      <c r="I132" s="7"/>
    </row>
    <row r="133" spans="3:9" x14ac:dyDescent="0.3">
      <c r="C133" s="14"/>
      <c r="D133" s="14"/>
      <c r="I133" s="7"/>
    </row>
    <row r="134" spans="3:9" x14ac:dyDescent="0.3">
      <c r="C134" s="14"/>
      <c r="D134" s="14"/>
      <c r="I134" s="7"/>
    </row>
    <row r="135" spans="3:9" x14ac:dyDescent="0.3">
      <c r="C135" s="14"/>
      <c r="D135" s="14"/>
      <c r="I135" s="7"/>
    </row>
    <row r="136" spans="3:9" x14ac:dyDescent="0.3">
      <c r="C136" s="14"/>
      <c r="D136" s="14"/>
      <c r="I136" s="7"/>
    </row>
    <row r="137" spans="3:9" x14ac:dyDescent="0.3">
      <c r="C137" s="14"/>
      <c r="D137" s="14"/>
      <c r="I137" s="7"/>
    </row>
    <row r="138" spans="3:9" x14ac:dyDescent="0.3">
      <c r="C138" s="14"/>
      <c r="D138" s="14"/>
      <c r="I138" s="7"/>
    </row>
    <row r="139" spans="3:9" x14ac:dyDescent="0.3">
      <c r="C139" s="14"/>
      <c r="D139" s="14"/>
      <c r="I139" s="7"/>
    </row>
    <row r="140" spans="3:9" x14ac:dyDescent="0.3">
      <c r="C140" s="14"/>
      <c r="D140" s="14"/>
      <c r="I140" s="7"/>
    </row>
    <row r="141" spans="3:9" x14ac:dyDescent="0.3">
      <c r="C141" s="14"/>
      <c r="D141" s="14"/>
      <c r="I141" s="7"/>
    </row>
    <row r="142" spans="3:9" x14ac:dyDescent="0.3">
      <c r="C142" s="14"/>
      <c r="D142" s="14"/>
      <c r="I142" s="7"/>
    </row>
    <row r="143" spans="3:9" x14ac:dyDescent="0.3">
      <c r="C143" s="14"/>
      <c r="D143" s="14"/>
      <c r="I143" s="7"/>
    </row>
    <row r="144" spans="3:9" x14ac:dyDescent="0.3">
      <c r="C144" s="14"/>
      <c r="D144" s="14"/>
      <c r="I144" s="7"/>
    </row>
    <row r="145" spans="3:9" x14ac:dyDescent="0.3">
      <c r="C145" s="14"/>
      <c r="D145" s="14"/>
      <c r="I145" s="7"/>
    </row>
    <row r="146" spans="3:9" x14ac:dyDescent="0.3">
      <c r="C146" s="14"/>
      <c r="D146" s="14"/>
      <c r="I146" s="7"/>
    </row>
    <row r="147" spans="3:9" x14ac:dyDescent="0.3">
      <c r="C147" s="14"/>
      <c r="D147" s="14"/>
      <c r="I147" s="7"/>
    </row>
    <row r="148" spans="3:9" x14ac:dyDescent="0.3">
      <c r="C148" s="14"/>
      <c r="D148" s="14"/>
      <c r="I148" s="7"/>
    </row>
    <row r="149" spans="3:9" x14ac:dyDescent="0.3">
      <c r="C149" s="14"/>
      <c r="D149" s="14"/>
      <c r="I149" s="7"/>
    </row>
    <row r="150" spans="3:9" x14ac:dyDescent="0.3">
      <c r="C150" s="14"/>
      <c r="D150" s="14"/>
      <c r="I150" s="7"/>
    </row>
    <row r="151" spans="3:9" x14ac:dyDescent="0.3">
      <c r="C151" s="14"/>
      <c r="D151" s="14"/>
      <c r="I151" s="7"/>
    </row>
    <row r="152" spans="3:9" x14ac:dyDescent="0.3">
      <c r="C152" s="14"/>
      <c r="D152" s="14"/>
      <c r="I152" s="7"/>
    </row>
    <row r="153" spans="3:9" x14ac:dyDescent="0.3">
      <c r="C153" s="14"/>
      <c r="D153" s="14"/>
      <c r="I153" s="7"/>
    </row>
    <row r="154" spans="3:9" x14ac:dyDescent="0.3">
      <c r="C154" s="14"/>
      <c r="D154" s="14"/>
      <c r="I154" s="7"/>
    </row>
    <row r="155" spans="3:9" x14ac:dyDescent="0.3">
      <c r="C155" s="14"/>
      <c r="D155" s="14"/>
      <c r="I155" s="7"/>
    </row>
    <row r="156" spans="3:9" x14ac:dyDescent="0.3">
      <c r="C156" s="14"/>
      <c r="D156" s="14"/>
      <c r="I156" s="7"/>
    </row>
    <row r="157" spans="3:9" x14ac:dyDescent="0.3">
      <c r="C157" s="14"/>
      <c r="D157" s="14"/>
      <c r="I157" s="7"/>
    </row>
    <row r="158" spans="3:9" x14ac:dyDescent="0.3">
      <c r="C158" s="14"/>
      <c r="D158" s="14"/>
      <c r="I158" s="7"/>
    </row>
    <row r="159" spans="3:9" x14ac:dyDescent="0.3">
      <c r="C159" s="14"/>
      <c r="D159" s="14"/>
      <c r="I159" s="7"/>
    </row>
    <row r="160" spans="3:9" x14ac:dyDescent="0.3">
      <c r="C160" s="14"/>
      <c r="D160" s="14"/>
      <c r="I160" s="7"/>
    </row>
    <row r="161" spans="3:9" x14ac:dyDescent="0.3">
      <c r="C161" s="14"/>
      <c r="D161" s="14"/>
      <c r="I161" s="7"/>
    </row>
    <row r="162" spans="3:9" x14ac:dyDescent="0.3">
      <c r="C162" s="14"/>
      <c r="D162" s="14"/>
      <c r="I16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 de probabilidades</vt:lpstr>
      <vt:lpstr>geometria de vigas</vt:lpstr>
      <vt:lpstr>bias y CoV para matlab</vt:lpstr>
      <vt:lpstr>Datos vigas para matlab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Simon</dc:creator>
  <cp:keywords/>
  <dc:description/>
  <cp:lastModifiedBy>Victoria Simon</cp:lastModifiedBy>
  <cp:revision/>
  <dcterms:created xsi:type="dcterms:W3CDTF">2024-10-03T21:30:43Z</dcterms:created>
  <dcterms:modified xsi:type="dcterms:W3CDTF">2024-12-02T01:24:29Z</dcterms:modified>
  <cp:category/>
  <cp:contentStatus/>
</cp:coreProperties>
</file>