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"/>
    </mc:Choice>
  </mc:AlternateContent>
  <xr:revisionPtr revIDLastSave="0" documentId="13_ncr:1_{70F76CCC-736A-45CE-92D1-DDF9164017E4}" xr6:coauthVersionLast="47" xr6:coauthVersionMax="47" xr10:uidLastSave="{00000000-0000-0000-0000-000000000000}"/>
  <bookViews>
    <workbookView xWindow="-108" yWindow="-108" windowWidth="23256" windowHeight="12576" activeTab="2" xr2:uid="{B197C89A-14E5-463E-A999-6F6A3FB214C6}"/>
  </bookViews>
  <sheets>
    <sheet name="resultados" sheetId="2" r:id="rId1"/>
    <sheet name="Graficos" sheetId="3" r:id="rId2"/>
    <sheet name="Comparacion Metodo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3" l="1"/>
  <c r="G117" i="3" s="1"/>
  <c r="F117" i="3"/>
  <c r="J117" i="3"/>
  <c r="K117" i="3"/>
  <c r="E118" i="3"/>
  <c r="F118" i="3"/>
  <c r="G118" i="3"/>
  <c r="J118" i="3"/>
  <c r="K118" i="3"/>
  <c r="E119" i="3"/>
  <c r="G119" i="3" s="1"/>
  <c r="F119" i="3"/>
  <c r="J119" i="3"/>
  <c r="K119" i="3"/>
  <c r="E115" i="3"/>
  <c r="G115" i="3" s="1"/>
  <c r="F115" i="3"/>
  <c r="J115" i="3"/>
  <c r="K115" i="3"/>
  <c r="E116" i="3"/>
  <c r="F116" i="3"/>
  <c r="G116" i="3"/>
  <c r="J116" i="3"/>
  <c r="K116" i="3"/>
  <c r="E111" i="3"/>
  <c r="F111" i="3"/>
  <c r="J111" i="3"/>
  <c r="K111" i="3"/>
  <c r="E112" i="3"/>
  <c r="F112" i="3"/>
  <c r="G112" i="3"/>
  <c r="J112" i="3"/>
  <c r="K112" i="3"/>
  <c r="E113" i="3"/>
  <c r="F113" i="3"/>
  <c r="J113" i="3"/>
  <c r="K113" i="3"/>
  <c r="E114" i="3"/>
  <c r="F114" i="3"/>
  <c r="J114" i="3"/>
  <c r="K114" i="3"/>
  <c r="E104" i="3"/>
  <c r="G104" i="3" s="1"/>
  <c r="F104" i="3"/>
  <c r="J104" i="3"/>
  <c r="K104" i="3"/>
  <c r="E105" i="3"/>
  <c r="G105" i="3" s="1"/>
  <c r="F105" i="3"/>
  <c r="J105" i="3"/>
  <c r="K105" i="3"/>
  <c r="E106" i="3"/>
  <c r="G106" i="3" s="1"/>
  <c r="F106" i="3"/>
  <c r="J106" i="3"/>
  <c r="K106" i="3"/>
  <c r="E107" i="3"/>
  <c r="G107" i="3" s="1"/>
  <c r="F107" i="3"/>
  <c r="J107" i="3"/>
  <c r="K107" i="3"/>
  <c r="E108" i="3"/>
  <c r="F108" i="3"/>
  <c r="G108" i="3"/>
  <c r="J108" i="3"/>
  <c r="K108" i="3"/>
  <c r="E109" i="3"/>
  <c r="F109" i="3"/>
  <c r="J109" i="3"/>
  <c r="K109" i="3"/>
  <c r="E110" i="3"/>
  <c r="F110" i="3"/>
  <c r="J110" i="3"/>
  <c r="K110" i="3"/>
  <c r="O6" i="4"/>
  <c r="O10" i="4"/>
  <c r="O11" i="4"/>
  <c r="N5" i="4"/>
  <c r="N11" i="4"/>
  <c r="N12" i="4"/>
  <c r="N13" i="4"/>
  <c r="N19" i="4"/>
  <c r="N20" i="4"/>
  <c r="N28" i="4"/>
  <c r="N29" i="4"/>
  <c r="N36" i="4"/>
  <c r="N37" i="4"/>
  <c r="N44" i="4"/>
  <c r="N45" i="4"/>
  <c r="N53" i="4"/>
  <c r="N59" i="4"/>
  <c r="N61" i="4"/>
  <c r="N67" i="4"/>
  <c r="N68" i="4"/>
  <c r="N69" i="4"/>
  <c r="N75" i="4"/>
  <c r="N76" i="4"/>
  <c r="N77" i="4"/>
  <c r="N83" i="4"/>
  <c r="N84" i="4"/>
  <c r="N92" i="4"/>
  <c r="N93" i="4"/>
  <c r="N100" i="4"/>
  <c r="N101" i="4"/>
  <c r="L5" i="4"/>
  <c r="M5" i="4"/>
  <c r="O5" i="4" s="1"/>
  <c r="L6" i="4"/>
  <c r="M6" i="4"/>
  <c r="N6" i="4" s="1"/>
  <c r="L7" i="4"/>
  <c r="M7" i="4"/>
  <c r="O7" i="4" s="1"/>
  <c r="L8" i="4"/>
  <c r="M8" i="4"/>
  <c r="O8" i="4" s="1"/>
  <c r="L9" i="4"/>
  <c r="M9" i="4"/>
  <c r="N9" i="4" s="1"/>
  <c r="P9" i="4" s="1"/>
  <c r="L10" i="4"/>
  <c r="M10" i="4"/>
  <c r="N10" i="4" s="1"/>
  <c r="L11" i="4"/>
  <c r="M11" i="4"/>
  <c r="L12" i="4"/>
  <c r="M12" i="4"/>
  <c r="L13" i="4"/>
  <c r="M13" i="4"/>
  <c r="L14" i="4"/>
  <c r="M14" i="4"/>
  <c r="N14" i="4" s="1"/>
  <c r="L15" i="4"/>
  <c r="M15" i="4"/>
  <c r="O15" i="4" s="1"/>
  <c r="L16" i="4"/>
  <c r="M16" i="4"/>
  <c r="O16" i="4" s="1"/>
  <c r="L17" i="4"/>
  <c r="M17" i="4"/>
  <c r="N17" i="4" s="1"/>
  <c r="P17" i="4" s="1"/>
  <c r="L18" i="4"/>
  <c r="M18" i="4"/>
  <c r="O18" i="4" s="1"/>
  <c r="L19" i="4"/>
  <c r="M19" i="4"/>
  <c r="L20" i="4"/>
  <c r="M20" i="4"/>
  <c r="L21" i="4"/>
  <c r="M21" i="4"/>
  <c r="L22" i="4"/>
  <c r="M22" i="4"/>
  <c r="N22" i="4" s="1"/>
  <c r="L23" i="4"/>
  <c r="M23" i="4"/>
  <c r="O23" i="4" s="1"/>
  <c r="L24" i="4"/>
  <c r="M24" i="4"/>
  <c r="O24" i="4" s="1"/>
  <c r="L25" i="4"/>
  <c r="M25" i="4"/>
  <c r="N25" i="4" s="1"/>
  <c r="P25" i="4" s="1"/>
  <c r="L26" i="4"/>
  <c r="M26" i="4"/>
  <c r="O26" i="4" s="1"/>
  <c r="L27" i="4"/>
  <c r="M27" i="4"/>
  <c r="L28" i="4"/>
  <c r="M28" i="4"/>
  <c r="L29" i="4"/>
  <c r="M29" i="4"/>
  <c r="L30" i="4"/>
  <c r="M30" i="4"/>
  <c r="N30" i="4" s="1"/>
  <c r="L31" i="4"/>
  <c r="M31" i="4"/>
  <c r="N31" i="4" s="1"/>
  <c r="L32" i="4"/>
  <c r="M32" i="4"/>
  <c r="N32" i="4" s="1"/>
  <c r="L33" i="4"/>
  <c r="M33" i="4"/>
  <c r="N33" i="4" s="1"/>
  <c r="L34" i="4"/>
  <c r="M34" i="4"/>
  <c r="N34" i="4" s="1"/>
  <c r="L35" i="4"/>
  <c r="M35" i="4"/>
  <c r="L36" i="4"/>
  <c r="M36" i="4"/>
  <c r="L37" i="4"/>
  <c r="M37" i="4"/>
  <c r="O12" i="4" s="1"/>
  <c r="L38" i="4"/>
  <c r="M38" i="4"/>
  <c r="N38" i="4" s="1"/>
  <c r="L39" i="4"/>
  <c r="M39" i="4"/>
  <c r="N39" i="4" s="1"/>
  <c r="L40" i="4"/>
  <c r="M40" i="4"/>
  <c r="N40" i="4" s="1"/>
  <c r="L41" i="4"/>
  <c r="M41" i="4"/>
  <c r="N41" i="4" s="1"/>
  <c r="L42" i="4"/>
  <c r="M42" i="4"/>
  <c r="N42" i="4" s="1"/>
  <c r="L43" i="4"/>
  <c r="M43" i="4"/>
  <c r="L44" i="4"/>
  <c r="M44" i="4"/>
  <c r="L45" i="4"/>
  <c r="M45" i="4"/>
  <c r="O20" i="4" s="1"/>
  <c r="L46" i="4"/>
  <c r="M46" i="4"/>
  <c r="N46" i="4" s="1"/>
  <c r="L47" i="4"/>
  <c r="M47" i="4"/>
  <c r="N47" i="4" s="1"/>
  <c r="L48" i="4"/>
  <c r="M48" i="4"/>
  <c r="N48" i="4" s="1"/>
  <c r="L49" i="4"/>
  <c r="M49" i="4"/>
  <c r="N49" i="4" s="1"/>
  <c r="L50" i="4"/>
  <c r="M50" i="4"/>
  <c r="N50" i="4" s="1"/>
  <c r="L51" i="4"/>
  <c r="M51" i="4"/>
  <c r="L52" i="4"/>
  <c r="M52" i="4"/>
  <c r="L53" i="4"/>
  <c r="M53" i="4"/>
  <c r="O28" i="4" s="1"/>
  <c r="L54" i="4"/>
  <c r="M54" i="4"/>
  <c r="N54" i="4" s="1"/>
  <c r="L55" i="4"/>
  <c r="M55" i="4"/>
  <c r="N55" i="4" s="1"/>
  <c r="L56" i="4"/>
  <c r="M56" i="4"/>
  <c r="N56" i="4" s="1"/>
  <c r="L57" i="4"/>
  <c r="M57" i="4"/>
  <c r="N57" i="4" s="1"/>
  <c r="L58" i="4"/>
  <c r="M58" i="4"/>
  <c r="N58" i="4" s="1"/>
  <c r="L59" i="4"/>
  <c r="M59" i="4"/>
  <c r="L60" i="4"/>
  <c r="M60" i="4"/>
  <c r="L61" i="4"/>
  <c r="M61" i="4"/>
  <c r="L62" i="4"/>
  <c r="M62" i="4"/>
  <c r="N62" i="4" s="1"/>
  <c r="L63" i="4"/>
  <c r="M63" i="4"/>
  <c r="N63" i="4" s="1"/>
  <c r="L64" i="4"/>
  <c r="M64" i="4"/>
  <c r="N64" i="4" s="1"/>
  <c r="L65" i="4"/>
  <c r="M65" i="4"/>
  <c r="N65" i="4" s="1"/>
  <c r="L66" i="4"/>
  <c r="M66" i="4"/>
  <c r="N66" i="4" s="1"/>
  <c r="L67" i="4"/>
  <c r="M67" i="4"/>
  <c r="L68" i="4"/>
  <c r="M68" i="4"/>
  <c r="L69" i="4"/>
  <c r="M69" i="4"/>
  <c r="O19" i="4" s="1"/>
  <c r="L70" i="4"/>
  <c r="M70" i="4"/>
  <c r="N70" i="4" s="1"/>
  <c r="L71" i="4"/>
  <c r="M71" i="4"/>
  <c r="N71" i="4" s="1"/>
  <c r="L72" i="4"/>
  <c r="M72" i="4"/>
  <c r="N72" i="4" s="1"/>
  <c r="L73" i="4"/>
  <c r="M73" i="4"/>
  <c r="N73" i="4" s="1"/>
  <c r="L74" i="4"/>
  <c r="M74" i="4"/>
  <c r="N74" i="4" s="1"/>
  <c r="L75" i="4"/>
  <c r="M75" i="4"/>
  <c r="L76" i="4"/>
  <c r="M76" i="4"/>
  <c r="L77" i="4"/>
  <c r="M77" i="4"/>
  <c r="O27" i="4" s="1"/>
  <c r="L78" i="4"/>
  <c r="M78" i="4"/>
  <c r="N78" i="4" s="1"/>
  <c r="L79" i="4"/>
  <c r="M79" i="4"/>
  <c r="N79" i="4" s="1"/>
  <c r="L80" i="4"/>
  <c r="M80" i="4"/>
  <c r="N80" i="4" s="1"/>
  <c r="L81" i="4"/>
  <c r="M81" i="4"/>
  <c r="N81" i="4" s="1"/>
  <c r="L82" i="4"/>
  <c r="M82" i="4"/>
  <c r="N82" i="4" s="1"/>
  <c r="L83" i="4"/>
  <c r="M83" i="4"/>
  <c r="L84" i="4"/>
  <c r="M84" i="4"/>
  <c r="L85" i="4"/>
  <c r="M85" i="4"/>
  <c r="L86" i="4"/>
  <c r="M86" i="4"/>
  <c r="N86" i="4" s="1"/>
  <c r="L87" i="4"/>
  <c r="M87" i="4"/>
  <c r="N87" i="4" s="1"/>
  <c r="L88" i="4"/>
  <c r="M88" i="4"/>
  <c r="N88" i="4" s="1"/>
  <c r="L89" i="4"/>
  <c r="M89" i="4"/>
  <c r="N89" i="4" s="1"/>
  <c r="L90" i="4"/>
  <c r="M90" i="4"/>
  <c r="N90" i="4" s="1"/>
  <c r="L91" i="4"/>
  <c r="M91" i="4"/>
  <c r="L92" i="4"/>
  <c r="M92" i="4"/>
  <c r="L93" i="4"/>
  <c r="M93" i="4"/>
  <c r="L94" i="4"/>
  <c r="M94" i="4"/>
  <c r="N94" i="4" s="1"/>
  <c r="L95" i="4"/>
  <c r="M95" i="4"/>
  <c r="N95" i="4" s="1"/>
  <c r="L96" i="4"/>
  <c r="M96" i="4"/>
  <c r="N96" i="4" s="1"/>
  <c r="L97" i="4"/>
  <c r="M97" i="4"/>
  <c r="N97" i="4" s="1"/>
  <c r="L98" i="4"/>
  <c r="M98" i="4"/>
  <c r="N98" i="4" s="1"/>
  <c r="L99" i="4"/>
  <c r="M99" i="4"/>
  <c r="L100" i="4"/>
  <c r="M100" i="4"/>
  <c r="L101" i="4"/>
  <c r="M101" i="4"/>
  <c r="L102" i="4"/>
  <c r="M102" i="4"/>
  <c r="N102" i="4" s="1"/>
  <c r="L103" i="4"/>
  <c r="M103" i="4"/>
  <c r="N103" i="4" s="1"/>
  <c r="L4" i="4"/>
  <c r="M4" i="4"/>
  <c r="N4" i="4" s="1"/>
  <c r="P4" i="4" s="1"/>
  <c r="F4" i="4"/>
  <c r="K103" i="4"/>
  <c r="J103" i="4"/>
  <c r="F103" i="4"/>
  <c r="E103" i="4"/>
  <c r="G103" i="4" s="1"/>
  <c r="K102" i="4"/>
  <c r="J102" i="4"/>
  <c r="F102" i="4"/>
  <c r="E102" i="4"/>
  <c r="G102" i="4" s="1"/>
  <c r="K101" i="4"/>
  <c r="J101" i="4"/>
  <c r="F101" i="4"/>
  <c r="E101" i="4"/>
  <c r="G101" i="4" s="1"/>
  <c r="K100" i="4"/>
  <c r="J100" i="4"/>
  <c r="G100" i="4"/>
  <c r="F100" i="4"/>
  <c r="E100" i="4"/>
  <c r="K99" i="4"/>
  <c r="N99" i="4" s="1"/>
  <c r="J99" i="4"/>
  <c r="F99" i="4"/>
  <c r="E99" i="4"/>
  <c r="G99" i="4" s="1"/>
  <c r="K98" i="4"/>
  <c r="J98" i="4"/>
  <c r="F98" i="4"/>
  <c r="E98" i="4"/>
  <c r="G98" i="4" s="1"/>
  <c r="K97" i="4"/>
  <c r="J97" i="4"/>
  <c r="F97" i="4"/>
  <c r="G97" i="4" s="1"/>
  <c r="E97" i="4"/>
  <c r="K96" i="4"/>
  <c r="J96" i="4"/>
  <c r="F96" i="4"/>
  <c r="E96" i="4"/>
  <c r="G96" i="4" s="1"/>
  <c r="K95" i="4"/>
  <c r="J95" i="4"/>
  <c r="F95" i="4"/>
  <c r="E95" i="4"/>
  <c r="G95" i="4" s="1"/>
  <c r="K94" i="4"/>
  <c r="J94" i="4"/>
  <c r="F94" i="4"/>
  <c r="E94" i="4"/>
  <c r="G94" i="4" s="1"/>
  <c r="K93" i="4"/>
  <c r="J93" i="4"/>
  <c r="F93" i="4"/>
  <c r="E93" i="4"/>
  <c r="G93" i="4" s="1"/>
  <c r="K92" i="4"/>
  <c r="J92" i="4"/>
  <c r="G92" i="4"/>
  <c r="F92" i="4"/>
  <c r="E92" i="4"/>
  <c r="K91" i="4"/>
  <c r="N91" i="4" s="1"/>
  <c r="J91" i="4"/>
  <c r="F91" i="4"/>
  <c r="E91" i="4"/>
  <c r="G91" i="4" s="1"/>
  <c r="K90" i="4"/>
  <c r="J90" i="4"/>
  <c r="F90" i="4"/>
  <c r="E90" i="4"/>
  <c r="G90" i="4" s="1"/>
  <c r="K89" i="4"/>
  <c r="J89" i="4"/>
  <c r="F89" i="4"/>
  <c r="G89" i="4" s="1"/>
  <c r="E89" i="4"/>
  <c r="K88" i="4"/>
  <c r="J88" i="4"/>
  <c r="F88" i="4"/>
  <c r="E88" i="4"/>
  <c r="G88" i="4" s="1"/>
  <c r="K87" i="4"/>
  <c r="J87" i="4"/>
  <c r="F87" i="4"/>
  <c r="E87" i="4"/>
  <c r="G87" i="4" s="1"/>
  <c r="K86" i="4"/>
  <c r="J86" i="4"/>
  <c r="F86" i="4"/>
  <c r="E86" i="4"/>
  <c r="G86" i="4" s="1"/>
  <c r="K85" i="4"/>
  <c r="N85" i="4" s="1"/>
  <c r="J85" i="4"/>
  <c r="F85" i="4"/>
  <c r="E85" i="4"/>
  <c r="G85" i="4" s="1"/>
  <c r="K84" i="4"/>
  <c r="J84" i="4"/>
  <c r="G84" i="4"/>
  <c r="F84" i="4"/>
  <c r="E84" i="4"/>
  <c r="K83" i="4"/>
  <c r="J83" i="4"/>
  <c r="F83" i="4"/>
  <c r="E83" i="4"/>
  <c r="G83" i="4" s="1"/>
  <c r="K82" i="4"/>
  <c r="J82" i="4"/>
  <c r="F82" i="4"/>
  <c r="E82" i="4"/>
  <c r="G82" i="4" s="1"/>
  <c r="K81" i="4"/>
  <c r="J81" i="4"/>
  <c r="F81" i="4"/>
  <c r="G81" i="4" s="1"/>
  <c r="E81" i="4"/>
  <c r="K80" i="4"/>
  <c r="J80" i="4"/>
  <c r="F80" i="4"/>
  <c r="E80" i="4"/>
  <c r="G80" i="4" s="1"/>
  <c r="K79" i="4"/>
  <c r="J79" i="4"/>
  <c r="F79" i="4"/>
  <c r="E79" i="4"/>
  <c r="G79" i="4" s="1"/>
  <c r="K78" i="4"/>
  <c r="J78" i="4"/>
  <c r="F78" i="4"/>
  <c r="E78" i="4"/>
  <c r="G78" i="4" s="1"/>
  <c r="K77" i="4"/>
  <c r="J77" i="4"/>
  <c r="F77" i="4"/>
  <c r="E77" i="4"/>
  <c r="G77" i="4" s="1"/>
  <c r="K76" i="4"/>
  <c r="J76" i="4"/>
  <c r="G76" i="4"/>
  <c r="F76" i="4"/>
  <c r="E76" i="4"/>
  <c r="K75" i="4"/>
  <c r="J75" i="4"/>
  <c r="F75" i="4"/>
  <c r="E75" i="4"/>
  <c r="G75" i="4" s="1"/>
  <c r="K74" i="4"/>
  <c r="J74" i="4"/>
  <c r="F74" i="4"/>
  <c r="E74" i="4"/>
  <c r="G74" i="4" s="1"/>
  <c r="K73" i="4"/>
  <c r="J73" i="4"/>
  <c r="F73" i="4"/>
  <c r="G73" i="4" s="1"/>
  <c r="E73" i="4"/>
  <c r="K72" i="4"/>
  <c r="J72" i="4"/>
  <c r="F72" i="4"/>
  <c r="E72" i="4"/>
  <c r="G72" i="4" s="1"/>
  <c r="K71" i="4"/>
  <c r="J71" i="4"/>
  <c r="F71" i="4"/>
  <c r="E71" i="4"/>
  <c r="G71" i="4" s="1"/>
  <c r="K70" i="4"/>
  <c r="J70" i="4"/>
  <c r="F70" i="4"/>
  <c r="E70" i="4"/>
  <c r="G70" i="4" s="1"/>
  <c r="K69" i="4"/>
  <c r="J69" i="4"/>
  <c r="F69" i="4"/>
  <c r="E69" i="4"/>
  <c r="G69" i="4" s="1"/>
  <c r="K68" i="4"/>
  <c r="J68" i="4"/>
  <c r="G68" i="4"/>
  <c r="F68" i="4"/>
  <c r="E68" i="4"/>
  <c r="K67" i="4"/>
  <c r="J67" i="4"/>
  <c r="F67" i="4"/>
  <c r="E67" i="4"/>
  <c r="G67" i="4" s="1"/>
  <c r="K66" i="4"/>
  <c r="J66" i="4"/>
  <c r="F66" i="4"/>
  <c r="E66" i="4"/>
  <c r="G66" i="4" s="1"/>
  <c r="K65" i="4"/>
  <c r="J65" i="4"/>
  <c r="F65" i="4"/>
  <c r="G65" i="4" s="1"/>
  <c r="E65" i="4"/>
  <c r="K64" i="4"/>
  <c r="J64" i="4"/>
  <c r="F64" i="4"/>
  <c r="E64" i="4"/>
  <c r="G64" i="4" s="1"/>
  <c r="K63" i="4"/>
  <c r="J63" i="4"/>
  <c r="F63" i="4"/>
  <c r="E63" i="4"/>
  <c r="G63" i="4" s="1"/>
  <c r="K62" i="4"/>
  <c r="J62" i="4"/>
  <c r="F62" i="4"/>
  <c r="E62" i="4"/>
  <c r="G62" i="4" s="1"/>
  <c r="K61" i="4"/>
  <c r="J61" i="4"/>
  <c r="F61" i="4"/>
  <c r="E61" i="4"/>
  <c r="G61" i="4" s="1"/>
  <c r="K60" i="4"/>
  <c r="N60" i="4" s="1"/>
  <c r="J60" i="4"/>
  <c r="G60" i="4"/>
  <c r="F60" i="4"/>
  <c r="E60" i="4"/>
  <c r="K59" i="4"/>
  <c r="J59" i="4"/>
  <c r="F59" i="4"/>
  <c r="E59" i="4"/>
  <c r="G59" i="4" s="1"/>
  <c r="K58" i="4"/>
  <c r="J58" i="4"/>
  <c r="F58" i="4"/>
  <c r="E58" i="4"/>
  <c r="G58" i="4" s="1"/>
  <c r="K57" i="4"/>
  <c r="J57" i="4"/>
  <c r="F57" i="4"/>
  <c r="G57" i="4" s="1"/>
  <c r="E57" i="4"/>
  <c r="K56" i="4"/>
  <c r="J56" i="4"/>
  <c r="F56" i="4"/>
  <c r="E56" i="4"/>
  <c r="G56" i="4" s="1"/>
  <c r="K55" i="4"/>
  <c r="J55" i="4"/>
  <c r="F55" i="4"/>
  <c r="E55" i="4"/>
  <c r="G55" i="4" s="1"/>
  <c r="K54" i="4"/>
  <c r="J54" i="4"/>
  <c r="F54" i="4"/>
  <c r="E54" i="4"/>
  <c r="G54" i="4" s="1"/>
  <c r="K53" i="4"/>
  <c r="J53" i="4"/>
  <c r="F53" i="4"/>
  <c r="E53" i="4"/>
  <c r="G53" i="4" s="1"/>
  <c r="K52" i="4"/>
  <c r="N52" i="4" s="1"/>
  <c r="J52" i="4"/>
  <c r="G52" i="4"/>
  <c r="F52" i="4"/>
  <c r="E52" i="4"/>
  <c r="K51" i="4"/>
  <c r="N51" i="4" s="1"/>
  <c r="J51" i="4"/>
  <c r="F51" i="4"/>
  <c r="E51" i="4"/>
  <c r="G51" i="4" s="1"/>
  <c r="K50" i="4"/>
  <c r="J50" i="4"/>
  <c r="F50" i="4"/>
  <c r="E50" i="4"/>
  <c r="G50" i="4" s="1"/>
  <c r="K49" i="4"/>
  <c r="J49" i="4"/>
  <c r="F49" i="4"/>
  <c r="G49" i="4" s="1"/>
  <c r="E49" i="4"/>
  <c r="K48" i="4"/>
  <c r="J48" i="4"/>
  <c r="F48" i="4"/>
  <c r="E48" i="4"/>
  <c r="G48" i="4" s="1"/>
  <c r="K47" i="4"/>
  <c r="J47" i="4"/>
  <c r="F47" i="4"/>
  <c r="E47" i="4"/>
  <c r="G47" i="4" s="1"/>
  <c r="K46" i="4"/>
  <c r="J46" i="4"/>
  <c r="F46" i="4"/>
  <c r="E46" i="4"/>
  <c r="G46" i="4" s="1"/>
  <c r="K45" i="4"/>
  <c r="J45" i="4"/>
  <c r="F45" i="4"/>
  <c r="E45" i="4"/>
  <c r="G45" i="4" s="1"/>
  <c r="K44" i="4"/>
  <c r="J44" i="4"/>
  <c r="G44" i="4"/>
  <c r="F44" i="4"/>
  <c r="E44" i="4"/>
  <c r="K43" i="4"/>
  <c r="N43" i="4" s="1"/>
  <c r="J43" i="4"/>
  <c r="F43" i="4"/>
  <c r="E43" i="4"/>
  <c r="G43" i="4" s="1"/>
  <c r="K42" i="4"/>
  <c r="J42" i="4"/>
  <c r="F42" i="4"/>
  <c r="E42" i="4"/>
  <c r="G42" i="4" s="1"/>
  <c r="K41" i="4"/>
  <c r="J41" i="4"/>
  <c r="F41" i="4"/>
  <c r="G41" i="4" s="1"/>
  <c r="E41" i="4"/>
  <c r="K40" i="4"/>
  <c r="J40" i="4"/>
  <c r="F40" i="4"/>
  <c r="E40" i="4"/>
  <c r="G40" i="4" s="1"/>
  <c r="K39" i="4"/>
  <c r="J39" i="4"/>
  <c r="F39" i="4"/>
  <c r="E39" i="4"/>
  <c r="G39" i="4" s="1"/>
  <c r="K38" i="4"/>
  <c r="J38" i="4"/>
  <c r="F38" i="4"/>
  <c r="E38" i="4"/>
  <c r="G38" i="4" s="1"/>
  <c r="K37" i="4"/>
  <c r="J37" i="4"/>
  <c r="F37" i="4"/>
  <c r="E37" i="4"/>
  <c r="G37" i="4" s="1"/>
  <c r="K36" i="4"/>
  <c r="J36" i="4"/>
  <c r="G36" i="4"/>
  <c r="F36" i="4"/>
  <c r="E36" i="4"/>
  <c r="K35" i="4"/>
  <c r="N35" i="4" s="1"/>
  <c r="J35" i="4"/>
  <c r="F35" i="4"/>
  <c r="E35" i="4"/>
  <c r="G35" i="4" s="1"/>
  <c r="K34" i="4"/>
  <c r="J34" i="4"/>
  <c r="F34" i="4"/>
  <c r="E34" i="4"/>
  <c r="G34" i="4" s="1"/>
  <c r="K33" i="4"/>
  <c r="J33" i="4"/>
  <c r="F33" i="4"/>
  <c r="G33" i="4" s="1"/>
  <c r="E33" i="4"/>
  <c r="K32" i="4"/>
  <c r="J32" i="4"/>
  <c r="F32" i="4"/>
  <c r="E32" i="4"/>
  <c r="G32" i="4" s="1"/>
  <c r="K31" i="4"/>
  <c r="J31" i="4"/>
  <c r="F31" i="4"/>
  <c r="E31" i="4"/>
  <c r="G31" i="4" s="1"/>
  <c r="K30" i="4"/>
  <c r="J30" i="4"/>
  <c r="F30" i="4"/>
  <c r="E30" i="4"/>
  <c r="G30" i="4" s="1"/>
  <c r="K29" i="4"/>
  <c r="J29" i="4"/>
  <c r="F29" i="4"/>
  <c r="E29" i="4"/>
  <c r="G29" i="4" s="1"/>
  <c r="K28" i="4"/>
  <c r="J28" i="4"/>
  <c r="G28" i="4"/>
  <c r="F28" i="4"/>
  <c r="E28" i="4"/>
  <c r="K27" i="4"/>
  <c r="N27" i="4" s="1"/>
  <c r="P27" i="4" s="1"/>
  <c r="J27" i="4"/>
  <c r="F27" i="4"/>
  <c r="E27" i="4"/>
  <c r="G27" i="4" s="1"/>
  <c r="K26" i="4"/>
  <c r="J26" i="4"/>
  <c r="F26" i="4"/>
  <c r="E26" i="4"/>
  <c r="G26" i="4" s="1"/>
  <c r="K25" i="4"/>
  <c r="J25" i="4"/>
  <c r="F25" i="4"/>
  <c r="G25" i="4" s="1"/>
  <c r="E25" i="4"/>
  <c r="K24" i="4"/>
  <c r="J24" i="4"/>
  <c r="F24" i="4"/>
  <c r="E24" i="4"/>
  <c r="G24" i="4" s="1"/>
  <c r="K23" i="4"/>
  <c r="J23" i="4"/>
  <c r="F23" i="4"/>
  <c r="E23" i="4"/>
  <c r="G23" i="4" s="1"/>
  <c r="K22" i="4"/>
  <c r="J22" i="4"/>
  <c r="F22" i="4"/>
  <c r="E22" i="4"/>
  <c r="K21" i="4"/>
  <c r="N21" i="4" s="1"/>
  <c r="P21" i="4" s="1"/>
  <c r="J21" i="4"/>
  <c r="F21" i="4"/>
  <c r="E21" i="4"/>
  <c r="G21" i="4" s="1"/>
  <c r="K20" i="4"/>
  <c r="J20" i="4"/>
  <c r="G20" i="4"/>
  <c r="F20" i="4"/>
  <c r="E20" i="4"/>
  <c r="K19" i="4"/>
  <c r="J19" i="4"/>
  <c r="F19" i="4"/>
  <c r="E19" i="4"/>
  <c r="G19" i="4" s="1"/>
  <c r="K18" i="4"/>
  <c r="J18" i="4"/>
  <c r="F18" i="4"/>
  <c r="E18" i="4"/>
  <c r="G18" i="4" s="1"/>
  <c r="K17" i="4"/>
  <c r="J17" i="4"/>
  <c r="F17" i="4"/>
  <c r="G17" i="4" s="1"/>
  <c r="E17" i="4"/>
  <c r="K16" i="4"/>
  <c r="J16" i="4"/>
  <c r="F16" i="4"/>
  <c r="E16" i="4"/>
  <c r="G16" i="4" s="1"/>
  <c r="K15" i="4"/>
  <c r="J15" i="4"/>
  <c r="F15" i="4"/>
  <c r="E15" i="4"/>
  <c r="G15" i="4" s="1"/>
  <c r="K14" i="4"/>
  <c r="J14" i="4"/>
  <c r="F14" i="4"/>
  <c r="E14" i="4"/>
  <c r="G14" i="4" s="1"/>
  <c r="K13" i="4"/>
  <c r="J13" i="4"/>
  <c r="F13" i="4"/>
  <c r="E13" i="4"/>
  <c r="G13" i="4" s="1"/>
  <c r="K12" i="4"/>
  <c r="J12" i="4"/>
  <c r="G12" i="4"/>
  <c r="F12" i="4"/>
  <c r="E12" i="4"/>
  <c r="K11" i="4"/>
  <c r="J11" i="4"/>
  <c r="F11" i="4"/>
  <c r="E11" i="4"/>
  <c r="G11" i="4" s="1"/>
  <c r="K10" i="4"/>
  <c r="J10" i="4"/>
  <c r="F10" i="4"/>
  <c r="E10" i="4"/>
  <c r="G10" i="4" s="1"/>
  <c r="K9" i="4"/>
  <c r="J9" i="4"/>
  <c r="G9" i="4"/>
  <c r="F9" i="4"/>
  <c r="E9" i="4"/>
  <c r="K8" i="4"/>
  <c r="J8" i="4"/>
  <c r="F8" i="4"/>
  <c r="E8" i="4"/>
  <c r="G8" i="4" s="1"/>
  <c r="K7" i="4"/>
  <c r="J7" i="4"/>
  <c r="F7" i="4"/>
  <c r="E7" i="4"/>
  <c r="G7" i="4" s="1"/>
  <c r="K6" i="4"/>
  <c r="J6" i="4"/>
  <c r="F6" i="4"/>
  <c r="E6" i="4"/>
  <c r="G6" i="4" s="1"/>
  <c r="K5" i="4"/>
  <c r="J5" i="4"/>
  <c r="F5" i="4"/>
  <c r="E5" i="4"/>
  <c r="G5" i="4" s="1"/>
  <c r="K4" i="4"/>
  <c r="J4" i="4"/>
  <c r="G4" i="4"/>
  <c r="E4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4" i="3"/>
  <c r="G110" i="3" l="1"/>
  <c r="G114" i="3"/>
  <c r="G113" i="3"/>
  <c r="G109" i="3"/>
  <c r="G111" i="3"/>
  <c r="P28" i="4"/>
  <c r="P20" i="4"/>
  <c r="P13" i="4"/>
  <c r="P19" i="4"/>
  <c r="P12" i="4"/>
  <c r="P11" i="4"/>
  <c r="P5" i="4"/>
  <c r="P22" i="4"/>
  <c r="P14" i="4"/>
  <c r="P10" i="4"/>
  <c r="P6" i="4"/>
  <c r="O21" i="4"/>
  <c r="O22" i="4"/>
  <c r="O4" i="4"/>
  <c r="N24" i="4"/>
  <c r="P24" i="4" s="1"/>
  <c r="N16" i="4"/>
  <c r="P16" i="4" s="1"/>
  <c r="N8" i="4"/>
  <c r="P8" i="4" s="1"/>
  <c r="O25" i="4"/>
  <c r="O17" i="4"/>
  <c r="O9" i="4"/>
  <c r="O14" i="4"/>
  <c r="O13" i="4"/>
  <c r="N26" i="4"/>
  <c r="P26" i="4" s="1"/>
  <c r="N18" i="4"/>
  <c r="P18" i="4" s="1"/>
  <c r="N23" i="4"/>
  <c r="P23" i="4" s="1"/>
  <c r="N15" i="4"/>
  <c r="P15" i="4" s="1"/>
  <c r="N7" i="4"/>
  <c r="P7" i="4" s="1"/>
  <c r="G22" i="4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F103" i="3"/>
  <c r="E103" i="3"/>
  <c r="G103" i="3" s="1"/>
  <c r="F102" i="3"/>
  <c r="E102" i="3"/>
  <c r="F101" i="3"/>
  <c r="G101" i="3" s="1"/>
  <c r="E101" i="3"/>
  <c r="F100" i="3"/>
  <c r="E100" i="3"/>
  <c r="G100" i="3" s="1"/>
  <c r="F99" i="3"/>
  <c r="E99" i="3"/>
  <c r="F98" i="3"/>
  <c r="E98" i="3"/>
  <c r="F97" i="3"/>
  <c r="E97" i="3"/>
  <c r="F96" i="3"/>
  <c r="E96" i="3"/>
  <c r="G96" i="3" s="1"/>
  <c r="F95" i="3"/>
  <c r="E95" i="3"/>
  <c r="G95" i="3" s="1"/>
  <c r="F94" i="3"/>
  <c r="E94" i="3"/>
  <c r="F93" i="3"/>
  <c r="E93" i="3"/>
  <c r="F92" i="3"/>
  <c r="E92" i="3"/>
  <c r="G92" i="3" s="1"/>
  <c r="F91" i="3"/>
  <c r="E91" i="3"/>
  <c r="F90" i="3"/>
  <c r="E90" i="3"/>
  <c r="F89" i="3"/>
  <c r="E89" i="3"/>
  <c r="F88" i="3"/>
  <c r="E88" i="3"/>
  <c r="G88" i="3" s="1"/>
  <c r="F87" i="3"/>
  <c r="E87" i="3"/>
  <c r="F86" i="3"/>
  <c r="E86" i="3"/>
  <c r="F85" i="3"/>
  <c r="E85" i="3"/>
  <c r="F84" i="3"/>
  <c r="E84" i="3"/>
  <c r="G84" i="3" s="1"/>
  <c r="F83" i="3"/>
  <c r="E83" i="3"/>
  <c r="F82" i="3"/>
  <c r="E82" i="3"/>
  <c r="F81" i="3"/>
  <c r="E81" i="3"/>
  <c r="F80" i="3"/>
  <c r="E80" i="3"/>
  <c r="F79" i="3"/>
  <c r="E79" i="3"/>
  <c r="G79" i="3" s="1"/>
  <c r="F78" i="3"/>
  <c r="E78" i="3"/>
  <c r="F77" i="3"/>
  <c r="E77" i="3"/>
  <c r="F76" i="3"/>
  <c r="E76" i="3"/>
  <c r="G76" i="3" s="1"/>
  <c r="F75" i="3"/>
  <c r="E75" i="3"/>
  <c r="F74" i="3"/>
  <c r="E74" i="3"/>
  <c r="G74" i="3" s="1"/>
  <c r="F73" i="3"/>
  <c r="E73" i="3"/>
  <c r="F72" i="3"/>
  <c r="E72" i="3"/>
  <c r="F71" i="3"/>
  <c r="E71" i="3"/>
  <c r="G71" i="3" s="1"/>
  <c r="F70" i="3"/>
  <c r="E70" i="3"/>
  <c r="G70" i="3" s="1"/>
  <c r="F69" i="3"/>
  <c r="E69" i="3"/>
  <c r="F68" i="3"/>
  <c r="E68" i="3"/>
  <c r="F67" i="3"/>
  <c r="E67" i="3"/>
  <c r="F66" i="3"/>
  <c r="E66" i="3"/>
  <c r="F65" i="3"/>
  <c r="E65" i="3"/>
  <c r="F64" i="3"/>
  <c r="E64" i="3"/>
  <c r="G64" i="3" s="1"/>
  <c r="F63" i="3"/>
  <c r="E63" i="3"/>
  <c r="G63" i="3" s="1"/>
  <c r="F62" i="3"/>
  <c r="E62" i="3"/>
  <c r="F61" i="3"/>
  <c r="E61" i="3"/>
  <c r="F60" i="3"/>
  <c r="E60" i="3"/>
  <c r="G60" i="3" s="1"/>
  <c r="F59" i="3"/>
  <c r="E59" i="3"/>
  <c r="F58" i="3"/>
  <c r="E58" i="3"/>
  <c r="G58" i="3" s="1"/>
  <c r="F57" i="3"/>
  <c r="E57" i="3"/>
  <c r="F56" i="3"/>
  <c r="E56" i="3"/>
  <c r="G56" i="3" s="1"/>
  <c r="F55" i="3"/>
  <c r="E55" i="3"/>
  <c r="F54" i="3"/>
  <c r="E54" i="3"/>
  <c r="G54" i="3" s="1"/>
  <c r="F53" i="3"/>
  <c r="E53" i="3"/>
  <c r="F52" i="3"/>
  <c r="E52" i="3"/>
  <c r="G52" i="3" s="1"/>
  <c r="F51" i="3"/>
  <c r="E51" i="3"/>
  <c r="F50" i="3"/>
  <c r="E50" i="3"/>
  <c r="G50" i="3" s="1"/>
  <c r="F49" i="3"/>
  <c r="E49" i="3"/>
  <c r="F48" i="3"/>
  <c r="E48" i="3"/>
  <c r="F47" i="3"/>
  <c r="E47" i="3"/>
  <c r="G47" i="3" s="1"/>
  <c r="F46" i="3"/>
  <c r="E46" i="3"/>
  <c r="G46" i="3" s="1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5" i="3" s="1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G8" i="3" s="1"/>
  <c r="F7" i="3"/>
  <c r="E7" i="3"/>
  <c r="F6" i="3"/>
  <c r="E6" i="3"/>
  <c r="F5" i="3"/>
  <c r="E5" i="3"/>
  <c r="F4" i="3"/>
  <c r="E4" i="3"/>
  <c r="G69" i="3" l="1"/>
  <c r="G11" i="3"/>
  <c r="G43" i="3"/>
  <c r="G12" i="3"/>
  <c r="G34" i="3"/>
  <c r="G98" i="3"/>
  <c r="G44" i="3"/>
  <c r="G17" i="3"/>
  <c r="G21" i="3"/>
  <c r="G25" i="3"/>
  <c r="G29" i="3"/>
  <c r="G49" i="3"/>
  <c r="G7" i="3"/>
  <c r="G31" i="3"/>
  <c r="G39" i="3"/>
  <c r="G66" i="3"/>
  <c r="G78" i="3"/>
  <c r="G82" i="3"/>
  <c r="G86" i="3"/>
  <c r="G90" i="3"/>
  <c r="G102" i="3"/>
  <c r="G19" i="3"/>
  <c r="G4" i="3"/>
  <c r="G20" i="3"/>
  <c r="G24" i="3"/>
  <c r="G28" i="3"/>
  <c r="G32" i="3"/>
  <c r="G36" i="3"/>
  <c r="G40" i="3"/>
  <c r="G51" i="3"/>
  <c r="G75" i="3"/>
  <c r="G72" i="3"/>
  <c r="G33" i="3"/>
  <c r="G68" i="3"/>
  <c r="G6" i="3"/>
  <c r="G10" i="3"/>
  <c r="G57" i="3"/>
  <c r="G65" i="3"/>
  <c r="G14" i="3"/>
  <c r="G18" i="3"/>
  <c r="G22" i="3"/>
  <c r="G26" i="3"/>
  <c r="G38" i="3"/>
  <c r="G42" i="3"/>
  <c r="G81" i="3"/>
  <c r="G89" i="3"/>
  <c r="G45" i="3"/>
  <c r="G77" i="3"/>
  <c r="G53" i="3"/>
  <c r="G85" i="3"/>
  <c r="G27" i="3"/>
  <c r="G91" i="3"/>
  <c r="G97" i="3"/>
  <c r="G67" i="3"/>
  <c r="G99" i="3"/>
  <c r="G61" i="3"/>
  <c r="G93" i="3"/>
  <c r="G59" i="3"/>
  <c r="G13" i="3"/>
  <c r="G35" i="3"/>
  <c r="G5" i="3"/>
  <c r="G9" i="3"/>
  <c r="G16" i="3"/>
  <c r="G23" i="3"/>
  <c r="G30" i="3"/>
  <c r="G37" i="3"/>
  <c r="G41" i="3"/>
  <c r="G48" i="3"/>
  <c r="G55" i="3"/>
  <c r="G62" i="3"/>
  <c r="G73" i="3"/>
  <c r="G80" i="3"/>
  <c r="G83" i="3"/>
  <c r="G87" i="3"/>
  <c r="G94" i="3"/>
  <c r="K4" i="3" l="1"/>
</calcChain>
</file>

<file path=xl/sharedStrings.xml><?xml version="1.0" encoding="utf-8"?>
<sst xmlns="http://schemas.openxmlformats.org/spreadsheetml/2006/main" count="44" uniqueCount="21">
  <si>
    <t>M_muerto</t>
  </si>
  <si>
    <t>M_vivo</t>
  </si>
  <si>
    <t>fc</t>
  </si>
  <si>
    <t>fy</t>
  </si>
  <si>
    <t>b</t>
  </si>
  <si>
    <t>d</t>
  </si>
  <si>
    <t>As</t>
  </si>
  <si>
    <t>porcentaje de falla</t>
  </si>
  <si>
    <t>confiabilidad</t>
  </si>
  <si>
    <t xml:space="preserve">base </t>
  </si>
  <si>
    <t>altura</t>
  </si>
  <si>
    <t>ρ</t>
  </si>
  <si>
    <t>Momento resistente</t>
  </si>
  <si>
    <t>porcion L/D</t>
  </si>
  <si>
    <t>Aumento</t>
  </si>
  <si>
    <t>Monte Carlo</t>
  </si>
  <si>
    <t>FORM</t>
  </si>
  <si>
    <t>Variacion</t>
  </si>
  <si>
    <t>Var prom</t>
  </si>
  <si>
    <t>conf prom</t>
  </si>
  <si>
    <t>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</si>
</sst>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0.0000"/>
    <numFmt numFmtId="165" formatCode="_ * #,##0.00000_ ;_ * \-#,##0.00000_ ;_ * &quot;-&quot;_ ;_ @_ "/>
    <numFmt numFmtId="166" formatCode="0.000%"/>
    <numFmt numFmtId="167" formatCode="_ * #,##0.000_ ;_ * \-#,##0.0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10" fontId="0" fillId="3" borderId="1" xfId="0" applyNumberFormat="1" applyFill="1" applyBorder="1"/>
    <xf numFmtId="1" fontId="0" fillId="0" borderId="1" xfId="0" applyNumberFormat="1" applyBorder="1"/>
    <xf numFmtId="2" fontId="0" fillId="0" borderId="1" xfId="0" applyNumberFormat="1" applyBorder="1"/>
    <xf numFmtId="0" fontId="0" fillId="4" borderId="1" xfId="0" applyFill="1" applyBorder="1"/>
    <xf numFmtId="10" fontId="0" fillId="4" borderId="1" xfId="0" applyNumberForma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164" fontId="0" fillId="0" borderId="1" xfId="0" applyNumberFormat="1" applyBorder="1"/>
    <xf numFmtId="10" fontId="0" fillId="0" borderId="1" xfId="2" applyNumberFormat="1" applyFont="1" applyBorder="1"/>
    <xf numFmtId="0" fontId="0" fillId="2" borderId="3" xfId="0" applyFill="1" applyBorder="1"/>
    <xf numFmtId="166" fontId="0" fillId="0" borderId="1" xfId="2" applyNumberFormat="1" applyFont="1" applyBorder="1"/>
    <xf numFmtId="166" fontId="0" fillId="0" borderId="0" xfId="0" applyNumberFormat="1"/>
    <xf numFmtId="167" fontId="0" fillId="0" borderId="0" xfId="1" applyNumberFormat="1" applyFont="1"/>
    <xf numFmtId="165" fontId="0" fillId="2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Indices</a:t>
            </a:r>
            <a:r>
              <a:rPr lang="en-US" baseline="0"/>
              <a:t> de confiabilidad para vigas de 20x70 con aumento de momento vivo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Graficos!$D$4</c:f>
              <c:strCache>
                <c:ptCount val="1"/>
                <c:pt idx="0">
                  <c:v>0,70%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Graficos!$I$4:$I$26</c:f>
              <c:numCache>
                <c:formatCode>0.00</c:formatCode>
                <c:ptCount val="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</c:numCache>
            </c:numRef>
          </c:xVal>
          <c:yVal>
            <c:numRef>
              <c:f>Graficos!$K$4:$K$26</c:f>
              <c:numCache>
                <c:formatCode>0.0000</c:formatCode>
                <c:ptCount val="23"/>
                <c:pt idx="0">
                  <c:v>3.3637182717160066</c:v>
                </c:pt>
                <c:pt idx="1">
                  <c:v>3.1381807680539326</c:v>
                </c:pt>
                <c:pt idx="2">
                  <c:v>2.9088162743151447</c:v>
                </c:pt>
                <c:pt idx="3">
                  <c:v>2.6847227233362343</c:v>
                </c:pt>
                <c:pt idx="4">
                  <c:v>2.4670797897827037</c:v>
                </c:pt>
                <c:pt idx="5">
                  <c:v>2.2724722867688469</c:v>
                </c:pt>
                <c:pt idx="6">
                  <c:v>2.0889858159619146</c:v>
                </c:pt>
                <c:pt idx="7">
                  <c:v>1.9095901837553813</c:v>
                </c:pt>
                <c:pt idx="8">
                  <c:v>1.7453612866532671</c:v>
                </c:pt>
                <c:pt idx="9">
                  <c:v>1.5864511727271062</c:v>
                </c:pt>
                <c:pt idx="10">
                  <c:v>1.4363281061628383</c:v>
                </c:pt>
                <c:pt idx="11">
                  <c:v>1.2932054824491155</c:v>
                </c:pt>
                <c:pt idx="12">
                  <c:v>1.156367180268195</c:v>
                </c:pt>
                <c:pt idx="13">
                  <c:v>1.0242313807513126</c:v>
                </c:pt>
                <c:pt idx="14">
                  <c:v>0.89808168966048019</c:v>
                </c:pt>
                <c:pt idx="15">
                  <c:v>0.77464577641590793</c:v>
                </c:pt>
                <c:pt idx="16">
                  <c:v>0.65885637804724939</c:v>
                </c:pt>
                <c:pt idx="17">
                  <c:v>0.54522031663527271</c:v>
                </c:pt>
                <c:pt idx="18">
                  <c:v>0.43642279948391455</c:v>
                </c:pt>
                <c:pt idx="19">
                  <c:v>0.32922583091064622</c:v>
                </c:pt>
                <c:pt idx="20">
                  <c:v>0.22800545466024033</c:v>
                </c:pt>
                <c:pt idx="21">
                  <c:v>0.12811748379948551</c:v>
                </c:pt>
                <c:pt idx="22">
                  <c:v>3.2504158224157705E-2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3-4A79-8DCE-07CE42491448}"/>
            </c:ext>
          </c:extLst>
        </c:ser>
        <c:ser>
          <c:idx val="1"/>
          <c:order val="1"/>
          <c:tx>
            <c:strRef>
              <c:f>Graficos!$D$29</c:f>
              <c:strCache>
                <c:ptCount val="1"/>
                <c:pt idx="0">
                  <c:v>0,90%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Graficos!$I$29:$I$52</c:f>
              <c:numCache>
                <c:formatCode>0.00</c:formatCode>
                <c:ptCount val="24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</c:numCache>
            </c:numRef>
          </c:xVal>
          <c:yVal>
            <c:numRef>
              <c:f>Graficos!$K$29:$K$52</c:f>
              <c:numCache>
                <c:formatCode>0.0000</c:formatCode>
                <c:ptCount val="24"/>
                <c:pt idx="0">
                  <c:v>3.5355027557997234</c:v>
                </c:pt>
                <c:pt idx="1">
                  <c:v>3.2816544189860455</c:v>
                </c:pt>
                <c:pt idx="2">
                  <c:v>3.0470490440950999</c:v>
                </c:pt>
                <c:pt idx="3">
                  <c:v>2.8161035253077102</c:v>
                </c:pt>
                <c:pt idx="4">
                  <c:v>2.6158333072261897</c:v>
                </c:pt>
                <c:pt idx="5">
                  <c:v>2.4187018758277761</c:v>
                </c:pt>
                <c:pt idx="6">
                  <c:v>2.2352186146548383</c:v>
                </c:pt>
                <c:pt idx="7">
                  <c:v>2.0525421819489531</c:v>
                </c:pt>
                <c:pt idx="8">
                  <c:v>1.8846359884959358</c:v>
                </c:pt>
                <c:pt idx="9">
                  <c:v>1.72339012208598</c:v>
                </c:pt>
                <c:pt idx="10">
                  <c:v>1.574603476077082</c:v>
                </c:pt>
                <c:pt idx="11">
                  <c:v>1.4293871140986969</c:v>
                </c:pt>
                <c:pt idx="12">
                  <c:v>1.2907309171690355</c:v>
                </c:pt>
                <c:pt idx="13">
                  <c:v>1.1593587095446443</c:v>
                </c:pt>
                <c:pt idx="14">
                  <c:v>1.0333695301608281</c:v>
                </c:pt>
                <c:pt idx="15">
                  <c:v>0.90849642822992993</c:v>
                </c:pt>
                <c:pt idx="16">
                  <c:v>0.79230818551824078</c:v>
                </c:pt>
                <c:pt idx="17">
                  <c:v>0.67904239527827293</c:v>
                </c:pt>
                <c:pt idx="18">
                  <c:v>0.57060120722987173</c:v>
                </c:pt>
                <c:pt idx="19">
                  <c:v>0.46225286042931391</c:v>
                </c:pt>
                <c:pt idx="20">
                  <c:v>0.35991058643571672</c:v>
                </c:pt>
                <c:pt idx="21">
                  <c:v>0.26203689189046331</c:v>
                </c:pt>
                <c:pt idx="22">
                  <c:v>0.16410307643820357</c:v>
                </c:pt>
                <c:pt idx="23">
                  <c:v>7.0301108797317283E-2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3-4A79-8DCE-07CE42491448}"/>
            </c:ext>
          </c:extLst>
        </c:ser>
        <c:ser>
          <c:idx val="2"/>
          <c:order val="2"/>
          <c:tx>
            <c:strRef>
              <c:f>Graficos!$D$54</c:f>
              <c:strCache>
                <c:ptCount val="1"/>
                <c:pt idx="0">
                  <c:v>1,10%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Graficos!$I$54:$I$78</c:f>
              <c:numCache>
                <c:formatCode>0.00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</c:numCache>
            </c:numRef>
          </c:xVal>
          <c:yVal>
            <c:numRef>
              <c:f>Graficos!$K$54:$K$78</c:f>
              <c:numCache>
                <c:formatCode>0.0000</c:formatCode>
                <c:ptCount val="25"/>
                <c:pt idx="0">
                  <c:v>3.6891551298536309</c:v>
                </c:pt>
                <c:pt idx="1">
                  <c:v>3.4498009670216421</c:v>
                </c:pt>
                <c:pt idx="2">
                  <c:v>3.2105092586508581</c:v>
                </c:pt>
                <c:pt idx="3">
                  <c:v>2.970102912745356</c:v>
                </c:pt>
                <c:pt idx="4">
                  <c:v>2.7693399141053976</c:v>
                </c:pt>
                <c:pt idx="5">
                  <c:v>2.568465091818338</c:v>
                </c:pt>
                <c:pt idx="6">
                  <c:v>2.3792055113924855</c:v>
                </c:pt>
                <c:pt idx="7">
                  <c:v>2.2009297139735184</c:v>
                </c:pt>
                <c:pt idx="8">
                  <c:v>2.0335696942724559</c:v>
                </c:pt>
                <c:pt idx="9">
                  <c:v>1.8717731096109107</c:v>
                </c:pt>
                <c:pt idx="10">
                  <c:v>1.7209053534125853</c:v>
                </c:pt>
                <c:pt idx="11">
                  <c:v>1.5756521091843856</c:v>
                </c:pt>
                <c:pt idx="12">
                  <c:v>1.4377006803044956</c:v>
                </c:pt>
                <c:pt idx="13">
                  <c:v>1.3012526176484178</c:v>
                </c:pt>
                <c:pt idx="14">
                  <c:v>1.1750567807773988</c:v>
                </c:pt>
                <c:pt idx="15">
                  <c:v>1.0540828221958283</c:v>
                </c:pt>
                <c:pt idx="16">
                  <c:v>0.93416458675082692</c:v>
                </c:pt>
                <c:pt idx="17">
                  <c:v>0.81902701608218109</c:v>
                </c:pt>
                <c:pt idx="18">
                  <c:v>0.71170253107661174</c:v>
                </c:pt>
                <c:pt idx="19">
                  <c:v>0.60488411282446941</c:v>
                </c:pt>
                <c:pt idx="20">
                  <c:v>0.50276713873603518</c:v>
                </c:pt>
                <c:pt idx="21">
                  <c:v>0.40287660871158942</c:v>
                </c:pt>
                <c:pt idx="22">
                  <c:v>0.30662213949762096</c:v>
                </c:pt>
                <c:pt idx="23">
                  <c:v>0.21235383336935176</c:v>
                </c:pt>
                <c:pt idx="24">
                  <c:v>0.12164521875869753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3-4A79-8DCE-07CE42491448}"/>
            </c:ext>
          </c:extLst>
        </c:ser>
        <c:ser>
          <c:idx val="3"/>
          <c:order val="3"/>
          <c:tx>
            <c:strRef>
              <c:f>Graficos!$D$79</c:f>
              <c:strCache>
                <c:ptCount val="1"/>
                <c:pt idx="0">
                  <c:v>1,30%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Graficos!$I$79:$I$103</c:f>
              <c:numCache>
                <c:formatCode>0.00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</c:numCache>
            </c:numRef>
          </c:xVal>
          <c:yVal>
            <c:numRef>
              <c:f>Graficos!$K$79:$K$103</c:f>
              <c:numCache>
                <c:formatCode>0.0000</c:formatCode>
                <c:ptCount val="25"/>
                <c:pt idx="0">
                  <c:v>3.9160810558164738</c:v>
                </c:pt>
                <c:pt idx="1">
                  <c:v>3.5897462620911114</c:v>
                </c:pt>
                <c:pt idx="2">
                  <c:v>3.3601505855464184</c:v>
                </c:pt>
                <c:pt idx="3">
                  <c:v>3.1508429562345808</c:v>
                </c:pt>
                <c:pt idx="4">
                  <c:v>2.9438090087591759</c:v>
                </c:pt>
                <c:pt idx="5">
                  <c:v>2.7298143547350744</c:v>
                </c:pt>
                <c:pt idx="6">
                  <c:v>2.5442585259521393</c:v>
                </c:pt>
                <c:pt idx="7">
                  <c:v>2.3614627610427243</c:v>
                </c:pt>
                <c:pt idx="8">
                  <c:v>2.1895622404816129</c:v>
                </c:pt>
                <c:pt idx="9">
                  <c:v>2.0323523331797335</c:v>
                </c:pt>
                <c:pt idx="10">
                  <c:v>1.8811538021157885</c:v>
                </c:pt>
                <c:pt idx="11">
                  <c:v>1.7330487745018344</c:v>
                </c:pt>
                <c:pt idx="12">
                  <c:v>1.5937323289882042</c:v>
                </c:pt>
                <c:pt idx="13">
                  <c:v>1.4621723008949288</c:v>
                </c:pt>
                <c:pt idx="14">
                  <c:v>1.3343719136883887</c:v>
                </c:pt>
                <c:pt idx="15">
                  <c:v>1.2114865144370495</c:v>
                </c:pt>
                <c:pt idx="16">
                  <c:v>1.0903136599357941</c:v>
                </c:pt>
                <c:pt idx="17">
                  <c:v>0.97604735081412908</c:v>
                </c:pt>
                <c:pt idx="18">
                  <c:v>0.86696716632661974</c:v>
                </c:pt>
                <c:pt idx="19">
                  <c:v>0.76071887244346104</c:v>
                </c:pt>
                <c:pt idx="20">
                  <c:v>0.65913201311207636</c:v>
                </c:pt>
                <c:pt idx="21">
                  <c:v>0.55877395442715394</c:v>
                </c:pt>
                <c:pt idx="22">
                  <c:v>0.45975929979131269</c:v>
                </c:pt>
                <c:pt idx="23">
                  <c:v>0.36523365223352139</c:v>
                </c:pt>
                <c:pt idx="24">
                  <c:v>0.27581000343250728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3-4A79-8DCE-07CE4249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Aumento del</a:t>
                </a:r>
                <a:r>
                  <a:rPr lang="en-US" baseline="0"/>
                  <a:t> momento solicitante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</c:valAx>
      <c:valAx>
        <c:axId val="19904172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</a:t>
            </a:r>
            <a:r>
              <a:rPr lang="en-US" baseline="0"/>
              <a:t>de falla para vigas de 20x70 con aumento de momento vivo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Graficos!$D$4</c:f>
              <c:strCache>
                <c:ptCount val="1"/>
                <c:pt idx="0">
                  <c:v>0,70%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Graficos!$I$4:$I$26</c:f>
              <c:numCache>
                <c:formatCode>0.00</c:formatCode>
                <c:ptCount val="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</c:numCache>
            </c:numRef>
          </c:xVal>
          <c:yVal>
            <c:numRef>
              <c:f>Graficos!$J$4:$J$26</c:f>
              <c:numCache>
                <c:formatCode>0.00%</c:formatCode>
                <c:ptCount val="23"/>
                <c:pt idx="0">
                  <c:v>3.8450000000000008E-4</c:v>
                </c:pt>
                <c:pt idx="1">
                  <c:v>8.4999999999999995E-4</c:v>
                </c:pt>
                <c:pt idx="2">
                  <c:v>1.8140000000000001E-3</c:v>
                </c:pt>
                <c:pt idx="3">
                  <c:v>3.6294999999999999E-3</c:v>
                </c:pt>
                <c:pt idx="4">
                  <c:v>6.8110000000000002E-3</c:v>
                </c:pt>
                <c:pt idx="5">
                  <c:v>1.1529000000000001E-2</c:v>
                </c:pt>
                <c:pt idx="6">
                  <c:v>1.8354499999999999E-2</c:v>
                </c:pt>
                <c:pt idx="7">
                  <c:v>2.8093E-2</c:v>
                </c:pt>
                <c:pt idx="8">
                  <c:v>4.0460999999999997E-2</c:v>
                </c:pt>
                <c:pt idx="9">
                  <c:v>5.6318500000000001E-2</c:v>
                </c:pt>
                <c:pt idx="10">
                  <c:v>7.5454499999999994E-2</c:v>
                </c:pt>
                <c:pt idx="11">
                  <c:v>9.7970000000000002E-2</c:v>
                </c:pt>
                <c:pt idx="12">
                  <c:v>0.1237655</c:v>
                </c:pt>
                <c:pt idx="13">
                  <c:v>0.152863</c:v>
                </c:pt>
                <c:pt idx="14">
                  <c:v>0.18457100000000001</c:v>
                </c:pt>
                <c:pt idx="15">
                  <c:v>0.21927450000000001</c:v>
                </c:pt>
                <c:pt idx="16">
                  <c:v>0.254994</c:v>
                </c:pt>
                <c:pt idx="17">
                  <c:v>0.29280099999999998</c:v>
                </c:pt>
                <c:pt idx="18">
                  <c:v>0.33126499999999998</c:v>
                </c:pt>
                <c:pt idx="19">
                  <c:v>0.3709925</c:v>
                </c:pt>
                <c:pt idx="20">
                  <c:v>0.40982100000000005</c:v>
                </c:pt>
                <c:pt idx="21">
                  <c:v>0.44902799999999998</c:v>
                </c:pt>
                <c:pt idx="22">
                  <c:v>0.487035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067-BD55-86AE55505EDC}"/>
            </c:ext>
          </c:extLst>
        </c:ser>
        <c:ser>
          <c:idx val="1"/>
          <c:order val="1"/>
          <c:tx>
            <c:strRef>
              <c:f>Graficos!$D$29</c:f>
              <c:strCache>
                <c:ptCount val="1"/>
                <c:pt idx="0">
                  <c:v>0,90%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Graficos!$I$29:$I$52</c:f>
              <c:numCache>
                <c:formatCode>0.00</c:formatCode>
                <c:ptCount val="24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</c:numCache>
            </c:numRef>
          </c:xVal>
          <c:yVal>
            <c:numRef>
              <c:f>Graficos!$J$29:$J$53</c:f>
              <c:numCache>
                <c:formatCode>0.00%</c:formatCode>
                <c:ptCount val="25"/>
                <c:pt idx="0">
                  <c:v>2.0350000000000001E-4</c:v>
                </c:pt>
                <c:pt idx="1">
                  <c:v>5.1599999999999997E-4</c:v>
                </c:pt>
                <c:pt idx="2">
                  <c:v>1.1555000000000001E-3</c:v>
                </c:pt>
                <c:pt idx="3">
                  <c:v>2.4304999999999999E-3</c:v>
                </c:pt>
                <c:pt idx="4">
                  <c:v>4.4504999999999996E-3</c:v>
                </c:pt>
                <c:pt idx="5">
                  <c:v>7.7879999999999998E-3</c:v>
                </c:pt>
                <c:pt idx="6">
                  <c:v>1.2701499999999999E-2</c:v>
                </c:pt>
                <c:pt idx="7">
                  <c:v>2.00585E-2</c:v>
                </c:pt>
                <c:pt idx="8">
                  <c:v>2.9739499999999999E-2</c:v>
                </c:pt>
                <c:pt idx="9">
                  <c:v>4.2409000000000002E-2</c:v>
                </c:pt>
                <c:pt idx="10">
                  <c:v>5.7674000000000003E-2</c:v>
                </c:pt>
                <c:pt idx="11">
                  <c:v>7.6446500000000001E-2</c:v>
                </c:pt>
                <c:pt idx="12">
                  <c:v>9.83985E-2</c:v>
                </c:pt>
                <c:pt idx="13">
                  <c:v>0.123155</c:v>
                </c:pt>
                <c:pt idx="14">
                  <c:v>0.1507155</c:v>
                </c:pt>
                <c:pt idx="15">
                  <c:v>0.18180800000000003</c:v>
                </c:pt>
                <c:pt idx="16">
                  <c:v>0.21409050000000002</c:v>
                </c:pt>
                <c:pt idx="17">
                  <c:v>0.24855550000000001</c:v>
                </c:pt>
                <c:pt idx="18">
                  <c:v>0.28413500000000003</c:v>
                </c:pt>
                <c:pt idx="19">
                  <c:v>0.32195000000000001</c:v>
                </c:pt>
                <c:pt idx="20">
                  <c:v>0.35945700000000003</c:v>
                </c:pt>
                <c:pt idx="21">
                  <c:v>0.39664650000000001</c:v>
                </c:pt>
                <c:pt idx="22">
                  <c:v>0.43482500000000002</c:v>
                </c:pt>
                <c:pt idx="23">
                  <c:v>0.47197699999999998</c:v>
                </c:pt>
                <c:pt idx="24">
                  <c:v>0.50889099999999998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4-4067-BD55-86AE55505EDC}"/>
            </c:ext>
          </c:extLst>
        </c:ser>
        <c:ser>
          <c:idx val="2"/>
          <c:order val="2"/>
          <c:tx>
            <c:strRef>
              <c:f>Graficos!$D$54</c:f>
              <c:strCache>
                <c:ptCount val="1"/>
                <c:pt idx="0">
                  <c:v>1,10%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Graficos!$I$54:$I$78</c:f>
              <c:numCache>
                <c:formatCode>0.00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</c:numCache>
            </c:numRef>
          </c:xVal>
          <c:yVal>
            <c:numRef>
              <c:f>Graficos!$J$54:$J$78</c:f>
              <c:numCache>
                <c:formatCode>0.00%</c:formatCode>
                <c:ptCount val="25"/>
                <c:pt idx="0">
                  <c:v>1.125E-4</c:v>
                </c:pt>
                <c:pt idx="1">
                  <c:v>2.8049999999999999E-4</c:v>
                </c:pt>
                <c:pt idx="2">
                  <c:v>6.625E-4</c:v>
                </c:pt>
                <c:pt idx="3">
                  <c:v>1.4885E-3</c:v>
                </c:pt>
                <c:pt idx="4">
                  <c:v>2.8084999999999998E-3</c:v>
                </c:pt>
                <c:pt idx="5">
                  <c:v>5.1075000000000001E-3</c:v>
                </c:pt>
                <c:pt idx="6">
                  <c:v>8.6750000000000004E-3</c:v>
                </c:pt>
                <c:pt idx="7">
                  <c:v>1.3870499999999999E-2</c:v>
                </c:pt>
                <c:pt idx="8">
                  <c:v>2.0997499999999999E-2</c:v>
                </c:pt>
                <c:pt idx="9">
                  <c:v>3.0619E-2</c:v>
                </c:pt>
                <c:pt idx="10">
                  <c:v>4.2633999999999998E-2</c:v>
                </c:pt>
                <c:pt idx="11">
                  <c:v>5.7553E-2</c:v>
                </c:pt>
                <c:pt idx="12">
                  <c:v>7.5259499999999993E-2</c:v>
                </c:pt>
                <c:pt idx="13">
                  <c:v>9.6586000000000005E-2</c:v>
                </c:pt>
                <c:pt idx="14">
                  <c:v>0.119986</c:v>
                </c:pt>
                <c:pt idx="15">
                  <c:v>0.14592250000000001</c:v>
                </c:pt>
                <c:pt idx="16">
                  <c:v>0.1751095</c:v>
                </c:pt>
                <c:pt idx="17">
                  <c:v>0.2063855</c:v>
                </c:pt>
                <c:pt idx="18">
                  <c:v>0.23832449999999997</c:v>
                </c:pt>
                <c:pt idx="19">
                  <c:v>0.27262799999999998</c:v>
                </c:pt>
                <c:pt idx="20">
                  <c:v>0.307564</c:v>
                </c:pt>
                <c:pt idx="21">
                  <c:v>0.34351949999999998</c:v>
                </c:pt>
                <c:pt idx="22">
                  <c:v>0.3795655</c:v>
                </c:pt>
                <c:pt idx="23">
                  <c:v>0.41591549999999999</c:v>
                </c:pt>
                <c:pt idx="24">
                  <c:v>0.45158999999999999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4-4067-BD55-86AE55505EDC}"/>
            </c:ext>
          </c:extLst>
        </c:ser>
        <c:ser>
          <c:idx val="3"/>
          <c:order val="3"/>
          <c:tx>
            <c:strRef>
              <c:f>Graficos!$D$79</c:f>
              <c:strCache>
                <c:ptCount val="1"/>
                <c:pt idx="0">
                  <c:v>1,30%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Graficos!$I$79:$I$103</c:f>
              <c:numCache>
                <c:formatCode>0.00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</c:numCache>
            </c:numRef>
          </c:xVal>
          <c:yVal>
            <c:numRef>
              <c:f>Graficos!$J$79:$J$103</c:f>
              <c:numCache>
                <c:formatCode>0.00%</c:formatCode>
                <c:ptCount val="25"/>
                <c:pt idx="0">
                  <c:v>4.5000000000000003E-5</c:v>
                </c:pt>
                <c:pt idx="1">
                  <c:v>1.6550000000000001E-4</c:v>
                </c:pt>
                <c:pt idx="2">
                  <c:v>3.8949999999999998E-4</c:v>
                </c:pt>
                <c:pt idx="3">
                  <c:v>8.1400000000000005E-4</c:v>
                </c:pt>
                <c:pt idx="4">
                  <c:v>1.621E-3</c:v>
                </c:pt>
                <c:pt idx="5">
                  <c:v>3.1684999999999994E-3</c:v>
                </c:pt>
                <c:pt idx="6">
                  <c:v>5.4754999999999995E-3</c:v>
                </c:pt>
                <c:pt idx="7">
                  <c:v>9.1015000000000002E-3</c:v>
                </c:pt>
                <c:pt idx="8">
                  <c:v>1.4278000000000002E-2</c:v>
                </c:pt>
                <c:pt idx="9">
                  <c:v>2.1059000000000001E-2</c:v>
                </c:pt>
                <c:pt idx="10">
                  <c:v>2.9975499999999999E-2</c:v>
                </c:pt>
                <c:pt idx="11">
                  <c:v>4.1543499999999997E-2</c:v>
                </c:pt>
                <c:pt idx="12">
                  <c:v>5.5498000000000006E-2</c:v>
                </c:pt>
                <c:pt idx="13">
                  <c:v>7.1846999999999994E-2</c:v>
                </c:pt>
                <c:pt idx="14">
                  <c:v>9.1040999999999983E-2</c:v>
                </c:pt>
                <c:pt idx="15">
                  <c:v>0.1128545</c:v>
                </c:pt>
                <c:pt idx="16">
                  <c:v>0.13778750000000001</c:v>
                </c:pt>
                <c:pt idx="17">
                  <c:v>0.16452049999999999</c:v>
                </c:pt>
                <c:pt idx="18">
                  <c:v>0.19298000000000001</c:v>
                </c:pt>
                <c:pt idx="19">
                  <c:v>0.22341250000000001</c:v>
                </c:pt>
                <c:pt idx="20">
                  <c:v>0.25490550000000001</c:v>
                </c:pt>
                <c:pt idx="21">
                  <c:v>0.28815800000000003</c:v>
                </c:pt>
                <c:pt idx="22">
                  <c:v>0.32284449999999998</c:v>
                </c:pt>
                <c:pt idx="23">
                  <c:v>0.35746850000000002</c:v>
                </c:pt>
                <c:pt idx="24">
                  <c:v>0.391347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4-4067-BD55-86AE5550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Aumento del</a:t>
                </a:r>
                <a:r>
                  <a:rPr lang="en-US" baseline="0"/>
                  <a:t> momento solicitante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</c:valAx>
      <c:valAx>
        <c:axId val="19904172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falla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Metodos'!$D$4</c:f>
              <c:strCache>
                <c:ptCount val="1"/>
                <c:pt idx="0">
                  <c:v>0,70%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'Comparacion Metodos'!$K$4:$K$26</c:f>
              <c:numCache>
                <c:formatCode>0.0000</c:formatCode>
                <c:ptCount val="23"/>
                <c:pt idx="0">
                  <c:v>3.3637182717160066</c:v>
                </c:pt>
                <c:pt idx="1">
                  <c:v>3.1381807680539326</c:v>
                </c:pt>
                <c:pt idx="2">
                  <c:v>2.9088162743151447</c:v>
                </c:pt>
                <c:pt idx="3">
                  <c:v>2.6847227233362343</c:v>
                </c:pt>
                <c:pt idx="4">
                  <c:v>2.4670797897827037</c:v>
                </c:pt>
                <c:pt idx="5">
                  <c:v>2.2724722867688469</c:v>
                </c:pt>
                <c:pt idx="6">
                  <c:v>2.0889858159619146</c:v>
                </c:pt>
                <c:pt idx="7">
                  <c:v>1.9095901837553813</c:v>
                </c:pt>
                <c:pt idx="8">
                  <c:v>1.7453612866532671</c:v>
                </c:pt>
                <c:pt idx="9">
                  <c:v>1.5864511727271062</c:v>
                </c:pt>
                <c:pt idx="10">
                  <c:v>1.4363281061628383</c:v>
                </c:pt>
                <c:pt idx="11">
                  <c:v>1.2932054824491155</c:v>
                </c:pt>
                <c:pt idx="12">
                  <c:v>1.156367180268195</c:v>
                </c:pt>
                <c:pt idx="13">
                  <c:v>1.0242313807513126</c:v>
                </c:pt>
                <c:pt idx="14">
                  <c:v>0.89808168966048019</c:v>
                </c:pt>
                <c:pt idx="15">
                  <c:v>0.77464577641590793</c:v>
                </c:pt>
                <c:pt idx="16">
                  <c:v>0.65885637804724939</c:v>
                </c:pt>
                <c:pt idx="17">
                  <c:v>0.54522031663527271</c:v>
                </c:pt>
                <c:pt idx="18">
                  <c:v>0.43642279948391455</c:v>
                </c:pt>
                <c:pt idx="19">
                  <c:v>0.32922583091064622</c:v>
                </c:pt>
                <c:pt idx="20">
                  <c:v>0.22800545466024033</c:v>
                </c:pt>
                <c:pt idx="21">
                  <c:v>0.12811748379948551</c:v>
                </c:pt>
                <c:pt idx="22">
                  <c:v>3.2504158224157705E-2</c:v>
                </c:pt>
              </c:numCache>
            </c:numRef>
          </c:xVal>
          <c:yVal>
            <c:numRef>
              <c:f>'Comparacion Metodos'!$N$4:$N$26</c:f>
              <c:numCache>
                <c:formatCode>0.000%</c:formatCode>
                <c:ptCount val="23"/>
                <c:pt idx="0">
                  <c:v>9.0929656514580643E-3</c:v>
                </c:pt>
                <c:pt idx="1">
                  <c:v>6.7793583776562544E-3</c:v>
                </c:pt>
                <c:pt idx="2">
                  <c:v>8.0209914499099165E-3</c:v>
                </c:pt>
                <c:pt idx="3">
                  <c:v>1.1085124251422095E-2</c:v>
                </c:pt>
                <c:pt idx="4">
                  <c:v>1.6362837368722953E-2</c:v>
                </c:pt>
                <c:pt idx="5">
                  <c:v>1.7031351616063506E-2</c:v>
                </c:pt>
                <c:pt idx="6">
                  <c:v>1.7373328989228182E-2</c:v>
                </c:pt>
                <c:pt idx="7">
                  <c:v>2.0695361299258655E-2</c:v>
                </c:pt>
                <c:pt idx="8">
                  <c:v>2.0949171734398409E-2</c:v>
                </c:pt>
                <c:pt idx="9">
                  <c:v>2.301983041902941E-2</c:v>
                </c:pt>
                <c:pt idx="10">
                  <c:v>2.4513755765789028E-2</c:v>
                </c:pt>
                <c:pt idx="11">
                  <c:v>2.6106816594538149E-2</c:v>
                </c:pt>
                <c:pt idx="12">
                  <c:v>2.7929404942104441E-2</c:v>
                </c:pt>
                <c:pt idx="13">
                  <c:v>3.1113710802638386E-2</c:v>
                </c:pt>
                <c:pt idx="14">
                  <c:v>3.4205660270779384E-2</c:v>
                </c:pt>
                <c:pt idx="15">
                  <c:v>4.0923471927580675E-2</c:v>
                </c:pt>
                <c:pt idx="16">
                  <c:v>4.4784146338175707E-2</c:v>
                </c:pt>
                <c:pt idx="17">
                  <c:v>5.3728285439299334E-2</c:v>
                </c:pt>
                <c:pt idx="18">
                  <c:v>6.4340264582920775E-2</c:v>
                </c:pt>
                <c:pt idx="19">
                  <c:v>8.7581477866683952E-2</c:v>
                </c:pt>
                <c:pt idx="20">
                  <c:v>0.11815860144465469</c:v>
                </c:pt>
                <c:pt idx="21">
                  <c:v>0.20939528623526429</c:v>
                </c:pt>
                <c:pt idx="22">
                  <c:v>0.78005868355499275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A-4072-8ED4-64E575DFC883}"/>
            </c:ext>
          </c:extLst>
        </c:ser>
        <c:ser>
          <c:idx val="1"/>
          <c:order val="1"/>
          <c:tx>
            <c:strRef>
              <c:f>'Comparacion Metodos'!$D$29</c:f>
              <c:strCache>
                <c:ptCount val="1"/>
                <c:pt idx="0">
                  <c:v>0,90%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'Comparacion Metodos'!$M$29:$M$52</c:f>
              <c:numCache>
                <c:formatCode>0.0000</c:formatCode>
                <c:ptCount val="24"/>
                <c:pt idx="0">
                  <c:v>3.5474891919508029</c:v>
                </c:pt>
                <c:pt idx="1">
                  <c:v>3.3108065839636582</c:v>
                </c:pt>
                <c:pt idx="2">
                  <c:v>3.081408299830374</c:v>
                </c:pt>
                <c:pt idx="3">
                  <c:v>2.8616482540402068</c:v>
                </c:pt>
                <c:pt idx="4">
                  <c:v>2.6526680824344915</c:v>
                </c:pt>
                <c:pt idx="5">
                  <c:v>2.4546667638856694</c:v>
                </c:pt>
                <c:pt idx="6">
                  <c:v>2.2672694115198917</c:v>
                </c:pt>
                <c:pt idx="7">
                  <c:v>2.0898146004236868</c:v>
                </c:pt>
                <c:pt idx="8">
                  <c:v>1.92153345080631</c:v>
                </c:pt>
                <c:pt idx="9">
                  <c:v>1.7616480382589192</c:v>
                </c:pt>
                <c:pt idx="10">
                  <c:v>1.6094185577252096</c:v>
                </c:pt>
                <c:pt idx="11">
                  <c:v>1.4641711426697124</c:v>
                </c:pt>
                <c:pt idx="12">
                  <c:v>1.3252917686261929</c:v>
                </c:pt>
                <c:pt idx="13">
                  <c:v>1.1922325227433037</c:v>
                </c:pt>
                <c:pt idx="14">
                  <c:v>1.0645091859402704</c:v>
                </c:pt>
                <c:pt idx="15">
                  <c:v>0.94169031536191594</c:v>
                </c:pt>
                <c:pt idx="16">
                  <c:v>0.8233904111896766</c:v>
                </c:pt>
                <c:pt idx="17">
                  <c:v>0.70926861910753691</c:v>
                </c:pt>
                <c:pt idx="18">
                  <c:v>0.59901989612231243</c:v>
                </c:pt>
                <c:pt idx="19">
                  <c:v>0.49237130720121547</c:v>
                </c:pt>
                <c:pt idx="20">
                  <c:v>0.38907793235757937</c:v>
                </c:pt>
                <c:pt idx="21">
                  <c:v>0.28891932560334427</c:v>
                </c:pt>
                <c:pt idx="22">
                  <c:v>0.1916964635784657</c:v>
                </c:pt>
                <c:pt idx="23">
                  <c:v>9.7229120447245299E-2</c:v>
                </c:pt>
              </c:numCache>
            </c:numRef>
          </c:xVal>
          <c:yVal>
            <c:numRef>
              <c:f>'Comparacion Metodos'!$N$29:$N$52</c:f>
              <c:numCache>
                <c:formatCode>0.000%</c:formatCode>
                <c:ptCount val="24"/>
                <c:pt idx="0">
                  <c:v>3.3903059844647807E-3</c:v>
                </c:pt>
                <c:pt idx="1">
                  <c:v>8.8833744372815732E-3</c:v>
                </c:pt>
                <c:pt idx="2">
                  <c:v>1.1276239810402516E-2</c:v>
                </c:pt>
                <c:pt idx="3">
                  <c:v>1.6172959666857421E-2</c:v>
                </c:pt>
                <c:pt idx="4">
                  <c:v>1.4081468840750075E-2</c:v>
                </c:pt>
                <c:pt idx="5">
                  <c:v>1.4869500213036678E-2</c:v>
                </c:pt>
                <c:pt idx="6">
                  <c:v>1.4338998724741151E-2</c:v>
                </c:pt>
                <c:pt idx="7">
                  <c:v>1.8159148592669799E-2</c:v>
                </c:pt>
                <c:pt idx="8">
                  <c:v>1.9578031267364675E-2</c:v>
                </c:pt>
                <c:pt idx="9">
                  <c:v>2.2199219829943176E-2</c:v>
                </c:pt>
                <c:pt idx="10">
                  <c:v>2.2110380281177101E-2</c:v>
                </c:pt>
                <c:pt idx="11">
                  <c:v>2.4334925247278882E-2</c:v>
                </c:pt>
                <c:pt idx="12">
                  <c:v>2.6776186265809611E-2</c:v>
                </c:pt>
                <c:pt idx="13">
                  <c:v>2.8355169912486482E-2</c:v>
                </c:pt>
                <c:pt idx="14">
                  <c:v>3.0134095181416781E-2</c:v>
                </c:pt>
                <c:pt idx="15">
                  <c:v>3.6537168557348496E-2</c:v>
                </c:pt>
                <c:pt idx="16">
                  <c:v>3.9229969145283088E-2</c:v>
                </c:pt>
                <c:pt idx="17">
                  <c:v>4.4513014267507145E-2</c:v>
                </c:pt>
                <c:pt idx="18">
                  <c:v>4.9804817326634193E-2</c:v>
                </c:pt>
                <c:pt idx="19">
                  <c:v>6.5155782365368772E-2</c:v>
                </c:pt>
                <c:pt idx="20">
                  <c:v>8.104053345780704E-2</c:v>
                </c:pt>
                <c:pt idx="21">
                  <c:v>0.10259026322186098</c:v>
                </c:pt>
                <c:pt idx="22">
                  <c:v>0.16814667792442634</c:v>
                </c:pt>
                <c:pt idx="23">
                  <c:v>0.38303822102668739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A-4072-8ED4-64E575DFC883}"/>
            </c:ext>
          </c:extLst>
        </c:ser>
        <c:ser>
          <c:idx val="2"/>
          <c:order val="2"/>
          <c:tx>
            <c:strRef>
              <c:f>'Comparacion Metodos'!$D$54</c:f>
              <c:strCache>
                <c:ptCount val="1"/>
                <c:pt idx="0">
                  <c:v>1,10%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'Comparacion Metodos'!$K$54:$K$78</c:f>
              <c:numCache>
                <c:formatCode>0.0000</c:formatCode>
                <c:ptCount val="25"/>
                <c:pt idx="0">
                  <c:v>3.6891551298536309</c:v>
                </c:pt>
                <c:pt idx="1">
                  <c:v>3.4498009670216421</c:v>
                </c:pt>
                <c:pt idx="2">
                  <c:v>3.2105092586508581</c:v>
                </c:pt>
                <c:pt idx="3">
                  <c:v>2.970102912745356</c:v>
                </c:pt>
                <c:pt idx="4">
                  <c:v>2.7693399141053976</c:v>
                </c:pt>
                <c:pt idx="5">
                  <c:v>2.568465091818338</c:v>
                </c:pt>
                <c:pt idx="6">
                  <c:v>2.3792055113924855</c:v>
                </c:pt>
                <c:pt idx="7">
                  <c:v>2.2009297139735184</c:v>
                </c:pt>
                <c:pt idx="8">
                  <c:v>2.0335696942724559</c:v>
                </c:pt>
                <c:pt idx="9">
                  <c:v>1.8717731096109107</c:v>
                </c:pt>
                <c:pt idx="10">
                  <c:v>1.7209053534125853</c:v>
                </c:pt>
                <c:pt idx="11">
                  <c:v>1.5756521091843856</c:v>
                </c:pt>
                <c:pt idx="12">
                  <c:v>1.4377006803044956</c:v>
                </c:pt>
                <c:pt idx="13">
                  <c:v>1.3012526176484178</c:v>
                </c:pt>
                <c:pt idx="14">
                  <c:v>1.1750567807773988</c:v>
                </c:pt>
                <c:pt idx="15">
                  <c:v>1.0540828221958283</c:v>
                </c:pt>
                <c:pt idx="16">
                  <c:v>0.93416458675082692</c:v>
                </c:pt>
                <c:pt idx="17">
                  <c:v>0.81902701608218109</c:v>
                </c:pt>
                <c:pt idx="18">
                  <c:v>0.71170253107661174</c:v>
                </c:pt>
                <c:pt idx="19">
                  <c:v>0.60488411282446941</c:v>
                </c:pt>
                <c:pt idx="20">
                  <c:v>0.50276713873603518</c:v>
                </c:pt>
                <c:pt idx="21">
                  <c:v>0.40287660871158942</c:v>
                </c:pt>
                <c:pt idx="22">
                  <c:v>0.30662213949762096</c:v>
                </c:pt>
                <c:pt idx="23">
                  <c:v>0.21235383336935176</c:v>
                </c:pt>
                <c:pt idx="24">
                  <c:v>0.12164521875869753</c:v>
                </c:pt>
              </c:numCache>
            </c:numRef>
          </c:xVal>
          <c:yVal>
            <c:numRef>
              <c:f>'Comparacion Metodos'!$N$54:$N$78</c:f>
              <c:numCache>
                <c:formatCode>0.000%</c:formatCode>
                <c:ptCount val="25"/>
                <c:pt idx="0">
                  <c:v>6.431474458013957E-3</c:v>
                </c:pt>
                <c:pt idx="1">
                  <c:v>7.0586605755697486E-3</c:v>
                </c:pt>
                <c:pt idx="2">
                  <c:v>9.9353028096369755E-3</c:v>
                </c:pt>
                <c:pt idx="3">
                  <c:v>1.6900213153896549E-2</c:v>
                </c:pt>
                <c:pt idx="4">
                  <c:v>1.4375153328538054E-2</c:v>
                </c:pt>
                <c:pt idx="5">
                  <c:v>1.5872714331854582E-2</c:v>
                </c:pt>
                <c:pt idx="6">
                  <c:v>1.7224348541911284E-2</c:v>
                </c:pt>
                <c:pt idx="7">
                  <c:v>1.8353999080221822E-2</c:v>
                </c:pt>
                <c:pt idx="8">
                  <c:v>1.8826462795481499E-2</c:v>
                </c:pt>
                <c:pt idx="9">
                  <c:v>2.0937901209886655E-2</c:v>
                </c:pt>
                <c:pt idx="10">
                  <c:v>2.148981773546442E-2</c:v>
                </c:pt>
                <c:pt idx="11">
                  <c:v>2.3017656395606777E-2</c:v>
                </c:pt>
                <c:pt idx="12">
                  <c:v>2.4158468792321169E-2</c:v>
                </c:pt>
                <c:pt idx="13">
                  <c:v>2.8901549750469442E-2</c:v>
                </c:pt>
                <c:pt idx="14">
                  <c:v>3.0333486272318178E-2</c:v>
                </c:pt>
                <c:pt idx="15">
                  <c:v>3.1710959914940481E-2</c:v>
                </c:pt>
                <c:pt idx="16">
                  <c:v>3.7175119549338054E-2</c:v>
                </c:pt>
                <c:pt idx="17">
                  <c:v>4.3310852312663788E-2</c:v>
                </c:pt>
                <c:pt idx="18">
                  <c:v>4.5408408639056354E-2</c:v>
                </c:pt>
                <c:pt idx="19">
                  <c:v>5.3381160259237143E-2</c:v>
                </c:pt>
                <c:pt idx="20">
                  <c:v>6.1547217612562877E-2</c:v>
                </c:pt>
                <c:pt idx="21">
                  <c:v>7.5782961333380999E-2</c:v>
                </c:pt>
                <c:pt idx="22">
                  <c:v>9.6010885732860624E-2</c:v>
                </c:pt>
                <c:pt idx="23">
                  <c:v>0.1371968211082778</c:v>
                </c:pt>
                <c:pt idx="24">
                  <c:v>0.22916708068811556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0A-4072-8ED4-64E575DFC883}"/>
            </c:ext>
          </c:extLst>
        </c:ser>
        <c:ser>
          <c:idx val="3"/>
          <c:order val="3"/>
          <c:tx>
            <c:strRef>
              <c:f>'Comparacion Metodos'!$D$79</c:f>
              <c:strCache>
                <c:ptCount val="1"/>
                <c:pt idx="0">
                  <c:v>1,30%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'Comparacion Metodos'!$K$79:$K$103</c:f>
              <c:numCache>
                <c:formatCode>0.0000</c:formatCode>
                <c:ptCount val="25"/>
                <c:pt idx="0">
                  <c:v>3.9160810558164738</c:v>
                </c:pt>
                <c:pt idx="1">
                  <c:v>3.5897462620911114</c:v>
                </c:pt>
                <c:pt idx="2">
                  <c:v>3.3601505855464184</c:v>
                </c:pt>
                <c:pt idx="3">
                  <c:v>3.1508429562345808</c:v>
                </c:pt>
                <c:pt idx="4">
                  <c:v>2.9438090087591759</c:v>
                </c:pt>
                <c:pt idx="5">
                  <c:v>2.7298143547350744</c:v>
                </c:pt>
                <c:pt idx="6">
                  <c:v>2.5442585259521393</c:v>
                </c:pt>
                <c:pt idx="7">
                  <c:v>2.3614627610427243</c:v>
                </c:pt>
                <c:pt idx="8">
                  <c:v>2.1895622404816129</c:v>
                </c:pt>
                <c:pt idx="9">
                  <c:v>2.0323523331797335</c:v>
                </c:pt>
                <c:pt idx="10">
                  <c:v>1.8811538021157885</c:v>
                </c:pt>
                <c:pt idx="11">
                  <c:v>1.7330487745018344</c:v>
                </c:pt>
                <c:pt idx="12">
                  <c:v>1.5937323289882042</c:v>
                </c:pt>
                <c:pt idx="13">
                  <c:v>1.4621723008949288</c:v>
                </c:pt>
                <c:pt idx="14">
                  <c:v>1.3343719136883887</c:v>
                </c:pt>
                <c:pt idx="15">
                  <c:v>1.2114865144370495</c:v>
                </c:pt>
                <c:pt idx="16">
                  <c:v>1.0903136599357941</c:v>
                </c:pt>
                <c:pt idx="17">
                  <c:v>0.97604735081412908</c:v>
                </c:pt>
                <c:pt idx="18">
                  <c:v>0.86696716632661974</c:v>
                </c:pt>
                <c:pt idx="19">
                  <c:v>0.76071887244346104</c:v>
                </c:pt>
                <c:pt idx="20">
                  <c:v>0.65913201311207636</c:v>
                </c:pt>
                <c:pt idx="21">
                  <c:v>0.55877395442715394</c:v>
                </c:pt>
                <c:pt idx="22">
                  <c:v>0.45975929979131269</c:v>
                </c:pt>
                <c:pt idx="23">
                  <c:v>0.36523365223352139</c:v>
                </c:pt>
                <c:pt idx="24">
                  <c:v>0.27581000343250728</c:v>
                </c:pt>
              </c:numCache>
            </c:numRef>
          </c:xVal>
          <c:yVal>
            <c:numRef>
              <c:f>'Comparacion Metodos'!$N$80:$N$103</c:f>
              <c:numCache>
                <c:formatCode>0.000%</c:formatCode>
                <c:ptCount val="24"/>
                <c:pt idx="0">
                  <c:v>1.7062714653433116E-2</c:v>
                </c:pt>
                <c:pt idx="1">
                  <c:v>1.6798107773816597E-2</c:v>
                </c:pt>
                <c:pt idx="2">
                  <c:v>1.3009969253003153E-2</c:v>
                </c:pt>
                <c:pt idx="3">
                  <c:v>1.1700851689650247E-2</c:v>
                </c:pt>
                <c:pt idx="4">
                  <c:v>1.6994390369559225E-2</c:v>
                </c:pt>
                <c:pt idx="5">
                  <c:v>1.6144137887738799E-2</c:v>
                </c:pt>
                <c:pt idx="6">
                  <c:v>1.8407124079699095E-2</c:v>
                </c:pt>
                <c:pt idx="7">
                  <c:v>2.0369631954878734E-2</c:v>
                </c:pt>
                <c:pt idx="8">
                  <c:v>1.9599303777052313E-2</c:v>
                </c:pt>
                <c:pt idx="9">
                  <c:v>1.9691852550069118E-2</c:v>
                </c:pt>
                <c:pt idx="10">
                  <c:v>2.2168565387880552E-2</c:v>
                </c:pt>
                <c:pt idx="11">
                  <c:v>2.3596566204170832E-2</c:v>
                </c:pt>
                <c:pt idx="12">
                  <c:v>2.3976278344803051E-2</c:v>
                </c:pt>
                <c:pt idx="13">
                  <c:v>2.5666266910001897E-2</c:v>
                </c:pt>
                <c:pt idx="14">
                  <c:v>2.7705333909339918E-2</c:v>
                </c:pt>
                <c:pt idx="15">
                  <c:v>3.2837958555047814E-2</c:v>
                </c:pt>
                <c:pt idx="16">
                  <c:v>3.6281469721562445E-2</c:v>
                </c:pt>
                <c:pt idx="17">
                  <c:v>3.8975066412891328E-2</c:v>
                </c:pt>
                <c:pt idx="18">
                  <c:v>4.3388226713897665E-2</c:v>
                </c:pt>
                <c:pt idx="19">
                  <c:v>4.6994955290349937E-2</c:v>
                </c:pt>
                <c:pt idx="20">
                  <c:v>5.5303904518715405E-2</c:v>
                </c:pt>
                <c:pt idx="21">
                  <c:v>7.061238151863175E-2</c:v>
                </c:pt>
                <c:pt idx="22">
                  <c:v>8.8520696517945682E-2</c:v>
                </c:pt>
                <c:pt idx="23">
                  <c:v>0.10774994274789722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0A-4072-8ED4-64E575DF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axMin"/>
          <c:max val="3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β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</c:valAx>
      <c:valAx>
        <c:axId val="1990417296"/>
        <c:scaling>
          <c:orientation val="minMax"/>
          <c:max val="0.7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/>
                  <a:t>Variacion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39152759948651E-2"/>
              <c:y val="0.4003077543518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Metodos'!$P$3</c:f>
              <c:strCache>
                <c:ptCount val="1"/>
                <c:pt idx="0">
                  <c:v>Var prom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'Comparacion Metodos'!$O$4:$O$28</c:f>
              <c:numCache>
                <c:formatCode>_ * #,##0.000_ ;_ * \-#,##0.000_ ;_ * "-"_ ;_ @_ </c:formatCode>
                <c:ptCount val="25"/>
                <c:pt idx="0">
                  <c:v>3.6366768343417615</c:v>
                </c:pt>
                <c:pt idx="1">
                  <c:v>3.3988528058596543</c:v>
                </c:pt>
                <c:pt idx="2">
                  <c:v>3.1681393905346344</c:v>
                </c:pt>
                <c:pt idx="3">
                  <c:v>2.9470662684053086</c:v>
                </c:pt>
                <c:pt idx="4">
                  <c:v>2.7368799947389748</c:v>
                </c:pt>
                <c:pt idx="5">
                  <c:v>2.5378204538040539</c:v>
                </c:pt>
                <c:pt idx="6">
                  <c:v>2.3495167570267639</c:v>
                </c:pt>
                <c:pt idx="7">
                  <c:v>2.1712951294949128</c:v>
                </c:pt>
                <c:pt idx="8">
                  <c:v>2.0023690116796162</c:v>
                </c:pt>
                <c:pt idx="9">
                  <c:v>1.8419420454893161</c:v>
                </c:pt>
                <c:pt idx="10">
                  <c:v>1.6892602403726307</c:v>
                </c:pt>
                <c:pt idx="11">
                  <c:v>1.5436315027701368</c:v>
                </c:pt>
                <c:pt idx="12">
                  <c:v>1.4044319657142725</c:v>
                </c:pt>
                <c:pt idx="13">
                  <c:v>1.2711055320887146</c:v>
                </c:pt>
                <c:pt idx="14">
                  <c:v>1.1431577404153286</c:v>
                </c:pt>
                <c:pt idx="15">
                  <c:v>1.0201493099066243</c:v>
                </c:pt>
                <c:pt idx="16">
                  <c:v>0.90169067783551249</c:v>
                </c:pt>
                <c:pt idx="17">
                  <c:v>0.78743556149439908</c:v>
                </c:pt>
                <c:pt idx="18">
                  <c:v>0.67707483341105656</c:v>
                </c:pt>
                <c:pt idx="19">
                  <c:v>0.57033246671772519</c:v>
                </c:pt>
                <c:pt idx="20">
                  <c:v>0.46696078562330262</c:v>
                </c:pt>
                <c:pt idx="21">
                  <c:v>0.36673703340420166</c:v>
                </c:pt>
                <c:pt idx="22">
                  <c:v>0.26946024356200782</c:v>
                </c:pt>
                <c:pt idx="23">
                  <c:v>0.19319225678413249</c:v>
                </c:pt>
                <c:pt idx="24">
                  <c:v>0.14716533181677835</c:v>
                </c:pt>
              </c:numCache>
            </c:numRef>
          </c:xVal>
          <c:yVal>
            <c:numRef>
              <c:f>'Comparacion Metodos'!$P$4:$P$28</c:f>
              <c:numCache>
                <c:formatCode>0.000%</c:formatCode>
                <c:ptCount val="25"/>
                <c:pt idx="0">
                  <c:v>6.2639709904226733E-3</c:v>
                </c:pt>
                <c:pt idx="1">
                  <c:v>9.9460270109851742E-3</c:v>
                </c:pt>
                <c:pt idx="2">
                  <c:v>1.1507660460941501E-2</c:v>
                </c:pt>
                <c:pt idx="3">
                  <c:v>1.4292066581294807E-2</c:v>
                </c:pt>
                <c:pt idx="4">
                  <c:v>1.4130077806915331E-2</c:v>
                </c:pt>
                <c:pt idx="5">
                  <c:v>1.6191989132628499E-2</c:v>
                </c:pt>
                <c:pt idx="6">
                  <c:v>1.6270203535904856E-2</c:v>
                </c:pt>
                <c:pt idx="7">
                  <c:v>1.8903908262962343E-2</c:v>
                </c:pt>
                <c:pt idx="8">
                  <c:v>1.993082443803083E-2</c:v>
                </c:pt>
                <c:pt idx="9">
                  <c:v>2.1439063808977889E-2</c:v>
                </c:pt>
                <c:pt idx="10">
                  <c:v>2.1951451583124913E-2</c:v>
                </c:pt>
                <c:pt idx="11">
                  <c:v>2.390699090632609E-2</c:v>
                </c:pt>
                <c:pt idx="12">
                  <c:v>2.5615156551101512E-2</c:v>
                </c:pt>
                <c:pt idx="13">
                  <c:v>2.8086677202599341E-2</c:v>
                </c:pt>
                <c:pt idx="14">
                  <c:v>3.0084877158629061E-2</c:v>
                </c:pt>
                <c:pt idx="15">
                  <c:v>3.4219233577302395E-2</c:v>
                </c:pt>
                <c:pt idx="16">
                  <c:v>3.8506798396961167E-2</c:v>
                </c:pt>
                <c:pt idx="17">
                  <c:v>4.4458405435258183E-2</c:v>
                </c:pt>
                <c:pt idx="18">
                  <c:v>4.9632139240375663E-2</c:v>
                </c:pt>
                <c:pt idx="19">
                  <c:v>6.2376661801296883E-2</c:v>
                </c:pt>
                <c:pt idx="20">
                  <c:v>7.6935326951343627E-2</c:v>
                </c:pt>
                <c:pt idx="21">
                  <c:v>0.11076810382730541</c:v>
                </c:pt>
                <c:pt idx="22">
                  <c:v>0.27870715718272782</c:v>
                </c:pt>
                <c:pt idx="23">
                  <c:v>0.54837749610326514</c:v>
                </c:pt>
                <c:pt idx="24">
                  <c:v>0.85353293428076593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A0-4F7B-B205-0A2D83BB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6816"/>
        <c:axId val="1990417296"/>
      </c:scatterChart>
      <c:valAx>
        <c:axId val="1990416816"/>
        <c:scaling>
          <c:orientation val="maxMin"/>
          <c:max val="3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β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7296"/>
        <c:crosses val="autoZero"/>
        <c:crossBetween val="midCat"/>
      </c:valAx>
      <c:valAx>
        <c:axId val="199041729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/>
                  <a:t>Variacion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539152759948651E-2"/>
              <c:y val="0.4003077543518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681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1</xdr:row>
      <xdr:rowOff>121920</xdr:rowOff>
    </xdr:from>
    <xdr:to>
      <xdr:col>17</xdr:col>
      <xdr:colOff>500380</xdr:colOff>
      <xdr:row>18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BC705-1A02-4BFF-A824-E8A8E65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18</xdr:row>
      <xdr:rowOff>152400</xdr:rowOff>
    </xdr:from>
    <xdr:to>
      <xdr:col>17</xdr:col>
      <xdr:colOff>515620</xdr:colOff>
      <xdr:row>35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52DB39-D6D0-4FE1-BC42-2850EC893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0.84025</cdr:x>
      <cdr:y>0.38386</cdr:y>
    </cdr:from>
    <cdr:to>
      <cdr:x>0.99539</cdr:x>
      <cdr:y>0.45721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469879F-9F89-390D-D39C-66624BEA595A}"/>
            </a:ext>
          </a:extLst>
        </cdr:cNvPr>
        <cdr:cNvSpPr txBox="1"/>
      </cdr:nvSpPr>
      <cdr:spPr>
        <a:xfrm xmlns:a="http://schemas.openxmlformats.org/drawingml/2006/main">
          <a:off x="4168140" y="1196340"/>
          <a:ext cx="7696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Cuantias</a:t>
          </a:r>
          <a:r>
            <a:rPr lang="en-US" sz="900"/>
            <a:t> </a:t>
          </a:r>
          <a:r>
            <a:rPr lang="en-US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(%)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0.84025</cdr:x>
      <cdr:y>0.38386</cdr:y>
    </cdr:from>
    <cdr:to>
      <cdr:x>0.99539</cdr:x>
      <cdr:y>0.45721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469879F-9F89-390D-D39C-66624BEA595A}"/>
            </a:ext>
          </a:extLst>
        </cdr:cNvPr>
        <cdr:cNvSpPr txBox="1"/>
      </cdr:nvSpPr>
      <cdr:spPr>
        <a:xfrm xmlns:a="http://schemas.openxmlformats.org/drawingml/2006/main">
          <a:off x="4168140" y="1196340"/>
          <a:ext cx="7696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Cuantias</a:t>
          </a:r>
          <a:r>
            <a:rPr lang="en-US" sz="900"/>
            <a:t> </a:t>
          </a:r>
          <a:r>
            <a:rPr lang="en-US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(%)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2</xdr:row>
      <xdr:rowOff>123825</xdr:rowOff>
    </xdr:from>
    <xdr:to>
      <xdr:col>23</xdr:col>
      <xdr:colOff>657225</xdr:colOff>
      <xdr:row>20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AD026-CBBE-4B1B-B2D8-46A1D665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390526</xdr:colOff>
      <xdr:row>22</xdr:row>
      <xdr:rowOff>9525</xdr:rowOff>
    </xdr:from>
    <xdr:to>
      <xdr:col>23</xdr:col>
      <xdr:colOff>647701</xdr:colOff>
      <xdr:row>40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47C36C-5638-4109-8B4F-F18ACC38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0.8364</cdr:x>
      <cdr:y>0.27681</cdr:y>
    </cdr:from>
    <cdr:to>
      <cdr:x>0.99154</cdr:x>
      <cdr:y>0.35016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469879F-9F89-390D-D39C-66624BEA595A}"/>
            </a:ext>
          </a:extLst>
        </cdr:cNvPr>
        <cdr:cNvSpPr txBox="1"/>
      </cdr:nvSpPr>
      <cdr:spPr>
        <a:xfrm xmlns:a="http://schemas.openxmlformats.org/drawingml/2006/main">
          <a:off x="4137373" y="837380"/>
          <a:ext cx="767423" cy="221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Cuantias</a:t>
          </a:r>
          <a:r>
            <a:rPr lang="en-US" sz="900"/>
            <a:t> </a:t>
          </a:r>
          <a:r>
            <a:rPr lang="en-US" sz="9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(%)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1A90-7FDA-4F7B-BB9B-866B165FB8C7}">
  <dimension ref="A1:L118"/>
  <sheetViews>
    <sheetView workbookViewId="0">
      <selection activeCell="M6" sqref="M6"/>
    </sheetView>
  </sheetViews>
  <sheetFormatPr baseColWidth="10" defaultRowHeight="14.4" x14ac:dyDescent="0.3"/>
  <sheetData>
    <row r="1" spans="1:12" x14ac:dyDescent="0.3">
      <c r="H1" s="22" t="s">
        <v>20</v>
      </c>
      <c r="I1" s="22"/>
      <c r="K1" s="22" t="s">
        <v>16</v>
      </c>
      <c r="L1" s="22"/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7</v>
      </c>
      <c r="L2" t="s">
        <v>8</v>
      </c>
    </row>
    <row r="3" spans="1:12" x14ac:dyDescent="0.3">
      <c r="A3">
        <v>1225039.6323529412</v>
      </c>
      <c r="B3">
        <v>306259.9080882353</v>
      </c>
      <c r="C3">
        <v>240</v>
      </c>
      <c r="D3">
        <v>4200</v>
      </c>
      <c r="E3">
        <v>20</v>
      </c>
      <c r="F3">
        <v>63</v>
      </c>
      <c r="G3">
        <v>9.8000000000000007</v>
      </c>
      <c r="H3">
        <v>3.8450000000000005E-2</v>
      </c>
      <c r="I3">
        <v>3.3637182717160066</v>
      </c>
      <c r="K3">
        <v>3.4401579125775683E-2</v>
      </c>
      <c r="L3">
        <v>3.3943044464219021</v>
      </c>
    </row>
    <row r="4" spans="1:12" x14ac:dyDescent="0.3">
      <c r="A4">
        <v>1225039.6323529412</v>
      </c>
      <c r="B4">
        <v>382824.8851102941</v>
      </c>
      <c r="C4">
        <v>240</v>
      </c>
      <c r="D4">
        <v>4200</v>
      </c>
      <c r="E4">
        <v>20</v>
      </c>
      <c r="F4">
        <v>63</v>
      </c>
      <c r="G4">
        <v>9.8000000000000007</v>
      </c>
      <c r="H4">
        <v>8.4999999999999992E-2</v>
      </c>
      <c r="I4">
        <v>3.1381807680539326</v>
      </c>
      <c r="K4">
        <v>7.9032085804553454E-2</v>
      </c>
      <c r="L4">
        <v>3.1594556201344388</v>
      </c>
    </row>
    <row r="5" spans="1:12" x14ac:dyDescent="0.3">
      <c r="A5">
        <v>1225039.6323529412</v>
      </c>
      <c r="B5">
        <v>459389.86213235295</v>
      </c>
      <c r="C5">
        <v>240</v>
      </c>
      <c r="D5">
        <v>4200</v>
      </c>
      <c r="E5">
        <v>20</v>
      </c>
      <c r="F5">
        <v>63</v>
      </c>
      <c r="G5">
        <v>9.8000000000000007</v>
      </c>
      <c r="H5">
        <v>0.18140000000000001</v>
      </c>
      <c r="I5">
        <v>2.9088162743151447</v>
      </c>
      <c r="K5">
        <v>0.16831321535736299</v>
      </c>
      <c r="L5">
        <v>2.9321478647807853</v>
      </c>
    </row>
    <row r="6" spans="1:12" x14ac:dyDescent="0.3">
      <c r="A6">
        <v>1225039.6323529412</v>
      </c>
      <c r="B6">
        <v>535954.83915441181</v>
      </c>
      <c r="C6">
        <v>240</v>
      </c>
      <c r="D6">
        <v>4200</v>
      </c>
      <c r="E6">
        <v>20</v>
      </c>
      <c r="F6">
        <v>63</v>
      </c>
      <c r="G6">
        <v>9.8000000000000007</v>
      </c>
      <c r="H6">
        <v>0.36294999999999999</v>
      </c>
      <c r="I6">
        <v>2.6847227233362343</v>
      </c>
      <c r="K6">
        <v>0.33189632699055505</v>
      </c>
      <c r="L6">
        <v>2.7144832083050328</v>
      </c>
    </row>
    <row r="7" spans="1:12" x14ac:dyDescent="0.3">
      <c r="A7">
        <v>1225039.6323529412</v>
      </c>
      <c r="B7">
        <v>612519.8161764706</v>
      </c>
      <c r="C7">
        <v>240</v>
      </c>
      <c r="D7">
        <v>4200</v>
      </c>
      <c r="E7">
        <v>20</v>
      </c>
      <c r="F7">
        <v>63</v>
      </c>
      <c r="G7">
        <v>9.8000000000000007</v>
      </c>
      <c r="H7">
        <v>0.68110000000000004</v>
      </c>
      <c r="I7">
        <v>2.4670797897827037</v>
      </c>
      <c r="K7">
        <v>0.60803199512844408</v>
      </c>
      <c r="L7">
        <v>2.5074482151585813</v>
      </c>
    </row>
    <row r="8" spans="1:12" x14ac:dyDescent="0.3">
      <c r="A8">
        <v>1225039.6323529412</v>
      </c>
      <c r="B8">
        <v>689084.7931985294</v>
      </c>
      <c r="C8">
        <v>240</v>
      </c>
      <c r="D8">
        <v>4200</v>
      </c>
      <c r="E8">
        <v>20</v>
      </c>
      <c r="F8">
        <v>63</v>
      </c>
      <c r="G8">
        <v>9.8000000000000007</v>
      </c>
      <c r="H8">
        <v>1.1529</v>
      </c>
      <c r="I8">
        <v>2.2724722867688469</v>
      </c>
      <c r="K8">
        <v>1.0411579833593421</v>
      </c>
      <c r="L8">
        <v>2.3111755613225671</v>
      </c>
    </row>
    <row r="9" spans="1:12" x14ac:dyDescent="0.3">
      <c r="A9">
        <v>1225039.6323529412</v>
      </c>
      <c r="B9">
        <v>765649.77022058819</v>
      </c>
      <c r="C9">
        <v>240</v>
      </c>
      <c r="D9">
        <v>4200</v>
      </c>
      <c r="E9">
        <v>20</v>
      </c>
      <c r="F9">
        <v>63</v>
      </c>
      <c r="G9">
        <v>9.8000000000000007</v>
      </c>
      <c r="H9">
        <v>1.83545</v>
      </c>
      <c r="I9">
        <v>2.0889858159619146</v>
      </c>
      <c r="K9">
        <v>1.6781692518265778</v>
      </c>
      <c r="L9">
        <v>2.1252784537964522</v>
      </c>
    </row>
    <row r="10" spans="1:12" x14ac:dyDescent="0.3">
      <c r="A10">
        <v>1225039.6323529412</v>
      </c>
      <c r="B10">
        <v>842214.74724264711</v>
      </c>
      <c r="C10">
        <v>240</v>
      </c>
      <c r="D10">
        <v>4200</v>
      </c>
      <c r="E10">
        <v>20</v>
      </c>
      <c r="F10">
        <v>63</v>
      </c>
      <c r="G10">
        <v>9.8000000000000007</v>
      </c>
      <c r="H10">
        <v>2.8092999999999999</v>
      </c>
      <c r="I10">
        <v>1.9095901837553813</v>
      </c>
      <c r="K10">
        <v>2.5641154254485432</v>
      </c>
      <c r="L10">
        <v>1.9491098425417166</v>
      </c>
    </row>
    <row r="11" spans="1:12" x14ac:dyDescent="0.3">
      <c r="A11">
        <v>1225039.6323529412</v>
      </c>
      <c r="B11">
        <v>918779.7242647059</v>
      </c>
      <c r="C11">
        <v>240</v>
      </c>
      <c r="D11">
        <v>4200</v>
      </c>
      <c r="E11">
        <v>20</v>
      </c>
      <c r="F11">
        <v>63</v>
      </c>
      <c r="G11">
        <v>9.8000000000000007</v>
      </c>
      <c r="H11">
        <v>4.0461</v>
      </c>
      <c r="I11">
        <v>1.7453612866532671</v>
      </c>
      <c r="K11">
        <v>3.7380718490825138</v>
      </c>
      <c r="L11">
        <v>1.7819251599859369</v>
      </c>
    </row>
    <row r="12" spans="1:12" x14ac:dyDescent="0.3">
      <c r="A12">
        <v>1225039.6323529412</v>
      </c>
      <c r="B12">
        <v>995344.7012867647</v>
      </c>
      <c r="C12">
        <v>240</v>
      </c>
      <c r="D12">
        <v>4200</v>
      </c>
      <c r="E12">
        <v>20</v>
      </c>
      <c r="F12">
        <v>63</v>
      </c>
      <c r="G12">
        <v>9.8000000000000007</v>
      </c>
      <c r="H12">
        <v>5.63185</v>
      </c>
      <c r="I12">
        <v>1.5864511727271062</v>
      </c>
      <c r="K12">
        <v>5.2297801132044519</v>
      </c>
      <c r="L12">
        <v>1.6229710096913545</v>
      </c>
    </row>
    <row r="13" spans="1:12" x14ac:dyDescent="0.3">
      <c r="A13">
        <v>1225039.6323529412</v>
      </c>
      <c r="B13">
        <v>1071909.6783088236</v>
      </c>
      <c r="C13">
        <v>240</v>
      </c>
      <c r="D13">
        <v>4200</v>
      </c>
      <c r="E13">
        <v>20</v>
      </c>
      <c r="F13">
        <v>63</v>
      </c>
      <c r="G13">
        <v>9.8000000000000007</v>
      </c>
      <c r="H13">
        <v>7.5454499999999998</v>
      </c>
      <c r="I13">
        <v>1.4363281061628383</v>
      </c>
      <c r="K13">
        <v>7.0572852521395779</v>
      </c>
      <c r="L13">
        <v>1.4715379025568525</v>
      </c>
    </row>
    <row r="14" spans="1:12" x14ac:dyDescent="0.3">
      <c r="A14">
        <v>1225039.6323529412</v>
      </c>
      <c r="B14">
        <v>1148474.6553308824</v>
      </c>
      <c r="C14">
        <v>240</v>
      </c>
      <c r="D14">
        <v>4200</v>
      </c>
      <c r="E14">
        <v>20</v>
      </c>
      <c r="F14">
        <v>63</v>
      </c>
      <c r="G14">
        <v>9.8000000000000007</v>
      </c>
      <c r="H14">
        <v>9.7970000000000006</v>
      </c>
      <c r="I14">
        <v>1.2932054824491155</v>
      </c>
      <c r="K14">
        <v>9.22598060569808</v>
      </c>
      <c r="L14">
        <v>1.3269669607984658</v>
      </c>
    </row>
    <row r="15" spans="1:12" x14ac:dyDescent="0.3">
      <c r="A15">
        <v>1225039.6323529412</v>
      </c>
      <c r="B15">
        <v>1225039.6323529412</v>
      </c>
      <c r="C15">
        <v>240</v>
      </c>
      <c r="D15">
        <v>4200</v>
      </c>
      <c r="E15">
        <v>20</v>
      </c>
      <c r="F15">
        <v>63</v>
      </c>
      <c r="G15">
        <v>9.8000000000000007</v>
      </c>
      <c r="H15">
        <v>12.37655</v>
      </c>
      <c r="I15">
        <v>1.156367180268195</v>
      </c>
      <c r="K15">
        <v>11.728599010157549</v>
      </c>
      <c r="L15">
        <v>1.1886638275076649</v>
      </c>
    </row>
    <row r="16" spans="1:12" x14ac:dyDescent="0.3">
      <c r="A16">
        <v>1225039.6323529412</v>
      </c>
      <c r="B16">
        <v>1301604.609375</v>
      </c>
      <c r="C16">
        <v>240</v>
      </c>
      <c r="D16">
        <v>4200</v>
      </c>
      <c r="E16">
        <v>20</v>
      </c>
      <c r="F16">
        <v>63</v>
      </c>
      <c r="G16">
        <v>9.8000000000000007</v>
      </c>
      <c r="H16">
        <v>15.286300000000001</v>
      </c>
      <c r="I16">
        <v>1.0242313807513126</v>
      </c>
      <c r="K16">
        <v>14.546148910950762</v>
      </c>
      <c r="L16">
        <v>1.0560990197269959</v>
      </c>
    </row>
    <row r="17" spans="1:12" x14ac:dyDescent="0.3">
      <c r="A17">
        <v>1225039.6323529412</v>
      </c>
      <c r="B17">
        <v>1378169.5863970588</v>
      </c>
      <c r="C17">
        <v>240</v>
      </c>
      <c r="D17">
        <v>4200</v>
      </c>
      <c r="E17">
        <v>20</v>
      </c>
      <c r="F17">
        <v>63</v>
      </c>
      <c r="G17">
        <v>9.8000000000000007</v>
      </c>
      <c r="H17">
        <v>18.457100000000001</v>
      </c>
      <c r="I17">
        <v>0.89808168966048019</v>
      </c>
      <c r="K17">
        <v>17.649606983050205</v>
      </c>
      <c r="L17">
        <v>0.92880116683241409</v>
      </c>
    </row>
    <row r="18" spans="1:12" x14ac:dyDescent="0.3">
      <c r="A18">
        <v>1225039.6323529412</v>
      </c>
      <c r="B18">
        <v>1454734.5634191176</v>
      </c>
      <c r="C18">
        <v>240</v>
      </c>
      <c r="D18">
        <v>4200</v>
      </c>
      <c r="E18">
        <v>20</v>
      </c>
      <c r="F18">
        <v>63</v>
      </c>
      <c r="G18">
        <v>9.8000000000000007</v>
      </c>
      <c r="H18">
        <v>21.92745</v>
      </c>
      <c r="I18">
        <v>0.77464577641590793</v>
      </c>
      <c r="K18">
        <v>21.002140705569651</v>
      </c>
      <c r="L18">
        <v>0.80634697110088327</v>
      </c>
    </row>
    <row r="19" spans="1:12" x14ac:dyDescent="0.3">
      <c r="A19">
        <v>1225039.6323529412</v>
      </c>
      <c r="B19">
        <v>1531299.5404411764</v>
      </c>
      <c r="C19">
        <v>240</v>
      </c>
      <c r="D19">
        <v>4200</v>
      </c>
      <c r="E19">
        <v>20</v>
      </c>
      <c r="F19">
        <v>63</v>
      </c>
      <c r="G19">
        <v>9.8000000000000007</v>
      </c>
      <c r="H19">
        <v>25.499400000000001</v>
      </c>
      <c r="I19">
        <v>0.65885637804724939</v>
      </c>
      <c r="K19">
        <v>24.56122037836489</v>
      </c>
      <c r="L19">
        <v>0.68836269849755782</v>
      </c>
    </row>
    <row r="20" spans="1:12" x14ac:dyDescent="0.3">
      <c r="A20">
        <v>1225039.6323529412</v>
      </c>
      <c r="B20">
        <v>1607864.5174632354</v>
      </c>
      <c r="C20">
        <v>240</v>
      </c>
      <c r="D20">
        <v>4200</v>
      </c>
      <c r="E20">
        <v>20</v>
      </c>
      <c r="F20">
        <v>63</v>
      </c>
      <c r="G20">
        <v>9.8000000000000007</v>
      </c>
      <c r="H20">
        <v>29.280099999999997</v>
      </c>
      <c r="I20">
        <v>0.54522031663527271</v>
      </c>
      <c r="K20">
        <v>28.280999127901506</v>
      </c>
      <c r="L20">
        <v>0.5745140694347578</v>
      </c>
    </row>
    <row r="21" spans="1:12" x14ac:dyDescent="0.3">
      <c r="A21">
        <v>1225039.6323529412</v>
      </c>
      <c r="B21">
        <v>1684429.4944852942</v>
      </c>
      <c r="C21">
        <v>240</v>
      </c>
      <c r="D21">
        <v>4200</v>
      </c>
      <c r="E21">
        <v>20</v>
      </c>
      <c r="F21">
        <v>63</v>
      </c>
      <c r="G21">
        <v>9.8000000000000007</v>
      </c>
      <c r="H21">
        <v>33.1265</v>
      </c>
      <c r="I21">
        <v>0.43642279948391455</v>
      </c>
      <c r="K21">
        <v>32.114393530288332</v>
      </c>
      <c r="L21">
        <v>0.46450235787272859</v>
      </c>
    </row>
    <row r="22" spans="1:12" x14ac:dyDescent="0.3">
      <c r="A22">
        <v>1225039.6323529412</v>
      </c>
      <c r="B22">
        <v>1760994.471507353</v>
      </c>
      <c r="C22">
        <v>240</v>
      </c>
      <c r="D22">
        <v>4200</v>
      </c>
      <c r="E22">
        <v>20</v>
      </c>
      <c r="F22">
        <v>63</v>
      </c>
      <c r="G22">
        <v>9.8000000000000007</v>
      </c>
      <c r="H22">
        <v>37.099249999999998</v>
      </c>
      <c r="I22">
        <v>0.32922583091064622</v>
      </c>
      <c r="K22">
        <v>36.014923779517716</v>
      </c>
      <c r="L22">
        <v>0.35805991573368762</v>
      </c>
    </row>
    <row r="23" spans="1:12" x14ac:dyDescent="0.3">
      <c r="A23">
        <v>1225039.6323529412</v>
      </c>
      <c r="B23">
        <v>1837559.4485294118</v>
      </c>
      <c r="C23">
        <v>240</v>
      </c>
      <c r="D23">
        <v>4200</v>
      </c>
      <c r="E23">
        <v>20</v>
      </c>
      <c r="F23">
        <v>63</v>
      </c>
      <c r="G23">
        <v>9.8000000000000007</v>
      </c>
      <c r="H23">
        <v>40.982100000000003</v>
      </c>
      <c r="I23">
        <v>0.22800545466024033</v>
      </c>
      <c r="K23">
        <v>39.938230296713186</v>
      </c>
      <c r="L23">
        <v>0.25494626030464695</v>
      </c>
    </row>
    <row r="24" spans="1:12" x14ac:dyDescent="0.3">
      <c r="A24">
        <v>1225039.6323529412</v>
      </c>
      <c r="B24">
        <v>1914124.4255514706</v>
      </c>
      <c r="C24">
        <v>240</v>
      </c>
      <c r="D24">
        <v>4200</v>
      </c>
      <c r="E24">
        <v>20</v>
      </c>
      <c r="F24">
        <v>63</v>
      </c>
      <c r="G24">
        <v>9.8000000000000007</v>
      </c>
      <c r="H24">
        <v>44.902799999999999</v>
      </c>
      <c r="I24">
        <v>0.12811748379948551</v>
      </c>
      <c r="K24">
        <v>43.843246431862902</v>
      </c>
      <c r="L24">
        <v>0.15494468099142061</v>
      </c>
    </row>
    <row r="25" spans="1:12" x14ac:dyDescent="0.3">
      <c r="A25">
        <v>1225039.6323529412</v>
      </c>
      <c r="B25">
        <v>1990689.4025735294</v>
      </c>
      <c r="C25">
        <v>240</v>
      </c>
      <c r="D25">
        <v>4200</v>
      </c>
      <c r="E25">
        <v>20</v>
      </c>
      <c r="F25">
        <v>63</v>
      </c>
      <c r="G25">
        <v>9.8000000000000007</v>
      </c>
      <c r="H25">
        <v>48.703499999999998</v>
      </c>
      <c r="I25">
        <v>3.2504158224157705E-2</v>
      </c>
      <c r="K25">
        <v>47.693034771446207</v>
      </c>
      <c r="L25">
        <v>5.7859309098557354E-2</v>
      </c>
    </row>
    <row r="26" spans="1:12" x14ac:dyDescent="0.3">
      <c r="A26">
        <v>1225039.6323529412</v>
      </c>
      <c r="B26">
        <v>2067254.3795955882</v>
      </c>
      <c r="C26">
        <v>240</v>
      </c>
      <c r="D26">
        <v>4200</v>
      </c>
      <c r="E26">
        <v>20</v>
      </c>
      <c r="F26">
        <v>63</v>
      </c>
      <c r="G26">
        <v>9.8000000000000007</v>
      </c>
      <c r="H26">
        <v>52.487700000000004</v>
      </c>
      <c r="I26">
        <v>-6.2397858886930203E-2</v>
      </c>
      <c r="K26">
        <v>48.544685753485481</v>
      </c>
      <c r="L26">
        <v>3.648741291047513E-2</v>
      </c>
    </row>
    <row r="27" spans="1:12" x14ac:dyDescent="0.3">
      <c r="A27">
        <v>1225039.6323529412</v>
      </c>
      <c r="B27">
        <v>2143819.3566176472</v>
      </c>
      <c r="C27">
        <v>240</v>
      </c>
      <c r="D27">
        <v>4200</v>
      </c>
      <c r="E27">
        <v>20</v>
      </c>
      <c r="F27">
        <v>63</v>
      </c>
      <c r="G27">
        <v>9.8000000000000007</v>
      </c>
      <c r="H27">
        <v>56.089199999999991</v>
      </c>
      <c r="I27">
        <v>-0.15323114186882156</v>
      </c>
      <c r="K27">
        <v>44.897283825958368</v>
      </c>
      <c r="L27">
        <v>0.12825689448044056</v>
      </c>
    </row>
    <row r="28" spans="1:12" x14ac:dyDescent="0.3">
      <c r="A28">
        <v>1489250.5147058824</v>
      </c>
      <c r="B28">
        <v>372312.6286764706</v>
      </c>
      <c r="C28">
        <v>240</v>
      </c>
      <c r="D28">
        <v>4200</v>
      </c>
      <c r="E28">
        <v>20</v>
      </c>
      <c r="F28">
        <v>63</v>
      </c>
      <c r="G28">
        <v>12.6</v>
      </c>
      <c r="H28">
        <v>2.035E-2</v>
      </c>
      <c r="I28">
        <v>3.5355027557997234</v>
      </c>
      <c r="K28">
        <v>1.944608543312798E-2</v>
      </c>
      <c r="L28">
        <v>3.5474891919508029</v>
      </c>
    </row>
    <row r="29" spans="1:12" x14ac:dyDescent="0.3">
      <c r="A29">
        <v>1489250.5147058824</v>
      </c>
      <c r="B29">
        <v>465390.78584558825</v>
      </c>
      <c r="C29">
        <v>240</v>
      </c>
      <c r="D29">
        <v>4200</v>
      </c>
      <c r="E29">
        <v>20</v>
      </c>
      <c r="F29">
        <v>63</v>
      </c>
      <c r="G29">
        <v>12.6</v>
      </c>
      <c r="H29">
        <v>5.1599999999999993E-2</v>
      </c>
      <c r="I29">
        <v>3.2816544189860455</v>
      </c>
      <c r="K29">
        <v>4.6513742160325666E-2</v>
      </c>
      <c r="L29">
        <v>3.3108065839636582</v>
      </c>
    </row>
    <row r="30" spans="1:12" x14ac:dyDescent="0.3">
      <c r="A30">
        <v>1489250.5147058824</v>
      </c>
      <c r="B30">
        <v>558468.9430147059</v>
      </c>
      <c r="C30">
        <v>240</v>
      </c>
      <c r="D30">
        <v>4200</v>
      </c>
      <c r="E30">
        <v>20</v>
      </c>
      <c r="F30">
        <v>63</v>
      </c>
      <c r="G30">
        <v>12.6</v>
      </c>
      <c r="H30">
        <v>0.11555</v>
      </c>
      <c r="I30">
        <v>3.0470490440950999</v>
      </c>
      <c r="K30">
        <v>0.10301196241152555</v>
      </c>
      <c r="L30">
        <v>3.081408299830374</v>
      </c>
    </row>
    <row r="31" spans="1:12" x14ac:dyDescent="0.3">
      <c r="A31">
        <v>1489250.5147058824</v>
      </c>
      <c r="B31">
        <v>651547.10018382361</v>
      </c>
      <c r="C31">
        <v>240</v>
      </c>
      <c r="D31">
        <v>4200</v>
      </c>
      <c r="E31">
        <v>20</v>
      </c>
      <c r="F31">
        <v>63</v>
      </c>
      <c r="G31">
        <v>12.6</v>
      </c>
      <c r="H31">
        <v>0.24304999999999999</v>
      </c>
      <c r="I31">
        <v>2.8161035253077102</v>
      </c>
      <c r="K31">
        <v>0.21072217310798003</v>
      </c>
      <c r="L31">
        <v>2.8616482540402068</v>
      </c>
    </row>
    <row r="32" spans="1:12" x14ac:dyDescent="0.3">
      <c r="A32">
        <v>1489250.5147058824</v>
      </c>
      <c r="B32">
        <v>744625.2573529412</v>
      </c>
      <c r="C32">
        <v>240</v>
      </c>
      <c r="D32">
        <v>4200</v>
      </c>
      <c r="E32">
        <v>20</v>
      </c>
      <c r="F32">
        <v>63</v>
      </c>
      <c r="G32">
        <v>12.6</v>
      </c>
      <c r="H32">
        <v>0.44504999999999995</v>
      </c>
      <c r="I32">
        <v>2.6158333072261897</v>
      </c>
      <c r="K32">
        <v>0.3992917827018827</v>
      </c>
      <c r="L32">
        <v>2.6526680824344915</v>
      </c>
    </row>
    <row r="33" spans="1:12" x14ac:dyDescent="0.3">
      <c r="A33">
        <v>1489250.5147058824</v>
      </c>
      <c r="B33">
        <v>837703.4145220588</v>
      </c>
      <c r="C33">
        <v>240</v>
      </c>
      <c r="D33">
        <v>4200</v>
      </c>
      <c r="E33">
        <v>20</v>
      </c>
      <c r="F33">
        <v>63</v>
      </c>
      <c r="G33">
        <v>12.6</v>
      </c>
      <c r="H33">
        <v>0.77879999999999994</v>
      </c>
      <c r="I33">
        <v>2.4187018758277761</v>
      </c>
      <c r="K33">
        <v>0.70507620466762067</v>
      </c>
      <c r="L33">
        <v>2.4546667638856694</v>
      </c>
    </row>
    <row r="34" spans="1:12" x14ac:dyDescent="0.3">
      <c r="A34">
        <v>1489250.5147058824</v>
      </c>
      <c r="B34">
        <v>930781.5716911765</v>
      </c>
      <c r="C34">
        <v>240</v>
      </c>
      <c r="D34">
        <v>4200</v>
      </c>
      <c r="E34">
        <v>20</v>
      </c>
      <c r="F34">
        <v>63</v>
      </c>
      <c r="G34">
        <v>12.6</v>
      </c>
      <c r="H34">
        <v>1.2701499999999999</v>
      </c>
      <c r="I34">
        <v>2.2352186146548383</v>
      </c>
      <c r="K34">
        <v>1.1686886433392107</v>
      </c>
      <c r="L34">
        <v>2.2672694115198917</v>
      </c>
    </row>
    <row r="35" spans="1:12" x14ac:dyDescent="0.3">
      <c r="A35">
        <v>1489250.5147058824</v>
      </c>
      <c r="B35">
        <v>1023859.7288602942</v>
      </c>
      <c r="C35">
        <v>240</v>
      </c>
      <c r="D35">
        <v>4200</v>
      </c>
      <c r="E35">
        <v>20</v>
      </c>
      <c r="F35">
        <v>63</v>
      </c>
      <c r="G35">
        <v>12.6</v>
      </c>
      <c r="H35">
        <v>2.0058500000000001</v>
      </c>
      <c r="I35">
        <v>2.0525421819489531</v>
      </c>
      <c r="K35">
        <v>1.8317228644909034</v>
      </c>
      <c r="L35">
        <v>2.0898146004236868</v>
      </c>
    </row>
    <row r="36" spans="1:12" x14ac:dyDescent="0.3">
      <c r="A36">
        <v>1489250.5147058824</v>
      </c>
      <c r="B36">
        <v>1116937.8860294118</v>
      </c>
      <c r="C36">
        <v>240</v>
      </c>
      <c r="D36">
        <v>4200</v>
      </c>
      <c r="E36">
        <v>20</v>
      </c>
      <c r="F36">
        <v>63</v>
      </c>
      <c r="G36">
        <v>12.6</v>
      </c>
      <c r="H36">
        <v>2.9739499999999999</v>
      </c>
      <c r="I36">
        <v>1.8846359884959358</v>
      </c>
      <c r="K36">
        <v>2.733224469224782</v>
      </c>
      <c r="L36">
        <v>1.92153345080631</v>
      </c>
    </row>
    <row r="37" spans="1:12" x14ac:dyDescent="0.3">
      <c r="A37">
        <v>1489250.5147058824</v>
      </c>
      <c r="B37">
        <v>1210016.0431985294</v>
      </c>
      <c r="C37">
        <v>240</v>
      </c>
      <c r="D37">
        <v>4200</v>
      </c>
      <c r="E37">
        <v>20</v>
      </c>
      <c r="F37">
        <v>63</v>
      </c>
      <c r="G37">
        <v>12.6</v>
      </c>
      <c r="H37">
        <v>4.2408999999999999</v>
      </c>
      <c r="I37">
        <v>1.72339012208598</v>
      </c>
      <c r="K37">
        <v>3.9064391092468509</v>
      </c>
      <c r="L37">
        <v>1.7616480382589192</v>
      </c>
    </row>
    <row r="38" spans="1:12" x14ac:dyDescent="0.3">
      <c r="A38">
        <v>1489250.5147058824</v>
      </c>
      <c r="B38">
        <v>1303094.2003676472</v>
      </c>
      <c r="C38">
        <v>240</v>
      </c>
      <c r="D38">
        <v>4200</v>
      </c>
      <c r="E38">
        <v>20</v>
      </c>
      <c r="F38">
        <v>63</v>
      </c>
      <c r="G38">
        <v>12.6</v>
      </c>
      <c r="H38">
        <v>5.7674000000000003</v>
      </c>
      <c r="I38">
        <v>1.574603476077082</v>
      </c>
      <c r="K38">
        <v>5.376242505572093</v>
      </c>
      <c r="L38">
        <v>1.6094185577252096</v>
      </c>
    </row>
    <row r="39" spans="1:12" x14ac:dyDescent="0.3">
      <c r="A39">
        <v>1489250.5147058824</v>
      </c>
      <c r="B39">
        <v>1396172.3575367648</v>
      </c>
      <c r="C39">
        <v>240</v>
      </c>
      <c r="D39">
        <v>4200</v>
      </c>
      <c r="E39">
        <v>20</v>
      </c>
      <c r="F39">
        <v>63</v>
      </c>
      <c r="G39">
        <v>12.6</v>
      </c>
      <c r="H39">
        <v>7.6446500000000004</v>
      </c>
      <c r="I39">
        <v>1.4293871140986969</v>
      </c>
      <c r="K39">
        <v>7.1573596399871819</v>
      </c>
      <c r="L39">
        <v>1.4641711426697124</v>
      </c>
    </row>
    <row r="40" spans="1:12" x14ac:dyDescent="0.3">
      <c r="A40">
        <v>1489250.5147058824</v>
      </c>
      <c r="B40">
        <v>1489250.5147058824</v>
      </c>
      <c r="C40">
        <v>240</v>
      </c>
      <c r="D40">
        <v>4200</v>
      </c>
      <c r="E40">
        <v>20</v>
      </c>
      <c r="F40">
        <v>63</v>
      </c>
      <c r="G40">
        <v>12.6</v>
      </c>
      <c r="H40">
        <v>9.8398500000000002</v>
      </c>
      <c r="I40">
        <v>1.2907309171690355</v>
      </c>
      <c r="K40">
        <v>9.2537199030260133</v>
      </c>
      <c r="L40">
        <v>1.3252917686261929</v>
      </c>
    </row>
    <row r="41" spans="1:12" x14ac:dyDescent="0.3">
      <c r="A41">
        <v>1489250.5147058824</v>
      </c>
      <c r="B41">
        <v>1582328.671875</v>
      </c>
      <c r="C41">
        <v>240</v>
      </c>
      <c r="D41">
        <v>4200</v>
      </c>
      <c r="E41">
        <v>20</v>
      </c>
      <c r="F41">
        <v>63</v>
      </c>
      <c r="G41">
        <v>12.6</v>
      </c>
      <c r="H41">
        <v>12.3155</v>
      </c>
      <c r="I41">
        <v>1.1593587095446443</v>
      </c>
      <c r="K41">
        <v>11.658504218390108</v>
      </c>
      <c r="L41">
        <v>1.1922325227433037</v>
      </c>
    </row>
    <row r="42" spans="1:12" x14ac:dyDescent="0.3">
      <c r="A42">
        <v>1489250.5147058824</v>
      </c>
      <c r="B42">
        <v>1675406.8290441176</v>
      </c>
      <c r="C42">
        <v>240</v>
      </c>
      <c r="D42">
        <v>4200</v>
      </c>
      <c r="E42">
        <v>20</v>
      </c>
      <c r="F42">
        <v>63</v>
      </c>
      <c r="G42">
        <v>12.6</v>
      </c>
      <c r="H42">
        <v>15.07155</v>
      </c>
      <c r="I42">
        <v>1.0333695301608281</v>
      </c>
      <c r="K42">
        <v>14.354904765301434</v>
      </c>
      <c r="L42">
        <v>1.0645091859402704</v>
      </c>
    </row>
    <row r="43" spans="1:12" x14ac:dyDescent="0.3">
      <c r="A43">
        <v>1489250.5147058824</v>
      </c>
      <c r="B43">
        <v>1768484.9862132354</v>
      </c>
      <c r="C43">
        <v>240</v>
      </c>
      <c r="D43">
        <v>4200</v>
      </c>
      <c r="E43">
        <v>20</v>
      </c>
      <c r="F43">
        <v>63</v>
      </c>
      <c r="G43">
        <v>12.6</v>
      </c>
      <c r="H43">
        <v>18.180800000000001</v>
      </c>
      <c r="I43">
        <v>0.90849642822992993</v>
      </c>
      <c r="K43">
        <v>17.317560740072445</v>
      </c>
      <c r="L43">
        <v>0.94169031536191594</v>
      </c>
    </row>
    <row r="44" spans="1:12" x14ac:dyDescent="0.3">
      <c r="A44">
        <v>1489250.5147058824</v>
      </c>
      <c r="B44">
        <v>1861563.143382353</v>
      </c>
      <c r="C44">
        <v>240</v>
      </c>
      <c r="D44">
        <v>4200</v>
      </c>
      <c r="E44">
        <v>20</v>
      </c>
      <c r="F44">
        <v>63</v>
      </c>
      <c r="G44">
        <v>12.6</v>
      </c>
      <c r="H44">
        <v>21.409050000000001</v>
      </c>
      <c r="I44">
        <v>0.79230818551824078</v>
      </c>
      <c r="K44">
        <v>20.514300707908049</v>
      </c>
      <c r="L44">
        <v>0.8233904111896766</v>
      </c>
    </row>
    <row r="45" spans="1:12" x14ac:dyDescent="0.3">
      <c r="A45">
        <v>1489250.5147058824</v>
      </c>
      <c r="B45">
        <v>1954641.3005514706</v>
      </c>
      <c r="C45">
        <v>240</v>
      </c>
      <c r="D45">
        <v>4200</v>
      </c>
      <c r="E45">
        <v>20</v>
      </c>
      <c r="F45">
        <v>63</v>
      </c>
      <c r="G45">
        <v>12.6</v>
      </c>
      <c r="H45">
        <v>24.855550000000001</v>
      </c>
      <c r="I45">
        <v>0.67904239527827293</v>
      </c>
      <c r="K45">
        <v>23.907889912696799</v>
      </c>
      <c r="L45">
        <v>0.70926861910753691</v>
      </c>
    </row>
    <row r="46" spans="1:12" x14ac:dyDescent="0.3">
      <c r="A46">
        <v>1489250.5147058824</v>
      </c>
      <c r="B46">
        <v>2047719.4577205884</v>
      </c>
      <c r="C46">
        <v>240</v>
      </c>
      <c r="D46">
        <v>4200</v>
      </c>
      <c r="E46">
        <v>20</v>
      </c>
      <c r="F46">
        <v>63</v>
      </c>
      <c r="G46">
        <v>12.6</v>
      </c>
      <c r="H46">
        <v>28.413500000000003</v>
      </c>
      <c r="I46">
        <v>0.57060120722987173</v>
      </c>
      <c r="K46">
        <v>27.457980847105112</v>
      </c>
      <c r="L46">
        <v>0.59901989612231243</v>
      </c>
    </row>
    <row r="47" spans="1:12" x14ac:dyDescent="0.3">
      <c r="A47">
        <v>1489250.5147058824</v>
      </c>
      <c r="B47">
        <v>2140797.614889706</v>
      </c>
      <c r="C47">
        <v>240</v>
      </c>
      <c r="D47">
        <v>4200</v>
      </c>
      <c r="E47">
        <v>20</v>
      </c>
      <c r="F47">
        <v>63</v>
      </c>
      <c r="G47">
        <v>12.6</v>
      </c>
      <c r="H47">
        <v>32.195</v>
      </c>
      <c r="I47">
        <v>0.46225286042931391</v>
      </c>
      <c r="K47">
        <v>31.12284396250109</v>
      </c>
      <c r="L47">
        <v>0.49237130720121547</v>
      </c>
    </row>
    <row r="48" spans="1:12" x14ac:dyDescent="0.3">
      <c r="A48">
        <v>1489250.5147058824</v>
      </c>
      <c r="B48">
        <v>2233875.7720588236</v>
      </c>
      <c r="C48">
        <v>240</v>
      </c>
      <c r="D48">
        <v>4200</v>
      </c>
      <c r="E48">
        <v>20</v>
      </c>
      <c r="F48">
        <v>63</v>
      </c>
      <c r="G48">
        <v>12.6</v>
      </c>
      <c r="H48">
        <v>35.945700000000002</v>
      </c>
      <c r="I48">
        <v>0.35991058643571672</v>
      </c>
      <c r="K48">
        <v>34.860924865448403</v>
      </c>
      <c r="L48">
        <v>0.38907793235757937</v>
      </c>
    </row>
    <row r="49" spans="1:12" x14ac:dyDescent="0.3">
      <c r="A49">
        <v>1489250.5147058824</v>
      </c>
      <c r="B49">
        <v>2326953.9292279412</v>
      </c>
      <c r="C49">
        <v>240</v>
      </c>
      <c r="D49">
        <v>4200</v>
      </c>
      <c r="E49">
        <v>20</v>
      </c>
      <c r="F49">
        <v>63</v>
      </c>
      <c r="G49">
        <v>12.6</v>
      </c>
      <c r="H49">
        <v>39.664650000000002</v>
      </c>
      <c r="I49">
        <v>0.26203689189046331</v>
      </c>
      <c r="K49">
        <v>38.632155720501856</v>
      </c>
      <c r="L49">
        <v>0.28891932560334427</v>
      </c>
    </row>
    <row r="50" spans="1:12" x14ac:dyDescent="0.3">
      <c r="A50">
        <v>1489250.5147058824</v>
      </c>
      <c r="B50">
        <v>2420032.0863970588</v>
      </c>
      <c r="C50">
        <v>240</v>
      </c>
      <c r="D50">
        <v>4200</v>
      </c>
      <c r="E50">
        <v>20</v>
      </c>
      <c r="F50">
        <v>63</v>
      </c>
      <c r="G50">
        <v>12.6</v>
      </c>
      <c r="H50">
        <v>43.482500000000002</v>
      </c>
      <c r="I50">
        <v>0.16410307643820357</v>
      </c>
      <c r="K50">
        <v>42.398998813575759</v>
      </c>
      <c r="L50">
        <v>0.1916964635784657</v>
      </c>
    </row>
    <row r="51" spans="1:12" x14ac:dyDescent="0.3">
      <c r="A51">
        <v>1489250.5147058824</v>
      </c>
      <c r="B51">
        <v>2513110.2435661764</v>
      </c>
      <c r="C51">
        <v>240</v>
      </c>
      <c r="D51">
        <v>4200</v>
      </c>
      <c r="E51">
        <v>20</v>
      </c>
      <c r="F51">
        <v>63</v>
      </c>
      <c r="G51">
        <v>12.6</v>
      </c>
      <c r="H51">
        <v>47.197699999999998</v>
      </c>
      <c r="I51">
        <v>7.0301108797317283E-2</v>
      </c>
      <c r="K51">
        <v>46.127222141208748</v>
      </c>
      <c r="L51">
        <v>9.7229120447245299E-2</v>
      </c>
    </row>
    <row r="52" spans="1:12" x14ac:dyDescent="0.3">
      <c r="A52">
        <v>1489250.5147058824</v>
      </c>
      <c r="B52">
        <v>2606188.4007352944</v>
      </c>
      <c r="C52">
        <v>240</v>
      </c>
      <c r="D52">
        <v>4200</v>
      </c>
      <c r="E52">
        <v>20</v>
      </c>
      <c r="F52">
        <v>63</v>
      </c>
      <c r="G52">
        <v>12.6</v>
      </c>
      <c r="H52">
        <v>50.889099999999999</v>
      </c>
      <c r="I52">
        <v>-2.2288277200129145E-2</v>
      </c>
      <c r="K52">
        <v>49.786422528842508</v>
      </c>
      <c r="L52">
        <v>5.353618853720165E-3</v>
      </c>
    </row>
    <row r="53" spans="1:12" x14ac:dyDescent="0.3">
      <c r="A53">
        <v>1715327.8676470586</v>
      </c>
      <c r="B53">
        <v>428831.96691176464</v>
      </c>
      <c r="C53">
        <v>240</v>
      </c>
      <c r="D53">
        <v>4200</v>
      </c>
      <c r="E53">
        <v>20</v>
      </c>
      <c r="F53">
        <v>63</v>
      </c>
      <c r="G53">
        <v>15.399999999999999</v>
      </c>
      <c r="H53">
        <v>1.125E-2</v>
      </c>
      <c r="I53">
        <v>3.6891551298536309</v>
      </c>
      <c r="K53">
        <v>1.0245628622995717E-2</v>
      </c>
      <c r="L53">
        <v>3.7128818368429357</v>
      </c>
    </row>
    <row r="54" spans="1:12" x14ac:dyDescent="0.3">
      <c r="A54">
        <v>1715327.8676470586</v>
      </c>
      <c r="B54">
        <v>536039.95863970579</v>
      </c>
      <c r="C54">
        <v>240</v>
      </c>
      <c r="D54">
        <v>4200</v>
      </c>
      <c r="E54">
        <v>20</v>
      </c>
      <c r="F54">
        <v>63</v>
      </c>
      <c r="G54">
        <v>15.399999999999999</v>
      </c>
      <c r="H54">
        <v>2.8049999999999999E-2</v>
      </c>
      <c r="I54">
        <v>3.4498009670216421</v>
      </c>
      <c r="K54">
        <v>2.5623537557672993E-2</v>
      </c>
      <c r="L54">
        <v>3.4741519411011201</v>
      </c>
    </row>
    <row r="55" spans="1:12" x14ac:dyDescent="0.3">
      <c r="A55">
        <v>1715327.8676470586</v>
      </c>
      <c r="B55">
        <v>643247.95036764699</v>
      </c>
      <c r="C55">
        <v>240</v>
      </c>
      <c r="D55">
        <v>4200</v>
      </c>
      <c r="E55">
        <v>20</v>
      </c>
      <c r="F55">
        <v>63</v>
      </c>
      <c r="G55">
        <v>15.399999999999999</v>
      </c>
      <c r="H55">
        <v>6.6250000000000003E-2</v>
      </c>
      <c r="I55">
        <v>3.2105092586508581</v>
      </c>
      <c r="K55">
        <v>5.9262387069225486E-2</v>
      </c>
      <c r="L55">
        <v>3.2424066403086975</v>
      </c>
    </row>
    <row r="56" spans="1:12" x14ac:dyDescent="0.3">
      <c r="A56">
        <v>1715327.8676470586</v>
      </c>
      <c r="B56">
        <v>750455.94209558808</v>
      </c>
      <c r="C56">
        <v>240</v>
      </c>
      <c r="D56">
        <v>4200</v>
      </c>
      <c r="E56">
        <v>20</v>
      </c>
      <c r="F56">
        <v>63</v>
      </c>
      <c r="G56">
        <v>15.399999999999999</v>
      </c>
      <c r="H56">
        <v>0.14885000000000001</v>
      </c>
      <c r="I56">
        <v>2.970102912745356</v>
      </c>
      <c r="K56">
        <v>0.126262926757581</v>
      </c>
      <c r="L56">
        <v>3.0202982850597615</v>
      </c>
    </row>
    <row r="57" spans="1:12" x14ac:dyDescent="0.3">
      <c r="A57">
        <v>1715327.8676470586</v>
      </c>
      <c r="B57">
        <v>857663.93382352928</v>
      </c>
      <c r="C57">
        <v>240</v>
      </c>
      <c r="D57">
        <v>4200</v>
      </c>
      <c r="E57">
        <v>20</v>
      </c>
      <c r="F57">
        <v>63</v>
      </c>
      <c r="G57">
        <v>15.399999999999999</v>
      </c>
      <c r="H57">
        <v>0.28084999999999999</v>
      </c>
      <c r="I57">
        <v>2.7693399141053976</v>
      </c>
      <c r="K57">
        <v>0.24836279350611834</v>
      </c>
      <c r="L57">
        <v>2.8091495999895031</v>
      </c>
    </row>
    <row r="58" spans="1:12" x14ac:dyDescent="0.3">
      <c r="A58">
        <v>1715327.8676470586</v>
      </c>
      <c r="B58">
        <v>964871.92555147049</v>
      </c>
      <c r="C58">
        <v>240</v>
      </c>
      <c r="D58">
        <v>4200</v>
      </c>
      <c r="E58">
        <v>20</v>
      </c>
      <c r="F58">
        <v>63</v>
      </c>
      <c r="G58">
        <v>15.399999999999999</v>
      </c>
      <c r="H58">
        <v>0.51075000000000004</v>
      </c>
      <c r="I58">
        <v>2.568465091818338</v>
      </c>
      <c r="K58">
        <v>0.45372635321174748</v>
      </c>
      <c r="L58">
        <v>2.6092336044921112</v>
      </c>
    </row>
    <row r="59" spans="1:12" x14ac:dyDescent="0.3">
      <c r="A59">
        <v>1715327.8676470586</v>
      </c>
      <c r="B59">
        <v>1072079.9172794116</v>
      </c>
      <c r="C59">
        <v>240</v>
      </c>
      <c r="D59">
        <v>4200</v>
      </c>
      <c r="E59">
        <v>20</v>
      </c>
      <c r="F59">
        <v>63</v>
      </c>
      <c r="G59">
        <v>15.399999999999999</v>
      </c>
      <c r="H59">
        <v>0.86750000000000005</v>
      </c>
      <c r="I59">
        <v>2.3792055113924855</v>
      </c>
      <c r="K59">
        <v>0.77562898410201697</v>
      </c>
      <c r="L59">
        <v>2.4201857763735459</v>
      </c>
    </row>
    <row r="60" spans="1:12" x14ac:dyDescent="0.3">
      <c r="A60">
        <v>1715327.8676470586</v>
      </c>
      <c r="B60">
        <v>1179287.9090073528</v>
      </c>
      <c r="C60">
        <v>240</v>
      </c>
      <c r="D60">
        <v>4200</v>
      </c>
      <c r="E60">
        <v>20</v>
      </c>
      <c r="F60">
        <v>63</v>
      </c>
      <c r="G60">
        <v>15.399999999999999</v>
      </c>
      <c r="H60">
        <v>1.3870499999999999</v>
      </c>
      <c r="I60">
        <v>2.2009297139735184</v>
      </c>
      <c r="K60">
        <v>1.2502496720980916</v>
      </c>
      <c r="L60">
        <v>2.2413255759194213</v>
      </c>
    </row>
    <row r="61" spans="1:12" x14ac:dyDescent="0.3">
      <c r="A61">
        <v>1715327.8676470586</v>
      </c>
      <c r="B61">
        <v>1286495.900735294</v>
      </c>
      <c r="C61">
        <v>240</v>
      </c>
      <c r="D61">
        <v>4200</v>
      </c>
      <c r="E61">
        <v>20</v>
      </c>
      <c r="F61">
        <v>63</v>
      </c>
      <c r="G61">
        <v>15.399999999999999</v>
      </c>
      <c r="H61">
        <v>2.0997499999999998</v>
      </c>
      <c r="I61">
        <v>2.0335696942724559</v>
      </c>
      <c r="K61">
        <v>1.9139500628539974</v>
      </c>
      <c r="L61">
        <v>2.071854618463695</v>
      </c>
    </row>
    <row r="62" spans="1:12" x14ac:dyDescent="0.3">
      <c r="A62">
        <v>1715327.8676470586</v>
      </c>
      <c r="B62">
        <v>1393703.8924632352</v>
      </c>
      <c r="C62">
        <v>240</v>
      </c>
      <c r="D62">
        <v>4200</v>
      </c>
      <c r="E62">
        <v>20</v>
      </c>
      <c r="F62">
        <v>63</v>
      </c>
      <c r="G62">
        <v>15.399999999999999</v>
      </c>
      <c r="H62">
        <v>3.0619000000000001</v>
      </c>
      <c r="I62">
        <v>1.8717731096109107</v>
      </c>
      <c r="K62">
        <v>2.8004596626813205</v>
      </c>
      <c r="L62">
        <v>1.9109641100672663</v>
      </c>
    </row>
    <row r="63" spans="1:12" x14ac:dyDescent="0.3">
      <c r="A63">
        <v>1715327.8676470586</v>
      </c>
      <c r="B63">
        <v>1500911.8841911762</v>
      </c>
      <c r="C63">
        <v>240</v>
      </c>
      <c r="D63">
        <v>4200</v>
      </c>
      <c r="E63">
        <v>20</v>
      </c>
      <c r="F63">
        <v>63</v>
      </c>
      <c r="G63">
        <v>15.399999999999999</v>
      </c>
      <c r="H63">
        <v>4.2633999999999999</v>
      </c>
      <c r="I63">
        <v>1.7209053534125853</v>
      </c>
      <c r="K63">
        <v>3.9383343934593085</v>
      </c>
      <c r="L63">
        <v>1.7578872957974068</v>
      </c>
    </row>
    <row r="64" spans="1:12" x14ac:dyDescent="0.3">
      <c r="A64">
        <v>1715327.8676470586</v>
      </c>
      <c r="B64">
        <v>1608119.8759191174</v>
      </c>
      <c r="C64">
        <v>240</v>
      </c>
      <c r="D64">
        <v>4200</v>
      </c>
      <c r="E64">
        <v>20</v>
      </c>
      <c r="F64">
        <v>63</v>
      </c>
      <c r="G64">
        <v>15.399999999999999</v>
      </c>
      <c r="H64">
        <v>5.7553000000000001</v>
      </c>
      <c r="I64">
        <v>1.5756521091843856</v>
      </c>
      <c r="K64">
        <v>5.3489682546320587</v>
      </c>
      <c r="L64">
        <v>1.6119199280326049</v>
      </c>
    </row>
    <row r="65" spans="1:12" x14ac:dyDescent="0.3">
      <c r="A65">
        <v>1715327.8676470586</v>
      </c>
      <c r="B65">
        <v>1715327.8676470586</v>
      </c>
      <c r="C65">
        <v>240</v>
      </c>
      <c r="D65">
        <v>4200</v>
      </c>
      <c r="E65">
        <v>20</v>
      </c>
      <c r="F65">
        <v>63</v>
      </c>
      <c r="G65">
        <v>15.399999999999999</v>
      </c>
      <c r="H65">
        <v>7.525949999999999</v>
      </c>
      <c r="I65">
        <v>1.4377006803044956</v>
      </c>
      <c r="K65">
        <v>7.0451949483521847</v>
      </c>
      <c r="L65">
        <v>1.4724333273223307</v>
      </c>
    </row>
    <row r="66" spans="1:12" x14ac:dyDescent="0.3">
      <c r="A66">
        <v>1715327.8676470586</v>
      </c>
      <c r="B66">
        <v>1822535.8593749998</v>
      </c>
      <c r="C66">
        <v>240</v>
      </c>
      <c r="D66">
        <v>4200</v>
      </c>
      <c r="E66">
        <v>20</v>
      </c>
      <c r="F66">
        <v>63</v>
      </c>
      <c r="G66">
        <v>15.399999999999999</v>
      </c>
      <c r="H66">
        <v>9.6585999999999999</v>
      </c>
      <c r="I66">
        <v>1.3012526176484178</v>
      </c>
      <c r="K66">
        <v>9.030799087418961</v>
      </c>
      <c r="L66">
        <v>1.3388608349153122</v>
      </c>
    </row>
    <row r="67" spans="1:12" x14ac:dyDescent="0.3">
      <c r="A67">
        <v>1715327.8676470586</v>
      </c>
      <c r="B67">
        <v>1929743.851102941</v>
      </c>
      <c r="C67">
        <v>240</v>
      </c>
      <c r="D67">
        <v>4200</v>
      </c>
      <c r="E67">
        <v>20</v>
      </c>
      <c r="F67">
        <v>63</v>
      </c>
      <c r="G67">
        <v>15.399999999999999</v>
      </c>
      <c r="H67">
        <v>11.9986</v>
      </c>
      <c r="I67">
        <v>1.1750567807773988</v>
      </c>
      <c r="K67">
        <v>11.300513420799652</v>
      </c>
      <c r="L67">
        <v>1.2107003495063045</v>
      </c>
    </row>
    <row r="68" spans="1:12" x14ac:dyDescent="0.3">
      <c r="A68">
        <v>1715327.8676470586</v>
      </c>
      <c r="B68">
        <v>2036951.8428308819</v>
      </c>
      <c r="C68">
        <v>240</v>
      </c>
      <c r="D68">
        <v>4200</v>
      </c>
      <c r="E68">
        <v>20</v>
      </c>
      <c r="F68">
        <v>63</v>
      </c>
      <c r="G68">
        <v>15.399999999999999</v>
      </c>
      <c r="H68">
        <v>14.592250000000002</v>
      </c>
      <c r="I68">
        <v>1.0540828221958283</v>
      </c>
      <c r="K68">
        <v>13.8406005734786</v>
      </c>
      <c r="L68">
        <v>1.0875088003175075</v>
      </c>
    </row>
    <row r="69" spans="1:12" x14ac:dyDescent="0.3">
      <c r="A69">
        <v>1715327.8676470586</v>
      </c>
      <c r="B69">
        <v>2144159.8345588231</v>
      </c>
      <c r="C69">
        <v>240</v>
      </c>
      <c r="D69">
        <v>4200</v>
      </c>
      <c r="E69">
        <v>20</v>
      </c>
      <c r="F69">
        <v>63</v>
      </c>
      <c r="G69">
        <v>15.399999999999999</v>
      </c>
      <c r="H69">
        <v>17.510950000000001</v>
      </c>
      <c r="I69">
        <v>0.93416458675082692</v>
      </c>
      <c r="K69">
        <v>16.62994720926697</v>
      </c>
      <c r="L69">
        <v>0.96889226694204689</v>
      </c>
    </row>
    <row r="70" spans="1:12" x14ac:dyDescent="0.3">
      <c r="A70">
        <v>1715327.8676470586</v>
      </c>
      <c r="B70">
        <v>2251367.8262867643</v>
      </c>
      <c r="C70">
        <v>240</v>
      </c>
      <c r="D70">
        <v>4200</v>
      </c>
      <c r="E70">
        <v>20</v>
      </c>
      <c r="F70">
        <v>63</v>
      </c>
      <c r="G70">
        <v>15.399999999999999</v>
      </c>
      <c r="H70">
        <v>20.638549999999999</v>
      </c>
      <c r="I70">
        <v>0.81902701608218109</v>
      </c>
      <c r="K70">
        <v>19.641406722926657</v>
      </c>
      <c r="L70">
        <v>0.85449977421579815</v>
      </c>
    </row>
    <row r="71" spans="1:12" x14ac:dyDescent="0.3">
      <c r="A71">
        <v>1715327.8676470586</v>
      </c>
      <c r="B71">
        <v>2358575.8180147056</v>
      </c>
      <c r="C71">
        <v>240</v>
      </c>
      <c r="D71">
        <v>4200</v>
      </c>
      <c r="E71">
        <v>20</v>
      </c>
      <c r="F71">
        <v>63</v>
      </c>
      <c r="G71">
        <v>15.399999999999999</v>
      </c>
      <c r="H71">
        <v>23.832449999999998</v>
      </c>
      <c r="I71">
        <v>0.71170253107661174</v>
      </c>
      <c r="K71">
        <v>22.843224513434755</v>
      </c>
      <c r="L71">
        <v>0.74401981043718923</v>
      </c>
    </row>
    <row r="72" spans="1:12" x14ac:dyDescent="0.3">
      <c r="A72">
        <v>1715327.8676470586</v>
      </c>
      <c r="B72">
        <v>2465783.8097426468</v>
      </c>
      <c r="C72">
        <v>240</v>
      </c>
      <c r="D72">
        <v>4200</v>
      </c>
      <c r="E72">
        <v>20</v>
      </c>
      <c r="F72">
        <v>63</v>
      </c>
      <c r="G72">
        <v>15.399999999999999</v>
      </c>
      <c r="H72">
        <v>27.262799999999999</v>
      </c>
      <c r="I72">
        <v>0.60488411282446941</v>
      </c>
      <c r="K72">
        <v>26.200590917425981</v>
      </c>
      <c r="L72">
        <v>0.63717352858941889</v>
      </c>
    </row>
    <row r="73" spans="1:12" x14ac:dyDescent="0.3">
      <c r="A73">
        <v>1715327.8676470586</v>
      </c>
      <c r="B73">
        <v>2572991.801470588</v>
      </c>
      <c r="C73">
        <v>240</v>
      </c>
      <c r="D73">
        <v>4200</v>
      </c>
      <c r="E73">
        <v>20</v>
      </c>
      <c r="F73">
        <v>63</v>
      </c>
      <c r="G73">
        <v>15.399999999999999</v>
      </c>
      <c r="H73">
        <v>30.756399999999999</v>
      </c>
      <c r="I73">
        <v>0.50276713873603518</v>
      </c>
      <c r="K73">
        <v>29.677072894653168</v>
      </c>
      <c r="L73">
        <v>0.53371105723226753</v>
      </c>
    </row>
    <row r="74" spans="1:12" x14ac:dyDescent="0.3">
      <c r="A74">
        <v>1715327.8676470586</v>
      </c>
      <c r="B74">
        <v>2680199.7931985292</v>
      </c>
      <c r="C74">
        <v>240</v>
      </c>
      <c r="D74">
        <v>4200</v>
      </c>
      <c r="E74">
        <v>20</v>
      </c>
      <c r="F74">
        <v>63</v>
      </c>
      <c r="G74">
        <v>15.399999999999999</v>
      </c>
      <c r="H74">
        <v>34.351949999999995</v>
      </c>
      <c r="I74">
        <v>0.40287660871158942</v>
      </c>
      <c r="K74">
        <v>33.235927067348939</v>
      </c>
      <c r="L74">
        <v>0.43340779117170347</v>
      </c>
    </row>
    <row r="75" spans="1:12" x14ac:dyDescent="0.3">
      <c r="A75">
        <v>1715327.8676470586</v>
      </c>
      <c r="B75">
        <v>2787407.7849264704</v>
      </c>
      <c r="C75">
        <v>240</v>
      </c>
      <c r="D75">
        <v>4200</v>
      </c>
      <c r="E75">
        <v>20</v>
      </c>
      <c r="F75">
        <v>63</v>
      </c>
      <c r="G75">
        <v>15.399999999999999</v>
      </c>
      <c r="H75">
        <v>37.95655</v>
      </c>
      <c r="I75">
        <v>0.30662213949762096</v>
      </c>
      <c r="K75">
        <v>36.841235720612133</v>
      </c>
      <c r="L75">
        <v>0.3360612026960923</v>
      </c>
    </row>
    <row r="76" spans="1:12" x14ac:dyDescent="0.3">
      <c r="A76">
        <v>1715327.8676470586</v>
      </c>
      <c r="B76">
        <v>2894615.7766544111</v>
      </c>
      <c r="C76">
        <v>240</v>
      </c>
      <c r="D76">
        <v>4200</v>
      </c>
      <c r="E76">
        <v>20</v>
      </c>
      <c r="F76">
        <v>63</v>
      </c>
      <c r="G76">
        <v>15.399999999999999</v>
      </c>
      <c r="H76">
        <v>41.591549999999998</v>
      </c>
      <c r="I76">
        <v>0.21235383336935176</v>
      </c>
      <c r="K76">
        <v>40.458841757053129</v>
      </c>
      <c r="L76">
        <v>0.24148810425778375</v>
      </c>
    </row>
    <row r="77" spans="1:12" x14ac:dyDescent="0.3">
      <c r="A77">
        <v>1715327.8676470586</v>
      </c>
      <c r="B77">
        <v>3001823.7683823523</v>
      </c>
      <c r="C77">
        <v>240</v>
      </c>
      <c r="D77">
        <v>4200</v>
      </c>
      <c r="E77">
        <v>20</v>
      </c>
      <c r="F77">
        <v>63</v>
      </c>
      <c r="G77">
        <v>15.399999999999999</v>
      </c>
      <c r="H77">
        <v>45.158999999999999</v>
      </c>
      <c r="I77">
        <v>0.12164521875869753</v>
      </c>
      <c r="K77">
        <v>44.057075777337054</v>
      </c>
      <c r="L77">
        <v>0.14952229842129544</v>
      </c>
    </row>
    <row r="78" spans="1:12" x14ac:dyDescent="0.3">
      <c r="A78">
        <v>1903271.6911764704</v>
      </c>
      <c r="B78">
        <v>475817.92279411759</v>
      </c>
      <c r="C78">
        <v>240</v>
      </c>
      <c r="D78">
        <v>4200</v>
      </c>
      <c r="E78">
        <v>20</v>
      </c>
      <c r="F78">
        <v>63</v>
      </c>
      <c r="G78">
        <v>18.2</v>
      </c>
      <c r="H78">
        <v>4.5000000000000005E-3</v>
      </c>
      <c r="I78">
        <v>3.9160810558164738</v>
      </c>
      <c r="K78">
        <v>4.9704092927704835E-3</v>
      </c>
      <c r="L78">
        <v>3.8920318621514056</v>
      </c>
    </row>
    <row r="79" spans="1:12" x14ac:dyDescent="0.3">
      <c r="A79">
        <v>1903271.6911764704</v>
      </c>
      <c r="B79">
        <v>594772.40349264699</v>
      </c>
      <c r="C79">
        <v>240</v>
      </c>
      <c r="D79">
        <v>4200</v>
      </c>
      <c r="E79">
        <v>20</v>
      </c>
      <c r="F79">
        <v>63</v>
      </c>
      <c r="G79">
        <v>18.2</v>
      </c>
      <c r="H79">
        <v>1.6550000000000002E-2</v>
      </c>
      <c r="I79">
        <v>3.5897462620911114</v>
      </c>
      <c r="K79">
        <v>1.306121060269394E-2</v>
      </c>
      <c r="L79">
        <v>3.6509970782394001</v>
      </c>
    </row>
    <row r="80" spans="1:12" x14ac:dyDescent="0.3">
      <c r="A80">
        <v>1903271.6911764704</v>
      </c>
      <c r="B80">
        <v>713726.88419117639</v>
      </c>
      <c r="C80">
        <v>240</v>
      </c>
      <c r="D80">
        <v>4200</v>
      </c>
      <c r="E80">
        <v>20</v>
      </c>
      <c r="F80">
        <v>63</v>
      </c>
      <c r="G80">
        <v>18.2</v>
      </c>
      <c r="H80">
        <v>3.8949999999999999E-2</v>
      </c>
      <c r="I80">
        <v>3.3601505855464184</v>
      </c>
      <c r="K80">
        <v>3.1704796026132964E-2</v>
      </c>
      <c r="L80">
        <v>3.4165947572186801</v>
      </c>
    </row>
    <row r="81" spans="1:12" x14ac:dyDescent="0.3">
      <c r="A81">
        <v>1903271.6911764704</v>
      </c>
      <c r="B81">
        <v>832681.36488970579</v>
      </c>
      <c r="C81">
        <v>240</v>
      </c>
      <c r="D81">
        <v>4200</v>
      </c>
      <c r="E81">
        <v>20</v>
      </c>
      <c r="F81">
        <v>63</v>
      </c>
      <c r="G81">
        <v>18.2</v>
      </c>
      <c r="H81">
        <v>8.14E-2</v>
      </c>
      <c r="I81">
        <v>3.1508429562345808</v>
      </c>
      <c r="K81">
        <v>7.0685953345916985E-2</v>
      </c>
      <c r="L81">
        <v>3.1918353262162342</v>
      </c>
    </row>
    <row r="82" spans="1:12" x14ac:dyDescent="0.3">
      <c r="A82">
        <v>1903271.6911764704</v>
      </c>
      <c r="B82">
        <v>951635.84558823518</v>
      </c>
      <c r="C82">
        <v>240</v>
      </c>
      <c r="D82">
        <v>4200</v>
      </c>
      <c r="E82">
        <v>20</v>
      </c>
      <c r="F82">
        <v>63</v>
      </c>
      <c r="G82">
        <v>18.2</v>
      </c>
      <c r="H82">
        <v>0.16209999999999999</v>
      </c>
      <c r="I82">
        <v>2.9438090087591759</v>
      </c>
      <c r="K82">
        <v>0.14494777925270208</v>
      </c>
      <c r="L82">
        <v>2.9782540813733234</v>
      </c>
    </row>
    <row r="83" spans="1:12" x14ac:dyDescent="0.3">
      <c r="A83">
        <v>1903271.6911764704</v>
      </c>
      <c r="B83">
        <v>1070590.3262867646</v>
      </c>
      <c r="C83">
        <v>240</v>
      </c>
      <c r="D83">
        <v>4200</v>
      </c>
      <c r="E83">
        <v>20</v>
      </c>
      <c r="F83">
        <v>63</v>
      </c>
      <c r="G83">
        <v>18.2</v>
      </c>
      <c r="H83">
        <v>0.31684999999999997</v>
      </c>
      <c r="I83">
        <v>2.7298143547350744</v>
      </c>
      <c r="K83">
        <v>0.27498684682019103</v>
      </c>
      <c r="L83">
        <v>2.7762058855158687</v>
      </c>
    </row>
    <row r="84" spans="1:12" x14ac:dyDescent="0.3">
      <c r="A84">
        <v>1903271.6911764704</v>
      </c>
      <c r="B84">
        <v>1189544.806985294</v>
      </c>
      <c r="C84">
        <v>240</v>
      </c>
      <c r="D84">
        <v>4200</v>
      </c>
      <c r="E84">
        <v>20</v>
      </c>
      <c r="F84">
        <v>63</v>
      </c>
      <c r="G84">
        <v>18.2</v>
      </c>
      <c r="H84">
        <v>0.54754999999999998</v>
      </c>
      <c r="I84">
        <v>2.5442585259521393</v>
      </c>
      <c r="K84">
        <v>0.48642439549699823</v>
      </c>
      <c r="L84">
        <v>2.5853333864171657</v>
      </c>
    </row>
    <row r="85" spans="1:12" x14ac:dyDescent="0.3">
      <c r="A85">
        <v>1903271.6911764704</v>
      </c>
      <c r="B85">
        <v>1308499.2876838234</v>
      </c>
      <c r="C85">
        <v>240</v>
      </c>
      <c r="D85">
        <v>4200</v>
      </c>
      <c r="E85">
        <v>20</v>
      </c>
      <c r="F85">
        <v>63</v>
      </c>
      <c r="G85">
        <v>18.2</v>
      </c>
      <c r="H85">
        <v>0.91015000000000001</v>
      </c>
      <c r="I85">
        <v>2.3614627610427243</v>
      </c>
      <c r="K85">
        <v>0.80877708758722022</v>
      </c>
      <c r="L85">
        <v>2.4049304990948266</v>
      </c>
    </row>
    <row r="86" spans="1:12" x14ac:dyDescent="0.3">
      <c r="A86">
        <v>1903271.6911764704</v>
      </c>
      <c r="B86">
        <v>1427453.7683823528</v>
      </c>
      <c r="C86">
        <v>240</v>
      </c>
      <c r="D86">
        <v>4200</v>
      </c>
      <c r="E86">
        <v>20</v>
      </c>
      <c r="F86">
        <v>63</v>
      </c>
      <c r="G86">
        <v>18.2</v>
      </c>
      <c r="H86">
        <v>1.4278000000000002</v>
      </c>
      <c r="I86">
        <v>2.1895622404816129</v>
      </c>
      <c r="K86">
        <v>1.2736180991697488</v>
      </c>
      <c r="L86">
        <v>2.234162817462523</v>
      </c>
    </row>
    <row r="87" spans="1:12" x14ac:dyDescent="0.3">
      <c r="A87">
        <v>1903271.6911764704</v>
      </c>
      <c r="B87">
        <v>1546408.2490808822</v>
      </c>
      <c r="C87">
        <v>240</v>
      </c>
      <c r="D87">
        <v>4200</v>
      </c>
      <c r="E87">
        <v>20</v>
      </c>
      <c r="F87">
        <v>63</v>
      </c>
      <c r="G87">
        <v>18.2</v>
      </c>
      <c r="H87">
        <v>2.1059000000000001</v>
      </c>
      <c r="I87">
        <v>2.0323523331797335</v>
      </c>
      <c r="K87">
        <v>1.9124094752040688</v>
      </c>
      <c r="L87">
        <v>2.0721850239397241</v>
      </c>
    </row>
    <row r="88" spans="1:12" x14ac:dyDescent="0.3">
      <c r="A88">
        <v>1903271.6911764704</v>
      </c>
      <c r="B88">
        <v>1665362.7297794116</v>
      </c>
      <c r="C88">
        <v>240</v>
      </c>
      <c r="D88">
        <v>4200</v>
      </c>
      <c r="E88">
        <v>20</v>
      </c>
      <c r="F88">
        <v>63</v>
      </c>
      <c r="G88">
        <v>18.2</v>
      </c>
      <c r="H88">
        <v>2.9975499999999999</v>
      </c>
      <c r="I88">
        <v>1.8811538021157885</v>
      </c>
      <c r="K88">
        <v>2.7543005229382245</v>
      </c>
      <c r="L88">
        <v>1.9181972054110545</v>
      </c>
    </row>
    <row r="89" spans="1:12" x14ac:dyDescent="0.3">
      <c r="A89">
        <v>1903271.6911764704</v>
      </c>
      <c r="B89">
        <v>1784317.210477941</v>
      </c>
      <c r="C89">
        <v>240</v>
      </c>
      <c r="D89">
        <v>4200</v>
      </c>
      <c r="E89">
        <v>20</v>
      </c>
      <c r="F89">
        <v>63</v>
      </c>
      <c r="G89">
        <v>18.2</v>
      </c>
      <c r="H89">
        <v>4.15435</v>
      </c>
      <c r="I89">
        <v>1.7330487745018344</v>
      </c>
      <c r="K89">
        <v>3.8241456424975895</v>
      </c>
      <c r="L89">
        <v>1.7714679795797645</v>
      </c>
    </row>
    <row r="90" spans="1:12" x14ac:dyDescent="0.3">
      <c r="A90">
        <v>1903271.6911764704</v>
      </c>
      <c r="B90">
        <v>1903271.6911764704</v>
      </c>
      <c r="C90">
        <v>240</v>
      </c>
      <c r="D90">
        <v>4200</v>
      </c>
      <c r="E90">
        <v>20</v>
      </c>
      <c r="F90">
        <v>63</v>
      </c>
      <c r="G90">
        <v>18.2</v>
      </c>
      <c r="H90">
        <v>5.5498000000000003</v>
      </c>
      <c r="I90">
        <v>1.5937323289882042</v>
      </c>
      <c r="K90">
        <v>5.1409410626647496</v>
      </c>
      <c r="L90">
        <v>1.6313389394009017</v>
      </c>
    </row>
    <row r="91" spans="1:12" x14ac:dyDescent="0.3">
      <c r="A91">
        <v>1903271.6911764704</v>
      </c>
      <c r="B91">
        <v>2022226.1718749998</v>
      </c>
      <c r="C91">
        <v>240</v>
      </c>
      <c r="D91">
        <v>4200</v>
      </c>
      <c r="E91">
        <v>20</v>
      </c>
      <c r="F91">
        <v>63</v>
      </c>
      <c r="G91">
        <v>18.2</v>
      </c>
      <c r="H91">
        <v>7.1846999999999994</v>
      </c>
      <c r="I91">
        <v>1.4621723008949288</v>
      </c>
      <c r="K91">
        <v>6.7166743301695142</v>
      </c>
      <c r="L91">
        <v>1.4972297509692467</v>
      </c>
    </row>
    <row r="92" spans="1:12" x14ac:dyDescent="0.3">
      <c r="A92">
        <v>1903271.6911764704</v>
      </c>
      <c r="B92">
        <v>2141180.6525735292</v>
      </c>
      <c r="C92">
        <v>240</v>
      </c>
      <c r="D92">
        <v>4200</v>
      </c>
      <c r="E92">
        <v>20</v>
      </c>
      <c r="F92">
        <v>63</v>
      </c>
      <c r="G92">
        <v>18.2</v>
      </c>
      <c r="H92">
        <v>9.104099999999999</v>
      </c>
      <c r="I92">
        <v>1.3343719136883887</v>
      </c>
      <c r="K92">
        <v>8.5559003909020603</v>
      </c>
      <c r="L92">
        <v>1.3686202593823249</v>
      </c>
    </row>
    <row r="93" spans="1:12" x14ac:dyDescent="0.3">
      <c r="A93">
        <v>1903271.6911764704</v>
      </c>
      <c r="B93">
        <v>2260135.1332720583</v>
      </c>
      <c r="C93">
        <v>240</v>
      </c>
      <c r="D93">
        <v>4200</v>
      </c>
      <c r="E93">
        <v>20</v>
      </c>
      <c r="F93">
        <v>63</v>
      </c>
      <c r="G93">
        <v>18.2</v>
      </c>
      <c r="H93">
        <v>11.285449999999999</v>
      </c>
      <c r="I93">
        <v>1.2114865144370495</v>
      </c>
      <c r="K93">
        <v>10.655647393718603</v>
      </c>
      <c r="L93">
        <v>1.2450511528461903</v>
      </c>
    </row>
    <row r="94" spans="1:12" x14ac:dyDescent="0.3">
      <c r="A94">
        <v>1903271.6911764704</v>
      </c>
      <c r="B94">
        <v>2379089.613970588</v>
      </c>
      <c r="C94">
        <v>240</v>
      </c>
      <c r="D94">
        <v>4200</v>
      </c>
      <c r="E94">
        <v>20</v>
      </c>
      <c r="F94">
        <v>63</v>
      </c>
      <c r="G94">
        <v>18.2</v>
      </c>
      <c r="H94">
        <v>13.77875</v>
      </c>
      <c r="I94">
        <v>1.0903136599357941</v>
      </c>
      <c r="K94">
        <v>13.005792878201827</v>
      </c>
      <c r="L94">
        <v>1.1261173347127682</v>
      </c>
    </row>
    <row r="95" spans="1:12" x14ac:dyDescent="0.3">
      <c r="A95">
        <v>1903271.6911764704</v>
      </c>
      <c r="B95">
        <v>2498044.0946691176</v>
      </c>
      <c r="C95">
        <v>240</v>
      </c>
      <c r="D95">
        <v>4200</v>
      </c>
      <c r="E95">
        <v>20</v>
      </c>
      <c r="F95">
        <v>63</v>
      </c>
      <c r="G95">
        <v>18.2</v>
      </c>
      <c r="H95">
        <v>16.45205</v>
      </c>
      <c r="I95">
        <v>0.97604735081412908</v>
      </c>
      <c r="K95">
        <v>15.589821013611594</v>
      </c>
      <c r="L95">
        <v>1.0114597832195031</v>
      </c>
    </row>
    <row r="96" spans="1:12" x14ac:dyDescent="0.3">
      <c r="A96">
        <v>1903271.6911764704</v>
      </c>
      <c r="B96">
        <v>2616998.5753676468</v>
      </c>
      <c r="C96">
        <v>240</v>
      </c>
      <c r="D96">
        <v>4200</v>
      </c>
      <c r="E96">
        <v>20</v>
      </c>
      <c r="F96">
        <v>63</v>
      </c>
      <c r="G96">
        <v>18.2</v>
      </c>
      <c r="H96">
        <v>19.298000000000002</v>
      </c>
      <c r="I96">
        <v>0.86696716632661974</v>
      </c>
      <c r="K96">
        <v>18.385869584765825</v>
      </c>
      <c r="L96">
        <v>0.90075726921199595</v>
      </c>
    </row>
    <row r="97" spans="1:12" x14ac:dyDescent="0.3">
      <c r="A97">
        <v>1903271.6911764704</v>
      </c>
      <c r="B97">
        <v>2735953.0560661759</v>
      </c>
      <c r="C97">
        <v>240</v>
      </c>
      <c r="D97">
        <v>4200</v>
      </c>
      <c r="E97">
        <v>20</v>
      </c>
      <c r="F97">
        <v>63</v>
      </c>
      <c r="G97">
        <v>18.2</v>
      </c>
      <c r="H97">
        <v>22.341250000000002</v>
      </c>
      <c r="I97">
        <v>0.76071887244346104</v>
      </c>
      <c r="K97">
        <v>21.367773787892453</v>
      </c>
      <c r="L97">
        <v>0.79372511534657852</v>
      </c>
    </row>
    <row r="98" spans="1:12" x14ac:dyDescent="0.3">
      <c r="A98">
        <v>1903271.6911764704</v>
      </c>
      <c r="B98">
        <v>2854907.5367647056</v>
      </c>
      <c r="C98">
        <v>240</v>
      </c>
      <c r="D98">
        <v>4200</v>
      </c>
      <c r="E98">
        <v>20</v>
      </c>
      <c r="F98">
        <v>63</v>
      </c>
      <c r="G98">
        <v>18.2</v>
      </c>
      <c r="H98">
        <v>25.490549999999999</v>
      </c>
      <c r="I98">
        <v>0.65913201311207636</v>
      </c>
      <c r="K98">
        <v>24.506317008853131</v>
      </c>
      <c r="L98">
        <v>0.69010789259871674</v>
      </c>
    </row>
    <row r="99" spans="1:12" x14ac:dyDescent="0.3">
      <c r="A99">
        <v>1903271.6911764704</v>
      </c>
      <c r="B99">
        <v>2973862.0174632352</v>
      </c>
      <c r="C99">
        <v>240</v>
      </c>
      <c r="D99">
        <v>4200</v>
      </c>
      <c r="E99">
        <v>20</v>
      </c>
      <c r="F99">
        <v>63</v>
      </c>
      <c r="G99">
        <v>18.2</v>
      </c>
      <c r="H99">
        <v>28.815800000000003</v>
      </c>
      <c r="I99">
        <v>0.55877395442715394</v>
      </c>
      <c r="K99">
        <v>27.770383160674285</v>
      </c>
      <c r="L99">
        <v>0.5896763358503383</v>
      </c>
    </row>
    <row r="100" spans="1:12" x14ac:dyDescent="0.3">
      <c r="A100">
        <v>1903271.6911764704</v>
      </c>
      <c r="B100">
        <v>3092816.4981617643</v>
      </c>
      <c r="C100">
        <v>240</v>
      </c>
      <c r="D100">
        <v>4200</v>
      </c>
      <c r="E100">
        <v>20</v>
      </c>
      <c r="F100">
        <v>63</v>
      </c>
      <c r="G100">
        <v>18.2</v>
      </c>
      <c r="H100">
        <v>32.28445</v>
      </c>
      <c r="I100">
        <v>0.45975929979131269</v>
      </c>
      <c r="K100">
        <v>31.128050034994914</v>
      </c>
      <c r="L100">
        <v>0.49222399887491586</v>
      </c>
    </row>
    <row r="101" spans="1:12" x14ac:dyDescent="0.3">
      <c r="A101">
        <v>1903271.6911764704</v>
      </c>
      <c r="B101">
        <v>3211770.9788602935</v>
      </c>
      <c r="C101">
        <v>240</v>
      </c>
      <c r="D101">
        <v>4200</v>
      </c>
      <c r="E101">
        <v>20</v>
      </c>
      <c r="F101">
        <v>63</v>
      </c>
      <c r="G101">
        <v>18.2</v>
      </c>
      <c r="H101">
        <v>35.746850000000002</v>
      </c>
      <c r="I101">
        <v>0.36523365223352139</v>
      </c>
      <c r="K101">
        <v>34.547565718725238</v>
      </c>
      <c r="L101">
        <v>0.39756438952102585</v>
      </c>
    </row>
    <row r="102" spans="1:12" x14ac:dyDescent="0.3">
      <c r="A102">
        <v>1903271.6911764704</v>
      </c>
      <c r="B102">
        <v>3330725.4595588231</v>
      </c>
      <c r="C102">
        <v>240</v>
      </c>
      <c r="D102">
        <v>4200</v>
      </c>
      <c r="E102">
        <v>20</v>
      </c>
      <c r="F102">
        <v>63</v>
      </c>
      <c r="G102">
        <v>18.2</v>
      </c>
      <c r="H102">
        <v>39.134700000000002</v>
      </c>
      <c r="I102">
        <v>0.27581000343250728</v>
      </c>
      <c r="K102">
        <v>37.998182765680035</v>
      </c>
      <c r="L102">
        <v>0.30552851551165727</v>
      </c>
    </row>
    <row r="103" spans="1:12" x14ac:dyDescent="0.3">
      <c r="A103">
        <v>1398322.0588235292</v>
      </c>
      <c r="B103">
        <v>1485717.1874999998</v>
      </c>
      <c r="C103">
        <v>240</v>
      </c>
      <c r="D103">
        <v>4200</v>
      </c>
      <c r="E103">
        <v>20</v>
      </c>
      <c r="F103">
        <v>54</v>
      </c>
      <c r="G103">
        <v>15.6</v>
      </c>
      <c r="H103">
        <v>7.2377500000000001</v>
      </c>
      <c r="I103">
        <v>1.4583104177635398</v>
      </c>
    </row>
    <row r="104" spans="1:12" x14ac:dyDescent="0.3">
      <c r="A104">
        <v>1398322.0588235292</v>
      </c>
      <c r="B104">
        <v>1573112.3161764704</v>
      </c>
      <c r="C104">
        <v>240</v>
      </c>
      <c r="D104">
        <v>4200</v>
      </c>
      <c r="E104">
        <v>20</v>
      </c>
      <c r="F104">
        <v>54</v>
      </c>
      <c r="G104">
        <v>15.6</v>
      </c>
      <c r="H104">
        <v>9.1357499999999998</v>
      </c>
      <c r="I104">
        <v>1.3324419650158483</v>
      </c>
    </row>
    <row r="105" spans="1:12" x14ac:dyDescent="0.3">
      <c r="A105">
        <v>1398322.0588235292</v>
      </c>
      <c r="B105">
        <v>1660507.444852941</v>
      </c>
      <c r="C105">
        <v>240</v>
      </c>
      <c r="D105">
        <v>4200</v>
      </c>
      <c r="E105">
        <v>20</v>
      </c>
      <c r="F105">
        <v>54</v>
      </c>
      <c r="G105">
        <v>15.6</v>
      </c>
      <c r="H105">
        <v>11.349399999999999</v>
      </c>
      <c r="I105">
        <v>1.2081540828687558</v>
      </c>
    </row>
    <row r="106" spans="1:12" x14ac:dyDescent="0.3">
      <c r="A106">
        <v>1398322.0588235292</v>
      </c>
      <c r="B106">
        <v>1747902.5735294116</v>
      </c>
      <c r="C106">
        <v>240</v>
      </c>
      <c r="D106">
        <v>4200</v>
      </c>
      <c r="E106">
        <v>20</v>
      </c>
      <c r="F106">
        <v>54</v>
      </c>
      <c r="G106">
        <v>15.6</v>
      </c>
      <c r="H106">
        <v>13.7651</v>
      </c>
      <c r="I106">
        <v>1.0909338296797626</v>
      </c>
    </row>
    <row r="107" spans="1:12" x14ac:dyDescent="0.3">
      <c r="A107">
        <v>1398322.0588235292</v>
      </c>
      <c r="B107">
        <v>1835297.7022058819</v>
      </c>
      <c r="C107">
        <v>240</v>
      </c>
      <c r="D107">
        <v>4200</v>
      </c>
      <c r="E107">
        <v>20</v>
      </c>
      <c r="F107">
        <v>54</v>
      </c>
      <c r="G107">
        <v>15.6</v>
      </c>
      <c r="H107">
        <v>16.419800000000002</v>
      </c>
      <c r="I107">
        <v>0.97734981298879242</v>
      </c>
    </row>
    <row r="108" spans="1:12" x14ac:dyDescent="0.3">
      <c r="A108">
        <v>1398322.0588235292</v>
      </c>
      <c r="B108">
        <v>1922692.8308823525</v>
      </c>
      <c r="C108">
        <v>240</v>
      </c>
      <c r="D108">
        <v>4200</v>
      </c>
      <c r="E108">
        <v>20</v>
      </c>
      <c r="F108">
        <v>54</v>
      </c>
      <c r="G108">
        <v>15.6</v>
      </c>
      <c r="H108">
        <v>19.327200000000001</v>
      </c>
      <c r="I108">
        <v>0.86590182905321089</v>
      </c>
    </row>
    <row r="109" spans="1:12" x14ac:dyDescent="0.3">
      <c r="A109">
        <v>1398322.0588235292</v>
      </c>
      <c r="B109">
        <v>2010087.9595588231</v>
      </c>
      <c r="C109">
        <v>240</v>
      </c>
      <c r="D109">
        <v>4200</v>
      </c>
      <c r="E109">
        <v>20</v>
      </c>
      <c r="F109">
        <v>54</v>
      </c>
      <c r="G109">
        <v>15.6</v>
      </c>
      <c r="H109">
        <v>22.34995</v>
      </c>
      <c r="I109">
        <v>0.76042765142376711</v>
      </c>
    </row>
    <row r="110" spans="1:12" x14ac:dyDescent="0.3">
      <c r="A110">
        <v>1398322.0588235292</v>
      </c>
      <c r="B110">
        <v>2097483.0882352935</v>
      </c>
      <c r="C110">
        <v>240</v>
      </c>
      <c r="D110">
        <v>4200</v>
      </c>
      <c r="E110">
        <v>20</v>
      </c>
      <c r="F110">
        <v>54</v>
      </c>
      <c r="G110">
        <v>15.6</v>
      </c>
      <c r="H110">
        <v>25.506350000000001</v>
      </c>
      <c r="I110">
        <v>0.65863995395777253</v>
      </c>
    </row>
    <row r="111" spans="1:12" x14ac:dyDescent="0.3">
      <c r="A111">
        <v>1398322.0588235292</v>
      </c>
      <c r="B111">
        <v>2184878.2169117643</v>
      </c>
      <c r="C111">
        <v>240</v>
      </c>
      <c r="D111">
        <v>4200</v>
      </c>
      <c r="E111">
        <v>20</v>
      </c>
      <c r="F111">
        <v>54</v>
      </c>
      <c r="G111">
        <v>15.6</v>
      </c>
      <c r="H111">
        <v>28.84665</v>
      </c>
      <c r="I111">
        <v>0.5578702320756922</v>
      </c>
    </row>
    <row r="112" spans="1:12" x14ac:dyDescent="0.3">
      <c r="A112">
        <v>1398322.0588235292</v>
      </c>
      <c r="B112">
        <v>2272273.3455882347</v>
      </c>
      <c r="C112">
        <v>240</v>
      </c>
      <c r="D112">
        <v>4200</v>
      </c>
      <c r="E112">
        <v>20</v>
      </c>
      <c r="F112">
        <v>54</v>
      </c>
      <c r="G112">
        <v>15.6</v>
      </c>
      <c r="H112">
        <v>32.219049999999996</v>
      </c>
      <c r="I112">
        <v>0.46158214662320035</v>
      </c>
    </row>
    <row r="113" spans="1:9" x14ac:dyDescent="0.3">
      <c r="A113">
        <v>1398322.0588235292</v>
      </c>
      <c r="B113">
        <v>2359668.4742647056</v>
      </c>
      <c r="C113">
        <v>240</v>
      </c>
      <c r="D113">
        <v>4200</v>
      </c>
      <c r="E113">
        <v>20</v>
      </c>
      <c r="F113">
        <v>54</v>
      </c>
      <c r="G113">
        <v>15.6</v>
      </c>
      <c r="H113">
        <v>35.681200000000004</v>
      </c>
      <c r="I113">
        <v>0.36699332102069632</v>
      </c>
    </row>
    <row r="114" spans="1:9" x14ac:dyDescent="0.3">
      <c r="A114">
        <v>1398322.0588235292</v>
      </c>
      <c r="B114">
        <v>2447063.6029411759</v>
      </c>
      <c r="C114">
        <v>240</v>
      </c>
      <c r="D114">
        <v>4200</v>
      </c>
      <c r="E114">
        <v>20</v>
      </c>
      <c r="F114">
        <v>54</v>
      </c>
      <c r="G114">
        <v>15.6</v>
      </c>
      <c r="H114">
        <v>39.182899999999997</v>
      </c>
      <c r="I114">
        <v>0.27455518591313971</v>
      </c>
    </row>
    <row r="115" spans="1:9" x14ac:dyDescent="0.3">
      <c r="A115">
        <v>1398322.0588235292</v>
      </c>
      <c r="B115">
        <v>2534458.7316176468</v>
      </c>
      <c r="C115">
        <v>240</v>
      </c>
      <c r="D115">
        <v>4200</v>
      </c>
      <c r="E115">
        <v>20</v>
      </c>
      <c r="F115">
        <v>54</v>
      </c>
      <c r="G115">
        <v>15.6</v>
      </c>
      <c r="H115">
        <v>42.573250000000002</v>
      </c>
      <c r="I115">
        <v>0.18724952007386661</v>
      </c>
    </row>
    <row r="116" spans="1:9" x14ac:dyDescent="0.3">
      <c r="A116">
        <v>1398322.0588235292</v>
      </c>
      <c r="B116">
        <v>2621853.8602941171</v>
      </c>
      <c r="C116">
        <v>240</v>
      </c>
      <c r="D116">
        <v>4200</v>
      </c>
      <c r="E116">
        <v>20</v>
      </c>
      <c r="F116">
        <v>54</v>
      </c>
      <c r="G116">
        <v>15.6</v>
      </c>
      <c r="H116">
        <v>46.015000000000001</v>
      </c>
      <c r="I116">
        <v>0.1000558323280535</v>
      </c>
    </row>
    <row r="117" spans="1:9" x14ac:dyDescent="0.3">
      <c r="A117">
        <v>1398322.0588235292</v>
      </c>
      <c r="B117">
        <v>2709248.988970588</v>
      </c>
      <c r="C117">
        <v>240</v>
      </c>
      <c r="D117">
        <v>4200</v>
      </c>
      <c r="E117">
        <v>20</v>
      </c>
      <c r="F117">
        <v>54</v>
      </c>
      <c r="G117">
        <v>15.6</v>
      </c>
      <c r="H117">
        <v>49.415799999999997</v>
      </c>
      <c r="I117">
        <v>1.4644245782911815E-2</v>
      </c>
    </row>
    <row r="118" spans="1:9" x14ac:dyDescent="0.3">
      <c r="A118">
        <v>1398322.0588235292</v>
      </c>
      <c r="B118">
        <v>2796644.1176470583</v>
      </c>
      <c r="C118">
        <v>240</v>
      </c>
      <c r="D118">
        <v>4200</v>
      </c>
      <c r="E118">
        <v>20</v>
      </c>
      <c r="F118">
        <v>54</v>
      </c>
      <c r="G118">
        <v>15.6</v>
      </c>
      <c r="H118">
        <v>52.670850000000002</v>
      </c>
      <c r="I118">
        <v>-6.699837105256734E-2</v>
      </c>
    </row>
  </sheetData>
  <mergeCells count="2">
    <mergeCell ref="H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1559-57B6-4380-86B8-F63F5B0C9B97}">
  <dimension ref="A1:K119"/>
  <sheetViews>
    <sheetView topLeftCell="A94" zoomScaleNormal="100" workbookViewId="0">
      <selection activeCell="A120" sqref="A120:XFD122"/>
    </sheetView>
  </sheetViews>
  <sheetFormatPr baseColWidth="10" defaultRowHeight="14.4" x14ac:dyDescent="0.3"/>
  <cols>
    <col min="2" max="2" width="8.33203125" customWidth="1"/>
    <col min="3" max="3" width="8.88671875"/>
    <col min="4" max="4" width="9.33203125" customWidth="1"/>
    <col min="5" max="6" width="8.88671875"/>
    <col min="7" max="7" width="12.5546875" customWidth="1"/>
    <col min="8" max="9" width="8.109375" customWidth="1"/>
    <col min="10" max="11" width="11.21875" customWidth="1"/>
  </cols>
  <sheetData>
    <row r="1" spans="1:11" x14ac:dyDescent="0.3">
      <c r="A1" s="1" t="s">
        <v>2</v>
      </c>
      <c r="B1" s="1">
        <v>240</v>
      </c>
    </row>
    <row r="2" spans="1:11" x14ac:dyDescent="0.3">
      <c r="A2" s="1" t="s">
        <v>3</v>
      </c>
      <c r="B2" s="2">
        <v>4200</v>
      </c>
    </row>
    <row r="3" spans="1:11" x14ac:dyDescent="0.3">
      <c r="B3" s="3" t="s">
        <v>9</v>
      </c>
      <c r="C3" s="3" t="s">
        <v>10</v>
      </c>
      <c r="D3" s="4" t="s">
        <v>11</v>
      </c>
      <c r="E3" s="3" t="s">
        <v>6</v>
      </c>
      <c r="F3" s="3" t="s">
        <v>5</v>
      </c>
      <c r="G3" s="3" t="s">
        <v>12</v>
      </c>
      <c r="H3" s="3" t="s">
        <v>13</v>
      </c>
      <c r="I3" s="3" t="s">
        <v>14</v>
      </c>
      <c r="J3" s="3" t="s">
        <v>7</v>
      </c>
      <c r="K3" s="3" t="s">
        <v>8</v>
      </c>
    </row>
    <row r="4" spans="1:11" x14ac:dyDescent="0.3">
      <c r="B4" s="5">
        <v>20</v>
      </c>
      <c r="C4" s="5">
        <v>70</v>
      </c>
      <c r="D4" s="6">
        <v>7.0000000000000001E-3</v>
      </c>
      <c r="E4" s="1">
        <f>B4*C4*D4</f>
        <v>9.8000000000000007</v>
      </c>
      <c r="F4" s="1">
        <f>0.9*C4</f>
        <v>63</v>
      </c>
      <c r="G4" s="7">
        <f>0.9*E4*$B$2*F4*(1-(E4*$B$2)/(0.85*$B$1*B4*F4))</f>
        <v>1960063.411764706</v>
      </c>
      <c r="H4" s="8">
        <v>0.25</v>
      </c>
      <c r="I4" s="8">
        <v>1</v>
      </c>
      <c r="J4" s="16">
        <f>resultados!H3/100</f>
        <v>3.8450000000000008E-4</v>
      </c>
      <c r="K4" s="15">
        <f>resultados!I3</f>
        <v>3.3637182717160066</v>
      </c>
    </row>
    <row r="5" spans="1:11" x14ac:dyDescent="0.3">
      <c r="B5" s="5">
        <v>20</v>
      </c>
      <c r="C5" s="5">
        <v>70</v>
      </c>
      <c r="D5" s="6">
        <v>7.0000000000000001E-3</v>
      </c>
      <c r="E5" s="1">
        <f>B5*C5*D5</f>
        <v>9.8000000000000007</v>
      </c>
      <c r="F5" s="1">
        <f>0.9*C5</f>
        <v>63</v>
      </c>
      <c r="G5" s="7">
        <f>0.9*E5*$B$2*F5*(1-(E5*$B$2)/(0.85*$B$1*B5*F5))</f>
        <v>1960063.411764706</v>
      </c>
      <c r="H5" s="8">
        <v>0.25</v>
      </c>
      <c r="I5" s="8">
        <v>1.25</v>
      </c>
      <c r="J5" s="16">
        <f>resultados!H4/100</f>
        <v>8.4999999999999995E-4</v>
      </c>
      <c r="K5" s="15">
        <f>resultados!I4</f>
        <v>3.1381807680539326</v>
      </c>
    </row>
    <row r="6" spans="1:11" x14ac:dyDescent="0.3">
      <c r="B6" s="5">
        <v>20</v>
      </c>
      <c r="C6" s="5">
        <v>70</v>
      </c>
      <c r="D6" s="6">
        <v>7.0000000000000001E-3</v>
      </c>
      <c r="E6" s="1">
        <f t="shared" ref="E6:E83" si="0">B6*C6*D6</f>
        <v>9.8000000000000007</v>
      </c>
      <c r="F6" s="1">
        <f t="shared" ref="F6:F83" si="1">0.9*C6</f>
        <v>63</v>
      </c>
      <c r="G6" s="7">
        <f t="shared" ref="G6:G83" si="2">0.9*E6*$B$2*F6*(1-(E6*$B$2)/(0.85*$B$1*B6*F6))</f>
        <v>1960063.411764706</v>
      </c>
      <c r="H6" s="8">
        <v>0.25</v>
      </c>
      <c r="I6" s="8">
        <v>1.5</v>
      </c>
      <c r="J6" s="16">
        <f>resultados!H5/100</f>
        <v>1.8140000000000001E-3</v>
      </c>
      <c r="K6" s="15">
        <f>resultados!I5</f>
        <v>2.9088162743151447</v>
      </c>
    </row>
    <row r="7" spans="1:11" x14ac:dyDescent="0.3">
      <c r="B7" s="5">
        <v>20</v>
      </c>
      <c r="C7" s="5">
        <v>70</v>
      </c>
      <c r="D7" s="6">
        <v>7.0000000000000001E-3</v>
      </c>
      <c r="E7" s="1">
        <f t="shared" si="0"/>
        <v>9.8000000000000007</v>
      </c>
      <c r="F7" s="1">
        <f t="shared" si="1"/>
        <v>63</v>
      </c>
      <c r="G7" s="7">
        <f t="shared" si="2"/>
        <v>1960063.411764706</v>
      </c>
      <c r="H7" s="8">
        <v>0.25</v>
      </c>
      <c r="I7" s="8">
        <v>1.75</v>
      </c>
      <c r="J7" s="16">
        <f>resultados!H6/100</f>
        <v>3.6294999999999999E-3</v>
      </c>
      <c r="K7" s="15">
        <f>resultados!I6</f>
        <v>2.6847227233362343</v>
      </c>
    </row>
    <row r="8" spans="1:11" x14ac:dyDescent="0.3">
      <c r="B8" s="5">
        <v>20</v>
      </c>
      <c r="C8" s="5">
        <v>70</v>
      </c>
      <c r="D8" s="6">
        <v>7.0000000000000001E-3</v>
      </c>
      <c r="E8" s="1">
        <f t="shared" si="0"/>
        <v>9.8000000000000007</v>
      </c>
      <c r="F8" s="1">
        <f t="shared" si="1"/>
        <v>63</v>
      </c>
      <c r="G8" s="7">
        <f t="shared" si="2"/>
        <v>1960063.411764706</v>
      </c>
      <c r="H8" s="8">
        <v>0.25</v>
      </c>
      <c r="I8" s="8">
        <v>2</v>
      </c>
      <c r="J8" s="16">
        <f>resultados!H7/100</f>
        <v>6.8110000000000002E-3</v>
      </c>
      <c r="K8" s="15">
        <f>resultados!I7</f>
        <v>2.4670797897827037</v>
      </c>
    </row>
    <row r="9" spans="1:11" x14ac:dyDescent="0.3">
      <c r="B9" s="5">
        <v>20</v>
      </c>
      <c r="C9" s="5">
        <v>70</v>
      </c>
      <c r="D9" s="6">
        <v>7.0000000000000001E-3</v>
      </c>
      <c r="E9" s="1">
        <f t="shared" si="0"/>
        <v>9.8000000000000007</v>
      </c>
      <c r="F9" s="1">
        <f t="shared" si="1"/>
        <v>63</v>
      </c>
      <c r="G9" s="7">
        <f t="shared" si="2"/>
        <v>1960063.411764706</v>
      </c>
      <c r="H9" s="8">
        <v>0.25</v>
      </c>
      <c r="I9" s="8">
        <v>2.25</v>
      </c>
      <c r="J9" s="16">
        <f>resultados!H8/100</f>
        <v>1.1529000000000001E-2</v>
      </c>
      <c r="K9" s="15">
        <f>resultados!I8</f>
        <v>2.2724722867688469</v>
      </c>
    </row>
    <row r="10" spans="1:11" x14ac:dyDescent="0.3">
      <c r="B10" s="5">
        <v>20</v>
      </c>
      <c r="C10" s="5">
        <v>70</v>
      </c>
      <c r="D10" s="6">
        <v>7.0000000000000001E-3</v>
      </c>
      <c r="E10" s="1">
        <f t="shared" si="0"/>
        <v>9.8000000000000007</v>
      </c>
      <c r="F10" s="1">
        <f t="shared" si="1"/>
        <v>63</v>
      </c>
      <c r="G10" s="7">
        <f t="shared" si="2"/>
        <v>1960063.411764706</v>
      </c>
      <c r="H10" s="8">
        <v>0.25</v>
      </c>
      <c r="I10" s="8">
        <v>2.5</v>
      </c>
      <c r="J10" s="16">
        <f>resultados!H9/100</f>
        <v>1.8354499999999999E-2</v>
      </c>
      <c r="K10" s="15">
        <f>resultados!I9</f>
        <v>2.0889858159619146</v>
      </c>
    </row>
    <row r="11" spans="1:11" x14ac:dyDescent="0.3">
      <c r="B11" s="5">
        <v>20</v>
      </c>
      <c r="C11" s="5">
        <v>70</v>
      </c>
      <c r="D11" s="6">
        <v>7.0000000000000001E-3</v>
      </c>
      <c r="E11" s="1">
        <f t="shared" si="0"/>
        <v>9.8000000000000007</v>
      </c>
      <c r="F11" s="1">
        <f t="shared" si="1"/>
        <v>63</v>
      </c>
      <c r="G11" s="7">
        <f t="shared" si="2"/>
        <v>1960063.411764706</v>
      </c>
      <c r="H11" s="8">
        <v>0.25</v>
      </c>
      <c r="I11" s="8">
        <v>2.75</v>
      </c>
      <c r="J11" s="16">
        <f>resultados!H10/100</f>
        <v>2.8093E-2</v>
      </c>
      <c r="K11" s="15">
        <f>resultados!I10</f>
        <v>1.9095901837553813</v>
      </c>
    </row>
    <row r="12" spans="1:11" x14ac:dyDescent="0.3">
      <c r="B12" s="5">
        <v>20</v>
      </c>
      <c r="C12" s="5">
        <v>70</v>
      </c>
      <c r="D12" s="6">
        <v>7.0000000000000001E-3</v>
      </c>
      <c r="E12" s="1">
        <f t="shared" si="0"/>
        <v>9.8000000000000007</v>
      </c>
      <c r="F12" s="1">
        <f t="shared" si="1"/>
        <v>63</v>
      </c>
      <c r="G12" s="7">
        <f t="shared" si="2"/>
        <v>1960063.411764706</v>
      </c>
      <c r="H12" s="8">
        <v>0.25</v>
      </c>
      <c r="I12" s="8">
        <v>3</v>
      </c>
      <c r="J12" s="16">
        <f>resultados!H11/100</f>
        <v>4.0460999999999997E-2</v>
      </c>
      <c r="K12" s="15">
        <f>resultados!I11</f>
        <v>1.7453612866532671</v>
      </c>
    </row>
    <row r="13" spans="1:11" x14ac:dyDescent="0.3">
      <c r="B13" s="5">
        <v>20</v>
      </c>
      <c r="C13" s="5">
        <v>70</v>
      </c>
      <c r="D13" s="6">
        <v>7.0000000000000001E-3</v>
      </c>
      <c r="E13" s="1">
        <f>B13*C13*D13</f>
        <v>9.8000000000000007</v>
      </c>
      <c r="F13" s="1">
        <f>0.9*C13</f>
        <v>63</v>
      </c>
      <c r="G13" s="7">
        <f>0.9*E13*$B$2*F13*(1-(E13*$B$2)/(0.85*$B$1*B13*F13))</f>
        <v>1960063.411764706</v>
      </c>
      <c r="H13" s="8">
        <v>0.25</v>
      </c>
      <c r="I13" s="8">
        <v>3.25</v>
      </c>
      <c r="J13" s="16">
        <f>resultados!H12/100</f>
        <v>5.6318500000000001E-2</v>
      </c>
      <c r="K13" s="15">
        <f>resultados!I12</f>
        <v>1.5864511727271062</v>
      </c>
    </row>
    <row r="14" spans="1:11" x14ac:dyDescent="0.3">
      <c r="B14" s="5">
        <v>20</v>
      </c>
      <c r="C14" s="5">
        <v>70</v>
      </c>
      <c r="D14" s="6">
        <v>7.0000000000000001E-3</v>
      </c>
      <c r="E14" s="1">
        <f t="shared" ref="E14:E19" si="3">B14*C14*D14</f>
        <v>9.8000000000000007</v>
      </c>
      <c r="F14" s="1">
        <f t="shared" ref="F14:F19" si="4">0.9*C14</f>
        <v>63</v>
      </c>
      <c r="G14" s="7">
        <f t="shared" ref="G14:G19" si="5">0.9*E14*$B$2*F14*(1-(E14*$B$2)/(0.85*$B$1*B14*F14))</f>
        <v>1960063.411764706</v>
      </c>
      <c r="H14" s="8">
        <v>0.25</v>
      </c>
      <c r="I14" s="8">
        <v>3.5</v>
      </c>
      <c r="J14" s="16">
        <f>resultados!H13/100</f>
        <v>7.5454499999999994E-2</v>
      </c>
      <c r="K14" s="15">
        <f>resultados!I13</f>
        <v>1.4363281061628383</v>
      </c>
    </row>
    <row r="15" spans="1:11" x14ac:dyDescent="0.3">
      <c r="B15" s="5">
        <v>20</v>
      </c>
      <c r="C15" s="5">
        <v>70</v>
      </c>
      <c r="D15" s="6">
        <v>7.0000000000000001E-3</v>
      </c>
      <c r="E15" s="1">
        <f t="shared" si="3"/>
        <v>9.8000000000000007</v>
      </c>
      <c r="F15" s="1">
        <f t="shared" si="4"/>
        <v>63</v>
      </c>
      <c r="G15" s="7">
        <f t="shared" si="5"/>
        <v>1960063.411764706</v>
      </c>
      <c r="H15" s="8">
        <v>0.25</v>
      </c>
      <c r="I15" s="8">
        <v>3.75</v>
      </c>
      <c r="J15" s="16">
        <f>resultados!H14/100</f>
        <v>9.7970000000000002E-2</v>
      </c>
      <c r="K15" s="15">
        <f>resultados!I14</f>
        <v>1.2932054824491155</v>
      </c>
    </row>
    <row r="16" spans="1:11" x14ac:dyDescent="0.3">
      <c r="B16" s="5">
        <v>20</v>
      </c>
      <c r="C16" s="5">
        <v>70</v>
      </c>
      <c r="D16" s="6">
        <v>7.0000000000000001E-3</v>
      </c>
      <c r="E16" s="1">
        <f t="shared" si="3"/>
        <v>9.8000000000000007</v>
      </c>
      <c r="F16" s="1">
        <f t="shared" si="4"/>
        <v>63</v>
      </c>
      <c r="G16" s="7">
        <f t="shared" si="5"/>
        <v>1960063.411764706</v>
      </c>
      <c r="H16" s="8">
        <v>0.25</v>
      </c>
      <c r="I16" s="8">
        <v>4</v>
      </c>
      <c r="J16" s="16">
        <f>resultados!H15/100</f>
        <v>0.1237655</v>
      </c>
      <c r="K16" s="15">
        <f>resultados!I15</f>
        <v>1.156367180268195</v>
      </c>
    </row>
    <row r="17" spans="2:11" x14ac:dyDescent="0.3">
      <c r="B17" s="5">
        <v>20</v>
      </c>
      <c r="C17" s="5">
        <v>70</v>
      </c>
      <c r="D17" s="6">
        <v>7.0000000000000001E-3</v>
      </c>
      <c r="E17" s="1">
        <f t="shared" si="3"/>
        <v>9.8000000000000007</v>
      </c>
      <c r="F17" s="1">
        <f t="shared" si="4"/>
        <v>63</v>
      </c>
      <c r="G17" s="7">
        <f t="shared" si="5"/>
        <v>1960063.411764706</v>
      </c>
      <c r="H17" s="8">
        <v>0.25</v>
      </c>
      <c r="I17" s="8">
        <v>4.25</v>
      </c>
      <c r="J17" s="16">
        <f>resultados!H16/100</f>
        <v>0.152863</v>
      </c>
      <c r="K17" s="15">
        <f>resultados!I16</f>
        <v>1.0242313807513126</v>
      </c>
    </row>
    <row r="18" spans="2:11" x14ac:dyDescent="0.3">
      <c r="B18" s="5">
        <v>20</v>
      </c>
      <c r="C18" s="5">
        <v>70</v>
      </c>
      <c r="D18" s="6">
        <v>7.0000000000000001E-3</v>
      </c>
      <c r="E18" s="1">
        <f t="shared" si="3"/>
        <v>9.8000000000000007</v>
      </c>
      <c r="F18" s="1">
        <f t="shared" si="4"/>
        <v>63</v>
      </c>
      <c r="G18" s="7">
        <f t="shared" si="5"/>
        <v>1960063.411764706</v>
      </c>
      <c r="H18" s="8">
        <v>0.25</v>
      </c>
      <c r="I18" s="8">
        <v>4.5</v>
      </c>
      <c r="J18" s="16">
        <f>resultados!H17/100</f>
        <v>0.18457100000000001</v>
      </c>
      <c r="K18" s="15">
        <f>resultados!I17</f>
        <v>0.89808168966048019</v>
      </c>
    </row>
    <row r="19" spans="2:11" x14ac:dyDescent="0.3">
      <c r="B19" s="5">
        <v>20</v>
      </c>
      <c r="C19" s="5">
        <v>70</v>
      </c>
      <c r="D19" s="6">
        <v>7.0000000000000001E-3</v>
      </c>
      <c r="E19" s="1">
        <f t="shared" si="3"/>
        <v>9.8000000000000007</v>
      </c>
      <c r="F19" s="1">
        <f t="shared" si="4"/>
        <v>63</v>
      </c>
      <c r="G19" s="7">
        <f t="shared" si="5"/>
        <v>1960063.411764706</v>
      </c>
      <c r="H19" s="8">
        <v>0.25</v>
      </c>
      <c r="I19" s="8">
        <v>4.75</v>
      </c>
      <c r="J19" s="16">
        <f>resultados!H18/100</f>
        <v>0.21927450000000001</v>
      </c>
      <c r="K19" s="15">
        <f>resultados!I18</f>
        <v>0.77464577641590793</v>
      </c>
    </row>
    <row r="20" spans="2:11" x14ac:dyDescent="0.3">
      <c r="B20" s="5">
        <v>20</v>
      </c>
      <c r="C20" s="5">
        <v>70</v>
      </c>
      <c r="D20" s="6">
        <v>7.0000000000000001E-3</v>
      </c>
      <c r="E20" s="1">
        <f>B20*C20*D20</f>
        <v>9.8000000000000007</v>
      </c>
      <c r="F20" s="1">
        <f>0.9*C20</f>
        <v>63</v>
      </c>
      <c r="G20" s="7">
        <f>0.9*E20*$B$2*F20*(1-(E20*$B$2)/(0.85*$B$1*B20*F20))</f>
        <v>1960063.411764706</v>
      </c>
      <c r="H20" s="8">
        <v>0.25</v>
      </c>
      <c r="I20" s="8">
        <v>5</v>
      </c>
      <c r="J20" s="16">
        <f>resultados!H19/100</f>
        <v>0.254994</v>
      </c>
      <c r="K20" s="15">
        <f>resultados!I19</f>
        <v>0.65885637804724939</v>
      </c>
    </row>
    <row r="21" spans="2:11" x14ac:dyDescent="0.3">
      <c r="B21" s="5">
        <v>20</v>
      </c>
      <c r="C21" s="5">
        <v>70</v>
      </c>
      <c r="D21" s="6">
        <v>7.0000000000000001E-3</v>
      </c>
      <c r="E21" s="1">
        <f t="shared" ref="E21:E28" si="6">B21*C21*D21</f>
        <v>9.8000000000000007</v>
      </c>
      <c r="F21" s="1">
        <f t="shared" ref="F21:F28" si="7">0.9*C21</f>
        <v>63</v>
      </c>
      <c r="G21" s="7">
        <f t="shared" ref="G21:G28" si="8">0.9*E21*$B$2*F21*(1-(E21*$B$2)/(0.85*$B$1*B21*F21))</f>
        <v>1960063.411764706</v>
      </c>
      <c r="H21" s="8">
        <v>0.25</v>
      </c>
      <c r="I21" s="8">
        <v>5.25</v>
      </c>
      <c r="J21" s="16">
        <f>resultados!H20/100</f>
        <v>0.29280099999999998</v>
      </c>
      <c r="K21" s="15">
        <f>resultados!I20</f>
        <v>0.54522031663527271</v>
      </c>
    </row>
    <row r="22" spans="2:11" x14ac:dyDescent="0.3">
      <c r="B22" s="5">
        <v>20</v>
      </c>
      <c r="C22" s="5">
        <v>70</v>
      </c>
      <c r="D22" s="6">
        <v>7.0000000000000001E-3</v>
      </c>
      <c r="E22" s="1">
        <f t="shared" si="6"/>
        <v>9.8000000000000007</v>
      </c>
      <c r="F22" s="1">
        <f t="shared" si="7"/>
        <v>63</v>
      </c>
      <c r="G22" s="7">
        <f t="shared" si="8"/>
        <v>1960063.411764706</v>
      </c>
      <c r="H22" s="8">
        <v>0.25</v>
      </c>
      <c r="I22" s="8">
        <v>5.5</v>
      </c>
      <c r="J22" s="16">
        <f>resultados!H21/100</f>
        <v>0.33126499999999998</v>
      </c>
      <c r="K22" s="15">
        <f>resultados!I21</f>
        <v>0.43642279948391455</v>
      </c>
    </row>
    <row r="23" spans="2:11" x14ac:dyDescent="0.3">
      <c r="B23" s="5">
        <v>20</v>
      </c>
      <c r="C23" s="5">
        <v>70</v>
      </c>
      <c r="D23" s="6">
        <v>7.0000000000000001E-3</v>
      </c>
      <c r="E23" s="1">
        <f t="shared" si="6"/>
        <v>9.8000000000000007</v>
      </c>
      <c r="F23" s="1">
        <f t="shared" si="7"/>
        <v>63</v>
      </c>
      <c r="G23" s="7">
        <f t="shared" si="8"/>
        <v>1960063.411764706</v>
      </c>
      <c r="H23" s="8">
        <v>0.25</v>
      </c>
      <c r="I23" s="8">
        <v>5.75</v>
      </c>
      <c r="J23" s="16">
        <f>resultados!H22/100</f>
        <v>0.3709925</v>
      </c>
      <c r="K23" s="15">
        <f>resultados!I22</f>
        <v>0.32922583091064622</v>
      </c>
    </row>
    <row r="24" spans="2:11" x14ac:dyDescent="0.3">
      <c r="B24" s="5">
        <v>20</v>
      </c>
      <c r="C24" s="5">
        <v>70</v>
      </c>
      <c r="D24" s="6">
        <v>7.0000000000000001E-3</v>
      </c>
      <c r="E24" s="1">
        <f t="shared" si="6"/>
        <v>9.8000000000000007</v>
      </c>
      <c r="F24" s="1">
        <f t="shared" si="7"/>
        <v>63</v>
      </c>
      <c r="G24" s="7">
        <f t="shared" si="8"/>
        <v>1960063.411764706</v>
      </c>
      <c r="H24" s="8">
        <v>0.25</v>
      </c>
      <c r="I24" s="8">
        <v>6</v>
      </c>
      <c r="J24" s="16">
        <f>resultados!H23/100</f>
        <v>0.40982100000000005</v>
      </c>
      <c r="K24" s="15">
        <f>resultados!I23</f>
        <v>0.22800545466024033</v>
      </c>
    </row>
    <row r="25" spans="2:11" x14ac:dyDescent="0.3">
      <c r="B25" s="5">
        <v>20</v>
      </c>
      <c r="C25" s="5">
        <v>70</v>
      </c>
      <c r="D25" s="6">
        <v>7.0000000000000001E-3</v>
      </c>
      <c r="E25" s="1">
        <f t="shared" si="6"/>
        <v>9.8000000000000007</v>
      </c>
      <c r="F25" s="1">
        <f t="shared" si="7"/>
        <v>63</v>
      </c>
      <c r="G25" s="7">
        <f t="shared" si="8"/>
        <v>1960063.411764706</v>
      </c>
      <c r="H25" s="8">
        <v>0.25</v>
      </c>
      <c r="I25" s="8">
        <v>6.25</v>
      </c>
      <c r="J25" s="16">
        <f>resultados!H24/100</f>
        <v>0.44902799999999998</v>
      </c>
      <c r="K25" s="15">
        <f>resultados!I24</f>
        <v>0.12811748379948551</v>
      </c>
    </row>
    <row r="26" spans="2:11" x14ac:dyDescent="0.3">
      <c r="B26" s="5">
        <v>20</v>
      </c>
      <c r="C26" s="5">
        <v>70</v>
      </c>
      <c r="D26" s="6">
        <v>7.0000000000000001E-3</v>
      </c>
      <c r="E26" s="1">
        <f t="shared" si="6"/>
        <v>9.8000000000000007</v>
      </c>
      <c r="F26" s="1">
        <f t="shared" si="7"/>
        <v>63</v>
      </c>
      <c r="G26" s="7">
        <f t="shared" si="8"/>
        <v>1960063.411764706</v>
      </c>
      <c r="H26" s="8">
        <v>0.25</v>
      </c>
      <c r="I26" s="8">
        <v>6.5</v>
      </c>
      <c r="J26" s="16">
        <f>resultados!H25/100</f>
        <v>0.487035</v>
      </c>
      <c r="K26" s="15">
        <f>resultados!I25</f>
        <v>3.2504158224157705E-2</v>
      </c>
    </row>
    <row r="27" spans="2:11" x14ac:dyDescent="0.3">
      <c r="B27" s="5">
        <v>20</v>
      </c>
      <c r="C27" s="5">
        <v>70</v>
      </c>
      <c r="D27" s="6">
        <v>7.0000000000000001E-3</v>
      </c>
      <c r="E27" s="1">
        <f t="shared" si="6"/>
        <v>9.8000000000000007</v>
      </c>
      <c r="F27" s="1">
        <f t="shared" si="7"/>
        <v>63</v>
      </c>
      <c r="G27" s="7">
        <f t="shared" si="8"/>
        <v>1960063.411764706</v>
      </c>
      <c r="H27" s="8">
        <v>0.25</v>
      </c>
      <c r="I27" s="8">
        <v>6.75</v>
      </c>
      <c r="J27" s="16">
        <f>resultados!H26/100</f>
        <v>0.52487700000000004</v>
      </c>
      <c r="K27" s="15">
        <f>resultados!I26</f>
        <v>-6.2397858886930203E-2</v>
      </c>
    </row>
    <row r="28" spans="2:11" x14ac:dyDescent="0.3">
      <c r="B28" s="5">
        <v>20</v>
      </c>
      <c r="C28" s="5">
        <v>70</v>
      </c>
      <c r="D28" s="6">
        <v>7.0000000000000001E-3</v>
      </c>
      <c r="E28" s="1">
        <f t="shared" si="6"/>
        <v>9.8000000000000007</v>
      </c>
      <c r="F28" s="1">
        <f t="shared" si="7"/>
        <v>63</v>
      </c>
      <c r="G28" s="7">
        <f t="shared" si="8"/>
        <v>1960063.411764706</v>
      </c>
      <c r="H28" s="8">
        <v>0.25</v>
      </c>
      <c r="I28" s="8">
        <v>7</v>
      </c>
      <c r="J28" s="16">
        <f>resultados!H27/100</f>
        <v>0.56089199999999995</v>
      </c>
      <c r="K28" s="15">
        <f>resultados!I27</f>
        <v>-0.15323114186882156</v>
      </c>
    </row>
    <row r="29" spans="2:11" x14ac:dyDescent="0.3">
      <c r="B29" s="9">
        <v>20</v>
      </c>
      <c r="C29" s="9">
        <v>70</v>
      </c>
      <c r="D29" s="10">
        <v>8.9999999999999993E-3</v>
      </c>
      <c r="E29" s="1">
        <f t="shared" si="0"/>
        <v>12.6</v>
      </c>
      <c r="F29" s="1">
        <f t="shared" si="1"/>
        <v>63</v>
      </c>
      <c r="G29" s="7">
        <f t="shared" si="2"/>
        <v>2382800.823529412</v>
      </c>
      <c r="H29" s="8">
        <v>0.25</v>
      </c>
      <c r="I29" s="8">
        <v>1</v>
      </c>
      <c r="J29" s="16">
        <f>resultados!H28/100</f>
        <v>2.0350000000000001E-4</v>
      </c>
      <c r="K29" s="15">
        <f>resultados!I28</f>
        <v>3.5355027557997234</v>
      </c>
    </row>
    <row r="30" spans="2:11" x14ac:dyDescent="0.3">
      <c r="B30" s="9">
        <v>20</v>
      </c>
      <c r="C30" s="9">
        <v>70</v>
      </c>
      <c r="D30" s="10">
        <v>8.9999999999999993E-3</v>
      </c>
      <c r="E30" s="1">
        <f t="shared" si="0"/>
        <v>12.6</v>
      </c>
      <c r="F30" s="1">
        <f t="shared" si="1"/>
        <v>63</v>
      </c>
      <c r="G30" s="7">
        <f t="shared" si="2"/>
        <v>2382800.823529412</v>
      </c>
      <c r="H30" s="8">
        <v>0.25</v>
      </c>
      <c r="I30" s="8">
        <v>1.25</v>
      </c>
      <c r="J30" s="16">
        <f>resultados!H29/100</f>
        <v>5.1599999999999997E-4</v>
      </c>
      <c r="K30" s="15">
        <f>resultados!I29</f>
        <v>3.2816544189860455</v>
      </c>
    </row>
    <row r="31" spans="2:11" x14ac:dyDescent="0.3">
      <c r="B31" s="9">
        <v>20</v>
      </c>
      <c r="C31" s="9">
        <v>70</v>
      </c>
      <c r="D31" s="10">
        <v>8.9999999999999993E-3</v>
      </c>
      <c r="E31" s="1">
        <f t="shared" si="0"/>
        <v>12.6</v>
      </c>
      <c r="F31" s="1">
        <f t="shared" si="1"/>
        <v>63</v>
      </c>
      <c r="G31" s="7">
        <f t="shared" si="2"/>
        <v>2382800.823529412</v>
      </c>
      <c r="H31" s="8">
        <v>0.25</v>
      </c>
      <c r="I31" s="8">
        <v>1.5</v>
      </c>
      <c r="J31" s="16">
        <f>resultados!H30/100</f>
        <v>1.1555000000000001E-3</v>
      </c>
      <c r="K31" s="15">
        <f>resultados!I30</f>
        <v>3.0470490440950999</v>
      </c>
    </row>
    <row r="32" spans="2:11" x14ac:dyDescent="0.3">
      <c r="B32" s="9">
        <v>20</v>
      </c>
      <c r="C32" s="9">
        <v>70</v>
      </c>
      <c r="D32" s="10">
        <v>8.9999999999999993E-3</v>
      </c>
      <c r="E32" s="1">
        <f t="shared" si="0"/>
        <v>12.6</v>
      </c>
      <c r="F32" s="1">
        <f t="shared" si="1"/>
        <v>63</v>
      </c>
      <c r="G32" s="7">
        <f t="shared" si="2"/>
        <v>2382800.823529412</v>
      </c>
      <c r="H32" s="8">
        <v>0.25</v>
      </c>
      <c r="I32" s="8">
        <v>1.75</v>
      </c>
      <c r="J32" s="16">
        <f>resultados!H31/100</f>
        <v>2.4304999999999999E-3</v>
      </c>
      <c r="K32" s="15">
        <f>resultados!I31</f>
        <v>2.8161035253077102</v>
      </c>
    </row>
    <row r="33" spans="2:11" x14ac:dyDescent="0.3">
      <c r="B33" s="9">
        <v>20</v>
      </c>
      <c r="C33" s="9">
        <v>70</v>
      </c>
      <c r="D33" s="10">
        <v>8.9999999999999993E-3</v>
      </c>
      <c r="E33" s="1">
        <f t="shared" si="0"/>
        <v>12.6</v>
      </c>
      <c r="F33" s="1">
        <f t="shared" si="1"/>
        <v>63</v>
      </c>
      <c r="G33" s="7">
        <f t="shared" si="2"/>
        <v>2382800.823529412</v>
      </c>
      <c r="H33" s="8">
        <v>0.25</v>
      </c>
      <c r="I33" s="8">
        <v>2</v>
      </c>
      <c r="J33" s="16">
        <f>resultados!H32/100</f>
        <v>4.4504999999999996E-3</v>
      </c>
      <c r="K33" s="15">
        <f>resultados!I32</f>
        <v>2.6158333072261897</v>
      </c>
    </row>
    <row r="34" spans="2:11" x14ac:dyDescent="0.3">
      <c r="B34" s="9">
        <v>20</v>
      </c>
      <c r="C34" s="9">
        <v>70</v>
      </c>
      <c r="D34" s="10">
        <v>8.9999999999999993E-3</v>
      </c>
      <c r="E34" s="1">
        <f t="shared" si="0"/>
        <v>12.6</v>
      </c>
      <c r="F34" s="1">
        <f t="shared" si="1"/>
        <v>63</v>
      </c>
      <c r="G34" s="7">
        <f t="shared" si="2"/>
        <v>2382800.823529412</v>
      </c>
      <c r="H34" s="8">
        <v>0.25</v>
      </c>
      <c r="I34" s="8">
        <v>2.25</v>
      </c>
      <c r="J34" s="16">
        <f>resultados!H33/100</f>
        <v>7.7879999999999998E-3</v>
      </c>
      <c r="K34" s="15">
        <f>resultados!I33</f>
        <v>2.4187018758277761</v>
      </c>
    </row>
    <row r="35" spans="2:11" x14ac:dyDescent="0.3">
      <c r="B35" s="9">
        <v>20</v>
      </c>
      <c r="C35" s="9">
        <v>70</v>
      </c>
      <c r="D35" s="10">
        <v>8.9999999999999993E-3</v>
      </c>
      <c r="E35" s="1">
        <f t="shared" si="0"/>
        <v>12.6</v>
      </c>
      <c r="F35" s="1">
        <f t="shared" si="1"/>
        <v>63</v>
      </c>
      <c r="G35" s="7">
        <f t="shared" si="2"/>
        <v>2382800.823529412</v>
      </c>
      <c r="H35" s="8">
        <v>0.25</v>
      </c>
      <c r="I35" s="8">
        <v>2.5</v>
      </c>
      <c r="J35" s="16">
        <f>resultados!H34/100</f>
        <v>1.2701499999999999E-2</v>
      </c>
      <c r="K35" s="15">
        <f>resultados!I34</f>
        <v>2.2352186146548383</v>
      </c>
    </row>
    <row r="36" spans="2:11" x14ac:dyDescent="0.3">
      <c r="B36" s="9">
        <v>20</v>
      </c>
      <c r="C36" s="9">
        <v>70</v>
      </c>
      <c r="D36" s="10">
        <v>8.9999999999999993E-3</v>
      </c>
      <c r="E36" s="1">
        <f t="shared" si="0"/>
        <v>12.6</v>
      </c>
      <c r="F36" s="1">
        <f t="shared" si="1"/>
        <v>63</v>
      </c>
      <c r="G36" s="7">
        <f t="shared" si="2"/>
        <v>2382800.823529412</v>
      </c>
      <c r="H36" s="8">
        <v>0.25</v>
      </c>
      <c r="I36" s="8">
        <v>2.75</v>
      </c>
      <c r="J36" s="16">
        <f>resultados!H35/100</f>
        <v>2.00585E-2</v>
      </c>
      <c r="K36" s="15">
        <f>resultados!I35</f>
        <v>2.0525421819489531</v>
      </c>
    </row>
    <row r="37" spans="2:11" x14ac:dyDescent="0.3">
      <c r="B37" s="9">
        <v>20</v>
      </c>
      <c r="C37" s="9">
        <v>70</v>
      </c>
      <c r="D37" s="10">
        <v>8.9999999999999993E-3</v>
      </c>
      <c r="E37" s="1">
        <f t="shared" si="0"/>
        <v>12.6</v>
      </c>
      <c r="F37" s="1">
        <f t="shared" si="1"/>
        <v>63</v>
      </c>
      <c r="G37" s="7">
        <f t="shared" si="2"/>
        <v>2382800.823529412</v>
      </c>
      <c r="H37" s="8">
        <v>0.25</v>
      </c>
      <c r="I37" s="8">
        <v>3</v>
      </c>
      <c r="J37" s="16">
        <f>resultados!H36/100</f>
        <v>2.9739499999999999E-2</v>
      </c>
      <c r="K37" s="15">
        <f>resultados!I36</f>
        <v>1.8846359884959358</v>
      </c>
    </row>
    <row r="38" spans="2:11" x14ac:dyDescent="0.3">
      <c r="B38" s="9">
        <v>20</v>
      </c>
      <c r="C38" s="9">
        <v>70</v>
      </c>
      <c r="D38" s="10">
        <v>8.9999999999999993E-3</v>
      </c>
      <c r="E38" s="1">
        <f t="shared" si="0"/>
        <v>12.6</v>
      </c>
      <c r="F38" s="1">
        <f t="shared" si="1"/>
        <v>63</v>
      </c>
      <c r="G38" s="7">
        <f t="shared" si="2"/>
        <v>2382800.823529412</v>
      </c>
      <c r="H38" s="8">
        <v>0.25</v>
      </c>
      <c r="I38" s="8">
        <v>3.25</v>
      </c>
      <c r="J38" s="16">
        <f>resultados!H37/100</f>
        <v>4.2409000000000002E-2</v>
      </c>
      <c r="K38" s="15">
        <f>resultados!I37</f>
        <v>1.72339012208598</v>
      </c>
    </row>
    <row r="39" spans="2:11" x14ac:dyDescent="0.3">
      <c r="B39" s="9">
        <v>20</v>
      </c>
      <c r="C39" s="9">
        <v>70</v>
      </c>
      <c r="D39" s="10">
        <v>8.9999999999999993E-3</v>
      </c>
      <c r="E39" s="1">
        <f t="shared" si="0"/>
        <v>12.6</v>
      </c>
      <c r="F39" s="1">
        <f t="shared" si="1"/>
        <v>63</v>
      </c>
      <c r="G39" s="7">
        <f t="shared" si="2"/>
        <v>2382800.823529412</v>
      </c>
      <c r="H39" s="8">
        <v>0.25</v>
      </c>
      <c r="I39" s="8">
        <v>3.5</v>
      </c>
      <c r="J39" s="16">
        <f>resultados!H38/100</f>
        <v>5.7674000000000003E-2</v>
      </c>
      <c r="K39" s="15">
        <f>resultados!I38</f>
        <v>1.574603476077082</v>
      </c>
    </row>
    <row r="40" spans="2:11" x14ac:dyDescent="0.3">
      <c r="B40" s="9">
        <v>20</v>
      </c>
      <c r="C40" s="9">
        <v>70</v>
      </c>
      <c r="D40" s="10">
        <v>8.9999999999999993E-3</v>
      </c>
      <c r="E40" s="1">
        <f t="shared" si="0"/>
        <v>12.6</v>
      </c>
      <c r="F40" s="1">
        <f t="shared" si="1"/>
        <v>63</v>
      </c>
      <c r="G40" s="7">
        <f t="shared" si="2"/>
        <v>2382800.823529412</v>
      </c>
      <c r="H40" s="8">
        <v>0.25</v>
      </c>
      <c r="I40" s="8">
        <v>3.75</v>
      </c>
      <c r="J40" s="16">
        <f>resultados!H39/100</f>
        <v>7.6446500000000001E-2</v>
      </c>
      <c r="K40" s="15">
        <f>resultados!I39</f>
        <v>1.4293871140986969</v>
      </c>
    </row>
    <row r="41" spans="2:11" x14ac:dyDescent="0.3">
      <c r="B41" s="9">
        <v>20</v>
      </c>
      <c r="C41" s="9">
        <v>70</v>
      </c>
      <c r="D41" s="10">
        <v>8.9999999999999993E-3</v>
      </c>
      <c r="E41" s="1">
        <f t="shared" si="0"/>
        <v>12.6</v>
      </c>
      <c r="F41" s="1">
        <f t="shared" si="1"/>
        <v>63</v>
      </c>
      <c r="G41" s="7">
        <f t="shared" si="2"/>
        <v>2382800.823529412</v>
      </c>
      <c r="H41" s="8">
        <v>0.25</v>
      </c>
      <c r="I41" s="8">
        <v>4</v>
      </c>
      <c r="J41" s="16">
        <f>resultados!H40/100</f>
        <v>9.83985E-2</v>
      </c>
      <c r="K41" s="15">
        <f>resultados!I40</f>
        <v>1.2907309171690355</v>
      </c>
    </row>
    <row r="42" spans="2:11" x14ac:dyDescent="0.3">
      <c r="B42" s="9">
        <v>20</v>
      </c>
      <c r="C42" s="9">
        <v>70</v>
      </c>
      <c r="D42" s="10">
        <v>8.9999999999999993E-3</v>
      </c>
      <c r="E42" s="1">
        <f t="shared" si="0"/>
        <v>12.6</v>
      </c>
      <c r="F42" s="1">
        <f t="shared" si="1"/>
        <v>63</v>
      </c>
      <c r="G42" s="7">
        <f t="shared" si="2"/>
        <v>2382800.823529412</v>
      </c>
      <c r="H42" s="8">
        <v>0.25</v>
      </c>
      <c r="I42" s="8">
        <v>4.25</v>
      </c>
      <c r="J42" s="16">
        <f>resultados!H41/100</f>
        <v>0.123155</v>
      </c>
      <c r="K42" s="15">
        <f>resultados!I41</f>
        <v>1.1593587095446443</v>
      </c>
    </row>
    <row r="43" spans="2:11" x14ac:dyDescent="0.3">
      <c r="B43" s="9">
        <v>20</v>
      </c>
      <c r="C43" s="9">
        <v>70</v>
      </c>
      <c r="D43" s="10">
        <v>8.9999999999999993E-3</v>
      </c>
      <c r="E43" s="1">
        <f t="shared" si="0"/>
        <v>12.6</v>
      </c>
      <c r="F43" s="1">
        <f t="shared" si="1"/>
        <v>63</v>
      </c>
      <c r="G43" s="7">
        <f t="shared" si="2"/>
        <v>2382800.823529412</v>
      </c>
      <c r="H43" s="8">
        <v>0.25</v>
      </c>
      <c r="I43" s="8">
        <v>4.5</v>
      </c>
      <c r="J43" s="16">
        <f>resultados!H42/100</f>
        <v>0.1507155</v>
      </c>
      <c r="K43" s="15">
        <f>resultados!I42</f>
        <v>1.0333695301608281</v>
      </c>
    </row>
    <row r="44" spans="2:11" x14ac:dyDescent="0.3">
      <c r="B44" s="9">
        <v>20</v>
      </c>
      <c r="C44" s="9">
        <v>70</v>
      </c>
      <c r="D44" s="10">
        <v>8.9999999999999993E-3</v>
      </c>
      <c r="E44" s="1">
        <f t="shared" si="0"/>
        <v>12.6</v>
      </c>
      <c r="F44" s="1">
        <f t="shared" si="1"/>
        <v>63</v>
      </c>
      <c r="G44" s="7">
        <f t="shared" si="2"/>
        <v>2382800.823529412</v>
      </c>
      <c r="H44" s="8">
        <v>0.25</v>
      </c>
      <c r="I44" s="8">
        <v>4.75</v>
      </c>
      <c r="J44" s="16">
        <f>resultados!H43/100</f>
        <v>0.18180800000000003</v>
      </c>
      <c r="K44" s="15">
        <f>resultados!I43</f>
        <v>0.90849642822992993</v>
      </c>
    </row>
    <row r="45" spans="2:11" x14ac:dyDescent="0.3">
      <c r="B45" s="9">
        <v>20</v>
      </c>
      <c r="C45" s="9">
        <v>70</v>
      </c>
      <c r="D45" s="10">
        <v>8.9999999999999993E-3</v>
      </c>
      <c r="E45" s="1">
        <f t="shared" si="0"/>
        <v>12.6</v>
      </c>
      <c r="F45" s="1">
        <f t="shared" si="1"/>
        <v>63</v>
      </c>
      <c r="G45" s="7">
        <f t="shared" si="2"/>
        <v>2382800.823529412</v>
      </c>
      <c r="H45" s="8">
        <v>0.25</v>
      </c>
      <c r="I45" s="8">
        <v>5</v>
      </c>
      <c r="J45" s="16">
        <f>resultados!H44/100</f>
        <v>0.21409050000000002</v>
      </c>
      <c r="K45" s="15">
        <f>resultados!I44</f>
        <v>0.79230818551824078</v>
      </c>
    </row>
    <row r="46" spans="2:11" x14ac:dyDescent="0.3">
      <c r="B46" s="9">
        <v>20</v>
      </c>
      <c r="C46" s="9">
        <v>70</v>
      </c>
      <c r="D46" s="10">
        <v>8.9999999999999993E-3</v>
      </c>
      <c r="E46" s="1">
        <f t="shared" si="0"/>
        <v>12.6</v>
      </c>
      <c r="F46" s="1">
        <f t="shared" si="1"/>
        <v>63</v>
      </c>
      <c r="G46" s="7">
        <f t="shared" si="2"/>
        <v>2382800.823529412</v>
      </c>
      <c r="H46" s="8">
        <v>0.25</v>
      </c>
      <c r="I46" s="8">
        <v>5.25</v>
      </c>
      <c r="J46" s="16">
        <f>resultados!H45/100</f>
        <v>0.24855550000000001</v>
      </c>
      <c r="K46" s="15">
        <f>resultados!I45</f>
        <v>0.67904239527827293</v>
      </c>
    </row>
    <row r="47" spans="2:11" x14ac:dyDescent="0.3">
      <c r="B47" s="9">
        <v>20</v>
      </c>
      <c r="C47" s="9">
        <v>70</v>
      </c>
      <c r="D47" s="10">
        <v>8.9999999999999993E-3</v>
      </c>
      <c r="E47" s="1">
        <f t="shared" si="0"/>
        <v>12.6</v>
      </c>
      <c r="F47" s="1">
        <f t="shared" si="1"/>
        <v>63</v>
      </c>
      <c r="G47" s="7">
        <f t="shared" si="2"/>
        <v>2382800.823529412</v>
      </c>
      <c r="H47" s="8">
        <v>0.25</v>
      </c>
      <c r="I47" s="8">
        <v>5.5</v>
      </c>
      <c r="J47" s="16">
        <f>resultados!H46/100</f>
        <v>0.28413500000000003</v>
      </c>
      <c r="K47" s="15">
        <f>resultados!I46</f>
        <v>0.57060120722987173</v>
      </c>
    </row>
    <row r="48" spans="2:11" x14ac:dyDescent="0.3">
      <c r="B48" s="9">
        <v>20</v>
      </c>
      <c r="C48" s="9">
        <v>70</v>
      </c>
      <c r="D48" s="10">
        <v>8.9999999999999993E-3</v>
      </c>
      <c r="E48" s="1">
        <f t="shared" si="0"/>
        <v>12.6</v>
      </c>
      <c r="F48" s="1">
        <f t="shared" si="1"/>
        <v>63</v>
      </c>
      <c r="G48" s="7">
        <f t="shared" si="2"/>
        <v>2382800.823529412</v>
      </c>
      <c r="H48" s="8">
        <v>0.25</v>
      </c>
      <c r="I48" s="8">
        <v>5.75</v>
      </c>
      <c r="J48" s="16">
        <f>resultados!H47/100</f>
        <v>0.32195000000000001</v>
      </c>
      <c r="K48" s="15">
        <f>resultados!I47</f>
        <v>0.46225286042931391</v>
      </c>
    </row>
    <row r="49" spans="2:11" x14ac:dyDescent="0.3">
      <c r="B49" s="9">
        <v>20</v>
      </c>
      <c r="C49" s="9">
        <v>70</v>
      </c>
      <c r="D49" s="10">
        <v>8.9999999999999993E-3</v>
      </c>
      <c r="E49" s="1">
        <f t="shared" si="0"/>
        <v>12.6</v>
      </c>
      <c r="F49" s="1">
        <f t="shared" si="1"/>
        <v>63</v>
      </c>
      <c r="G49" s="7">
        <f t="shared" si="2"/>
        <v>2382800.823529412</v>
      </c>
      <c r="H49" s="8">
        <v>0.25</v>
      </c>
      <c r="I49" s="8">
        <v>6</v>
      </c>
      <c r="J49" s="16">
        <f>resultados!H48/100</f>
        <v>0.35945700000000003</v>
      </c>
      <c r="K49" s="15">
        <f>resultados!I48</f>
        <v>0.35991058643571672</v>
      </c>
    </row>
    <row r="50" spans="2:11" x14ac:dyDescent="0.3">
      <c r="B50" s="9">
        <v>20</v>
      </c>
      <c r="C50" s="9">
        <v>70</v>
      </c>
      <c r="D50" s="10">
        <v>8.9999999999999993E-3</v>
      </c>
      <c r="E50" s="1">
        <f t="shared" si="0"/>
        <v>12.6</v>
      </c>
      <c r="F50" s="1">
        <f t="shared" si="1"/>
        <v>63</v>
      </c>
      <c r="G50" s="7">
        <f t="shared" si="2"/>
        <v>2382800.823529412</v>
      </c>
      <c r="H50" s="8">
        <v>0.25</v>
      </c>
      <c r="I50" s="8">
        <v>6.25</v>
      </c>
      <c r="J50" s="16">
        <f>resultados!H49/100</f>
        <v>0.39664650000000001</v>
      </c>
      <c r="K50" s="15">
        <f>resultados!I49</f>
        <v>0.26203689189046331</v>
      </c>
    </row>
    <row r="51" spans="2:11" x14ac:dyDescent="0.3">
      <c r="B51" s="9">
        <v>20</v>
      </c>
      <c r="C51" s="9">
        <v>70</v>
      </c>
      <c r="D51" s="10">
        <v>8.9999999999999993E-3</v>
      </c>
      <c r="E51" s="1">
        <f t="shared" si="0"/>
        <v>12.6</v>
      </c>
      <c r="F51" s="1">
        <f t="shared" si="1"/>
        <v>63</v>
      </c>
      <c r="G51" s="7">
        <f t="shared" si="2"/>
        <v>2382800.823529412</v>
      </c>
      <c r="H51" s="8">
        <v>0.25</v>
      </c>
      <c r="I51" s="8">
        <v>6.5</v>
      </c>
      <c r="J51" s="16">
        <f>resultados!H50/100</f>
        <v>0.43482500000000002</v>
      </c>
      <c r="K51" s="15">
        <f>resultados!I50</f>
        <v>0.16410307643820357</v>
      </c>
    </row>
    <row r="52" spans="2:11" x14ac:dyDescent="0.3">
      <c r="B52" s="9">
        <v>20</v>
      </c>
      <c r="C52" s="9">
        <v>70</v>
      </c>
      <c r="D52" s="10">
        <v>8.9999999999999993E-3</v>
      </c>
      <c r="E52" s="1">
        <f t="shared" si="0"/>
        <v>12.6</v>
      </c>
      <c r="F52" s="1">
        <f t="shared" si="1"/>
        <v>63</v>
      </c>
      <c r="G52" s="7">
        <f t="shared" si="2"/>
        <v>2382800.823529412</v>
      </c>
      <c r="H52" s="8">
        <v>0.25</v>
      </c>
      <c r="I52" s="8">
        <v>6.75</v>
      </c>
      <c r="J52" s="16">
        <f>resultados!H51/100</f>
        <v>0.47197699999999998</v>
      </c>
      <c r="K52" s="15">
        <f>resultados!I51</f>
        <v>7.0301108797317283E-2</v>
      </c>
    </row>
    <row r="53" spans="2:11" x14ac:dyDescent="0.3">
      <c r="B53" s="9">
        <v>20</v>
      </c>
      <c r="C53" s="9">
        <v>70</v>
      </c>
      <c r="D53" s="10">
        <v>8.9999999999999993E-3</v>
      </c>
      <c r="E53" s="1">
        <f t="shared" si="0"/>
        <v>12.6</v>
      </c>
      <c r="F53" s="1">
        <f t="shared" si="1"/>
        <v>63</v>
      </c>
      <c r="G53" s="7">
        <f t="shared" si="2"/>
        <v>2382800.823529412</v>
      </c>
      <c r="H53" s="8">
        <v>0.25</v>
      </c>
      <c r="I53" s="8">
        <v>7</v>
      </c>
      <c r="J53" s="16">
        <f>resultados!H52/100</f>
        <v>0.50889099999999998</v>
      </c>
      <c r="K53" s="15">
        <f>resultados!I52</f>
        <v>-2.2288277200129145E-2</v>
      </c>
    </row>
    <row r="54" spans="2:11" x14ac:dyDescent="0.3">
      <c r="B54" s="11">
        <v>20</v>
      </c>
      <c r="C54" s="11">
        <v>70</v>
      </c>
      <c r="D54" s="12">
        <v>1.0999999999999999E-2</v>
      </c>
      <c r="E54" s="1">
        <f t="shared" si="0"/>
        <v>15.399999999999999</v>
      </c>
      <c r="F54" s="1">
        <f t="shared" si="1"/>
        <v>63</v>
      </c>
      <c r="G54" s="7">
        <f t="shared" si="2"/>
        <v>2744524.588235294</v>
      </c>
      <c r="H54" s="8">
        <v>0.25</v>
      </c>
      <c r="I54" s="8">
        <v>1</v>
      </c>
      <c r="J54" s="16">
        <f>resultados!H53/100</f>
        <v>1.125E-4</v>
      </c>
      <c r="K54" s="15">
        <f>resultados!I53</f>
        <v>3.6891551298536309</v>
      </c>
    </row>
    <row r="55" spans="2:11" x14ac:dyDescent="0.3">
      <c r="B55" s="11">
        <v>20</v>
      </c>
      <c r="C55" s="11">
        <v>70</v>
      </c>
      <c r="D55" s="12">
        <v>1.0999999999999999E-2</v>
      </c>
      <c r="E55" s="1">
        <f t="shared" si="0"/>
        <v>15.399999999999999</v>
      </c>
      <c r="F55" s="1">
        <f t="shared" si="1"/>
        <v>63</v>
      </c>
      <c r="G55" s="7">
        <f t="shared" si="2"/>
        <v>2744524.588235294</v>
      </c>
      <c r="H55" s="8">
        <v>0.25</v>
      </c>
      <c r="I55" s="8">
        <v>1.25</v>
      </c>
      <c r="J55" s="16">
        <f>resultados!H54/100</f>
        <v>2.8049999999999999E-4</v>
      </c>
      <c r="K55" s="15">
        <f>resultados!I54</f>
        <v>3.4498009670216421</v>
      </c>
    </row>
    <row r="56" spans="2:11" x14ac:dyDescent="0.3">
      <c r="B56" s="11">
        <v>20</v>
      </c>
      <c r="C56" s="11">
        <v>70</v>
      </c>
      <c r="D56" s="12">
        <v>1.0999999999999999E-2</v>
      </c>
      <c r="E56" s="1">
        <f t="shared" si="0"/>
        <v>15.399999999999999</v>
      </c>
      <c r="F56" s="1">
        <f t="shared" si="1"/>
        <v>63</v>
      </c>
      <c r="G56" s="7">
        <f t="shared" si="2"/>
        <v>2744524.588235294</v>
      </c>
      <c r="H56" s="8">
        <v>0.25</v>
      </c>
      <c r="I56" s="8">
        <v>1.5</v>
      </c>
      <c r="J56" s="16">
        <f>resultados!H55/100</f>
        <v>6.625E-4</v>
      </c>
      <c r="K56" s="15">
        <f>resultados!I55</f>
        <v>3.2105092586508581</v>
      </c>
    </row>
    <row r="57" spans="2:11" x14ac:dyDescent="0.3">
      <c r="B57" s="11">
        <v>20</v>
      </c>
      <c r="C57" s="11">
        <v>70</v>
      </c>
      <c r="D57" s="12">
        <v>1.0999999999999999E-2</v>
      </c>
      <c r="E57" s="1">
        <f t="shared" si="0"/>
        <v>15.399999999999999</v>
      </c>
      <c r="F57" s="1">
        <f t="shared" si="1"/>
        <v>63</v>
      </c>
      <c r="G57" s="7">
        <f t="shared" si="2"/>
        <v>2744524.588235294</v>
      </c>
      <c r="H57" s="8">
        <v>0.25</v>
      </c>
      <c r="I57" s="8">
        <v>1.75</v>
      </c>
      <c r="J57" s="16">
        <f>resultados!H56/100</f>
        <v>1.4885E-3</v>
      </c>
      <c r="K57" s="15">
        <f>resultados!I56</f>
        <v>2.970102912745356</v>
      </c>
    </row>
    <row r="58" spans="2:11" x14ac:dyDescent="0.3">
      <c r="B58" s="11">
        <v>20</v>
      </c>
      <c r="C58" s="11">
        <v>70</v>
      </c>
      <c r="D58" s="12">
        <v>1.0999999999999999E-2</v>
      </c>
      <c r="E58" s="1">
        <f t="shared" si="0"/>
        <v>15.399999999999999</v>
      </c>
      <c r="F58" s="1">
        <f t="shared" si="1"/>
        <v>63</v>
      </c>
      <c r="G58" s="7">
        <f t="shared" si="2"/>
        <v>2744524.588235294</v>
      </c>
      <c r="H58" s="8">
        <v>0.25</v>
      </c>
      <c r="I58" s="8">
        <v>2</v>
      </c>
      <c r="J58" s="16">
        <f>resultados!H57/100</f>
        <v>2.8084999999999998E-3</v>
      </c>
      <c r="K58" s="15">
        <f>resultados!I57</f>
        <v>2.7693399141053976</v>
      </c>
    </row>
    <row r="59" spans="2:11" x14ac:dyDescent="0.3">
      <c r="B59" s="11">
        <v>20</v>
      </c>
      <c r="C59" s="11">
        <v>70</v>
      </c>
      <c r="D59" s="12">
        <v>1.0999999999999999E-2</v>
      </c>
      <c r="E59" s="1">
        <f t="shared" si="0"/>
        <v>15.399999999999999</v>
      </c>
      <c r="F59" s="1">
        <f t="shared" si="1"/>
        <v>63</v>
      </c>
      <c r="G59" s="7">
        <f t="shared" si="2"/>
        <v>2744524.588235294</v>
      </c>
      <c r="H59" s="8">
        <v>0.25</v>
      </c>
      <c r="I59" s="8">
        <v>2.25</v>
      </c>
      <c r="J59" s="16">
        <f>resultados!H58/100</f>
        <v>5.1075000000000001E-3</v>
      </c>
      <c r="K59" s="15">
        <f>resultados!I58</f>
        <v>2.568465091818338</v>
      </c>
    </row>
    <row r="60" spans="2:11" x14ac:dyDescent="0.3">
      <c r="B60" s="11">
        <v>20</v>
      </c>
      <c r="C60" s="11">
        <v>70</v>
      </c>
      <c r="D60" s="12">
        <v>1.0999999999999999E-2</v>
      </c>
      <c r="E60" s="1">
        <f t="shared" si="0"/>
        <v>15.399999999999999</v>
      </c>
      <c r="F60" s="1">
        <f t="shared" si="1"/>
        <v>63</v>
      </c>
      <c r="G60" s="7">
        <f t="shared" si="2"/>
        <v>2744524.588235294</v>
      </c>
      <c r="H60" s="8">
        <v>0.25</v>
      </c>
      <c r="I60" s="8">
        <v>2.5</v>
      </c>
      <c r="J60" s="16">
        <f>resultados!H59/100</f>
        <v>8.6750000000000004E-3</v>
      </c>
      <c r="K60" s="15">
        <f>resultados!I59</f>
        <v>2.3792055113924855</v>
      </c>
    </row>
    <row r="61" spans="2:11" x14ac:dyDescent="0.3">
      <c r="B61" s="11">
        <v>20</v>
      </c>
      <c r="C61" s="11">
        <v>70</v>
      </c>
      <c r="D61" s="12">
        <v>1.0999999999999999E-2</v>
      </c>
      <c r="E61" s="1">
        <f t="shared" si="0"/>
        <v>15.399999999999999</v>
      </c>
      <c r="F61" s="1">
        <f t="shared" si="1"/>
        <v>63</v>
      </c>
      <c r="G61" s="7">
        <f t="shared" si="2"/>
        <v>2744524.588235294</v>
      </c>
      <c r="H61" s="8">
        <v>0.25</v>
      </c>
      <c r="I61" s="8">
        <v>2.75</v>
      </c>
      <c r="J61" s="16">
        <f>resultados!H60/100</f>
        <v>1.3870499999999999E-2</v>
      </c>
      <c r="K61" s="15">
        <f>resultados!I60</f>
        <v>2.2009297139735184</v>
      </c>
    </row>
    <row r="62" spans="2:11" x14ac:dyDescent="0.3">
      <c r="B62" s="11">
        <v>20</v>
      </c>
      <c r="C62" s="11">
        <v>70</v>
      </c>
      <c r="D62" s="12">
        <v>1.0999999999999999E-2</v>
      </c>
      <c r="E62" s="1">
        <f t="shared" si="0"/>
        <v>15.399999999999999</v>
      </c>
      <c r="F62" s="1">
        <f t="shared" si="1"/>
        <v>63</v>
      </c>
      <c r="G62" s="7">
        <f t="shared" si="2"/>
        <v>2744524.588235294</v>
      </c>
      <c r="H62" s="8">
        <v>0.25</v>
      </c>
      <c r="I62" s="8">
        <v>3</v>
      </c>
      <c r="J62" s="16">
        <f>resultados!H61/100</f>
        <v>2.0997499999999999E-2</v>
      </c>
      <c r="K62" s="15">
        <f>resultados!I61</f>
        <v>2.0335696942724559</v>
      </c>
    </row>
    <row r="63" spans="2:11" x14ac:dyDescent="0.3">
      <c r="B63" s="11">
        <v>20</v>
      </c>
      <c r="C63" s="11">
        <v>70</v>
      </c>
      <c r="D63" s="12">
        <v>1.0999999999999999E-2</v>
      </c>
      <c r="E63" s="1">
        <f t="shared" si="0"/>
        <v>15.399999999999999</v>
      </c>
      <c r="F63" s="1">
        <f t="shared" si="1"/>
        <v>63</v>
      </c>
      <c r="G63" s="7">
        <f t="shared" si="2"/>
        <v>2744524.588235294</v>
      </c>
      <c r="H63" s="8">
        <v>0.25</v>
      </c>
      <c r="I63" s="8">
        <v>3.25</v>
      </c>
      <c r="J63" s="16">
        <f>resultados!H62/100</f>
        <v>3.0619E-2</v>
      </c>
      <c r="K63" s="15">
        <f>resultados!I62</f>
        <v>1.8717731096109107</v>
      </c>
    </row>
    <row r="64" spans="2:11" x14ac:dyDescent="0.3">
      <c r="B64" s="11">
        <v>20</v>
      </c>
      <c r="C64" s="11">
        <v>70</v>
      </c>
      <c r="D64" s="12">
        <v>1.0999999999999999E-2</v>
      </c>
      <c r="E64" s="1">
        <f t="shared" si="0"/>
        <v>15.399999999999999</v>
      </c>
      <c r="F64" s="1">
        <f t="shared" si="1"/>
        <v>63</v>
      </c>
      <c r="G64" s="7">
        <f t="shared" si="2"/>
        <v>2744524.588235294</v>
      </c>
      <c r="H64" s="8">
        <v>0.25</v>
      </c>
      <c r="I64" s="8">
        <v>3.5</v>
      </c>
      <c r="J64" s="16">
        <f>resultados!H63/100</f>
        <v>4.2633999999999998E-2</v>
      </c>
      <c r="K64" s="15">
        <f>resultados!I63</f>
        <v>1.7209053534125853</v>
      </c>
    </row>
    <row r="65" spans="2:11" x14ac:dyDescent="0.3">
      <c r="B65" s="11">
        <v>20</v>
      </c>
      <c r="C65" s="11">
        <v>70</v>
      </c>
      <c r="D65" s="12">
        <v>1.0999999999999999E-2</v>
      </c>
      <c r="E65" s="1">
        <f t="shared" si="0"/>
        <v>15.399999999999999</v>
      </c>
      <c r="F65" s="1">
        <f t="shared" si="1"/>
        <v>63</v>
      </c>
      <c r="G65" s="7">
        <f t="shared" si="2"/>
        <v>2744524.588235294</v>
      </c>
      <c r="H65" s="8">
        <v>0.25</v>
      </c>
      <c r="I65" s="8">
        <v>3.75</v>
      </c>
      <c r="J65" s="16">
        <f>resultados!H64/100</f>
        <v>5.7553E-2</v>
      </c>
      <c r="K65" s="15">
        <f>resultados!I64</f>
        <v>1.5756521091843856</v>
      </c>
    </row>
    <row r="66" spans="2:11" x14ac:dyDescent="0.3">
      <c r="B66" s="11">
        <v>20</v>
      </c>
      <c r="C66" s="11">
        <v>70</v>
      </c>
      <c r="D66" s="12">
        <v>1.0999999999999999E-2</v>
      </c>
      <c r="E66" s="1">
        <f t="shared" si="0"/>
        <v>15.399999999999999</v>
      </c>
      <c r="F66" s="1">
        <f t="shared" si="1"/>
        <v>63</v>
      </c>
      <c r="G66" s="7">
        <f t="shared" si="2"/>
        <v>2744524.588235294</v>
      </c>
      <c r="H66" s="8">
        <v>0.25</v>
      </c>
      <c r="I66" s="8">
        <v>4</v>
      </c>
      <c r="J66" s="16">
        <f>resultados!H65/100</f>
        <v>7.5259499999999993E-2</v>
      </c>
      <c r="K66" s="15">
        <f>resultados!I65</f>
        <v>1.4377006803044956</v>
      </c>
    </row>
    <row r="67" spans="2:11" x14ac:dyDescent="0.3">
      <c r="B67" s="11">
        <v>20</v>
      </c>
      <c r="C67" s="11">
        <v>70</v>
      </c>
      <c r="D67" s="12">
        <v>1.0999999999999999E-2</v>
      </c>
      <c r="E67" s="1">
        <f t="shared" si="0"/>
        <v>15.399999999999999</v>
      </c>
      <c r="F67" s="1">
        <f t="shared" si="1"/>
        <v>63</v>
      </c>
      <c r="G67" s="7">
        <f t="shared" si="2"/>
        <v>2744524.588235294</v>
      </c>
      <c r="H67" s="8">
        <v>0.25</v>
      </c>
      <c r="I67" s="8">
        <v>4.25</v>
      </c>
      <c r="J67" s="16">
        <f>resultados!H66/100</f>
        <v>9.6586000000000005E-2</v>
      </c>
      <c r="K67" s="15">
        <f>resultados!I66</f>
        <v>1.3012526176484178</v>
      </c>
    </row>
    <row r="68" spans="2:11" x14ac:dyDescent="0.3">
      <c r="B68" s="11">
        <v>20</v>
      </c>
      <c r="C68" s="11">
        <v>70</v>
      </c>
      <c r="D68" s="12">
        <v>1.0999999999999999E-2</v>
      </c>
      <c r="E68" s="1">
        <f t="shared" si="0"/>
        <v>15.399999999999999</v>
      </c>
      <c r="F68" s="1">
        <f t="shared" si="1"/>
        <v>63</v>
      </c>
      <c r="G68" s="7">
        <f t="shared" si="2"/>
        <v>2744524.588235294</v>
      </c>
      <c r="H68" s="8">
        <v>0.25</v>
      </c>
      <c r="I68" s="8">
        <v>4.5</v>
      </c>
      <c r="J68" s="16">
        <f>resultados!H67/100</f>
        <v>0.119986</v>
      </c>
      <c r="K68" s="15">
        <f>resultados!I67</f>
        <v>1.1750567807773988</v>
      </c>
    </row>
    <row r="69" spans="2:11" x14ac:dyDescent="0.3">
      <c r="B69" s="11">
        <v>20</v>
      </c>
      <c r="C69" s="11">
        <v>70</v>
      </c>
      <c r="D69" s="12">
        <v>1.0999999999999999E-2</v>
      </c>
      <c r="E69" s="1">
        <f t="shared" si="0"/>
        <v>15.399999999999999</v>
      </c>
      <c r="F69" s="1">
        <f t="shared" si="1"/>
        <v>63</v>
      </c>
      <c r="G69" s="7">
        <f t="shared" si="2"/>
        <v>2744524.588235294</v>
      </c>
      <c r="H69" s="8">
        <v>0.25</v>
      </c>
      <c r="I69" s="8">
        <v>4.75</v>
      </c>
      <c r="J69" s="16">
        <f>resultados!H68/100</f>
        <v>0.14592250000000001</v>
      </c>
      <c r="K69" s="15">
        <f>resultados!I68</f>
        <v>1.0540828221958283</v>
      </c>
    </row>
    <row r="70" spans="2:11" x14ac:dyDescent="0.3">
      <c r="B70" s="11">
        <v>20</v>
      </c>
      <c r="C70" s="11">
        <v>70</v>
      </c>
      <c r="D70" s="12">
        <v>1.0999999999999999E-2</v>
      </c>
      <c r="E70" s="1">
        <f t="shared" si="0"/>
        <v>15.399999999999999</v>
      </c>
      <c r="F70" s="1">
        <f t="shared" si="1"/>
        <v>63</v>
      </c>
      <c r="G70" s="7">
        <f t="shared" si="2"/>
        <v>2744524.588235294</v>
      </c>
      <c r="H70" s="8">
        <v>0.25</v>
      </c>
      <c r="I70" s="8">
        <v>5</v>
      </c>
      <c r="J70" s="16">
        <f>resultados!H69/100</f>
        <v>0.1751095</v>
      </c>
      <c r="K70" s="15">
        <f>resultados!I69</f>
        <v>0.93416458675082692</v>
      </c>
    </row>
    <row r="71" spans="2:11" x14ac:dyDescent="0.3">
      <c r="B71" s="11">
        <v>20</v>
      </c>
      <c r="C71" s="11">
        <v>70</v>
      </c>
      <c r="D71" s="12">
        <v>1.0999999999999999E-2</v>
      </c>
      <c r="E71" s="1">
        <f t="shared" si="0"/>
        <v>15.399999999999999</v>
      </c>
      <c r="F71" s="1">
        <f t="shared" si="1"/>
        <v>63</v>
      </c>
      <c r="G71" s="7">
        <f t="shared" si="2"/>
        <v>2744524.588235294</v>
      </c>
      <c r="H71" s="8">
        <v>0.25</v>
      </c>
      <c r="I71" s="8">
        <v>5.25</v>
      </c>
      <c r="J71" s="16">
        <f>resultados!H70/100</f>
        <v>0.2063855</v>
      </c>
      <c r="K71" s="15">
        <f>resultados!I70</f>
        <v>0.81902701608218109</v>
      </c>
    </row>
    <row r="72" spans="2:11" x14ac:dyDescent="0.3">
      <c r="B72" s="11">
        <v>20</v>
      </c>
      <c r="C72" s="11">
        <v>70</v>
      </c>
      <c r="D72" s="12">
        <v>1.0999999999999999E-2</v>
      </c>
      <c r="E72" s="1">
        <f t="shared" si="0"/>
        <v>15.399999999999999</v>
      </c>
      <c r="F72" s="1">
        <f t="shared" si="1"/>
        <v>63</v>
      </c>
      <c r="G72" s="7">
        <f t="shared" si="2"/>
        <v>2744524.588235294</v>
      </c>
      <c r="H72" s="8">
        <v>0.25</v>
      </c>
      <c r="I72" s="8">
        <v>5.5</v>
      </c>
      <c r="J72" s="16">
        <f>resultados!H71/100</f>
        <v>0.23832449999999997</v>
      </c>
      <c r="K72" s="15">
        <f>resultados!I71</f>
        <v>0.71170253107661174</v>
      </c>
    </row>
    <row r="73" spans="2:11" x14ac:dyDescent="0.3">
      <c r="B73" s="11">
        <v>20</v>
      </c>
      <c r="C73" s="11">
        <v>70</v>
      </c>
      <c r="D73" s="12">
        <v>1.0999999999999999E-2</v>
      </c>
      <c r="E73" s="1">
        <f t="shared" si="0"/>
        <v>15.399999999999999</v>
      </c>
      <c r="F73" s="1">
        <f t="shared" si="1"/>
        <v>63</v>
      </c>
      <c r="G73" s="7">
        <f t="shared" si="2"/>
        <v>2744524.588235294</v>
      </c>
      <c r="H73" s="8">
        <v>0.25</v>
      </c>
      <c r="I73" s="8">
        <v>5.75</v>
      </c>
      <c r="J73" s="16">
        <f>resultados!H72/100</f>
        <v>0.27262799999999998</v>
      </c>
      <c r="K73" s="15">
        <f>resultados!I72</f>
        <v>0.60488411282446941</v>
      </c>
    </row>
    <row r="74" spans="2:11" x14ac:dyDescent="0.3">
      <c r="B74" s="11">
        <v>20</v>
      </c>
      <c r="C74" s="11">
        <v>70</v>
      </c>
      <c r="D74" s="12">
        <v>1.0999999999999999E-2</v>
      </c>
      <c r="E74" s="1">
        <f t="shared" si="0"/>
        <v>15.399999999999999</v>
      </c>
      <c r="F74" s="1">
        <f t="shared" si="1"/>
        <v>63</v>
      </c>
      <c r="G74" s="7">
        <f t="shared" si="2"/>
        <v>2744524.588235294</v>
      </c>
      <c r="H74" s="8">
        <v>0.25</v>
      </c>
      <c r="I74" s="8">
        <v>6</v>
      </c>
      <c r="J74" s="16">
        <f>resultados!H73/100</f>
        <v>0.307564</v>
      </c>
      <c r="K74" s="15">
        <f>resultados!I73</f>
        <v>0.50276713873603518</v>
      </c>
    </row>
    <row r="75" spans="2:11" x14ac:dyDescent="0.3">
      <c r="B75" s="11">
        <v>20</v>
      </c>
      <c r="C75" s="11">
        <v>70</v>
      </c>
      <c r="D75" s="12">
        <v>1.0999999999999999E-2</v>
      </c>
      <c r="E75" s="1">
        <f t="shared" si="0"/>
        <v>15.399999999999999</v>
      </c>
      <c r="F75" s="1">
        <f t="shared" si="1"/>
        <v>63</v>
      </c>
      <c r="G75" s="7">
        <f t="shared" si="2"/>
        <v>2744524.588235294</v>
      </c>
      <c r="H75" s="8">
        <v>0.25</v>
      </c>
      <c r="I75" s="8">
        <v>6.25</v>
      </c>
      <c r="J75" s="16">
        <f>resultados!H74/100</f>
        <v>0.34351949999999998</v>
      </c>
      <c r="K75" s="15">
        <f>resultados!I74</f>
        <v>0.40287660871158942</v>
      </c>
    </row>
    <row r="76" spans="2:11" x14ac:dyDescent="0.3">
      <c r="B76" s="11">
        <v>20</v>
      </c>
      <c r="C76" s="11">
        <v>70</v>
      </c>
      <c r="D76" s="12">
        <v>1.0999999999999999E-2</v>
      </c>
      <c r="E76" s="1">
        <f t="shared" si="0"/>
        <v>15.399999999999999</v>
      </c>
      <c r="F76" s="1">
        <f t="shared" si="1"/>
        <v>63</v>
      </c>
      <c r="G76" s="7">
        <f t="shared" si="2"/>
        <v>2744524.588235294</v>
      </c>
      <c r="H76" s="8">
        <v>0.25</v>
      </c>
      <c r="I76" s="8">
        <v>6.5</v>
      </c>
      <c r="J76" s="16">
        <f>resultados!H75/100</f>
        <v>0.3795655</v>
      </c>
      <c r="K76" s="15">
        <f>resultados!I75</f>
        <v>0.30662213949762096</v>
      </c>
    </row>
    <row r="77" spans="2:11" x14ac:dyDescent="0.3">
      <c r="B77" s="11">
        <v>20</v>
      </c>
      <c r="C77" s="11">
        <v>70</v>
      </c>
      <c r="D77" s="12">
        <v>1.0999999999999999E-2</v>
      </c>
      <c r="E77" s="1">
        <f t="shared" si="0"/>
        <v>15.399999999999999</v>
      </c>
      <c r="F77" s="1">
        <f t="shared" si="1"/>
        <v>63</v>
      </c>
      <c r="G77" s="7">
        <f t="shared" si="2"/>
        <v>2744524.588235294</v>
      </c>
      <c r="H77" s="8">
        <v>0.25</v>
      </c>
      <c r="I77" s="8">
        <v>6.75</v>
      </c>
      <c r="J77" s="16">
        <f>resultados!H76/100</f>
        <v>0.41591549999999999</v>
      </c>
      <c r="K77" s="15">
        <f>resultados!I76</f>
        <v>0.21235383336935176</v>
      </c>
    </row>
    <row r="78" spans="2:11" x14ac:dyDescent="0.3">
      <c r="B78" s="11">
        <v>20</v>
      </c>
      <c r="C78" s="11">
        <v>70</v>
      </c>
      <c r="D78" s="12">
        <v>1.0999999999999999E-2</v>
      </c>
      <c r="E78" s="1">
        <f t="shared" si="0"/>
        <v>15.399999999999999</v>
      </c>
      <c r="F78" s="1">
        <f t="shared" si="1"/>
        <v>63</v>
      </c>
      <c r="G78" s="7">
        <f t="shared" si="2"/>
        <v>2744524.588235294</v>
      </c>
      <c r="H78" s="8">
        <v>0.25</v>
      </c>
      <c r="I78" s="8">
        <v>7</v>
      </c>
      <c r="J78" s="16">
        <f>resultados!H77/100</f>
        <v>0.45158999999999999</v>
      </c>
      <c r="K78" s="15">
        <f>resultados!I77</f>
        <v>0.12164521875869753</v>
      </c>
    </row>
    <row r="79" spans="2:11" x14ac:dyDescent="0.3">
      <c r="B79" s="13">
        <v>20</v>
      </c>
      <c r="C79" s="13">
        <v>70</v>
      </c>
      <c r="D79" s="14">
        <v>1.2999999999999999E-2</v>
      </c>
      <c r="E79" s="1">
        <f t="shared" si="0"/>
        <v>18.2</v>
      </c>
      <c r="F79" s="1">
        <f t="shared" si="1"/>
        <v>63</v>
      </c>
      <c r="G79" s="7">
        <f t="shared" si="2"/>
        <v>3045234.7058823528</v>
      </c>
      <c r="H79" s="8">
        <v>0.25</v>
      </c>
      <c r="I79" s="8">
        <v>1</v>
      </c>
      <c r="J79" s="16">
        <f>resultados!H78/100</f>
        <v>4.5000000000000003E-5</v>
      </c>
      <c r="K79" s="15">
        <f>resultados!I78</f>
        <v>3.9160810558164738</v>
      </c>
    </row>
    <row r="80" spans="2:11" x14ac:dyDescent="0.3">
      <c r="B80" s="13">
        <v>20</v>
      </c>
      <c r="C80" s="13">
        <v>70</v>
      </c>
      <c r="D80" s="14">
        <v>1.2999999999999999E-2</v>
      </c>
      <c r="E80" s="1">
        <f t="shared" si="0"/>
        <v>18.2</v>
      </c>
      <c r="F80" s="1">
        <f t="shared" si="1"/>
        <v>63</v>
      </c>
      <c r="G80" s="7">
        <f t="shared" si="2"/>
        <v>3045234.7058823528</v>
      </c>
      <c r="H80" s="8">
        <v>0.25</v>
      </c>
      <c r="I80" s="8">
        <v>1.25</v>
      </c>
      <c r="J80" s="16">
        <f>resultados!H79/100</f>
        <v>1.6550000000000001E-4</v>
      </c>
      <c r="K80" s="15">
        <f>resultados!I79</f>
        <v>3.5897462620911114</v>
      </c>
    </row>
    <row r="81" spans="2:11" x14ac:dyDescent="0.3">
      <c r="B81" s="13">
        <v>20</v>
      </c>
      <c r="C81" s="13">
        <v>70</v>
      </c>
      <c r="D81" s="14">
        <v>1.2999999999999999E-2</v>
      </c>
      <c r="E81" s="1">
        <f t="shared" si="0"/>
        <v>18.2</v>
      </c>
      <c r="F81" s="1">
        <f t="shared" si="1"/>
        <v>63</v>
      </c>
      <c r="G81" s="7">
        <f t="shared" si="2"/>
        <v>3045234.7058823528</v>
      </c>
      <c r="H81" s="8">
        <v>0.25</v>
      </c>
      <c r="I81" s="8">
        <v>1.5</v>
      </c>
      <c r="J81" s="16">
        <f>resultados!H80/100</f>
        <v>3.8949999999999998E-4</v>
      </c>
      <c r="K81" s="15">
        <f>resultados!I80</f>
        <v>3.3601505855464184</v>
      </c>
    </row>
    <row r="82" spans="2:11" x14ac:dyDescent="0.3">
      <c r="B82" s="13">
        <v>20</v>
      </c>
      <c r="C82" s="13">
        <v>70</v>
      </c>
      <c r="D82" s="14">
        <v>1.2999999999999999E-2</v>
      </c>
      <c r="E82" s="1">
        <f t="shared" si="0"/>
        <v>18.2</v>
      </c>
      <c r="F82" s="1">
        <f t="shared" si="1"/>
        <v>63</v>
      </c>
      <c r="G82" s="7">
        <f t="shared" si="2"/>
        <v>3045234.7058823528</v>
      </c>
      <c r="H82" s="8">
        <v>0.25</v>
      </c>
      <c r="I82" s="8">
        <v>1.75</v>
      </c>
      <c r="J82" s="16">
        <f>resultados!H81/100</f>
        <v>8.1400000000000005E-4</v>
      </c>
      <c r="K82" s="15">
        <f>resultados!I81</f>
        <v>3.1508429562345808</v>
      </c>
    </row>
    <row r="83" spans="2:11" x14ac:dyDescent="0.3">
      <c r="B83" s="13">
        <v>20</v>
      </c>
      <c r="C83" s="13">
        <v>70</v>
      </c>
      <c r="D83" s="14">
        <v>1.2999999999999999E-2</v>
      </c>
      <c r="E83" s="1">
        <f t="shared" si="0"/>
        <v>18.2</v>
      </c>
      <c r="F83" s="1">
        <f t="shared" si="1"/>
        <v>63</v>
      </c>
      <c r="G83" s="7">
        <f t="shared" si="2"/>
        <v>3045234.7058823528</v>
      </c>
      <c r="H83" s="8">
        <v>0.25</v>
      </c>
      <c r="I83" s="8">
        <v>2</v>
      </c>
      <c r="J83" s="16">
        <f>resultados!H82/100</f>
        <v>1.621E-3</v>
      </c>
      <c r="K83" s="15">
        <f>resultados!I82</f>
        <v>2.9438090087591759</v>
      </c>
    </row>
    <row r="84" spans="2:11" x14ac:dyDescent="0.3">
      <c r="B84" s="13">
        <v>20</v>
      </c>
      <c r="C84" s="13">
        <v>70</v>
      </c>
      <c r="D84" s="14">
        <v>1.2999999999999999E-2</v>
      </c>
      <c r="E84" s="1">
        <f t="shared" ref="E84:E103" si="9">B84*C84*D84</f>
        <v>18.2</v>
      </c>
      <c r="F84" s="1">
        <f t="shared" ref="F84:F103" si="10">0.9*C84</f>
        <v>63</v>
      </c>
      <c r="G84" s="7">
        <f t="shared" ref="G84:G103" si="11">0.9*E84*$B$2*F84*(1-(E84*$B$2)/(0.85*$B$1*B84*F84))</f>
        <v>3045234.7058823528</v>
      </c>
      <c r="H84" s="8">
        <v>0.25</v>
      </c>
      <c r="I84" s="8">
        <v>2.25</v>
      </c>
      <c r="J84" s="16">
        <f>resultados!H83/100</f>
        <v>3.1684999999999994E-3</v>
      </c>
      <c r="K84" s="15">
        <f>resultados!I83</f>
        <v>2.7298143547350744</v>
      </c>
    </row>
    <row r="85" spans="2:11" x14ac:dyDescent="0.3">
      <c r="B85" s="13">
        <v>20</v>
      </c>
      <c r="C85" s="13">
        <v>70</v>
      </c>
      <c r="D85" s="14">
        <v>1.2999999999999999E-2</v>
      </c>
      <c r="E85" s="1">
        <f t="shared" si="9"/>
        <v>18.2</v>
      </c>
      <c r="F85" s="1">
        <f t="shared" si="10"/>
        <v>63</v>
      </c>
      <c r="G85" s="7">
        <f t="shared" si="11"/>
        <v>3045234.7058823528</v>
      </c>
      <c r="H85" s="8">
        <v>0.25</v>
      </c>
      <c r="I85" s="8">
        <v>2.5</v>
      </c>
      <c r="J85" s="16">
        <f>resultados!H84/100</f>
        <v>5.4754999999999995E-3</v>
      </c>
      <c r="K85" s="15">
        <f>resultados!I84</f>
        <v>2.5442585259521393</v>
      </c>
    </row>
    <row r="86" spans="2:11" x14ac:dyDescent="0.3">
      <c r="B86" s="13">
        <v>20</v>
      </c>
      <c r="C86" s="13">
        <v>70</v>
      </c>
      <c r="D86" s="14">
        <v>1.2999999999999999E-2</v>
      </c>
      <c r="E86" s="1">
        <f t="shared" si="9"/>
        <v>18.2</v>
      </c>
      <c r="F86" s="1">
        <f t="shared" si="10"/>
        <v>63</v>
      </c>
      <c r="G86" s="7">
        <f t="shared" si="11"/>
        <v>3045234.7058823528</v>
      </c>
      <c r="H86" s="8">
        <v>0.25</v>
      </c>
      <c r="I86" s="8">
        <v>2.75</v>
      </c>
      <c r="J86" s="16">
        <f>resultados!H85/100</f>
        <v>9.1015000000000002E-3</v>
      </c>
      <c r="K86" s="15">
        <f>resultados!I85</f>
        <v>2.3614627610427243</v>
      </c>
    </row>
    <row r="87" spans="2:11" x14ac:dyDescent="0.3">
      <c r="B87" s="13">
        <v>20</v>
      </c>
      <c r="C87" s="13">
        <v>70</v>
      </c>
      <c r="D87" s="14">
        <v>1.2999999999999999E-2</v>
      </c>
      <c r="E87" s="1">
        <f t="shared" si="9"/>
        <v>18.2</v>
      </c>
      <c r="F87" s="1">
        <f t="shared" si="10"/>
        <v>63</v>
      </c>
      <c r="G87" s="7">
        <f t="shared" si="11"/>
        <v>3045234.7058823528</v>
      </c>
      <c r="H87" s="8">
        <v>0.25</v>
      </c>
      <c r="I87" s="8">
        <v>3</v>
      </c>
      <c r="J87" s="16">
        <f>resultados!H86/100</f>
        <v>1.4278000000000002E-2</v>
      </c>
      <c r="K87" s="15">
        <f>resultados!I86</f>
        <v>2.1895622404816129</v>
      </c>
    </row>
    <row r="88" spans="2:11" x14ac:dyDescent="0.3">
      <c r="B88" s="13">
        <v>20</v>
      </c>
      <c r="C88" s="13">
        <v>70</v>
      </c>
      <c r="D88" s="14">
        <v>1.2999999999999999E-2</v>
      </c>
      <c r="E88" s="1">
        <f t="shared" si="9"/>
        <v>18.2</v>
      </c>
      <c r="F88" s="1">
        <f t="shared" si="10"/>
        <v>63</v>
      </c>
      <c r="G88" s="7">
        <f t="shared" si="11"/>
        <v>3045234.7058823528</v>
      </c>
      <c r="H88" s="8">
        <v>0.25</v>
      </c>
      <c r="I88" s="8">
        <v>3.25</v>
      </c>
      <c r="J88" s="16">
        <f>resultados!H87/100</f>
        <v>2.1059000000000001E-2</v>
      </c>
      <c r="K88" s="15">
        <f>resultados!I87</f>
        <v>2.0323523331797335</v>
      </c>
    </row>
    <row r="89" spans="2:11" x14ac:dyDescent="0.3">
      <c r="B89" s="13">
        <v>20</v>
      </c>
      <c r="C89" s="13">
        <v>70</v>
      </c>
      <c r="D89" s="14">
        <v>1.2999999999999999E-2</v>
      </c>
      <c r="E89" s="1">
        <f t="shared" si="9"/>
        <v>18.2</v>
      </c>
      <c r="F89" s="1">
        <f t="shared" si="10"/>
        <v>63</v>
      </c>
      <c r="G89" s="7">
        <f t="shared" si="11"/>
        <v>3045234.7058823528</v>
      </c>
      <c r="H89" s="8">
        <v>0.25</v>
      </c>
      <c r="I89" s="8">
        <v>3.5</v>
      </c>
      <c r="J89" s="16">
        <f>resultados!H88/100</f>
        <v>2.9975499999999999E-2</v>
      </c>
      <c r="K89" s="15">
        <f>resultados!I88</f>
        <v>1.8811538021157885</v>
      </c>
    </row>
    <row r="90" spans="2:11" x14ac:dyDescent="0.3">
      <c r="B90" s="13">
        <v>20</v>
      </c>
      <c r="C90" s="13">
        <v>70</v>
      </c>
      <c r="D90" s="14">
        <v>1.2999999999999999E-2</v>
      </c>
      <c r="E90" s="1">
        <f t="shared" si="9"/>
        <v>18.2</v>
      </c>
      <c r="F90" s="1">
        <f t="shared" si="10"/>
        <v>63</v>
      </c>
      <c r="G90" s="7">
        <f t="shared" si="11"/>
        <v>3045234.7058823528</v>
      </c>
      <c r="H90" s="8">
        <v>0.25</v>
      </c>
      <c r="I90" s="8">
        <v>3.75</v>
      </c>
      <c r="J90" s="16">
        <f>resultados!H89/100</f>
        <v>4.1543499999999997E-2</v>
      </c>
      <c r="K90" s="15">
        <f>resultados!I89</f>
        <v>1.7330487745018344</v>
      </c>
    </row>
    <row r="91" spans="2:11" x14ac:dyDescent="0.3">
      <c r="B91" s="13">
        <v>20</v>
      </c>
      <c r="C91" s="13">
        <v>70</v>
      </c>
      <c r="D91" s="14">
        <v>1.2999999999999999E-2</v>
      </c>
      <c r="E91" s="1">
        <f t="shared" si="9"/>
        <v>18.2</v>
      </c>
      <c r="F91" s="1">
        <f t="shared" si="10"/>
        <v>63</v>
      </c>
      <c r="G91" s="7">
        <f t="shared" si="11"/>
        <v>3045234.7058823528</v>
      </c>
      <c r="H91" s="8">
        <v>0.25</v>
      </c>
      <c r="I91" s="8">
        <v>4</v>
      </c>
      <c r="J91" s="16">
        <f>resultados!H90/100</f>
        <v>5.5498000000000006E-2</v>
      </c>
      <c r="K91" s="15">
        <f>resultados!I90</f>
        <v>1.5937323289882042</v>
      </c>
    </row>
    <row r="92" spans="2:11" x14ac:dyDescent="0.3">
      <c r="B92" s="13">
        <v>20</v>
      </c>
      <c r="C92" s="13">
        <v>70</v>
      </c>
      <c r="D92" s="14">
        <v>1.2999999999999999E-2</v>
      </c>
      <c r="E92" s="1">
        <f t="shared" si="9"/>
        <v>18.2</v>
      </c>
      <c r="F92" s="1">
        <f t="shared" si="10"/>
        <v>63</v>
      </c>
      <c r="G92" s="7">
        <f t="shared" si="11"/>
        <v>3045234.7058823528</v>
      </c>
      <c r="H92" s="8">
        <v>0.25</v>
      </c>
      <c r="I92" s="8">
        <v>4.25</v>
      </c>
      <c r="J92" s="16">
        <f>resultados!H91/100</f>
        <v>7.1846999999999994E-2</v>
      </c>
      <c r="K92" s="15">
        <f>resultados!I91</f>
        <v>1.4621723008949288</v>
      </c>
    </row>
    <row r="93" spans="2:11" x14ac:dyDescent="0.3">
      <c r="B93" s="13">
        <v>20</v>
      </c>
      <c r="C93" s="13">
        <v>70</v>
      </c>
      <c r="D93" s="14">
        <v>1.2999999999999999E-2</v>
      </c>
      <c r="E93" s="1">
        <f t="shared" si="9"/>
        <v>18.2</v>
      </c>
      <c r="F93" s="1">
        <f t="shared" si="10"/>
        <v>63</v>
      </c>
      <c r="G93" s="7">
        <f t="shared" si="11"/>
        <v>3045234.7058823528</v>
      </c>
      <c r="H93" s="8">
        <v>0.25</v>
      </c>
      <c r="I93" s="8">
        <v>4.5</v>
      </c>
      <c r="J93" s="16">
        <f>resultados!H92/100</f>
        <v>9.1040999999999983E-2</v>
      </c>
      <c r="K93" s="15">
        <f>resultados!I92</f>
        <v>1.3343719136883887</v>
      </c>
    </row>
    <row r="94" spans="2:11" x14ac:dyDescent="0.3">
      <c r="B94" s="13">
        <v>20</v>
      </c>
      <c r="C94" s="13">
        <v>70</v>
      </c>
      <c r="D94" s="14">
        <v>1.2999999999999999E-2</v>
      </c>
      <c r="E94" s="1">
        <f t="shared" si="9"/>
        <v>18.2</v>
      </c>
      <c r="F94" s="1">
        <f t="shared" si="10"/>
        <v>63</v>
      </c>
      <c r="G94" s="7">
        <f t="shared" si="11"/>
        <v>3045234.7058823528</v>
      </c>
      <c r="H94" s="8">
        <v>0.25</v>
      </c>
      <c r="I94" s="8">
        <v>4.75</v>
      </c>
      <c r="J94" s="16">
        <f>resultados!H93/100</f>
        <v>0.1128545</v>
      </c>
      <c r="K94" s="15">
        <f>resultados!I93</f>
        <v>1.2114865144370495</v>
      </c>
    </row>
    <row r="95" spans="2:11" x14ac:dyDescent="0.3">
      <c r="B95" s="13">
        <v>20</v>
      </c>
      <c r="C95" s="13">
        <v>70</v>
      </c>
      <c r="D95" s="14">
        <v>1.2999999999999999E-2</v>
      </c>
      <c r="E95" s="1">
        <f t="shared" si="9"/>
        <v>18.2</v>
      </c>
      <c r="F95" s="1">
        <f t="shared" si="10"/>
        <v>63</v>
      </c>
      <c r="G95" s="7">
        <f t="shared" si="11"/>
        <v>3045234.7058823528</v>
      </c>
      <c r="H95" s="8">
        <v>0.25</v>
      </c>
      <c r="I95" s="8">
        <v>5</v>
      </c>
      <c r="J95" s="16">
        <f>resultados!H94/100</f>
        <v>0.13778750000000001</v>
      </c>
      <c r="K95" s="15">
        <f>resultados!I94</f>
        <v>1.0903136599357941</v>
      </c>
    </row>
    <row r="96" spans="2:11" x14ac:dyDescent="0.3">
      <c r="B96" s="13">
        <v>20</v>
      </c>
      <c r="C96" s="13">
        <v>70</v>
      </c>
      <c r="D96" s="14">
        <v>1.2999999999999999E-2</v>
      </c>
      <c r="E96" s="1">
        <f t="shared" si="9"/>
        <v>18.2</v>
      </c>
      <c r="F96" s="1">
        <f t="shared" si="10"/>
        <v>63</v>
      </c>
      <c r="G96" s="7">
        <f t="shared" si="11"/>
        <v>3045234.7058823528</v>
      </c>
      <c r="H96" s="8">
        <v>0.25</v>
      </c>
      <c r="I96" s="8">
        <v>5.25</v>
      </c>
      <c r="J96" s="16">
        <f>resultados!H95/100</f>
        <v>0.16452049999999999</v>
      </c>
      <c r="K96" s="15">
        <f>resultados!I95</f>
        <v>0.97604735081412908</v>
      </c>
    </row>
    <row r="97" spans="2:11" x14ac:dyDescent="0.3">
      <c r="B97" s="13">
        <v>20</v>
      </c>
      <c r="C97" s="13">
        <v>70</v>
      </c>
      <c r="D97" s="14">
        <v>1.2999999999999999E-2</v>
      </c>
      <c r="E97" s="1">
        <f t="shared" si="9"/>
        <v>18.2</v>
      </c>
      <c r="F97" s="1">
        <f t="shared" si="10"/>
        <v>63</v>
      </c>
      <c r="G97" s="7">
        <f t="shared" si="11"/>
        <v>3045234.7058823528</v>
      </c>
      <c r="H97" s="8">
        <v>0.25</v>
      </c>
      <c r="I97" s="8">
        <v>5.5</v>
      </c>
      <c r="J97" s="16">
        <f>resultados!H96/100</f>
        <v>0.19298000000000001</v>
      </c>
      <c r="K97" s="15">
        <f>resultados!I96</f>
        <v>0.86696716632661974</v>
      </c>
    </row>
    <row r="98" spans="2:11" x14ac:dyDescent="0.3">
      <c r="B98" s="13">
        <v>20</v>
      </c>
      <c r="C98" s="13">
        <v>70</v>
      </c>
      <c r="D98" s="14">
        <v>1.2999999999999999E-2</v>
      </c>
      <c r="E98" s="1">
        <f t="shared" si="9"/>
        <v>18.2</v>
      </c>
      <c r="F98" s="1">
        <f t="shared" si="10"/>
        <v>63</v>
      </c>
      <c r="G98" s="7">
        <f t="shared" si="11"/>
        <v>3045234.7058823528</v>
      </c>
      <c r="H98" s="8">
        <v>0.25</v>
      </c>
      <c r="I98" s="8">
        <v>5.75</v>
      </c>
      <c r="J98" s="16">
        <f>resultados!H97/100</f>
        <v>0.22341250000000001</v>
      </c>
      <c r="K98" s="15">
        <f>resultados!I97</f>
        <v>0.76071887244346104</v>
      </c>
    </row>
    <row r="99" spans="2:11" x14ac:dyDescent="0.3">
      <c r="B99" s="13">
        <v>20</v>
      </c>
      <c r="C99" s="13">
        <v>70</v>
      </c>
      <c r="D99" s="14">
        <v>1.2999999999999999E-2</v>
      </c>
      <c r="E99" s="1">
        <f t="shared" si="9"/>
        <v>18.2</v>
      </c>
      <c r="F99" s="1">
        <f t="shared" si="10"/>
        <v>63</v>
      </c>
      <c r="G99" s="7">
        <f t="shared" si="11"/>
        <v>3045234.7058823528</v>
      </c>
      <c r="H99" s="8">
        <v>0.25</v>
      </c>
      <c r="I99" s="8">
        <v>6</v>
      </c>
      <c r="J99" s="16">
        <f>resultados!H98/100</f>
        <v>0.25490550000000001</v>
      </c>
      <c r="K99" s="15">
        <f>resultados!I98</f>
        <v>0.65913201311207636</v>
      </c>
    </row>
    <row r="100" spans="2:11" x14ac:dyDescent="0.3">
      <c r="B100" s="13">
        <v>20</v>
      </c>
      <c r="C100" s="13">
        <v>70</v>
      </c>
      <c r="D100" s="14">
        <v>1.2999999999999999E-2</v>
      </c>
      <c r="E100" s="1">
        <f t="shared" si="9"/>
        <v>18.2</v>
      </c>
      <c r="F100" s="1">
        <f t="shared" si="10"/>
        <v>63</v>
      </c>
      <c r="G100" s="7">
        <f t="shared" si="11"/>
        <v>3045234.7058823528</v>
      </c>
      <c r="H100" s="8">
        <v>0.25</v>
      </c>
      <c r="I100" s="8">
        <v>6.25</v>
      </c>
      <c r="J100" s="16">
        <f>resultados!H99/100</f>
        <v>0.28815800000000003</v>
      </c>
      <c r="K100" s="15">
        <f>resultados!I99</f>
        <v>0.55877395442715394</v>
      </c>
    </row>
    <row r="101" spans="2:11" x14ac:dyDescent="0.3">
      <c r="B101" s="13">
        <v>20</v>
      </c>
      <c r="C101" s="13">
        <v>70</v>
      </c>
      <c r="D101" s="14">
        <v>1.2999999999999999E-2</v>
      </c>
      <c r="E101" s="1">
        <f t="shared" si="9"/>
        <v>18.2</v>
      </c>
      <c r="F101" s="1">
        <f t="shared" si="10"/>
        <v>63</v>
      </c>
      <c r="G101" s="7">
        <f t="shared" si="11"/>
        <v>3045234.7058823528</v>
      </c>
      <c r="H101" s="8">
        <v>0.25</v>
      </c>
      <c r="I101" s="8">
        <v>6.5</v>
      </c>
      <c r="J101" s="16">
        <f>resultados!H100/100</f>
        <v>0.32284449999999998</v>
      </c>
      <c r="K101" s="15">
        <f>resultados!I100</f>
        <v>0.45975929979131269</v>
      </c>
    </row>
    <row r="102" spans="2:11" x14ac:dyDescent="0.3">
      <c r="B102" s="13">
        <v>20</v>
      </c>
      <c r="C102" s="13">
        <v>70</v>
      </c>
      <c r="D102" s="14">
        <v>1.2999999999999999E-2</v>
      </c>
      <c r="E102" s="1">
        <f t="shared" si="9"/>
        <v>18.2</v>
      </c>
      <c r="F102" s="1">
        <f t="shared" si="10"/>
        <v>63</v>
      </c>
      <c r="G102" s="7">
        <f t="shared" si="11"/>
        <v>3045234.7058823528</v>
      </c>
      <c r="H102" s="8">
        <v>0.25</v>
      </c>
      <c r="I102" s="8">
        <v>6.75</v>
      </c>
      <c r="J102" s="16">
        <f>resultados!H101/100</f>
        <v>0.35746850000000002</v>
      </c>
      <c r="K102" s="15">
        <f>resultados!I101</f>
        <v>0.36523365223352139</v>
      </c>
    </row>
    <row r="103" spans="2:11" x14ac:dyDescent="0.3">
      <c r="B103" s="13">
        <v>20</v>
      </c>
      <c r="C103" s="13">
        <v>70</v>
      </c>
      <c r="D103" s="14">
        <v>1.2999999999999999E-2</v>
      </c>
      <c r="E103" s="1">
        <f t="shared" si="9"/>
        <v>18.2</v>
      </c>
      <c r="F103" s="1">
        <f t="shared" si="10"/>
        <v>63</v>
      </c>
      <c r="G103" s="7">
        <f t="shared" si="11"/>
        <v>3045234.7058823528</v>
      </c>
      <c r="H103" s="8">
        <v>0.25</v>
      </c>
      <c r="I103" s="8">
        <v>7</v>
      </c>
      <c r="J103" s="16">
        <f>resultados!H102/100</f>
        <v>0.391347</v>
      </c>
      <c r="K103" s="15">
        <f>resultados!I102</f>
        <v>0.27581000343250728</v>
      </c>
    </row>
    <row r="104" spans="2:11" x14ac:dyDescent="0.3">
      <c r="B104" s="13">
        <v>20</v>
      </c>
      <c r="C104" s="13">
        <v>70</v>
      </c>
      <c r="D104" s="14">
        <v>1.2999999999999999E-2</v>
      </c>
      <c r="E104" s="1">
        <f t="shared" ref="E104:E113" si="12">B104*C104*D104</f>
        <v>18.2</v>
      </c>
      <c r="F104" s="1">
        <f t="shared" ref="F104:F113" si="13">0.9*C104</f>
        <v>63</v>
      </c>
      <c r="G104" s="7">
        <f t="shared" ref="G104:G113" si="14">0.9*E104*$B$2*F104*(1-(E104*$B$2)/(0.85*$B$1*B104*F104))</f>
        <v>3045234.7058823528</v>
      </c>
      <c r="H104" s="8">
        <v>0.25</v>
      </c>
      <c r="I104" s="8">
        <v>7.25</v>
      </c>
      <c r="J104" s="16">
        <f>resultados!H103/100</f>
        <v>7.2377499999999997E-2</v>
      </c>
      <c r="K104" s="15">
        <f>resultados!I103</f>
        <v>1.4583104177635398</v>
      </c>
    </row>
    <row r="105" spans="2:11" x14ac:dyDescent="0.3">
      <c r="B105" s="13">
        <v>20</v>
      </c>
      <c r="C105" s="13">
        <v>70</v>
      </c>
      <c r="D105" s="14">
        <v>1.2999999999999999E-2</v>
      </c>
      <c r="E105" s="1">
        <f t="shared" si="12"/>
        <v>18.2</v>
      </c>
      <c r="F105" s="1">
        <f t="shared" si="13"/>
        <v>63</v>
      </c>
      <c r="G105" s="7">
        <f t="shared" si="14"/>
        <v>3045234.7058823528</v>
      </c>
      <c r="H105" s="8">
        <v>0.25</v>
      </c>
      <c r="I105" s="8">
        <v>7.5</v>
      </c>
      <c r="J105" s="16">
        <f>resultados!H104/100</f>
        <v>9.1357499999999994E-2</v>
      </c>
      <c r="K105" s="15">
        <f>resultados!I104</f>
        <v>1.3324419650158483</v>
      </c>
    </row>
    <row r="106" spans="2:11" x14ac:dyDescent="0.3">
      <c r="B106" s="13">
        <v>20</v>
      </c>
      <c r="C106" s="13">
        <v>70</v>
      </c>
      <c r="D106" s="14">
        <v>1.2999999999999999E-2</v>
      </c>
      <c r="E106" s="1">
        <f t="shared" si="12"/>
        <v>18.2</v>
      </c>
      <c r="F106" s="1">
        <f t="shared" si="13"/>
        <v>63</v>
      </c>
      <c r="G106" s="7">
        <f t="shared" si="14"/>
        <v>3045234.7058823528</v>
      </c>
      <c r="H106" s="8">
        <v>0.25</v>
      </c>
      <c r="I106" s="8">
        <v>7.75</v>
      </c>
      <c r="J106" s="16">
        <f>resultados!H105/100</f>
        <v>0.113494</v>
      </c>
      <c r="K106" s="15">
        <f>resultados!I105</f>
        <v>1.2081540828687558</v>
      </c>
    </row>
    <row r="107" spans="2:11" x14ac:dyDescent="0.3">
      <c r="B107" s="13">
        <v>20</v>
      </c>
      <c r="C107" s="13">
        <v>70</v>
      </c>
      <c r="D107" s="14">
        <v>1.2999999999999999E-2</v>
      </c>
      <c r="E107" s="1">
        <f t="shared" si="12"/>
        <v>18.2</v>
      </c>
      <c r="F107" s="1">
        <f t="shared" si="13"/>
        <v>63</v>
      </c>
      <c r="G107" s="7">
        <f t="shared" si="14"/>
        <v>3045234.7058823528</v>
      </c>
      <c r="H107" s="8">
        <v>0.25</v>
      </c>
      <c r="I107" s="8">
        <v>8</v>
      </c>
      <c r="J107" s="16">
        <f>resultados!H106/100</f>
        <v>0.137651</v>
      </c>
      <c r="K107" s="15">
        <f>resultados!I106</f>
        <v>1.0909338296797626</v>
      </c>
    </row>
    <row r="108" spans="2:11" x14ac:dyDescent="0.3">
      <c r="B108" s="13">
        <v>20</v>
      </c>
      <c r="C108" s="13">
        <v>70</v>
      </c>
      <c r="D108" s="14">
        <v>1.2999999999999999E-2</v>
      </c>
      <c r="E108" s="1">
        <f t="shared" si="12"/>
        <v>18.2</v>
      </c>
      <c r="F108" s="1">
        <f t="shared" si="13"/>
        <v>63</v>
      </c>
      <c r="G108" s="7">
        <f t="shared" si="14"/>
        <v>3045234.7058823528</v>
      </c>
      <c r="H108" s="8">
        <v>0.25</v>
      </c>
      <c r="I108" s="8">
        <v>8.25</v>
      </c>
      <c r="J108" s="16">
        <f>resultados!H107/100</f>
        <v>0.16419800000000001</v>
      </c>
      <c r="K108" s="15">
        <f>resultados!I107</f>
        <v>0.97734981298879242</v>
      </c>
    </row>
    <row r="109" spans="2:11" x14ac:dyDescent="0.3">
      <c r="B109" s="13">
        <v>20</v>
      </c>
      <c r="C109" s="13">
        <v>70</v>
      </c>
      <c r="D109" s="14">
        <v>1.2999999999999999E-2</v>
      </c>
      <c r="E109" s="1">
        <f t="shared" si="12"/>
        <v>18.2</v>
      </c>
      <c r="F109" s="1">
        <f t="shared" si="13"/>
        <v>63</v>
      </c>
      <c r="G109" s="7">
        <f t="shared" si="14"/>
        <v>3045234.7058823528</v>
      </c>
      <c r="H109" s="8">
        <v>0.25</v>
      </c>
      <c r="I109" s="8">
        <v>8.5</v>
      </c>
      <c r="J109" s="16">
        <f>resultados!H108/100</f>
        <v>0.193272</v>
      </c>
      <c r="K109" s="15">
        <f>resultados!I108</f>
        <v>0.86590182905321089</v>
      </c>
    </row>
    <row r="110" spans="2:11" x14ac:dyDescent="0.3">
      <c r="B110" s="13">
        <v>20</v>
      </c>
      <c r="C110" s="13">
        <v>70</v>
      </c>
      <c r="D110" s="14">
        <v>1.2999999999999999E-2</v>
      </c>
      <c r="E110" s="1">
        <f t="shared" si="12"/>
        <v>18.2</v>
      </c>
      <c r="F110" s="1">
        <f t="shared" si="13"/>
        <v>63</v>
      </c>
      <c r="G110" s="7">
        <f t="shared" si="14"/>
        <v>3045234.7058823528</v>
      </c>
      <c r="H110" s="8">
        <v>0.25</v>
      </c>
      <c r="I110" s="8">
        <v>8.75</v>
      </c>
      <c r="J110" s="16">
        <f>resultados!H109/100</f>
        <v>0.22349949999999999</v>
      </c>
      <c r="K110" s="15">
        <f>resultados!I109</f>
        <v>0.76042765142376711</v>
      </c>
    </row>
    <row r="111" spans="2:11" x14ac:dyDescent="0.3">
      <c r="B111" s="13">
        <v>20</v>
      </c>
      <c r="C111" s="13">
        <v>70</v>
      </c>
      <c r="D111" s="14">
        <v>1.2999999999999999E-2</v>
      </c>
      <c r="E111" s="1">
        <f t="shared" si="12"/>
        <v>18.2</v>
      </c>
      <c r="F111" s="1">
        <f t="shared" si="13"/>
        <v>63</v>
      </c>
      <c r="G111" s="7">
        <f t="shared" si="14"/>
        <v>3045234.7058823528</v>
      </c>
      <c r="H111" s="8">
        <v>0.25</v>
      </c>
      <c r="I111" s="8">
        <v>9</v>
      </c>
      <c r="J111" s="16">
        <f>resultados!H110/100</f>
        <v>0.2550635</v>
      </c>
      <c r="K111" s="15">
        <f>resultados!I110</f>
        <v>0.65863995395777253</v>
      </c>
    </row>
    <row r="112" spans="2:11" x14ac:dyDescent="0.3">
      <c r="B112" s="13">
        <v>20</v>
      </c>
      <c r="C112" s="13">
        <v>70</v>
      </c>
      <c r="D112" s="14">
        <v>1.2999999999999999E-2</v>
      </c>
      <c r="E112" s="1">
        <f t="shared" si="12"/>
        <v>18.2</v>
      </c>
      <c r="F112" s="1">
        <f t="shared" si="13"/>
        <v>63</v>
      </c>
      <c r="G112" s="7">
        <f t="shared" si="14"/>
        <v>3045234.7058823528</v>
      </c>
      <c r="H112" s="8">
        <v>0.25</v>
      </c>
      <c r="I112" s="8">
        <v>9.25</v>
      </c>
      <c r="J112" s="16">
        <f>resultados!H111/100</f>
        <v>0.28846650000000001</v>
      </c>
      <c r="K112" s="15">
        <f>resultados!I111</f>
        <v>0.5578702320756922</v>
      </c>
    </row>
    <row r="113" spans="2:11" x14ac:dyDescent="0.3">
      <c r="B113" s="13">
        <v>20</v>
      </c>
      <c r="C113" s="13">
        <v>70</v>
      </c>
      <c r="D113" s="14">
        <v>1.2999999999999999E-2</v>
      </c>
      <c r="E113" s="1">
        <f t="shared" si="12"/>
        <v>18.2</v>
      </c>
      <c r="F113" s="1">
        <f t="shared" si="13"/>
        <v>63</v>
      </c>
      <c r="G113" s="7">
        <f t="shared" si="14"/>
        <v>3045234.7058823528</v>
      </c>
      <c r="H113" s="8">
        <v>0.25</v>
      </c>
      <c r="I113" s="8">
        <v>9.5</v>
      </c>
      <c r="J113" s="16">
        <f>resultados!H112/100</f>
        <v>0.32219049999999994</v>
      </c>
      <c r="K113" s="15">
        <f>resultados!I112</f>
        <v>0.46158214662320035</v>
      </c>
    </row>
    <row r="114" spans="2:11" x14ac:dyDescent="0.3">
      <c r="B114" s="13">
        <v>20</v>
      </c>
      <c r="C114" s="13">
        <v>70</v>
      </c>
      <c r="D114" s="14">
        <v>1.2999999999999999E-2</v>
      </c>
      <c r="E114" s="1">
        <f t="shared" ref="E114:E119" si="15">B114*C114*D114</f>
        <v>18.2</v>
      </c>
      <c r="F114" s="1">
        <f t="shared" ref="F114:F119" si="16">0.9*C114</f>
        <v>63</v>
      </c>
      <c r="G114" s="7">
        <f t="shared" ref="G114:G119" si="17">0.9*E114*$B$2*F114*(1-(E114*$B$2)/(0.85*$B$1*B114*F114))</f>
        <v>3045234.7058823528</v>
      </c>
      <c r="H114" s="8">
        <v>0.25</v>
      </c>
      <c r="I114" s="8">
        <v>9.75</v>
      </c>
      <c r="J114" s="16">
        <f>resultados!H113/100</f>
        <v>0.35681200000000002</v>
      </c>
      <c r="K114" s="15">
        <f>resultados!I113</f>
        <v>0.36699332102069632</v>
      </c>
    </row>
    <row r="115" spans="2:11" x14ac:dyDescent="0.3">
      <c r="B115" s="13">
        <v>20</v>
      </c>
      <c r="C115" s="13">
        <v>70</v>
      </c>
      <c r="D115" s="14">
        <v>1.2999999999999999E-2</v>
      </c>
      <c r="E115" s="1">
        <f t="shared" si="15"/>
        <v>18.2</v>
      </c>
      <c r="F115" s="1">
        <f t="shared" si="16"/>
        <v>63</v>
      </c>
      <c r="G115" s="7">
        <f t="shared" si="17"/>
        <v>3045234.7058823528</v>
      </c>
      <c r="H115" s="8">
        <v>0.25</v>
      </c>
      <c r="I115" s="8">
        <v>10</v>
      </c>
      <c r="J115" s="16">
        <f>resultados!H114/100</f>
        <v>0.39182899999999998</v>
      </c>
      <c r="K115" s="15">
        <f>resultados!I114</f>
        <v>0.27455518591313971</v>
      </c>
    </row>
    <row r="116" spans="2:11" x14ac:dyDescent="0.3">
      <c r="B116" s="13">
        <v>20</v>
      </c>
      <c r="C116" s="13">
        <v>70</v>
      </c>
      <c r="D116" s="14">
        <v>1.2999999999999999E-2</v>
      </c>
      <c r="E116" s="1">
        <f t="shared" si="15"/>
        <v>18.2</v>
      </c>
      <c r="F116" s="1">
        <f t="shared" si="16"/>
        <v>63</v>
      </c>
      <c r="G116" s="7">
        <f t="shared" si="17"/>
        <v>3045234.7058823528</v>
      </c>
      <c r="H116" s="8">
        <v>0.25</v>
      </c>
      <c r="I116" s="8">
        <v>10.25</v>
      </c>
      <c r="J116" s="16">
        <f>resultados!H115/100</f>
        <v>0.42573250000000001</v>
      </c>
      <c r="K116" s="15">
        <f>resultados!I115</f>
        <v>0.18724952007386661</v>
      </c>
    </row>
    <row r="117" spans="2:11" x14ac:dyDescent="0.3">
      <c r="B117" s="13">
        <v>20</v>
      </c>
      <c r="C117" s="13">
        <v>70</v>
      </c>
      <c r="D117" s="14">
        <v>1.2999999999999999E-2</v>
      </c>
      <c r="E117" s="1">
        <f t="shared" si="15"/>
        <v>18.2</v>
      </c>
      <c r="F117" s="1">
        <f t="shared" si="16"/>
        <v>63</v>
      </c>
      <c r="G117" s="7">
        <f t="shared" si="17"/>
        <v>3045234.7058823528</v>
      </c>
      <c r="H117" s="8">
        <v>0.25</v>
      </c>
      <c r="I117" s="8">
        <v>10.5</v>
      </c>
      <c r="J117" s="16">
        <f>resultados!H116/100</f>
        <v>0.46015</v>
      </c>
      <c r="K117" s="15">
        <f>resultados!I116</f>
        <v>0.1000558323280535</v>
      </c>
    </row>
    <row r="118" spans="2:11" x14ac:dyDescent="0.3">
      <c r="B118" s="13">
        <v>20</v>
      </c>
      <c r="C118" s="13">
        <v>70</v>
      </c>
      <c r="D118" s="14">
        <v>1.2999999999999999E-2</v>
      </c>
      <c r="E118" s="1">
        <f t="shared" si="15"/>
        <v>18.2</v>
      </c>
      <c r="F118" s="1">
        <f t="shared" si="16"/>
        <v>63</v>
      </c>
      <c r="G118" s="7">
        <f t="shared" si="17"/>
        <v>3045234.7058823528</v>
      </c>
      <c r="H118" s="8">
        <v>0.25</v>
      </c>
      <c r="I118" s="8">
        <v>10.75</v>
      </c>
      <c r="J118" s="16">
        <f>resultados!H117/100</f>
        <v>0.49415799999999999</v>
      </c>
      <c r="K118" s="15">
        <f>resultados!I117</f>
        <v>1.4644245782911815E-2</v>
      </c>
    </row>
    <row r="119" spans="2:11" x14ac:dyDescent="0.3">
      <c r="B119" s="13">
        <v>20</v>
      </c>
      <c r="C119" s="13">
        <v>70</v>
      </c>
      <c r="D119" s="14">
        <v>1.2999999999999999E-2</v>
      </c>
      <c r="E119" s="1">
        <f t="shared" si="15"/>
        <v>18.2</v>
      </c>
      <c r="F119" s="1">
        <f t="shared" si="16"/>
        <v>63</v>
      </c>
      <c r="G119" s="7">
        <f t="shared" si="17"/>
        <v>3045234.7058823528</v>
      </c>
      <c r="H119" s="8">
        <v>0.25</v>
      </c>
      <c r="I119" s="8">
        <v>11</v>
      </c>
      <c r="J119" s="16">
        <f>resultados!H118/100</f>
        <v>0.52670850000000002</v>
      </c>
      <c r="K119" s="15">
        <f>resultados!I118</f>
        <v>-6.699837105256734E-2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C8AF-89AB-41E9-B5CC-69E56F6756F6}">
  <dimension ref="A1:P103"/>
  <sheetViews>
    <sheetView tabSelected="1" topLeftCell="I1" zoomScale="80" zoomScaleNormal="80" workbookViewId="0">
      <selection activeCell="Y13" sqref="Y13"/>
    </sheetView>
  </sheetViews>
  <sheetFormatPr baseColWidth="10" defaultRowHeight="14.4" x14ac:dyDescent="0.3"/>
  <cols>
    <col min="2" max="2" width="8.33203125" customWidth="1"/>
    <col min="4" max="4" width="9.33203125" customWidth="1"/>
    <col min="7" max="7" width="12.5546875" customWidth="1"/>
    <col min="8" max="9" width="8.109375" customWidth="1"/>
    <col min="10" max="13" width="11.21875" customWidth="1"/>
  </cols>
  <sheetData>
    <row r="1" spans="1:16" x14ac:dyDescent="0.3">
      <c r="A1" s="1" t="s">
        <v>2</v>
      </c>
      <c r="B1" s="1">
        <v>240</v>
      </c>
    </row>
    <row r="2" spans="1:16" x14ac:dyDescent="0.3">
      <c r="A2" s="1" t="s">
        <v>3</v>
      </c>
      <c r="B2" s="2">
        <v>4200</v>
      </c>
      <c r="J2" s="21" t="s">
        <v>15</v>
      </c>
      <c r="K2" s="21"/>
      <c r="L2" s="21" t="s">
        <v>16</v>
      </c>
      <c r="M2" s="21"/>
    </row>
    <row r="3" spans="1:16" x14ac:dyDescent="0.3">
      <c r="B3" s="3" t="s">
        <v>9</v>
      </c>
      <c r="C3" s="3" t="s">
        <v>10</v>
      </c>
      <c r="D3" s="4" t="s">
        <v>11</v>
      </c>
      <c r="E3" s="3" t="s">
        <v>6</v>
      </c>
      <c r="F3" s="3" t="s">
        <v>5</v>
      </c>
      <c r="G3" s="3" t="s">
        <v>12</v>
      </c>
      <c r="H3" s="3" t="s">
        <v>13</v>
      </c>
      <c r="I3" s="3" t="s">
        <v>14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17</v>
      </c>
      <c r="O3" s="17" t="s">
        <v>19</v>
      </c>
      <c r="P3" s="17" t="s">
        <v>18</v>
      </c>
    </row>
    <row r="4" spans="1:16" x14ac:dyDescent="0.3">
      <c r="B4" s="5">
        <v>20</v>
      </c>
      <c r="C4" s="5">
        <v>70</v>
      </c>
      <c r="D4" s="6">
        <v>7.0000000000000001E-3</v>
      </c>
      <c r="E4" s="1">
        <f>B4*C4*D4</f>
        <v>9.8000000000000007</v>
      </c>
      <c r="F4" s="1">
        <f>0.9*C4</f>
        <v>63</v>
      </c>
      <c r="G4" s="7">
        <f>0.9*E4*$B$2*F4*(1-(E4*$B$2)/(0.85*$B$1*B4*F4))</f>
        <v>1960063.411764706</v>
      </c>
      <c r="H4" s="8">
        <v>0.25</v>
      </c>
      <c r="I4" s="8">
        <v>1</v>
      </c>
      <c r="J4" s="16">
        <f>resultados!H3/100</f>
        <v>3.8450000000000008E-4</v>
      </c>
      <c r="K4" s="15">
        <f>resultados!I3</f>
        <v>3.3637182717160066</v>
      </c>
      <c r="L4" s="16">
        <f>resultados!K3/100</f>
        <v>3.4401579125775683E-4</v>
      </c>
      <c r="M4" s="15">
        <f>resultados!L3</f>
        <v>3.3943044464219021</v>
      </c>
      <c r="N4" s="18">
        <f>ABS((M4-K4)/K4)</f>
        <v>9.0929656514580643E-3</v>
      </c>
      <c r="O4" s="20">
        <f>AVERAGE(M4,M29,M54,M79)</f>
        <v>3.6366768343417615</v>
      </c>
      <c r="P4" s="19">
        <f>AVERAGE(N4,N29,N54,N79)</f>
        <v>6.2639709904226733E-3</v>
      </c>
    </row>
    <row r="5" spans="1:16" x14ac:dyDescent="0.3">
      <c r="B5" s="5">
        <v>20</v>
      </c>
      <c r="C5" s="5">
        <v>70</v>
      </c>
      <c r="D5" s="6">
        <v>7.0000000000000001E-3</v>
      </c>
      <c r="E5" s="1">
        <f>B5*C5*D5</f>
        <v>9.8000000000000007</v>
      </c>
      <c r="F5" s="1">
        <f>0.9*C5</f>
        <v>63</v>
      </c>
      <c r="G5" s="7">
        <f>0.9*E5*$B$2*F5*(1-(E5*$B$2)/(0.85*$B$1*B5*F5))</f>
        <v>1960063.411764706</v>
      </c>
      <c r="H5" s="8">
        <v>0.25</v>
      </c>
      <c r="I5" s="8">
        <v>1.25</v>
      </c>
      <c r="J5" s="16">
        <f>resultados!H4/100</f>
        <v>8.4999999999999995E-4</v>
      </c>
      <c r="K5" s="15">
        <f>resultados!I4</f>
        <v>3.1381807680539326</v>
      </c>
      <c r="L5" s="16">
        <f>resultados!K4/100</f>
        <v>7.9032085804553454E-4</v>
      </c>
      <c r="M5" s="15">
        <f>resultados!L4</f>
        <v>3.1594556201344388</v>
      </c>
      <c r="N5" s="18">
        <f t="shared" ref="N5:N68" si="0">ABS((M5-K5)/K5)</f>
        <v>6.7793583776562544E-3</v>
      </c>
      <c r="O5" s="20">
        <f t="shared" ref="O5:O28" si="1">AVERAGE(M5,M30,M55,M80)</f>
        <v>3.3988528058596543</v>
      </c>
      <c r="P5" s="19">
        <f t="shared" ref="P5:P28" si="2">AVERAGE(N5,N30,N55,N80)</f>
        <v>9.9460270109851742E-3</v>
      </c>
    </row>
    <row r="6" spans="1:16" x14ac:dyDescent="0.3">
      <c r="B6" s="5">
        <v>20</v>
      </c>
      <c r="C6" s="5">
        <v>70</v>
      </c>
      <c r="D6" s="6">
        <v>7.0000000000000001E-3</v>
      </c>
      <c r="E6" s="1">
        <f t="shared" ref="E6:E83" si="3">B6*C6*D6</f>
        <v>9.8000000000000007</v>
      </c>
      <c r="F6" s="1">
        <f t="shared" ref="F6:F83" si="4">0.9*C6</f>
        <v>63</v>
      </c>
      <c r="G6" s="7">
        <f t="shared" ref="G6:G83" si="5">0.9*E6*$B$2*F6*(1-(E6*$B$2)/(0.85*$B$1*B6*F6))</f>
        <v>1960063.411764706</v>
      </c>
      <c r="H6" s="8">
        <v>0.25</v>
      </c>
      <c r="I6" s="8">
        <v>1.5</v>
      </c>
      <c r="J6" s="16">
        <f>resultados!H5/100</f>
        <v>1.8140000000000001E-3</v>
      </c>
      <c r="K6" s="15">
        <f>resultados!I5</f>
        <v>2.9088162743151447</v>
      </c>
      <c r="L6" s="16">
        <f>resultados!K5/100</f>
        <v>1.6831321535736299E-3</v>
      </c>
      <c r="M6" s="15">
        <f>resultados!L5</f>
        <v>2.9321478647807853</v>
      </c>
      <c r="N6" s="18">
        <f t="shared" si="0"/>
        <v>8.0209914499099165E-3</v>
      </c>
      <c r="O6" s="20">
        <f t="shared" si="1"/>
        <v>3.1681393905346344</v>
      </c>
      <c r="P6" s="19">
        <f t="shared" si="2"/>
        <v>1.1507660460941501E-2</v>
      </c>
    </row>
    <row r="7" spans="1:16" x14ac:dyDescent="0.3">
      <c r="B7" s="5">
        <v>20</v>
      </c>
      <c r="C7" s="5">
        <v>70</v>
      </c>
      <c r="D7" s="6">
        <v>7.0000000000000001E-3</v>
      </c>
      <c r="E7" s="1">
        <f t="shared" si="3"/>
        <v>9.8000000000000007</v>
      </c>
      <c r="F7" s="1">
        <f t="shared" si="4"/>
        <v>63</v>
      </c>
      <c r="G7" s="7">
        <f t="shared" si="5"/>
        <v>1960063.411764706</v>
      </c>
      <c r="H7" s="8">
        <v>0.25</v>
      </c>
      <c r="I7" s="8">
        <v>1.75</v>
      </c>
      <c r="J7" s="16">
        <f>resultados!H6/100</f>
        <v>3.6294999999999999E-3</v>
      </c>
      <c r="K7" s="15">
        <f>resultados!I6</f>
        <v>2.6847227233362343</v>
      </c>
      <c r="L7" s="16">
        <f>resultados!K6/100</f>
        <v>3.3189632699055505E-3</v>
      </c>
      <c r="M7" s="15">
        <f>resultados!L6</f>
        <v>2.7144832083050328</v>
      </c>
      <c r="N7" s="18">
        <f t="shared" si="0"/>
        <v>1.1085124251422095E-2</v>
      </c>
      <c r="O7" s="20">
        <f t="shared" si="1"/>
        <v>2.9470662684053086</v>
      </c>
      <c r="P7" s="19">
        <f t="shared" si="2"/>
        <v>1.4292066581294807E-2</v>
      </c>
    </row>
    <row r="8" spans="1:16" x14ac:dyDescent="0.3">
      <c r="B8" s="5">
        <v>20</v>
      </c>
      <c r="C8" s="5">
        <v>70</v>
      </c>
      <c r="D8" s="6">
        <v>7.0000000000000001E-3</v>
      </c>
      <c r="E8" s="1">
        <f t="shared" si="3"/>
        <v>9.8000000000000007</v>
      </c>
      <c r="F8" s="1">
        <f t="shared" si="4"/>
        <v>63</v>
      </c>
      <c r="G8" s="7">
        <f t="shared" si="5"/>
        <v>1960063.411764706</v>
      </c>
      <c r="H8" s="8">
        <v>0.25</v>
      </c>
      <c r="I8" s="8">
        <v>2</v>
      </c>
      <c r="J8" s="16">
        <f>resultados!H7/100</f>
        <v>6.8110000000000002E-3</v>
      </c>
      <c r="K8" s="15">
        <f>resultados!I7</f>
        <v>2.4670797897827037</v>
      </c>
      <c r="L8" s="16">
        <f>resultados!K7/100</f>
        <v>6.0803199512844408E-3</v>
      </c>
      <c r="M8" s="15">
        <f>resultados!L7</f>
        <v>2.5074482151585813</v>
      </c>
      <c r="N8" s="18">
        <f t="shared" si="0"/>
        <v>1.6362837368722953E-2</v>
      </c>
      <c r="O8" s="20">
        <f t="shared" si="1"/>
        <v>2.7368799947389748</v>
      </c>
      <c r="P8" s="19">
        <f t="shared" si="2"/>
        <v>1.4130077806915331E-2</v>
      </c>
    </row>
    <row r="9" spans="1:16" x14ac:dyDescent="0.3">
      <c r="B9" s="5">
        <v>20</v>
      </c>
      <c r="C9" s="5">
        <v>70</v>
      </c>
      <c r="D9" s="6">
        <v>7.0000000000000001E-3</v>
      </c>
      <c r="E9" s="1">
        <f t="shared" si="3"/>
        <v>9.8000000000000007</v>
      </c>
      <c r="F9" s="1">
        <f t="shared" si="4"/>
        <v>63</v>
      </c>
      <c r="G9" s="7">
        <f t="shared" si="5"/>
        <v>1960063.411764706</v>
      </c>
      <c r="H9" s="8">
        <v>0.25</v>
      </c>
      <c r="I9" s="8">
        <v>2.25</v>
      </c>
      <c r="J9" s="16">
        <f>resultados!H8/100</f>
        <v>1.1529000000000001E-2</v>
      </c>
      <c r="K9" s="15">
        <f>resultados!I8</f>
        <v>2.2724722867688469</v>
      </c>
      <c r="L9" s="16">
        <f>resultados!K8/100</f>
        <v>1.0411579833593421E-2</v>
      </c>
      <c r="M9" s="15">
        <f>resultados!L8</f>
        <v>2.3111755613225671</v>
      </c>
      <c r="N9" s="18">
        <f t="shared" si="0"/>
        <v>1.7031351616063506E-2</v>
      </c>
      <c r="O9" s="20">
        <f t="shared" si="1"/>
        <v>2.5378204538040539</v>
      </c>
      <c r="P9" s="19">
        <f t="shared" si="2"/>
        <v>1.6191989132628499E-2</v>
      </c>
    </row>
    <row r="10" spans="1:16" x14ac:dyDescent="0.3">
      <c r="B10" s="5">
        <v>20</v>
      </c>
      <c r="C10" s="5">
        <v>70</v>
      </c>
      <c r="D10" s="6">
        <v>7.0000000000000001E-3</v>
      </c>
      <c r="E10" s="1">
        <f t="shared" si="3"/>
        <v>9.8000000000000007</v>
      </c>
      <c r="F10" s="1">
        <f t="shared" si="4"/>
        <v>63</v>
      </c>
      <c r="G10" s="7">
        <f t="shared" si="5"/>
        <v>1960063.411764706</v>
      </c>
      <c r="H10" s="8">
        <v>0.25</v>
      </c>
      <c r="I10" s="8">
        <v>2.5</v>
      </c>
      <c r="J10" s="16">
        <f>resultados!H9/100</f>
        <v>1.8354499999999999E-2</v>
      </c>
      <c r="K10" s="15">
        <f>resultados!I9</f>
        <v>2.0889858159619146</v>
      </c>
      <c r="L10" s="16">
        <f>resultados!K9/100</f>
        <v>1.6781692518265778E-2</v>
      </c>
      <c r="M10" s="15">
        <f>resultados!L9</f>
        <v>2.1252784537964522</v>
      </c>
      <c r="N10" s="18">
        <f t="shared" si="0"/>
        <v>1.7373328989228182E-2</v>
      </c>
      <c r="O10" s="20">
        <f t="shared" si="1"/>
        <v>2.3495167570267639</v>
      </c>
      <c r="P10" s="19">
        <f t="shared" si="2"/>
        <v>1.6270203535904856E-2</v>
      </c>
    </row>
    <row r="11" spans="1:16" x14ac:dyDescent="0.3">
      <c r="B11" s="5">
        <v>20</v>
      </c>
      <c r="C11" s="5">
        <v>70</v>
      </c>
      <c r="D11" s="6">
        <v>7.0000000000000001E-3</v>
      </c>
      <c r="E11" s="1">
        <f t="shared" si="3"/>
        <v>9.8000000000000007</v>
      </c>
      <c r="F11" s="1">
        <f t="shared" si="4"/>
        <v>63</v>
      </c>
      <c r="G11" s="7">
        <f t="shared" si="5"/>
        <v>1960063.411764706</v>
      </c>
      <c r="H11" s="8">
        <v>0.25</v>
      </c>
      <c r="I11" s="8">
        <v>2.75</v>
      </c>
      <c r="J11" s="16">
        <f>resultados!H10/100</f>
        <v>2.8093E-2</v>
      </c>
      <c r="K11" s="15">
        <f>resultados!I10</f>
        <v>1.9095901837553813</v>
      </c>
      <c r="L11" s="16">
        <f>resultados!K10/100</f>
        <v>2.5641154254485432E-2</v>
      </c>
      <c r="M11" s="15">
        <f>resultados!L10</f>
        <v>1.9491098425417166</v>
      </c>
      <c r="N11" s="18">
        <f t="shared" si="0"/>
        <v>2.0695361299258655E-2</v>
      </c>
      <c r="O11" s="20">
        <f t="shared" si="1"/>
        <v>2.1712951294949128</v>
      </c>
      <c r="P11" s="19">
        <f t="shared" si="2"/>
        <v>1.8903908262962343E-2</v>
      </c>
    </row>
    <row r="12" spans="1:16" x14ac:dyDescent="0.3">
      <c r="B12" s="5">
        <v>20</v>
      </c>
      <c r="C12" s="5">
        <v>70</v>
      </c>
      <c r="D12" s="6">
        <v>7.0000000000000001E-3</v>
      </c>
      <c r="E12" s="1">
        <f t="shared" si="3"/>
        <v>9.8000000000000007</v>
      </c>
      <c r="F12" s="1">
        <f t="shared" si="4"/>
        <v>63</v>
      </c>
      <c r="G12" s="7">
        <f t="shared" si="5"/>
        <v>1960063.411764706</v>
      </c>
      <c r="H12" s="8">
        <v>0.25</v>
      </c>
      <c r="I12" s="8">
        <v>3</v>
      </c>
      <c r="J12" s="16">
        <f>resultados!H11/100</f>
        <v>4.0460999999999997E-2</v>
      </c>
      <c r="K12" s="15">
        <f>resultados!I11</f>
        <v>1.7453612866532671</v>
      </c>
      <c r="L12" s="16">
        <f>resultados!K11/100</f>
        <v>3.7380718490825138E-2</v>
      </c>
      <c r="M12" s="15">
        <f>resultados!L11</f>
        <v>1.7819251599859369</v>
      </c>
      <c r="N12" s="18">
        <f t="shared" si="0"/>
        <v>2.0949171734398409E-2</v>
      </c>
      <c r="O12" s="20">
        <f t="shared" si="1"/>
        <v>2.0023690116796162</v>
      </c>
      <c r="P12" s="19">
        <f t="shared" si="2"/>
        <v>1.993082443803083E-2</v>
      </c>
    </row>
    <row r="13" spans="1:16" x14ac:dyDescent="0.3">
      <c r="B13" s="5">
        <v>20</v>
      </c>
      <c r="C13" s="5">
        <v>70</v>
      </c>
      <c r="D13" s="6">
        <v>7.0000000000000001E-3</v>
      </c>
      <c r="E13" s="1">
        <f>B13*C13*D13</f>
        <v>9.8000000000000007</v>
      </c>
      <c r="F13" s="1">
        <f>0.9*C13</f>
        <v>63</v>
      </c>
      <c r="G13" s="7">
        <f>0.9*E13*$B$2*F13*(1-(E13*$B$2)/(0.85*$B$1*B13*F13))</f>
        <v>1960063.411764706</v>
      </c>
      <c r="H13" s="8">
        <v>0.25</v>
      </c>
      <c r="I13" s="8">
        <v>3.25</v>
      </c>
      <c r="J13" s="16">
        <f>resultados!H12/100</f>
        <v>5.6318500000000001E-2</v>
      </c>
      <c r="K13" s="15">
        <f>resultados!I12</f>
        <v>1.5864511727271062</v>
      </c>
      <c r="L13" s="16">
        <f>resultados!K12/100</f>
        <v>5.2297801132044519E-2</v>
      </c>
      <c r="M13" s="15">
        <f>resultados!L12</f>
        <v>1.6229710096913545</v>
      </c>
      <c r="N13" s="18">
        <f t="shared" si="0"/>
        <v>2.301983041902941E-2</v>
      </c>
      <c r="O13" s="20">
        <f t="shared" si="1"/>
        <v>1.8419420454893161</v>
      </c>
      <c r="P13" s="19">
        <f t="shared" si="2"/>
        <v>2.1439063808977889E-2</v>
      </c>
    </row>
    <row r="14" spans="1:16" x14ac:dyDescent="0.3">
      <c r="B14" s="5">
        <v>20</v>
      </c>
      <c r="C14" s="5">
        <v>70</v>
      </c>
      <c r="D14" s="6">
        <v>7.0000000000000001E-3</v>
      </c>
      <c r="E14" s="1">
        <f t="shared" ref="E14:E19" si="6">B14*C14*D14</f>
        <v>9.8000000000000007</v>
      </c>
      <c r="F14" s="1">
        <f t="shared" ref="F14:F19" si="7">0.9*C14</f>
        <v>63</v>
      </c>
      <c r="G14" s="7">
        <f t="shared" ref="G14:G19" si="8">0.9*E14*$B$2*F14*(1-(E14*$B$2)/(0.85*$B$1*B14*F14))</f>
        <v>1960063.411764706</v>
      </c>
      <c r="H14" s="8">
        <v>0.25</v>
      </c>
      <c r="I14" s="8">
        <v>3.5</v>
      </c>
      <c r="J14" s="16">
        <f>resultados!H13/100</f>
        <v>7.5454499999999994E-2</v>
      </c>
      <c r="K14" s="15">
        <f>resultados!I13</f>
        <v>1.4363281061628383</v>
      </c>
      <c r="L14" s="16">
        <f>resultados!K13/100</f>
        <v>7.0572852521395779E-2</v>
      </c>
      <c r="M14" s="15">
        <f>resultados!L13</f>
        <v>1.4715379025568525</v>
      </c>
      <c r="N14" s="18">
        <f t="shared" si="0"/>
        <v>2.4513755765789028E-2</v>
      </c>
      <c r="O14" s="20">
        <f t="shared" si="1"/>
        <v>1.6892602403726307</v>
      </c>
      <c r="P14" s="19">
        <f t="shared" si="2"/>
        <v>2.1951451583124913E-2</v>
      </c>
    </row>
    <row r="15" spans="1:16" x14ac:dyDescent="0.3">
      <c r="B15" s="5">
        <v>20</v>
      </c>
      <c r="C15" s="5">
        <v>70</v>
      </c>
      <c r="D15" s="6">
        <v>7.0000000000000001E-3</v>
      </c>
      <c r="E15" s="1">
        <f t="shared" si="6"/>
        <v>9.8000000000000007</v>
      </c>
      <c r="F15" s="1">
        <f t="shared" si="7"/>
        <v>63</v>
      </c>
      <c r="G15" s="7">
        <f t="shared" si="8"/>
        <v>1960063.411764706</v>
      </c>
      <c r="H15" s="8">
        <v>0.25</v>
      </c>
      <c r="I15" s="8">
        <v>3.75</v>
      </c>
      <c r="J15" s="16">
        <f>resultados!H14/100</f>
        <v>9.7970000000000002E-2</v>
      </c>
      <c r="K15" s="15">
        <f>resultados!I14</f>
        <v>1.2932054824491155</v>
      </c>
      <c r="L15" s="16">
        <f>resultados!K14/100</f>
        <v>9.2259806056980795E-2</v>
      </c>
      <c r="M15" s="15">
        <f>resultados!L14</f>
        <v>1.3269669607984658</v>
      </c>
      <c r="N15" s="18">
        <f t="shared" si="0"/>
        <v>2.6106816594538149E-2</v>
      </c>
      <c r="O15" s="20">
        <f t="shared" si="1"/>
        <v>1.5436315027701368</v>
      </c>
      <c r="P15" s="19">
        <f t="shared" si="2"/>
        <v>2.390699090632609E-2</v>
      </c>
    </row>
    <row r="16" spans="1:16" x14ac:dyDescent="0.3">
      <c r="B16" s="5">
        <v>20</v>
      </c>
      <c r="C16" s="5">
        <v>70</v>
      </c>
      <c r="D16" s="6">
        <v>7.0000000000000001E-3</v>
      </c>
      <c r="E16" s="1">
        <f t="shared" si="6"/>
        <v>9.8000000000000007</v>
      </c>
      <c r="F16" s="1">
        <f t="shared" si="7"/>
        <v>63</v>
      </c>
      <c r="G16" s="7">
        <f t="shared" si="8"/>
        <v>1960063.411764706</v>
      </c>
      <c r="H16" s="8">
        <v>0.25</v>
      </c>
      <c r="I16" s="8">
        <v>4</v>
      </c>
      <c r="J16" s="16">
        <f>resultados!H15/100</f>
        <v>0.1237655</v>
      </c>
      <c r="K16" s="15">
        <f>resultados!I15</f>
        <v>1.156367180268195</v>
      </c>
      <c r="L16" s="16">
        <f>resultados!K15/100</f>
        <v>0.11728599010157549</v>
      </c>
      <c r="M16" s="15">
        <f>resultados!L15</f>
        <v>1.1886638275076649</v>
      </c>
      <c r="N16" s="18">
        <f t="shared" si="0"/>
        <v>2.7929404942104441E-2</v>
      </c>
      <c r="O16" s="20">
        <f t="shared" si="1"/>
        <v>1.4044319657142725</v>
      </c>
      <c r="P16" s="19">
        <f t="shared" si="2"/>
        <v>2.5615156551101512E-2</v>
      </c>
    </row>
    <row r="17" spans="2:16" x14ac:dyDescent="0.3">
      <c r="B17" s="5">
        <v>20</v>
      </c>
      <c r="C17" s="5">
        <v>70</v>
      </c>
      <c r="D17" s="6">
        <v>7.0000000000000001E-3</v>
      </c>
      <c r="E17" s="1">
        <f t="shared" si="6"/>
        <v>9.8000000000000007</v>
      </c>
      <c r="F17" s="1">
        <f t="shared" si="7"/>
        <v>63</v>
      </c>
      <c r="G17" s="7">
        <f t="shared" si="8"/>
        <v>1960063.411764706</v>
      </c>
      <c r="H17" s="8">
        <v>0.25</v>
      </c>
      <c r="I17" s="8">
        <v>4.25</v>
      </c>
      <c r="J17" s="16">
        <f>resultados!H16/100</f>
        <v>0.152863</v>
      </c>
      <c r="K17" s="15">
        <f>resultados!I16</f>
        <v>1.0242313807513126</v>
      </c>
      <c r="L17" s="16">
        <f>resultados!K16/100</f>
        <v>0.14546148910950762</v>
      </c>
      <c r="M17" s="15">
        <f>resultados!L16</f>
        <v>1.0560990197269959</v>
      </c>
      <c r="N17" s="18">
        <f t="shared" si="0"/>
        <v>3.1113710802638386E-2</v>
      </c>
      <c r="O17" s="20">
        <f t="shared" si="1"/>
        <v>1.2711055320887146</v>
      </c>
      <c r="P17" s="19">
        <f t="shared" si="2"/>
        <v>2.8086677202599341E-2</v>
      </c>
    </row>
    <row r="18" spans="2:16" x14ac:dyDescent="0.3">
      <c r="B18" s="5">
        <v>20</v>
      </c>
      <c r="C18" s="5">
        <v>70</v>
      </c>
      <c r="D18" s="6">
        <v>7.0000000000000001E-3</v>
      </c>
      <c r="E18" s="1">
        <f t="shared" si="6"/>
        <v>9.8000000000000007</v>
      </c>
      <c r="F18" s="1">
        <f t="shared" si="7"/>
        <v>63</v>
      </c>
      <c r="G18" s="7">
        <f t="shared" si="8"/>
        <v>1960063.411764706</v>
      </c>
      <c r="H18" s="8">
        <v>0.25</v>
      </c>
      <c r="I18" s="8">
        <v>4.5</v>
      </c>
      <c r="J18" s="16">
        <f>resultados!H17/100</f>
        <v>0.18457100000000001</v>
      </c>
      <c r="K18" s="15">
        <f>resultados!I17</f>
        <v>0.89808168966048019</v>
      </c>
      <c r="L18" s="16">
        <f>resultados!K17/100</f>
        <v>0.17649606983050206</v>
      </c>
      <c r="M18" s="15">
        <f>resultados!L17</f>
        <v>0.92880116683241409</v>
      </c>
      <c r="N18" s="18">
        <f t="shared" si="0"/>
        <v>3.4205660270779384E-2</v>
      </c>
      <c r="O18" s="20">
        <f t="shared" si="1"/>
        <v>1.1431577404153286</v>
      </c>
      <c r="P18" s="19">
        <f t="shared" si="2"/>
        <v>3.0084877158629061E-2</v>
      </c>
    </row>
    <row r="19" spans="2:16" x14ac:dyDescent="0.3">
      <c r="B19" s="5">
        <v>20</v>
      </c>
      <c r="C19" s="5">
        <v>70</v>
      </c>
      <c r="D19" s="6">
        <v>7.0000000000000001E-3</v>
      </c>
      <c r="E19" s="1">
        <f t="shared" si="6"/>
        <v>9.8000000000000007</v>
      </c>
      <c r="F19" s="1">
        <f t="shared" si="7"/>
        <v>63</v>
      </c>
      <c r="G19" s="7">
        <f t="shared" si="8"/>
        <v>1960063.411764706</v>
      </c>
      <c r="H19" s="8">
        <v>0.25</v>
      </c>
      <c r="I19" s="8">
        <v>4.75</v>
      </c>
      <c r="J19" s="16">
        <f>resultados!H18/100</f>
        <v>0.21927450000000001</v>
      </c>
      <c r="K19" s="15">
        <f>resultados!I18</f>
        <v>0.77464577641590793</v>
      </c>
      <c r="L19" s="16">
        <f>resultados!K18/100</f>
        <v>0.21002140705569652</v>
      </c>
      <c r="M19" s="15">
        <f>resultados!L18</f>
        <v>0.80634697110088327</v>
      </c>
      <c r="N19" s="18">
        <f t="shared" si="0"/>
        <v>4.0923471927580675E-2</v>
      </c>
      <c r="O19" s="20">
        <f t="shared" si="1"/>
        <v>1.0201493099066243</v>
      </c>
      <c r="P19" s="19">
        <f t="shared" si="2"/>
        <v>3.4219233577302395E-2</v>
      </c>
    </row>
    <row r="20" spans="2:16" x14ac:dyDescent="0.3">
      <c r="B20" s="5">
        <v>20</v>
      </c>
      <c r="C20" s="5">
        <v>70</v>
      </c>
      <c r="D20" s="6">
        <v>7.0000000000000001E-3</v>
      </c>
      <c r="E20" s="1">
        <f>B20*C20*D20</f>
        <v>9.8000000000000007</v>
      </c>
      <c r="F20" s="1">
        <f>0.9*C20</f>
        <v>63</v>
      </c>
      <c r="G20" s="7">
        <f>0.9*E20*$B$2*F20*(1-(E20*$B$2)/(0.85*$B$1*B20*F20))</f>
        <v>1960063.411764706</v>
      </c>
      <c r="H20" s="8">
        <v>0.25</v>
      </c>
      <c r="I20" s="8">
        <v>5</v>
      </c>
      <c r="J20" s="16">
        <f>resultados!H19/100</f>
        <v>0.254994</v>
      </c>
      <c r="K20" s="15">
        <f>resultados!I19</f>
        <v>0.65885637804724939</v>
      </c>
      <c r="L20" s="16">
        <f>resultados!K19/100</f>
        <v>0.2456122037836489</v>
      </c>
      <c r="M20" s="15">
        <f>resultados!L19</f>
        <v>0.68836269849755782</v>
      </c>
      <c r="N20" s="18">
        <f t="shared" si="0"/>
        <v>4.4784146338175707E-2</v>
      </c>
      <c r="O20" s="20">
        <f t="shared" si="1"/>
        <v>0.90169067783551249</v>
      </c>
      <c r="P20" s="19">
        <f t="shared" si="2"/>
        <v>3.8506798396961167E-2</v>
      </c>
    </row>
    <row r="21" spans="2:16" x14ac:dyDescent="0.3">
      <c r="B21" s="5">
        <v>20</v>
      </c>
      <c r="C21" s="5">
        <v>70</v>
      </c>
      <c r="D21" s="6">
        <v>7.0000000000000001E-3</v>
      </c>
      <c r="E21" s="1">
        <f t="shared" ref="E21:E28" si="9">B21*C21*D21</f>
        <v>9.8000000000000007</v>
      </c>
      <c r="F21" s="1">
        <f t="shared" ref="F21:F28" si="10">0.9*C21</f>
        <v>63</v>
      </c>
      <c r="G21" s="7">
        <f t="shared" ref="G21:G28" si="11">0.9*E21*$B$2*F21*(1-(E21*$B$2)/(0.85*$B$1*B21*F21))</f>
        <v>1960063.411764706</v>
      </c>
      <c r="H21" s="8">
        <v>0.25</v>
      </c>
      <c r="I21" s="8">
        <v>5.25</v>
      </c>
      <c r="J21" s="16">
        <f>resultados!H20/100</f>
        <v>0.29280099999999998</v>
      </c>
      <c r="K21" s="15">
        <f>resultados!I20</f>
        <v>0.54522031663527271</v>
      </c>
      <c r="L21" s="16">
        <f>resultados!K20/100</f>
        <v>0.28280999127901507</v>
      </c>
      <c r="M21" s="15">
        <f>resultados!L20</f>
        <v>0.5745140694347578</v>
      </c>
      <c r="N21" s="18">
        <f t="shared" si="0"/>
        <v>5.3728285439299334E-2</v>
      </c>
      <c r="O21" s="20">
        <f t="shared" si="1"/>
        <v>0.78743556149439908</v>
      </c>
      <c r="P21" s="19">
        <f t="shared" si="2"/>
        <v>4.4458405435258183E-2</v>
      </c>
    </row>
    <row r="22" spans="2:16" x14ac:dyDescent="0.3">
      <c r="B22" s="5">
        <v>20</v>
      </c>
      <c r="C22" s="5">
        <v>70</v>
      </c>
      <c r="D22" s="6">
        <v>7.0000000000000001E-3</v>
      </c>
      <c r="E22" s="1">
        <f t="shared" si="9"/>
        <v>9.8000000000000007</v>
      </c>
      <c r="F22" s="1">
        <f t="shared" si="10"/>
        <v>63</v>
      </c>
      <c r="G22" s="7">
        <f t="shared" si="11"/>
        <v>1960063.411764706</v>
      </c>
      <c r="H22" s="8">
        <v>0.25</v>
      </c>
      <c r="I22" s="8">
        <v>5.5</v>
      </c>
      <c r="J22" s="16">
        <f>resultados!H21/100</f>
        <v>0.33126499999999998</v>
      </c>
      <c r="K22" s="15">
        <f>resultados!I21</f>
        <v>0.43642279948391455</v>
      </c>
      <c r="L22" s="16">
        <f>resultados!K21/100</f>
        <v>0.32114393530288332</v>
      </c>
      <c r="M22" s="15">
        <f>resultados!L21</f>
        <v>0.46450235787272859</v>
      </c>
      <c r="N22" s="18">
        <f t="shared" si="0"/>
        <v>6.4340264582920775E-2</v>
      </c>
      <c r="O22" s="20">
        <f t="shared" si="1"/>
        <v>0.67707483341105656</v>
      </c>
      <c r="P22" s="19">
        <f t="shared" si="2"/>
        <v>4.9632139240375663E-2</v>
      </c>
    </row>
    <row r="23" spans="2:16" x14ac:dyDescent="0.3">
      <c r="B23" s="5">
        <v>20</v>
      </c>
      <c r="C23" s="5">
        <v>70</v>
      </c>
      <c r="D23" s="6">
        <v>7.0000000000000001E-3</v>
      </c>
      <c r="E23" s="1">
        <f t="shared" si="9"/>
        <v>9.8000000000000007</v>
      </c>
      <c r="F23" s="1">
        <f t="shared" si="10"/>
        <v>63</v>
      </c>
      <c r="G23" s="7">
        <f t="shared" si="11"/>
        <v>1960063.411764706</v>
      </c>
      <c r="H23" s="8">
        <v>0.25</v>
      </c>
      <c r="I23" s="8">
        <v>5.75</v>
      </c>
      <c r="J23" s="16">
        <f>resultados!H22/100</f>
        <v>0.3709925</v>
      </c>
      <c r="K23" s="15">
        <f>resultados!I22</f>
        <v>0.32922583091064622</v>
      </c>
      <c r="L23" s="16">
        <f>resultados!K22/100</f>
        <v>0.36014923779517716</v>
      </c>
      <c r="M23" s="15">
        <f>resultados!L22</f>
        <v>0.35805991573368762</v>
      </c>
      <c r="N23" s="18">
        <f t="shared" si="0"/>
        <v>8.7581477866683952E-2</v>
      </c>
      <c r="O23" s="20">
        <f t="shared" si="1"/>
        <v>0.57033246671772519</v>
      </c>
      <c r="P23" s="19">
        <f t="shared" si="2"/>
        <v>6.2376661801296883E-2</v>
      </c>
    </row>
    <row r="24" spans="2:16" x14ac:dyDescent="0.3">
      <c r="B24" s="5">
        <v>20</v>
      </c>
      <c r="C24" s="5">
        <v>70</v>
      </c>
      <c r="D24" s="6">
        <v>7.0000000000000001E-3</v>
      </c>
      <c r="E24" s="1">
        <f t="shared" si="9"/>
        <v>9.8000000000000007</v>
      </c>
      <c r="F24" s="1">
        <f t="shared" si="10"/>
        <v>63</v>
      </c>
      <c r="G24" s="7">
        <f t="shared" si="11"/>
        <v>1960063.411764706</v>
      </c>
      <c r="H24" s="8">
        <v>0.25</v>
      </c>
      <c r="I24" s="8">
        <v>6</v>
      </c>
      <c r="J24" s="16">
        <f>resultados!H23/100</f>
        <v>0.40982100000000005</v>
      </c>
      <c r="K24" s="15">
        <f>resultados!I23</f>
        <v>0.22800545466024033</v>
      </c>
      <c r="L24" s="16">
        <f>resultados!K23/100</f>
        <v>0.39938230296713184</v>
      </c>
      <c r="M24" s="15">
        <f>resultados!L23</f>
        <v>0.25494626030464695</v>
      </c>
      <c r="N24" s="18">
        <f t="shared" si="0"/>
        <v>0.11815860144465469</v>
      </c>
      <c r="O24" s="20">
        <f t="shared" si="1"/>
        <v>0.46696078562330262</v>
      </c>
      <c r="P24" s="19">
        <f t="shared" si="2"/>
        <v>7.6935326951343627E-2</v>
      </c>
    </row>
    <row r="25" spans="2:16" x14ac:dyDescent="0.3">
      <c r="B25" s="5">
        <v>20</v>
      </c>
      <c r="C25" s="5">
        <v>70</v>
      </c>
      <c r="D25" s="6">
        <v>7.0000000000000001E-3</v>
      </c>
      <c r="E25" s="1">
        <f t="shared" si="9"/>
        <v>9.8000000000000007</v>
      </c>
      <c r="F25" s="1">
        <f t="shared" si="10"/>
        <v>63</v>
      </c>
      <c r="G25" s="7">
        <f t="shared" si="11"/>
        <v>1960063.411764706</v>
      </c>
      <c r="H25" s="8">
        <v>0.25</v>
      </c>
      <c r="I25" s="8">
        <v>6.25</v>
      </c>
      <c r="J25" s="16">
        <f>resultados!H24/100</f>
        <v>0.44902799999999998</v>
      </c>
      <c r="K25" s="15">
        <f>resultados!I24</f>
        <v>0.12811748379948551</v>
      </c>
      <c r="L25" s="16">
        <f>resultados!K24/100</f>
        <v>0.43843246431862903</v>
      </c>
      <c r="M25" s="15">
        <f>resultados!L24</f>
        <v>0.15494468099142061</v>
      </c>
      <c r="N25" s="18">
        <f t="shared" si="0"/>
        <v>0.20939528623526429</v>
      </c>
      <c r="O25" s="20">
        <f t="shared" si="1"/>
        <v>0.36673703340420166</v>
      </c>
      <c r="P25" s="19">
        <f t="shared" si="2"/>
        <v>0.11076810382730541</v>
      </c>
    </row>
    <row r="26" spans="2:16" x14ac:dyDescent="0.3">
      <c r="B26" s="5">
        <v>20</v>
      </c>
      <c r="C26" s="5">
        <v>70</v>
      </c>
      <c r="D26" s="6">
        <v>7.0000000000000001E-3</v>
      </c>
      <c r="E26" s="1">
        <f t="shared" si="9"/>
        <v>9.8000000000000007</v>
      </c>
      <c r="F26" s="1">
        <f t="shared" si="10"/>
        <v>63</v>
      </c>
      <c r="G26" s="7">
        <f t="shared" si="11"/>
        <v>1960063.411764706</v>
      </c>
      <c r="H26" s="8">
        <v>0.25</v>
      </c>
      <c r="I26" s="8">
        <v>6.5</v>
      </c>
      <c r="J26" s="16">
        <f>resultados!H25/100</f>
        <v>0.487035</v>
      </c>
      <c r="K26" s="15">
        <f>resultados!I25</f>
        <v>3.2504158224157705E-2</v>
      </c>
      <c r="L26" s="16">
        <f>resultados!K25/100</f>
        <v>0.47693034771446208</v>
      </c>
      <c r="M26" s="15">
        <f>resultados!L25</f>
        <v>5.7859309098557354E-2</v>
      </c>
      <c r="N26" s="18">
        <f t="shared" si="0"/>
        <v>0.78005868355499275</v>
      </c>
      <c r="O26" s="20">
        <f t="shared" si="1"/>
        <v>0.26946024356200782</v>
      </c>
      <c r="P26" s="19">
        <f t="shared" si="2"/>
        <v>0.27870715718272782</v>
      </c>
    </row>
    <row r="27" spans="2:16" x14ac:dyDescent="0.3">
      <c r="B27" s="5">
        <v>20</v>
      </c>
      <c r="C27" s="5">
        <v>70</v>
      </c>
      <c r="D27" s="6">
        <v>7.0000000000000001E-3</v>
      </c>
      <c r="E27" s="1">
        <f t="shared" si="9"/>
        <v>9.8000000000000007</v>
      </c>
      <c r="F27" s="1">
        <f t="shared" si="10"/>
        <v>63</v>
      </c>
      <c r="G27" s="7">
        <f t="shared" si="11"/>
        <v>1960063.411764706</v>
      </c>
      <c r="H27" s="8">
        <v>0.25</v>
      </c>
      <c r="I27" s="8">
        <v>6.75</v>
      </c>
      <c r="J27" s="16">
        <f>resultados!H26/100</f>
        <v>0.52487700000000004</v>
      </c>
      <c r="K27" s="15">
        <f>resultados!I26</f>
        <v>-6.2397858886930203E-2</v>
      </c>
      <c r="L27" s="16">
        <f>resultados!K26/100</f>
        <v>0.48544685753485484</v>
      </c>
      <c r="M27" s="15">
        <f>resultados!L26</f>
        <v>3.648741291047513E-2</v>
      </c>
      <c r="N27" s="18">
        <f t="shared" si="0"/>
        <v>1.5847542457601498</v>
      </c>
      <c r="O27" s="20">
        <f t="shared" si="1"/>
        <v>0.19319225678413249</v>
      </c>
      <c r="P27" s="19">
        <f t="shared" si="2"/>
        <v>0.54837749610326514</v>
      </c>
    </row>
    <row r="28" spans="2:16" x14ac:dyDescent="0.3">
      <c r="B28" s="5">
        <v>20</v>
      </c>
      <c r="C28" s="5">
        <v>70</v>
      </c>
      <c r="D28" s="6">
        <v>7.0000000000000001E-3</v>
      </c>
      <c r="E28" s="1">
        <f t="shared" si="9"/>
        <v>9.8000000000000007</v>
      </c>
      <c r="F28" s="1">
        <f t="shared" si="10"/>
        <v>63</v>
      </c>
      <c r="G28" s="7">
        <f t="shared" si="11"/>
        <v>1960063.411764706</v>
      </c>
      <c r="H28" s="8">
        <v>0.25</v>
      </c>
      <c r="I28" s="8">
        <v>7</v>
      </c>
      <c r="J28" s="16">
        <f>resultados!H27/100</f>
        <v>0.56089199999999995</v>
      </c>
      <c r="K28" s="15">
        <f>resultados!I27</f>
        <v>-0.15323114186882156</v>
      </c>
      <c r="L28" s="16">
        <f>resultados!K27/100</f>
        <v>0.44897283825958367</v>
      </c>
      <c r="M28" s="15">
        <f>resultados!L27</f>
        <v>0.12825689448044056</v>
      </c>
      <c r="N28" s="18">
        <f t="shared" si="0"/>
        <v>1.8370158501477396</v>
      </c>
      <c r="O28" s="20">
        <f t="shared" si="1"/>
        <v>0.14716533181677835</v>
      </c>
      <c r="P28" s="19">
        <f t="shared" si="2"/>
        <v>0.85353293428076593</v>
      </c>
    </row>
    <row r="29" spans="2:16" x14ac:dyDescent="0.3">
      <c r="B29" s="9">
        <v>20</v>
      </c>
      <c r="C29" s="9">
        <v>70</v>
      </c>
      <c r="D29" s="10">
        <v>8.9999999999999993E-3</v>
      </c>
      <c r="E29" s="1">
        <f t="shared" si="3"/>
        <v>12.6</v>
      </c>
      <c r="F29" s="1">
        <f t="shared" si="4"/>
        <v>63</v>
      </c>
      <c r="G29" s="7">
        <f t="shared" si="5"/>
        <v>2382800.823529412</v>
      </c>
      <c r="H29" s="8">
        <v>0.25</v>
      </c>
      <c r="I29" s="8">
        <v>1</v>
      </c>
      <c r="J29" s="16">
        <f>resultados!H28/100</f>
        <v>2.0350000000000001E-4</v>
      </c>
      <c r="K29" s="15">
        <f>resultados!I28</f>
        <v>3.5355027557997234</v>
      </c>
      <c r="L29" s="16">
        <f>resultados!K28/100</f>
        <v>1.944608543312798E-4</v>
      </c>
      <c r="M29" s="15">
        <f>resultados!L28</f>
        <v>3.5474891919508029</v>
      </c>
      <c r="N29" s="18">
        <f t="shared" si="0"/>
        <v>3.3903059844647807E-3</v>
      </c>
    </row>
    <row r="30" spans="2:16" x14ac:dyDescent="0.3">
      <c r="B30" s="9">
        <v>20</v>
      </c>
      <c r="C30" s="9">
        <v>70</v>
      </c>
      <c r="D30" s="10">
        <v>8.9999999999999993E-3</v>
      </c>
      <c r="E30" s="1">
        <f t="shared" si="3"/>
        <v>12.6</v>
      </c>
      <c r="F30" s="1">
        <f t="shared" si="4"/>
        <v>63</v>
      </c>
      <c r="G30" s="7">
        <f t="shared" si="5"/>
        <v>2382800.823529412</v>
      </c>
      <c r="H30" s="8">
        <v>0.25</v>
      </c>
      <c r="I30" s="8">
        <v>1.25</v>
      </c>
      <c r="J30" s="16">
        <f>resultados!H29/100</f>
        <v>5.1599999999999997E-4</v>
      </c>
      <c r="K30" s="15">
        <f>resultados!I29</f>
        <v>3.2816544189860455</v>
      </c>
      <c r="L30" s="16">
        <f>resultados!K29/100</f>
        <v>4.6513742160325666E-4</v>
      </c>
      <c r="M30" s="15">
        <f>resultados!L29</f>
        <v>3.3108065839636582</v>
      </c>
      <c r="N30" s="18">
        <f t="shared" si="0"/>
        <v>8.8833744372815732E-3</v>
      </c>
    </row>
    <row r="31" spans="2:16" x14ac:dyDescent="0.3">
      <c r="B31" s="9">
        <v>20</v>
      </c>
      <c r="C31" s="9">
        <v>70</v>
      </c>
      <c r="D31" s="10">
        <v>8.9999999999999993E-3</v>
      </c>
      <c r="E31" s="1">
        <f t="shared" si="3"/>
        <v>12.6</v>
      </c>
      <c r="F31" s="1">
        <f t="shared" si="4"/>
        <v>63</v>
      </c>
      <c r="G31" s="7">
        <f t="shared" si="5"/>
        <v>2382800.823529412</v>
      </c>
      <c r="H31" s="8">
        <v>0.25</v>
      </c>
      <c r="I31" s="8">
        <v>1.5</v>
      </c>
      <c r="J31" s="16">
        <f>resultados!H30/100</f>
        <v>1.1555000000000001E-3</v>
      </c>
      <c r="K31" s="15">
        <f>resultados!I30</f>
        <v>3.0470490440950999</v>
      </c>
      <c r="L31" s="16">
        <f>resultados!K30/100</f>
        <v>1.0301196241152555E-3</v>
      </c>
      <c r="M31" s="15">
        <f>resultados!L30</f>
        <v>3.081408299830374</v>
      </c>
      <c r="N31" s="18">
        <f t="shared" si="0"/>
        <v>1.1276239810402516E-2</v>
      </c>
    </row>
    <row r="32" spans="2:16" x14ac:dyDescent="0.3">
      <c r="B32" s="9">
        <v>20</v>
      </c>
      <c r="C32" s="9">
        <v>70</v>
      </c>
      <c r="D32" s="10">
        <v>8.9999999999999993E-3</v>
      </c>
      <c r="E32" s="1">
        <f t="shared" si="3"/>
        <v>12.6</v>
      </c>
      <c r="F32" s="1">
        <f t="shared" si="4"/>
        <v>63</v>
      </c>
      <c r="G32" s="7">
        <f t="shared" si="5"/>
        <v>2382800.823529412</v>
      </c>
      <c r="H32" s="8">
        <v>0.25</v>
      </c>
      <c r="I32" s="8">
        <v>1.75</v>
      </c>
      <c r="J32" s="16">
        <f>resultados!H31/100</f>
        <v>2.4304999999999999E-3</v>
      </c>
      <c r="K32" s="15">
        <f>resultados!I31</f>
        <v>2.8161035253077102</v>
      </c>
      <c r="L32" s="16">
        <f>resultados!K31/100</f>
        <v>2.1072217310798003E-3</v>
      </c>
      <c r="M32" s="15">
        <f>resultados!L31</f>
        <v>2.8616482540402068</v>
      </c>
      <c r="N32" s="18">
        <f t="shared" si="0"/>
        <v>1.6172959666857421E-2</v>
      </c>
    </row>
    <row r="33" spans="2:14" x14ac:dyDescent="0.3">
      <c r="B33" s="9">
        <v>20</v>
      </c>
      <c r="C33" s="9">
        <v>70</v>
      </c>
      <c r="D33" s="10">
        <v>8.9999999999999993E-3</v>
      </c>
      <c r="E33" s="1">
        <f t="shared" si="3"/>
        <v>12.6</v>
      </c>
      <c r="F33" s="1">
        <f t="shared" si="4"/>
        <v>63</v>
      </c>
      <c r="G33" s="7">
        <f t="shared" si="5"/>
        <v>2382800.823529412</v>
      </c>
      <c r="H33" s="8">
        <v>0.25</v>
      </c>
      <c r="I33" s="8">
        <v>2</v>
      </c>
      <c r="J33" s="16">
        <f>resultados!H32/100</f>
        <v>4.4504999999999996E-3</v>
      </c>
      <c r="K33" s="15">
        <f>resultados!I32</f>
        <v>2.6158333072261897</v>
      </c>
      <c r="L33" s="16">
        <f>resultados!K32/100</f>
        <v>3.992917827018827E-3</v>
      </c>
      <c r="M33" s="15">
        <f>resultados!L32</f>
        <v>2.6526680824344915</v>
      </c>
      <c r="N33" s="18">
        <f t="shared" si="0"/>
        <v>1.4081468840750075E-2</v>
      </c>
    </row>
    <row r="34" spans="2:14" x14ac:dyDescent="0.3">
      <c r="B34" s="9">
        <v>20</v>
      </c>
      <c r="C34" s="9">
        <v>70</v>
      </c>
      <c r="D34" s="10">
        <v>8.9999999999999993E-3</v>
      </c>
      <c r="E34" s="1">
        <f t="shared" si="3"/>
        <v>12.6</v>
      </c>
      <c r="F34" s="1">
        <f t="shared" si="4"/>
        <v>63</v>
      </c>
      <c r="G34" s="7">
        <f t="shared" si="5"/>
        <v>2382800.823529412</v>
      </c>
      <c r="H34" s="8">
        <v>0.25</v>
      </c>
      <c r="I34" s="8">
        <v>2.25</v>
      </c>
      <c r="J34" s="16">
        <f>resultados!H33/100</f>
        <v>7.7879999999999998E-3</v>
      </c>
      <c r="K34" s="15">
        <f>resultados!I33</f>
        <v>2.4187018758277761</v>
      </c>
      <c r="L34" s="16">
        <f>resultados!K33/100</f>
        <v>7.0507620466762067E-3</v>
      </c>
      <c r="M34" s="15">
        <f>resultados!L33</f>
        <v>2.4546667638856694</v>
      </c>
      <c r="N34" s="18">
        <f t="shared" si="0"/>
        <v>1.4869500213036678E-2</v>
      </c>
    </row>
    <row r="35" spans="2:14" x14ac:dyDescent="0.3">
      <c r="B35" s="9">
        <v>20</v>
      </c>
      <c r="C35" s="9">
        <v>70</v>
      </c>
      <c r="D35" s="10">
        <v>8.9999999999999993E-3</v>
      </c>
      <c r="E35" s="1">
        <f t="shared" si="3"/>
        <v>12.6</v>
      </c>
      <c r="F35" s="1">
        <f t="shared" si="4"/>
        <v>63</v>
      </c>
      <c r="G35" s="7">
        <f t="shared" si="5"/>
        <v>2382800.823529412</v>
      </c>
      <c r="H35" s="8">
        <v>0.25</v>
      </c>
      <c r="I35" s="8">
        <v>2.5</v>
      </c>
      <c r="J35" s="16">
        <f>resultados!H34/100</f>
        <v>1.2701499999999999E-2</v>
      </c>
      <c r="K35" s="15">
        <f>resultados!I34</f>
        <v>2.2352186146548383</v>
      </c>
      <c r="L35" s="16">
        <f>resultados!K34/100</f>
        <v>1.1686886433392107E-2</v>
      </c>
      <c r="M35" s="15">
        <f>resultados!L34</f>
        <v>2.2672694115198917</v>
      </c>
      <c r="N35" s="18">
        <f t="shared" si="0"/>
        <v>1.4338998724741151E-2</v>
      </c>
    </row>
    <row r="36" spans="2:14" x14ac:dyDescent="0.3">
      <c r="B36" s="9">
        <v>20</v>
      </c>
      <c r="C36" s="9">
        <v>70</v>
      </c>
      <c r="D36" s="10">
        <v>8.9999999999999993E-3</v>
      </c>
      <c r="E36" s="1">
        <f t="shared" si="3"/>
        <v>12.6</v>
      </c>
      <c r="F36" s="1">
        <f t="shared" si="4"/>
        <v>63</v>
      </c>
      <c r="G36" s="7">
        <f t="shared" si="5"/>
        <v>2382800.823529412</v>
      </c>
      <c r="H36" s="8">
        <v>0.25</v>
      </c>
      <c r="I36" s="8">
        <v>2.75</v>
      </c>
      <c r="J36" s="16">
        <f>resultados!H35/100</f>
        <v>2.00585E-2</v>
      </c>
      <c r="K36" s="15">
        <f>resultados!I35</f>
        <v>2.0525421819489531</v>
      </c>
      <c r="L36" s="16">
        <f>resultados!K35/100</f>
        <v>1.8317228644909034E-2</v>
      </c>
      <c r="M36" s="15">
        <f>resultados!L35</f>
        <v>2.0898146004236868</v>
      </c>
      <c r="N36" s="18">
        <f t="shared" si="0"/>
        <v>1.8159148592669799E-2</v>
      </c>
    </row>
    <row r="37" spans="2:14" x14ac:dyDescent="0.3">
      <c r="B37" s="9">
        <v>20</v>
      </c>
      <c r="C37" s="9">
        <v>70</v>
      </c>
      <c r="D37" s="10">
        <v>8.9999999999999993E-3</v>
      </c>
      <c r="E37" s="1">
        <f t="shared" si="3"/>
        <v>12.6</v>
      </c>
      <c r="F37" s="1">
        <f t="shared" si="4"/>
        <v>63</v>
      </c>
      <c r="G37" s="7">
        <f t="shared" si="5"/>
        <v>2382800.823529412</v>
      </c>
      <c r="H37" s="8">
        <v>0.25</v>
      </c>
      <c r="I37" s="8">
        <v>3</v>
      </c>
      <c r="J37" s="16">
        <f>resultados!H36/100</f>
        <v>2.9739499999999999E-2</v>
      </c>
      <c r="K37" s="15">
        <f>resultados!I36</f>
        <v>1.8846359884959358</v>
      </c>
      <c r="L37" s="16">
        <f>resultados!K36/100</f>
        <v>2.733224469224782E-2</v>
      </c>
      <c r="M37" s="15">
        <f>resultados!L36</f>
        <v>1.92153345080631</v>
      </c>
      <c r="N37" s="18">
        <f t="shared" si="0"/>
        <v>1.9578031267364675E-2</v>
      </c>
    </row>
    <row r="38" spans="2:14" x14ac:dyDescent="0.3">
      <c r="B38" s="9">
        <v>20</v>
      </c>
      <c r="C38" s="9">
        <v>70</v>
      </c>
      <c r="D38" s="10">
        <v>8.9999999999999993E-3</v>
      </c>
      <c r="E38" s="1">
        <f t="shared" si="3"/>
        <v>12.6</v>
      </c>
      <c r="F38" s="1">
        <f t="shared" si="4"/>
        <v>63</v>
      </c>
      <c r="G38" s="7">
        <f t="shared" si="5"/>
        <v>2382800.823529412</v>
      </c>
      <c r="H38" s="8">
        <v>0.25</v>
      </c>
      <c r="I38" s="8">
        <v>3.25</v>
      </c>
      <c r="J38" s="16">
        <f>resultados!H37/100</f>
        <v>4.2409000000000002E-2</v>
      </c>
      <c r="K38" s="15">
        <f>resultados!I37</f>
        <v>1.72339012208598</v>
      </c>
      <c r="L38" s="16">
        <f>resultados!K37/100</f>
        <v>3.9064391092468509E-2</v>
      </c>
      <c r="M38" s="15">
        <f>resultados!L37</f>
        <v>1.7616480382589192</v>
      </c>
      <c r="N38" s="18">
        <f t="shared" si="0"/>
        <v>2.2199219829943176E-2</v>
      </c>
    </row>
    <row r="39" spans="2:14" x14ac:dyDescent="0.3">
      <c r="B39" s="9">
        <v>20</v>
      </c>
      <c r="C39" s="9">
        <v>70</v>
      </c>
      <c r="D39" s="10">
        <v>8.9999999999999993E-3</v>
      </c>
      <c r="E39" s="1">
        <f t="shared" si="3"/>
        <v>12.6</v>
      </c>
      <c r="F39" s="1">
        <f t="shared" si="4"/>
        <v>63</v>
      </c>
      <c r="G39" s="7">
        <f t="shared" si="5"/>
        <v>2382800.823529412</v>
      </c>
      <c r="H39" s="8">
        <v>0.25</v>
      </c>
      <c r="I39" s="8">
        <v>3.5</v>
      </c>
      <c r="J39" s="16">
        <f>resultados!H38/100</f>
        <v>5.7674000000000003E-2</v>
      </c>
      <c r="K39" s="15">
        <f>resultados!I38</f>
        <v>1.574603476077082</v>
      </c>
      <c r="L39" s="16">
        <f>resultados!K38/100</f>
        <v>5.376242505572093E-2</v>
      </c>
      <c r="M39" s="15">
        <f>resultados!L38</f>
        <v>1.6094185577252096</v>
      </c>
      <c r="N39" s="18">
        <f t="shared" si="0"/>
        <v>2.2110380281177101E-2</v>
      </c>
    </row>
    <row r="40" spans="2:14" x14ac:dyDescent="0.3">
      <c r="B40" s="9">
        <v>20</v>
      </c>
      <c r="C40" s="9">
        <v>70</v>
      </c>
      <c r="D40" s="10">
        <v>8.9999999999999993E-3</v>
      </c>
      <c r="E40" s="1">
        <f t="shared" si="3"/>
        <v>12.6</v>
      </c>
      <c r="F40" s="1">
        <f t="shared" si="4"/>
        <v>63</v>
      </c>
      <c r="G40" s="7">
        <f t="shared" si="5"/>
        <v>2382800.823529412</v>
      </c>
      <c r="H40" s="8">
        <v>0.25</v>
      </c>
      <c r="I40" s="8">
        <v>3.75</v>
      </c>
      <c r="J40" s="16">
        <f>resultados!H39/100</f>
        <v>7.6446500000000001E-2</v>
      </c>
      <c r="K40" s="15">
        <f>resultados!I39</f>
        <v>1.4293871140986969</v>
      </c>
      <c r="L40" s="16">
        <f>resultados!K39/100</f>
        <v>7.1573596399871819E-2</v>
      </c>
      <c r="M40" s="15">
        <f>resultados!L39</f>
        <v>1.4641711426697124</v>
      </c>
      <c r="N40" s="18">
        <f t="shared" si="0"/>
        <v>2.4334925247278882E-2</v>
      </c>
    </row>
    <row r="41" spans="2:14" x14ac:dyDescent="0.3">
      <c r="B41" s="9">
        <v>20</v>
      </c>
      <c r="C41" s="9">
        <v>70</v>
      </c>
      <c r="D41" s="10">
        <v>8.9999999999999993E-3</v>
      </c>
      <c r="E41" s="1">
        <f t="shared" si="3"/>
        <v>12.6</v>
      </c>
      <c r="F41" s="1">
        <f t="shared" si="4"/>
        <v>63</v>
      </c>
      <c r="G41" s="7">
        <f t="shared" si="5"/>
        <v>2382800.823529412</v>
      </c>
      <c r="H41" s="8">
        <v>0.25</v>
      </c>
      <c r="I41" s="8">
        <v>4</v>
      </c>
      <c r="J41" s="16">
        <f>resultados!H40/100</f>
        <v>9.83985E-2</v>
      </c>
      <c r="K41" s="15">
        <f>resultados!I40</f>
        <v>1.2907309171690355</v>
      </c>
      <c r="L41" s="16">
        <f>resultados!K40/100</f>
        <v>9.2537199030260128E-2</v>
      </c>
      <c r="M41" s="15">
        <f>resultados!L40</f>
        <v>1.3252917686261929</v>
      </c>
      <c r="N41" s="18">
        <f t="shared" si="0"/>
        <v>2.6776186265809611E-2</v>
      </c>
    </row>
    <row r="42" spans="2:14" x14ac:dyDescent="0.3">
      <c r="B42" s="9">
        <v>20</v>
      </c>
      <c r="C42" s="9">
        <v>70</v>
      </c>
      <c r="D42" s="10">
        <v>8.9999999999999993E-3</v>
      </c>
      <c r="E42" s="1">
        <f t="shared" si="3"/>
        <v>12.6</v>
      </c>
      <c r="F42" s="1">
        <f t="shared" si="4"/>
        <v>63</v>
      </c>
      <c r="G42" s="7">
        <f t="shared" si="5"/>
        <v>2382800.823529412</v>
      </c>
      <c r="H42" s="8">
        <v>0.25</v>
      </c>
      <c r="I42" s="8">
        <v>4.25</v>
      </c>
      <c r="J42" s="16">
        <f>resultados!H41/100</f>
        <v>0.123155</v>
      </c>
      <c r="K42" s="15">
        <f>resultados!I41</f>
        <v>1.1593587095446443</v>
      </c>
      <c r="L42" s="16">
        <f>resultados!K41/100</f>
        <v>0.11658504218390109</v>
      </c>
      <c r="M42" s="15">
        <f>resultados!L41</f>
        <v>1.1922325227433037</v>
      </c>
      <c r="N42" s="18">
        <f t="shared" si="0"/>
        <v>2.8355169912486482E-2</v>
      </c>
    </row>
    <row r="43" spans="2:14" x14ac:dyDescent="0.3">
      <c r="B43" s="9">
        <v>20</v>
      </c>
      <c r="C43" s="9">
        <v>70</v>
      </c>
      <c r="D43" s="10">
        <v>8.9999999999999993E-3</v>
      </c>
      <c r="E43" s="1">
        <f t="shared" si="3"/>
        <v>12.6</v>
      </c>
      <c r="F43" s="1">
        <f t="shared" si="4"/>
        <v>63</v>
      </c>
      <c r="G43" s="7">
        <f t="shared" si="5"/>
        <v>2382800.823529412</v>
      </c>
      <c r="H43" s="8">
        <v>0.25</v>
      </c>
      <c r="I43" s="8">
        <v>4.5</v>
      </c>
      <c r="J43" s="16">
        <f>resultados!H42/100</f>
        <v>0.1507155</v>
      </c>
      <c r="K43" s="15">
        <f>resultados!I42</f>
        <v>1.0333695301608281</v>
      </c>
      <c r="L43" s="16">
        <f>resultados!K42/100</f>
        <v>0.14354904765301435</v>
      </c>
      <c r="M43" s="15">
        <f>resultados!L42</f>
        <v>1.0645091859402704</v>
      </c>
      <c r="N43" s="18">
        <f t="shared" si="0"/>
        <v>3.0134095181416781E-2</v>
      </c>
    </row>
    <row r="44" spans="2:14" x14ac:dyDescent="0.3">
      <c r="B44" s="9">
        <v>20</v>
      </c>
      <c r="C44" s="9">
        <v>70</v>
      </c>
      <c r="D44" s="10">
        <v>8.9999999999999993E-3</v>
      </c>
      <c r="E44" s="1">
        <f t="shared" si="3"/>
        <v>12.6</v>
      </c>
      <c r="F44" s="1">
        <f t="shared" si="4"/>
        <v>63</v>
      </c>
      <c r="G44" s="7">
        <f t="shared" si="5"/>
        <v>2382800.823529412</v>
      </c>
      <c r="H44" s="8">
        <v>0.25</v>
      </c>
      <c r="I44" s="8">
        <v>4.75</v>
      </c>
      <c r="J44" s="16">
        <f>resultados!H43/100</f>
        <v>0.18180800000000003</v>
      </c>
      <c r="K44" s="15">
        <f>resultados!I43</f>
        <v>0.90849642822992993</v>
      </c>
      <c r="L44" s="16">
        <f>resultados!K43/100</f>
        <v>0.17317560740072444</v>
      </c>
      <c r="M44" s="15">
        <f>resultados!L43</f>
        <v>0.94169031536191594</v>
      </c>
      <c r="N44" s="18">
        <f t="shared" si="0"/>
        <v>3.6537168557348496E-2</v>
      </c>
    </row>
    <row r="45" spans="2:14" x14ac:dyDescent="0.3">
      <c r="B45" s="9">
        <v>20</v>
      </c>
      <c r="C45" s="9">
        <v>70</v>
      </c>
      <c r="D45" s="10">
        <v>8.9999999999999993E-3</v>
      </c>
      <c r="E45" s="1">
        <f t="shared" si="3"/>
        <v>12.6</v>
      </c>
      <c r="F45" s="1">
        <f t="shared" si="4"/>
        <v>63</v>
      </c>
      <c r="G45" s="7">
        <f t="shared" si="5"/>
        <v>2382800.823529412</v>
      </c>
      <c r="H45" s="8">
        <v>0.25</v>
      </c>
      <c r="I45" s="8">
        <v>5</v>
      </c>
      <c r="J45" s="16">
        <f>resultados!H44/100</f>
        <v>0.21409050000000002</v>
      </c>
      <c r="K45" s="15">
        <f>resultados!I44</f>
        <v>0.79230818551824078</v>
      </c>
      <c r="L45" s="16">
        <f>resultados!K44/100</f>
        <v>0.20514300707908048</v>
      </c>
      <c r="M45" s="15">
        <f>resultados!L44</f>
        <v>0.8233904111896766</v>
      </c>
      <c r="N45" s="18">
        <f t="shared" si="0"/>
        <v>3.9229969145283088E-2</v>
      </c>
    </row>
    <row r="46" spans="2:14" x14ac:dyDescent="0.3">
      <c r="B46" s="9">
        <v>20</v>
      </c>
      <c r="C46" s="9">
        <v>70</v>
      </c>
      <c r="D46" s="10">
        <v>8.9999999999999993E-3</v>
      </c>
      <c r="E46" s="1">
        <f t="shared" si="3"/>
        <v>12.6</v>
      </c>
      <c r="F46" s="1">
        <f t="shared" si="4"/>
        <v>63</v>
      </c>
      <c r="G46" s="7">
        <f t="shared" si="5"/>
        <v>2382800.823529412</v>
      </c>
      <c r="H46" s="8">
        <v>0.25</v>
      </c>
      <c r="I46" s="8">
        <v>5.25</v>
      </c>
      <c r="J46" s="16">
        <f>resultados!H45/100</f>
        <v>0.24855550000000001</v>
      </c>
      <c r="K46" s="15">
        <f>resultados!I45</f>
        <v>0.67904239527827293</v>
      </c>
      <c r="L46" s="16">
        <f>resultados!K45/100</f>
        <v>0.239078899126968</v>
      </c>
      <c r="M46" s="15">
        <f>resultados!L45</f>
        <v>0.70926861910753691</v>
      </c>
      <c r="N46" s="18">
        <f t="shared" si="0"/>
        <v>4.4513014267507145E-2</v>
      </c>
    </row>
    <row r="47" spans="2:14" x14ac:dyDescent="0.3">
      <c r="B47" s="9">
        <v>20</v>
      </c>
      <c r="C47" s="9">
        <v>70</v>
      </c>
      <c r="D47" s="10">
        <v>8.9999999999999993E-3</v>
      </c>
      <c r="E47" s="1">
        <f t="shared" si="3"/>
        <v>12.6</v>
      </c>
      <c r="F47" s="1">
        <f t="shared" si="4"/>
        <v>63</v>
      </c>
      <c r="G47" s="7">
        <f t="shared" si="5"/>
        <v>2382800.823529412</v>
      </c>
      <c r="H47" s="8">
        <v>0.25</v>
      </c>
      <c r="I47" s="8">
        <v>5.5</v>
      </c>
      <c r="J47" s="16">
        <f>resultados!H46/100</f>
        <v>0.28413500000000003</v>
      </c>
      <c r="K47" s="15">
        <f>resultados!I46</f>
        <v>0.57060120722987173</v>
      </c>
      <c r="L47" s="16">
        <f>resultados!K46/100</f>
        <v>0.27457980847105112</v>
      </c>
      <c r="M47" s="15">
        <f>resultados!L46</f>
        <v>0.59901989612231243</v>
      </c>
      <c r="N47" s="18">
        <f t="shared" si="0"/>
        <v>4.9804817326634193E-2</v>
      </c>
    </row>
    <row r="48" spans="2:14" x14ac:dyDescent="0.3">
      <c r="B48" s="9">
        <v>20</v>
      </c>
      <c r="C48" s="9">
        <v>70</v>
      </c>
      <c r="D48" s="10">
        <v>8.9999999999999993E-3</v>
      </c>
      <c r="E48" s="1">
        <f t="shared" si="3"/>
        <v>12.6</v>
      </c>
      <c r="F48" s="1">
        <f t="shared" si="4"/>
        <v>63</v>
      </c>
      <c r="G48" s="7">
        <f t="shared" si="5"/>
        <v>2382800.823529412</v>
      </c>
      <c r="H48" s="8">
        <v>0.25</v>
      </c>
      <c r="I48" s="8">
        <v>5.75</v>
      </c>
      <c r="J48" s="16">
        <f>resultados!H47/100</f>
        <v>0.32195000000000001</v>
      </c>
      <c r="K48" s="15">
        <f>resultados!I47</f>
        <v>0.46225286042931391</v>
      </c>
      <c r="L48" s="16">
        <f>resultados!K47/100</f>
        <v>0.3112284396250109</v>
      </c>
      <c r="M48" s="15">
        <f>resultados!L47</f>
        <v>0.49237130720121547</v>
      </c>
      <c r="N48" s="18">
        <f t="shared" si="0"/>
        <v>6.5155782365368772E-2</v>
      </c>
    </row>
    <row r="49" spans="2:14" x14ac:dyDescent="0.3">
      <c r="B49" s="9">
        <v>20</v>
      </c>
      <c r="C49" s="9">
        <v>70</v>
      </c>
      <c r="D49" s="10">
        <v>8.9999999999999993E-3</v>
      </c>
      <c r="E49" s="1">
        <f t="shared" si="3"/>
        <v>12.6</v>
      </c>
      <c r="F49" s="1">
        <f t="shared" si="4"/>
        <v>63</v>
      </c>
      <c r="G49" s="7">
        <f t="shared" si="5"/>
        <v>2382800.823529412</v>
      </c>
      <c r="H49" s="8">
        <v>0.25</v>
      </c>
      <c r="I49" s="8">
        <v>6</v>
      </c>
      <c r="J49" s="16">
        <f>resultados!H48/100</f>
        <v>0.35945700000000003</v>
      </c>
      <c r="K49" s="15">
        <f>resultados!I48</f>
        <v>0.35991058643571672</v>
      </c>
      <c r="L49" s="16">
        <f>resultados!K48/100</f>
        <v>0.34860924865448406</v>
      </c>
      <c r="M49" s="15">
        <f>resultados!L48</f>
        <v>0.38907793235757937</v>
      </c>
      <c r="N49" s="18">
        <f t="shared" si="0"/>
        <v>8.104053345780704E-2</v>
      </c>
    </row>
    <row r="50" spans="2:14" x14ac:dyDescent="0.3">
      <c r="B50" s="9">
        <v>20</v>
      </c>
      <c r="C50" s="9">
        <v>70</v>
      </c>
      <c r="D50" s="10">
        <v>8.9999999999999993E-3</v>
      </c>
      <c r="E50" s="1">
        <f t="shared" si="3"/>
        <v>12.6</v>
      </c>
      <c r="F50" s="1">
        <f t="shared" si="4"/>
        <v>63</v>
      </c>
      <c r="G50" s="7">
        <f t="shared" si="5"/>
        <v>2382800.823529412</v>
      </c>
      <c r="H50" s="8">
        <v>0.25</v>
      </c>
      <c r="I50" s="8">
        <v>6.25</v>
      </c>
      <c r="J50" s="16">
        <f>resultados!H49/100</f>
        <v>0.39664650000000001</v>
      </c>
      <c r="K50" s="15">
        <f>resultados!I49</f>
        <v>0.26203689189046331</v>
      </c>
      <c r="L50" s="16">
        <f>resultados!K49/100</f>
        <v>0.38632155720501854</v>
      </c>
      <c r="M50" s="15">
        <f>resultados!L49</f>
        <v>0.28891932560334427</v>
      </c>
      <c r="N50" s="18">
        <f t="shared" si="0"/>
        <v>0.10259026322186098</v>
      </c>
    </row>
    <row r="51" spans="2:14" x14ac:dyDescent="0.3">
      <c r="B51" s="9">
        <v>20</v>
      </c>
      <c r="C51" s="9">
        <v>70</v>
      </c>
      <c r="D51" s="10">
        <v>8.9999999999999993E-3</v>
      </c>
      <c r="E51" s="1">
        <f t="shared" si="3"/>
        <v>12.6</v>
      </c>
      <c r="F51" s="1">
        <f t="shared" si="4"/>
        <v>63</v>
      </c>
      <c r="G51" s="7">
        <f t="shared" si="5"/>
        <v>2382800.823529412</v>
      </c>
      <c r="H51" s="8">
        <v>0.25</v>
      </c>
      <c r="I51" s="8">
        <v>6.5</v>
      </c>
      <c r="J51" s="16">
        <f>resultados!H50/100</f>
        <v>0.43482500000000002</v>
      </c>
      <c r="K51" s="15">
        <f>resultados!I50</f>
        <v>0.16410307643820357</v>
      </c>
      <c r="L51" s="16">
        <f>resultados!K50/100</f>
        <v>0.42398998813575761</v>
      </c>
      <c r="M51" s="15">
        <f>resultados!L50</f>
        <v>0.1916964635784657</v>
      </c>
      <c r="N51" s="18">
        <f t="shared" si="0"/>
        <v>0.16814667792442634</v>
      </c>
    </row>
    <row r="52" spans="2:14" x14ac:dyDescent="0.3">
      <c r="B52" s="9">
        <v>20</v>
      </c>
      <c r="C52" s="9">
        <v>70</v>
      </c>
      <c r="D52" s="10">
        <v>8.9999999999999993E-3</v>
      </c>
      <c r="E52" s="1">
        <f t="shared" si="3"/>
        <v>12.6</v>
      </c>
      <c r="F52" s="1">
        <f t="shared" si="4"/>
        <v>63</v>
      </c>
      <c r="G52" s="7">
        <f t="shared" si="5"/>
        <v>2382800.823529412</v>
      </c>
      <c r="H52" s="8">
        <v>0.25</v>
      </c>
      <c r="I52" s="8">
        <v>6.75</v>
      </c>
      <c r="J52" s="16">
        <f>resultados!H51/100</f>
        <v>0.47197699999999998</v>
      </c>
      <c r="K52" s="15">
        <f>resultados!I51</f>
        <v>7.0301108797317283E-2</v>
      </c>
      <c r="L52" s="16">
        <f>resultados!K51/100</f>
        <v>0.46127222141208746</v>
      </c>
      <c r="M52" s="15">
        <f>resultados!L51</f>
        <v>9.7229120447245299E-2</v>
      </c>
      <c r="N52" s="18">
        <f t="shared" si="0"/>
        <v>0.38303822102668739</v>
      </c>
    </row>
    <row r="53" spans="2:14" x14ac:dyDescent="0.3">
      <c r="B53" s="9">
        <v>20</v>
      </c>
      <c r="C53" s="9">
        <v>70</v>
      </c>
      <c r="D53" s="10">
        <v>8.9999999999999993E-3</v>
      </c>
      <c r="E53" s="1">
        <f t="shared" si="3"/>
        <v>12.6</v>
      </c>
      <c r="F53" s="1">
        <f t="shared" si="4"/>
        <v>63</v>
      </c>
      <c r="G53" s="7">
        <f t="shared" si="5"/>
        <v>2382800.823529412</v>
      </c>
      <c r="H53" s="8">
        <v>0.25</v>
      </c>
      <c r="I53" s="8">
        <v>7</v>
      </c>
      <c r="J53" s="16">
        <f>resultados!H52/100</f>
        <v>0.50889099999999998</v>
      </c>
      <c r="K53" s="15">
        <f>resultados!I52</f>
        <v>-2.2288277200129145E-2</v>
      </c>
      <c r="L53" s="16">
        <f>resultados!K52/100</f>
        <v>0.49786422528842506</v>
      </c>
      <c r="M53" s="15">
        <f>resultados!L52</f>
        <v>5.353618853720165E-3</v>
      </c>
      <c r="N53" s="18">
        <f t="shared" si="0"/>
        <v>1.2401988635393113</v>
      </c>
    </row>
    <row r="54" spans="2:14" x14ac:dyDescent="0.3">
      <c r="B54" s="11">
        <v>20</v>
      </c>
      <c r="C54" s="11">
        <v>70</v>
      </c>
      <c r="D54" s="12">
        <v>1.0999999999999999E-2</v>
      </c>
      <c r="E54" s="1">
        <f t="shared" si="3"/>
        <v>15.399999999999999</v>
      </c>
      <c r="F54" s="1">
        <f t="shared" si="4"/>
        <v>63</v>
      </c>
      <c r="G54" s="7">
        <f t="shared" si="5"/>
        <v>2744524.588235294</v>
      </c>
      <c r="H54" s="8">
        <v>0.25</v>
      </c>
      <c r="I54" s="8">
        <v>1</v>
      </c>
      <c r="J54" s="16">
        <f>resultados!H53/100</f>
        <v>1.125E-4</v>
      </c>
      <c r="K54" s="15">
        <f>resultados!I53</f>
        <v>3.6891551298536309</v>
      </c>
      <c r="L54" s="16">
        <f>resultados!K53/100</f>
        <v>1.0245628622995717E-4</v>
      </c>
      <c r="M54" s="15">
        <f>resultados!L53</f>
        <v>3.7128818368429357</v>
      </c>
      <c r="N54" s="18">
        <f t="shared" si="0"/>
        <v>6.431474458013957E-3</v>
      </c>
    </row>
    <row r="55" spans="2:14" x14ac:dyDescent="0.3">
      <c r="B55" s="11">
        <v>20</v>
      </c>
      <c r="C55" s="11">
        <v>70</v>
      </c>
      <c r="D55" s="12">
        <v>1.0999999999999999E-2</v>
      </c>
      <c r="E55" s="1">
        <f t="shared" si="3"/>
        <v>15.399999999999999</v>
      </c>
      <c r="F55" s="1">
        <f t="shared" si="4"/>
        <v>63</v>
      </c>
      <c r="G55" s="7">
        <f t="shared" si="5"/>
        <v>2744524.588235294</v>
      </c>
      <c r="H55" s="8">
        <v>0.25</v>
      </c>
      <c r="I55" s="8">
        <v>1.25</v>
      </c>
      <c r="J55" s="16">
        <f>resultados!H54/100</f>
        <v>2.8049999999999999E-4</v>
      </c>
      <c r="K55" s="15">
        <f>resultados!I54</f>
        <v>3.4498009670216421</v>
      </c>
      <c r="L55" s="16">
        <f>resultados!K54/100</f>
        <v>2.5623537557672993E-4</v>
      </c>
      <c r="M55" s="15">
        <f>resultados!L54</f>
        <v>3.4741519411011201</v>
      </c>
      <c r="N55" s="18">
        <f t="shared" si="0"/>
        <v>7.0586605755697486E-3</v>
      </c>
    </row>
    <row r="56" spans="2:14" x14ac:dyDescent="0.3">
      <c r="B56" s="11">
        <v>20</v>
      </c>
      <c r="C56" s="11">
        <v>70</v>
      </c>
      <c r="D56" s="12">
        <v>1.0999999999999999E-2</v>
      </c>
      <c r="E56" s="1">
        <f t="shared" si="3"/>
        <v>15.399999999999999</v>
      </c>
      <c r="F56" s="1">
        <f t="shared" si="4"/>
        <v>63</v>
      </c>
      <c r="G56" s="7">
        <f t="shared" si="5"/>
        <v>2744524.588235294</v>
      </c>
      <c r="H56" s="8">
        <v>0.25</v>
      </c>
      <c r="I56" s="8">
        <v>1.5</v>
      </c>
      <c r="J56" s="16">
        <f>resultados!H55/100</f>
        <v>6.625E-4</v>
      </c>
      <c r="K56" s="15">
        <f>resultados!I55</f>
        <v>3.2105092586508581</v>
      </c>
      <c r="L56" s="16">
        <f>resultados!K55/100</f>
        <v>5.9262387069225486E-4</v>
      </c>
      <c r="M56" s="15">
        <f>resultados!L55</f>
        <v>3.2424066403086975</v>
      </c>
      <c r="N56" s="18">
        <f t="shared" si="0"/>
        <v>9.9353028096369755E-3</v>
      </c>
    </row>
    <row r="57" spans="2:14" x14ac:dyDescent="0.3">
      <c r="B57" s="11">
        <v>20</v>
      </c>
      <c r="C57" s="11">
        <v>70</v>
      </c>
      <c r="D57" s="12">
        <v>1.0999999999999999E-2</v>
      </c>
      <c r="E57" s="1">
        <f t="shared" si="3"/>
        <v>15.399999999999999</v>
      </c>
      <c r="F57" s="1">
        <f t="shared" si="4"/>
        <v>63</v>
      </c>
      <c r="G57" s="7">
        <f t="shared" si="5"/>
        <v>2744524.588235294</v>
      </c>
      <c r="H57" s="8">
        <v>0.25</v>
      </c>
      <c r="I57" s="8">
        <v>1.75</v>
      </c>
      <c r="J57" s="16">
        <f>resultados!H56/100</f>
        <v>1.4885E-3</v>
      </c>
      <c r="K57" s="15">
        <f>resultados!I56</f>
        <v>2.970102912745356</v>
      </c>
      <c r="L57" s="16">
        <f>resultados!K56/100</f>
        <v>1.26262926757581E-3</v>
      </c>
      <c r="M57" s="15">
        <f>resultados!L56</f>
        <v>3.0202982850597615</v>
      </c>
      <c r="N57" s="18">
        <f t="shared" si="0"/>
        <v>1.6900213153896549E-2</v>
      </c>
    </row>
    <row r="58" spans="2:14" x14ac:dyDescent="0.3">
      <c r="B58" s="11">
        <v>20</v>
      </c>
      <c r="C58" s="11">
        <v>70</v>
      </c>
      <c r="D58" s="12">
        <v>1.0999999999999999E-2</v>
      </c>
      <c r="E58" s="1">
        <f t="shared" si="3"/>
        <v>15.399999999999999</v>
      </c>
      <c r="F58" s="1">
        <f t="shared" si="4"/>
        <v>63</v>
      </c>
      <c r="G58" s="7">
        <f t="shared" si="5"/>
        <v>2744524.588235294</v>
      </c>
      <c r="H58" s="8">
        <v>0.25</v>
      </c>
      <c r="I58" s="8">
        <v>2</v>
      </c>
      <c r="J58" s="16">
        <f>resultados!H57/100</f>
        <v>2.8084999999999998E-3</v>
      </c>
      <c r="K58" s="15">
        <f>resultados!I57</f>
        <v>2.7693399141053976</v>
      </c>
      <c r="L58" s="16">
        <f>resultados!K57/100</f>
        <v>2.4836279350611834E-3</v>
      </c>
      <c r="M58" s="15">
        <f>resultados!L57</f>
        <v>2.8091495999895031</v>
      </c>
      <c r="N58" s="18">
        <f t="shared" si="0"/>
        <v>1.4375153328538054E-2</v>
      </c>
    </row>
    <row r="59" spans="2:14" x14ac:dyDescent="0.3">
      <c r="B59" s="11">
        <v>20</v>
      </c>
      <c r="C59" s="11">
        <v>70</v>
      </c>
      <c r="D59" s="12">
        <v>1.0999999999999999E-2</v>
      </c>
      <c r="E59" s="1">
        <f t="shared" si="3"/>
        <v>15.399999999999999</v>
      </c>
      <c r="F59" s="1">
        <f t="shared" si="4"/>
        <v>63</v>
      </c>
      <c r="G59" s="7">
        <f t="shared" si="5"/>
        <v>2744524.588235294</v>
      </c>
      <c r="H59" s="8">
        <v>0.25</v>
      </c>
      <c r="I59" s="8">
        <v>2.25</v>
      </c>
      <c r="J59" s="16">
        <f>resultados!H58/100</f>
        <v>5.1075000000000001E-3</v>
      </c>
      <c r="K59" s="15">
        <f>resultados!I58</f>
        <v>2.568465091818338</v>
      </c>
      <c r="L59" s="16">
        <f>resultados!K58/100</f>
        <v>4.5372635321174748E-3</v>
      </c>
      <c r="M59" s="15">
        <f>resultados!L58</f>
        <v>2.6092336044921112</v>
      </c>
      <c r="N59" s="18">
        <f t="shared" si="0"/>
        <v>1.5872714331854582E-2</v>
      </c>
    </row>
    <row r="60" spans="2:14" x14ac:dyDescent="0.3">
      <c r="B60" s="11">
        <v>20</v>
      </c>
      <c r="C60" s="11">
        <v>70</v>
      </c>
      <c r="D60" s="12">
        <v>1.0999999999999999E-2</v>
      </c>
      <c r="E60" s="1">
        <f t="shared" si="3"/>
        <v>15.399999999999999</v>
      </c>
      <c r="F60" s="1">
        <f t="shared" si="4"/>
        <v>63</v>
      </c>
      <c r="G60" s="7">
        <f t="shared" si="5"/>
        <v>2744524.588235294</v>
      </c>
      <c r="H60" s="8">
        <v>0.25</v>
      </c>
      <c r="I60" s="8">
        <v>2.5</v>
      </c>
      <c r="J60" s="16">
        <f>resultados!H59/100</f>
        <v>8.6750000000000004E-3</v>
      </c>
      <c r="K60" s="15">
        <f>resultados!I59</f>
        <v>2.3792055113924855</v>
      </c>
      <c r="L60" s="16">
        <f>resultados!K59/100</f>
        <v>7.7562898410201697E-3</v>
      </c>
      <c r="M60" s="15">
        <f>resultados!L59</f>
        <v>2.4201857763735459</v>
      </c>
      <c r="N60" s="18">
        <f t="shared" si="0"/>
        <v>1.7224348541911284E-2</v>
      </c>
    </row>
    <row r="61" spans="2:14" x14ac:dyDescent="0.3">
      <c r="B61" s="11">
        <v>20</v>
      </c>
      <c r="C61" s="11">
        <v>70</v>
      </c>
      <c r="D61" s="12">
        <v>1.0999999999999999E-2</v>
      </c>
      <c r="E61" s="1">
        <f t="shared" si="3"/>
        <v>15.399999999999999</v>
      </c>
      <c r="F61" s="1">
        <f t="shared" si="4"/>
        <v>63</v>
      </c>
      <c r="G61" s="7">
        <f t="shared" si="5"/>
        <v>2744524.588235294</v>
      </c>
      <c r="H61" s="8">
        <v>0.25</v>
      </c>
      <c r="I61" s="8">
        <v>2.75</v>
      </c>
      <c r="J61" s="16">
        <f>resultados!H60/100</f>
        <v>1.3870499999999999E-2</v>
      </c>
      <c r="K61" s="15">
        <f>resultados!I60</f>
        <v>2.2009297139735184</v>
      </c>
      <c r="L61" s="16">
        <f>resultados!K60/100</f>
        <v>1.2502496720980916E-2</v>
      </c>
      <c r="M61" s="15">
        <f>resultados!L60</f>
        <v>2.2413255759194213</v>
      </c>
      <c r="N61" s="18">
        <f t="shared" si="0"/>
        <v>1.8353999080221822E-2</v>
      </c>
    </row>
    <row r="62" spans="2:14" x14ac:dyDescent="0.3">
      <c r="B62" s="11">
        <v>20</v>
      </c>
      <c r="C62" s="11">
        <v>70</v>
      </c>
      <c r="D62" s="12">
        <v>1.0999999999999999E-2</v>
      </c>
      <c r="E62" s="1">
        <f t="shared" si="3"/>
        <v>15.399999999999999</v>
      </c>
      <c r="F62" s="1">
        <f t="shared" si="4"/>
        <v>63</v>
      </c>
      <c r="G62" s="7">
        <f t="shared" si="5"/>
        <v>2744524.588235294</v>
      </c>
      <c r="H62" s="8">
        <v>0.25</v>
      </c>
      <c r="I62" s="8">
        <v>3</v>
      </c>
      <c r="J62" s="16">
        <f>resultados!H61/100</f>
        <v>2.0997499999999999E-2</v>
      </c>
      <c r="K62" s="15">
        <f>resultados!I61</f>
        <v>2.0335696942724559</v>
      </c>
      <c r="L62" s="16">
        <f>resultados!K61/100</f>
        <v>1.9139500628539974E-2</v>
      </c>
      <c r="M62" s="15">
        <f>resultados!L61</f>
        <v>2.071854618463695</v>
      </c>
      <c r="N62" s="18">
        <f t="shared" si="0"/>
        <v>1.8826462795481499E-2</v>
      </c>
    </row>
    <row r="63" spans="2:14" x14ac:dyDescent="0.3">
      <c r="B63" s="11">
        <v>20</v>
      </c>
      <c r="C63" s="11">
        <v>70</v>
      </c>
      <c r="D63" s="12">
        <v>1.0999999999999999E-2</v>
      </c>
      <c r="E63" s="1">
        <f t="shared" si="3"/>
        <v>15.399999999999999</v>
      </c>
      <c r="F63" s="1">
        <f t="shared" si="4"/>
        <v>63</v>
      </c>
      <c r="G63" s="7">
        <f t="shared" si="5"/>
        <v>2744524.588235294</v>
      </c>
      <c r="H63" s="8">
        <v>0.25</v>
      </c>
      <c r="I63" s="8">
        <v>3.25</v>
      </c>
      <c r="J63" s="16">
        <f>resultados!H62/100</f>
        <v>3.0619E-2</v>
      </c>
      <c r="K63" s="15">
        <f>resultados!I62</f>
        <v>1.8717731096109107</v>
      </c>
      <c r="L63" s="16">
        <f>resultados!K62/100</f>
        <v>2.8004596626813205E-2</v>
      </c>
      <c r="M63" s="15">
        <f>resultados!L62</f>
        <v>1.9109641100672663</v>
      </c>
      <c r="N63" s="18">
        <f t="shared" si="0"/>
        <v>2.0937901209886655E-2</v>
      </c>
    </row>
    <row r="64" spans="2:14" x14ac:dyDescent="0.3">
      <c r="B64" s="11">
        <v>20</v>
      </c>
      <c r="C64" s="11">
        <v>70</v>
      </c>
      <c r="D64" s="12">
        <v>1.0999999999999999E-2</v>
      </c>
      <c r="E64" s="1">
        <f t="shared" si="3"/>
        <v>15.399999999999999</v>
      </c>
      <c r="F64" s="1">
        <f t="shared" si="4"/>
        <v>63</v>
      </c>
      <c r="G64" s="7">
        <f t="shared" si="5"/>
        <v>2744524.588235294</v>
      </c>
      <c r="H64" s="8">
        <v>0.25</v>
      </c>
      <c r="I64" s="8">
        <v>3.5</v>
      </c>
      <c r="J64" s="16">
        <f>resultados!H63/100</f>
        <v>4.2633999999999998E-2</v>
      </c>
      <c r="K64" s="15">
        <f>resultados!I63</f>
        <v>1.7209053534125853</v>
      </c>
      <c r="L64" s="16">
        <f>resultados!K63/100</f>
        <v>3.9383343934593085E-2</v>
      </c>
      <c r="M64" s="15">
        <f>resultados!L63</f>
        <v>1.7578872957974068</v>
      </c>
      <c r="N64" s="18">
        <f t="shared" si="0"/>
        <v>2.148981773546442E-2</v>
      </c>
    </row>
    <row r="65" spans="2:14" x14ac:dyDescent="0.3">
      <c r="B65" s="11">
        <v>20</v>
      </c>
      <c r="C65" s="11">
        <v>70</v>
      </c>
      <c r="D65" s="12">
        <v>1.0999999999999999E-2</v>
      </c>
      <c r="E65" s="1">
        <f t="shared" si="3"/>
        <v>15.399999999999999</v>
      </c>
      <c r="F65" s="1">
        <f t="shared" si="4"/>
        <v>63</v>
      </c>
      <c r="G65" s="7">
        <f t="shared" si="5"/>
        <v>2744524.588235294</v>
      </c>
      <c r="H65" s="8">
        <v>0.25</v>
      </c>
      <c r="I65" s="8">
        <v>3.75</v>
      </c>
      <c r="J65" s="16">
        <f>resultados!H64/100</f>
        <v>5.7553E-2</v>
      </c>
      <c r="K65" s="15">
        <f>resultados!I64</f>
        <v>1.5756521091843856</v>
      </c>
      <c r="L65" s="16">
        <f>resultados!K64/100</f>
        <v>5.348968254632059E-2</v>
      </c>
      <c r="M65" s="15">
        <f>resultados!L64</f>
        <v>1.6119199280326049</v>
      </c>
      <c r="N65" s="18">
        <f t="shared" si="0"/>
        <v>2.3017656395606777E-2</v>
      </c>
    </row>
    <row r="66" spans="2:14" x14ac:dyDescent="0.3">
      <c r="B66" s="11">
        <v>20</v>
      </c>
      <c r="C66" s="11">
        <v>70</v>
      </c>
      <c r="D66" s="12">
        <v>1.0999999999999999E-2</v>
      </c>
      <c r="E66" s="1">
        <f t="shared" si="3"/>
        <v>15.399999999999999</v>
      </c>
      <c r="F66" s="1">
        <f t="shared" si="4"/>
        <v>63</v>
      </c>
      <c r="G66" s="7">
        <f t="shared" si="5"/>
        <v>2744524.588235294</v>
      </c>
      <c r="H66" s="8">
        <v>0.25</v>
      </c>
      <c r="I66" s="8">
        <v>4</v>
      </c>
      <c r="J66" s="16">
        <f>resultados!H65/100</f>
        <v>7.5259499999999993E-2</v>
      </c>
      <c r="K66" s="15">
        <f>resultados!I65</f>
        <v>1.4377006803044956</v>
      </c>
      <c r="L66" s="16">
        <f>resultados!K65/100</f>
        <v>7.0451949483521847E-2</v>
      </c>
      <c r="M66" s="15">
        <f>resultados!L65</f>
        <v>1.4724333273223307</v>
      </c>
      <c r="N66" s="18">
        <f t="shared" si="0"/>
        <v>2.4158468792321169E-2</v>
      </c>
    </row>
    <row r="67" spans="2:14" x14ac:dyDescent="0.3">
      <c r="B67" s="11">
        <v>20</v>
      </c>
      <c r="C67" s="11">
        <v>70</v>
      </c>
      <c r="D67" s="12">
        <v>1.0999999999999999E-2</v>
      </c>
      <c r="E67" s="1">
        <f t="shared" si="3"/>
        <v>15.399999999999999</v>
      </c>
      <c r="F67" s="1">
        <f t="shared" si="4"/>
        <v>63</v>
      </c>
      <c r="G67" s="7">
        <f t="shared" si="5"/>
        <v>2744524.588235294</v>
      </c>
      <c r="H67" s="8">
        <v>0.25</v>
      </c>
      <c r="I67" s="8">
        <v>4.25</v>
      </c>
      <c r="J67" s="16">
        <f>resultados!H66/100</f>
        <v>9.6586000000000005E-2</v>
      </c>
      <c r="K67" s="15">
        <f>resultados!I66</f>
        <v>1.3012526176484178</v>
      </c>
      <c r="L67" s="16">
        <f>resultados!K66/100</f>
        <v>9.0307990874189614E-2</v>
      </c>
      <c r="M67" s="15">
        <f>resultados!L66</f>
        <v>1.3388608349153122</v>
      </c>
      <c r="N67" s="18">
        <f t="shared" si="0"/>
        <v>2.8901549750469442E-2</v>
      </c>
    </row>
    <row r="68" spans="2:14" x14ac:dyDescent="0.3">
      <c r="B68" s="11">
        <v>20</v>
      </c>
      <c r="C68" s="11">
        <v>70</v>
      </c>
      <c r="D68" s="12">
        <v>1.0999999999999999E-2</v>
      </c>
      <c r="E68" s="1">
        <f t="shared" si="3"/>
        <v>15.399999999999999</v>
      </c>
      <c r="F68" s="1">
        <f t="shared" si="4"/>
        <v>63</v>
      </c>
      <c r="G68" s="7">
        <f t="shared" si="5"/>
        <v>2744524.588235294</v>
      </c>
      <c r="H68" s="8">
        <v>0.25</v>
      </c>
      <c r="I68" s="8">
        <v>4.5</v>
      </c>
      <c r="J68" s="16">
        <f>resultados!H67/100</f>
        <v>0.119986</v>
      </c>
      <c r="K68" s="15">
        <f>resultados!I67</f>
        <v>1.1750567807773988</v>
      </c>
      <c r="L68" s="16">
        <f>resultados!K67/100</f>
        <v>0.11300513420799652</v>
      </c>
      <c r="M68" s="15">
        <f>resultados!L67</f>
        <v>1.2107003495063045</v>
      </c>
      <c r="N68" s="18">
        <f t="shared" si="0"/>
        <v>3.0333486272318178E-2</v>
      </c>
    </row>
    <row r="69" spans="2:14" x14ac:dyDescent="0.3">
      <c r="B69" s="11">
        <v>20</v>
      </c>
      <c r="C69" s="11">
        <v>70</v>
      </c>
      <c r="D69" s="12">
        <v>1.0999999999999999E-2</v>
      </c>
      <c r="E69" s="1">
        <f t="shared" si="3"/>
        <v>15.399999999999999</v>
      </c>
      <c r="F69" s="1">
        <f t="shared" si="4"/>
        <v>63</v>
      </c>
      <c r="G69" s="7">
        <f t="shared" si="5"/>
        <v>2744524.588235294</v>
      </c>
      <c r="H69" s="8">
        <v>0.25</v>
      </c>
      <c r="I69" s="8">
        <v>4.75</v>
      </c>
      <c r="J69" s="16">
        <f>resultados!H68/100</f>
        <v>0.14592250000000001</v>
      </c>
      <c r="K69" s="15">
        <f>resultados!I68</f>
        <v>1.0540828221958283</v>
      </c>
      <c r="L69" s="16">
        <f>resultados!K68/100</f>
        <v>0.13840600573478601</v>
      </c>
      <c r="M69" s="15">
        <f>resultados!L68</f>
        <v>1.0875088003175075</v>
      </c>
      <c r="N69" s="18">
        <f t="shared" ref="N69:N103" si="12">ABS((M69-K69)/K69)</f>
        <v>3.1710959914940481E-2</v>
      </c>
    </row>
    <row r="70" spans="2:14" x14ac:dyDescent="0.3">
      <c r="B70" s="11">
        <v>20</v>
      </c>
      <c r="C70" s="11">
        <v>70</v>
      </c>
      <c r="D70" s="12">
        <v>1.0999999999999999E-2</v>
      </c>
      <c r="E70" s="1">
        <f t="shared" si="3"/>
        <v>15.399999999999999</v>
      </c>
      <c r="F70" s="1">
        <f t="shared" si="4"/>
        <v>63</v>
      </c>
      <c r="G70" s="7">
        <f t="shared" si="5"/>
        <v>2744524.588235294</v>
      </c>
      <c r="H70" s="8">
        <v>0.25</v>
      </c>
      <c r="I70" s="8">
        <v>5</v>
      </c>
      <c r="J70" s="16">
        <f>resultados!H69/100</f>
        <v>0.1751095</v>
      </c>
      <c r="K70" s="15">
        <f>resultados!I69</f>
        <v>0.93416458675082692</v>
      </c>
      <c r="L70" s="16">
        <f>resultados!K69/100</f>
        <v>0.16629947209266971</v>
      </c>
      <c r="M70" s="15">
        <f>resultados!L69</f>
        <v>0.96889226694204689</v>
      </c>
      <c r="N70" s="18">
        <f t="shared" si="12"/>
        <v>3.7175119549338054E-2</v>
      </c>
    </row>
    <row r="71" spans="2:14" x14ac:dyDescent="0.3">
      <c r="B71" s="11">
        <v>20</v>
      </c>
      <c r="C71" s="11">
        <v>70</v>
      </c>
      <c r="D71" s="12">
        <v>1.0999999999999999E-2</v>
      </c>
      <c r="E71" s="1">
        <f t="shared" si="3"/>
        <v>15.399999999999999</v>
      </c>
      <c r="F71" s="1">
        <f t="shared" si="4"/>
        <v>63</v>
      </c>
      <c r="G71" s="7">
        <f t="shared" si="5"/>
        <v>2744524.588235294</v>
      </c>
      <c r="H71" s="8">
        <v>0.25</v>
      </c>
      <c r="I71" s="8">
        <v>5.25</v>
      </c>
      <c r="J71" s="16">
        <f>resultados!H70/100</f>
        <v>0.2063855</v>
      </c>
      <c r="K71" s="15">
        <f>resultados!I70</f>
        <v>0.81902701608218109</v>
      </c>
      <c r="L71" s="16">
        <f>resultados!K70/100</f>
        <v>0.19641406722926658</v>
      </c>
      <c r="M71" s="15">
        <f>resultados!L70</f>
        <v>0.85449977421579815</v>
      </c>
      <c r="N71" s="18">
        <f t="shared" si="12"/>
        <v>4.3310852312663788E-2</v>
      </c>
    </row>
    <row r="72" spans="2:14" x14ac:dyDescent="0.3">
      <c r="B72" s="11">
        <v>20</v>
      </c>
      <c r="C72" s="11">
        <v>70</v>
      </c>
      <c r="D72" s="12">
        <v>1.0999999999999999E-2</v>
      </c>
      <c r="E72" s="1">
        <f t="shared" si="3"/>
        <v>15.399999999999999</v>
      </c>
      <c r="F72" s="1">
        <f t="shared" si="4"/>
        <v>63</v>
      </c>
      <c r="G72" s="7">
        <f t="shared" si="5"/>
        <v>2744524.588235294</v>
      </c>
      <c r="H72" s="8">
        <v>0.25</v>
      </c>
      <c r="I72" s="8">
        <v>5.5</v>
      </c>
      <c r="J72" s="16">
        <f>resultados!H71/100</f>
        <v>0.23832449999999997</v>
      </c>
      <c r="K72" s="15">
        <f>resultados!I71</f>
        <v>0.71170253107661174</v>
      </c>
      <c r="L72" s="16">
        <f>resultados!K71/100</f>
        <v>0.22843224513434757</v>
      </c>
      <c r="M72" s="15">
        <f>resultados!L71</f>
        <v>0.74401981043718923</v>
      </c>
      <c r="N72" s="18">
        <f t="shared" si="12"/>
        <v>4.5408408639056354E-2</v>
      </c>
    </row>
    <row r="73" spans="2:14" x14ac:dyDescent="0.3">
      <c r="B73" s="11">
        <v>20</v>
      </c>
      <c r="C73" s="11">
        <v>70</v>
      </c>
      <c r="D73" s="12">
        <v>1.0999999999999999E-2</v>
      </c>
      <c r="E73" s="1">
        <f t="shared" si="3"/>
        <v>15.399999999999999</v>
      </c>
      <c r="F73" s="1">
        <f t="shared" si="4"/>
        <v>63</v>
      </c>
      <c r="G73" s="7">
        <f t="shared" si="5"/>
        <v>2744524.588235294</v>
      </c>
      <c r="H73" s="8">
        <v>0.25</v>
      </c>
      <c r="I73" s="8">
        <v>5.75</v>
      </c>
      <c r="J73" s="16">
        <f>resultados!H72/100</f>
        <v>0.27262799999999998</v>
      </c>
      <c r="K73" s="15">
        <f>resultados!I72</f>
        <v>0.60488411282446941</v>
      </c>
      <c r="L73" s="16">
        <f>resultados!K72/100</f>
        <v>0.26200590917425981</v>
      </c>
      <c r="M73" s="15">
        <f>resultados!L72</f>
        <v>0.63717352858941889</v>
      </c>
      <c r="N73" s="18">
        <f t="shared" si="12"/>
        <v>5.3381160259237143E-2</v>
      </c>
    </row>
    <row r="74" spans="2:14" x14ac:dyDescent="0.3">
      <c r="B74" s="11">
        <v>20</v>
      </c>
      <c r="C74" s="11">
        <v>70</v>
      </c>
      <c r="D74" s="12">
        <v>1.0999999999999999E-2</v>
      </c>
      <c r="E74" s="1">
        <f t="shared" si="3"/>
        <v>15.399999999999999</v>
      </c>
      <c r="F74" s="1">
        <f t="shared" si="4"/>
        <v>63</v>
      </c>
      <c r="G74" s="7">
        <f t="shared" si="5"/>
        <v>2744524.588235294</v>
      </c>
      <c r="H74" s="8">
        <v>0.25</v>
      </c>
      <c r="I74" s="8">
        <v>6</v>
      </c>
      <c r="J74" s="16">
        <f>resultados!H73/100</f>
        <v>0.307564</v>
      </c>
      <c r="K74" s="15">
        <f>resultados!I73</f>
        <v>0.50276713873603518</v>
      </c>
      <c r="L74" s="16">
        <f>resultados!K73/100</f>
        <v>0.29677072894653167</v>
      </c>
      <c r="M74" s="15">
        <f>resultados!L73</f>
        <v>0.53371105723226753</v>
      </c>
      <c r="N74" s="18">
        <f t="shared" si="12"/>
        <v>6.1547217612562877E-2</v>
      </c>
    </row>
    <row r="75" spans="2:14" x14ac:dyDescent="0.3">
      <c r="B75" s="11">
        <v>20</v>
      </c>
      <c r="C75" s="11">
        <v>70</v>
      </c>
      <c r="D75" s="12">
        <v>1.0999999999999999E-2</v>
      </c>
      <c r="E75" s="1">
        <f t="shared" si="3"/>
        <v>15.399999999999999</v>
      </c>
      <c r="F75" s="1">
        <f t="shared" si="4"/>
        <v>63</v>
      </c>
      <c r="G75" s="7">
        <f t="shared" si="5"/>
        <v>2744524.588235294</v>
      </c>
      <c r="H75" s="8">
        <v>0.25</v>
      </c>
      <c r="I75" s="8">
        <v>6.25</v>
      </c>
      <c r="J75" s="16">
        <f>resultados!H74/100</f>
        <v>0.34351949999999998</v>
      </c>
      <c r="K75" s="15">
        <f>resultados!I74</f>
        <v>0.40287660871158942</v>
      </c>
      <c r="L75" s="16">
        <f>resultados!K74/100</f>
        <v>0.33235927067348942</v>
      </c>
      <c r="M75" s="15">
        <f>resultados!L74</f>
        <v>0.43340779117170347</v>
      </c>
      <c r="N75" s="18">
        <f t="shared" si="12"/>
        <v>7.5782961333380999E-2</v>
      </c>
    </row>
    <row r="76" spans="2:14" x14ac:dyDescent="0.3">
      <c r="B76" s="11">
        <v>20</v>
      </c>
      <c r="C76" s="11">
        <v>70</v>
      </c>
      <c r="D76" s="12">
        <v>1.0999999999999999E-2</v>
      </c>
      <c r="E76" s="1">
        <f t="shared" si="3"/>
        <v>15.399999999999999</v>
      </c>
      <c r="F76" s="1">
        <f t="shared" si="4"/>
        <v>63</v>
      </c>
      <c r="G76" s="7">
        <f t="shared" si="5"/>
        <v>2744524.588235294</v>
      </c>
      <c r="H76" s="8">
        <v>0.25</v>
      </c>
      <c r="I76" s="8">
        <v>6.5</v>
      </c>
      <c r="J76" s="16">
        <f>resultados!H75/100</f>
        <v>0.3795655</v>
      </c>
      <c r="K76" s="15">
        <f>resultados!I75</f>
        <v>0.30662213949762096</v>
      </c>
      <c r="L76" s="16">
        <f>resultados!K75/100</f>
        <v>0.36841235720612131</v>
      </c>
      <c r="M76" s="15">
        <f>resultados!L75</f>
        <v>0.3360612026960923</v>
      </c>
      <c r="N76" s="18">
        <f t="shared" si="12"/>
        <v>9.6010885732860624E-2</v>
      </c>
    </row>
    <row r="77" spans="2:14" x14ac:dyDescent="0.3">
      <c r="B77" s="11">
        <v>20</v>
      </c>
      <c r="C77" s="11">
        <v>70</v>
      </c>
      <c r="D77" s="12">
        <v>1.0999999999999999E-2</v>
      </c>
      <c r="E77" s="1">
        <f t="shared" si="3"/>
        <v>15.399999999999999</v>
      </c>
      <c r="F77" s="1">
        <f t="shared" si="4"/>
        <v>63</v>
      </c>
      <c r="G77" s="7">
        <f t="shared" si="5"/>
        <v>2744524.588235294</v>
      </c>
      <c r="H77" s="8">
        <v>0.25</v>
      </c>
      <c r="I77" s="8">
        <v>6.75</v>
      </c>
      <c r="J77" s="16">
        <f>resultados!H76/100</f>
        <v>0.41591549999999999</v>
      </c>
      <c r="K77" s="15">
        <f>resultados!I76</f>
        <v>0.21235383336935176</v>
      </c>
      <c r="L77" s="16">
        <f>resultados!K76/100</f>
        <v>0.40458841757053127</v>
      </c>
      <c r="M77" s="15">
        <f>resultados!L76</f>
        <v>0.24148810425778375</v>
      </c>
      <c r="N77" s="18">
        <f t="shared" si="12"/>
        <v>0.1371968211082778</v>
      </c>
    </row>
    <row r="78" spans="2:14" x14ac:dyDescent="0.3">
      <c r="B78" s="11">
        <v>20</v>
      </c>
      <c r="C78" s="11">
        <v>70</v>
      </c>
      <c r="D78" s="12">
        <v>1.0999999999999999E-2</v>
      </c>
      <c r="E78" s="1">
        <f t="shared" si="3"/>
        <v>15.399999999999999</v>
      </c>
      <c r="F78" s="1">
        <f t="shared" si="4"/>
        <v>63</v>
      </c>
      <c r="G78" s="7">
        <f t="shared" si="5"/>
        <v>2744524.588235294</v>
      </c>
      <c r="H78" s="8">
        <v>0.25</v>
      </c>
      <c r="I78" s="8">
        <v>7</v>
      </c>
      <c r="J78" s="16">
        <f>resultados!H77/100</f>
        <v>0.45158999999999999</v>
      </c>
      <c r="K78" s="15">
        <f>resultados!I77</f>
        <v>0.12164521875869753</v>
      </c>
      <c r="L78" s="16">
        <f>resultados!K77/100</f>
        <v>0.44057075777337057</v>
      </c>
      <c r="M78" s="15">
        <f>resultados!L77</f>
        <v>0.14952229842129544</v>
      </c>
      <c r="N78" s="18">
        <f t="shared" si="12"/>
        <v>0.22916708068811556</v>
      </c>
    </row>
    <row r="79" spans="2:14" x14ac:dyDescent="0.3">
      <c r="B79" s="13">
        <v>20</v>
      </c>
      <c r="C79" s="13">
        <v>70</v>
      </c>
      <c r="D79" s="14">
        <v>1.2999999999999999E-2</v>
      </c>
      <c r="E79" s="1">
        <f t="shared" si="3"/>
        <v>18.2</v>
      </c>
      <c r="F79" s="1">
        <f t="shared" si="4"/>
        <v>63</v>
      </c>
      <c r="G79" s="7">
        <f t="shared" si="5"/>
        <v>3045234.7058823528</v>
      </c>
      <c r="H79" s="8">
        <v>0.25</v>
      </c>
      <c r="I79" s="8">
        <v>1</v>
      </c>
      <c r="J79" s="16">
        <f>resultados!H78/100</f>
        <v>4.5000000000000003E-5</v>
      </c>
      <c r="K79" s="15">
        <f>resultados!I78</f>
        <v>3.9160810558164738</v>
      </c>
      <c r="L79" s="16">
        <f>resultados!K78/100</f>
        <v>4.9704092927704835E-5</v>
      </c>
      <c r="M79" s="15">
        <f>resultados!L78</f>
        <v>3.8920318621514056</v>
      </c>
      <c r="N79" s="18">
        <f t="shared" si="12"/>
        <v>6.1411378677538927E-3</v>
      </c>
    </row>
    <row r="80" spans="2:14" x14ac:dyDescent="0.3">
      <c r="B80" s="13">
        <v>20</v>
      </c>
      <c r="C80" s="13">
        <v>70</v>
      </c>
      <c r="D80" s="14">
        <v>1.2999999999999999E-2</v>
      </c>
      <c r="E80" s="1">
        <f t="shared" si="3"/>
        <v>18.2</v>
      </c>
      <c r="F80" s="1">
        <f t="shared" si="4"/>
        <v>63</v>
      </c>
      <c r="G80" s="7">
        <f t="shared" si="5"/>
        <v>3045234.7058823528</v>
      </c>
      <c r="H80" s="8">
        <v>0.25</v>
      </c>
      <c r="I80" s="8">
        <v>1.25</v>
      </c>
      <c r="J80" s="16">
        <f>resultados!H79/100</f>
        <v>1.6550000000000001E-4</v>
      </c>
      <c r="K80" s="15">
        <f>resultados!I79</f>
        <v>3.5897462620911114</v>
      </c>
      <c r="L80" s="16">
        <f>resultados!K79/100</f>
        <v>1.306121060269394E-4</v>
      </c>
      <c r="M80" s="15">
        <f>resultados!L79</f>
        <v>3.6509970782394001</v>
      </c>
      <c r="N80" s="18">
        <f t="shared" si="12"/>
        <v>1.7062714653433116E-2</v>
      </c>
    </row>
    <row r="81" spans="2:14" x14ac:dyDescent="0.3">
      <c r="B81" s="13">
        <v>20</v>
      </c>
      <c r="C81" s="13">
        <v>70</v>
      </c>
      <c r="D81" s="14">
        <v>1.2999999999999999E-2</v>
      </c>
      <c r="E81" s="1">
        <f t="shared" si="3"/>
        <v>18.2</v>
      </c>
      <c r="F81" s="1">
        <f t="shared" si="4"/>
        <v>63</v>
      </c>
      <c r="G81" s="7">
        <f t="shared" si="5"/>
        <v>3045234.7058823528</v>
      </c>
      <c r="H81" s="8">
        <v>0.25</v>
      </c>
      <c r="I81" s="8">
        <v>1.5</v>
      </c>
      <c r="J81" s="16">
        <f>resultados!H80/100</f>
        <v>3.8949999999999998E-4</v>
      </c>
      <c r="K81" s="15">
        <f>resultados!I80</f>
        <v>3.3601505855464184</v>
      </c>
      <c r="L81" s="16">
        <f>resultados!K80/100</f>
        <v>3.1704796026132964E-4</v>
      </c>
      <c r="M81" s="15">
        <f>resultados!L80</f>
        <v>3.4165947572186801</v>
      </c>
      <c r="N81" s="18">
        <f t="shared" si="12"/>
        <v>1.6798107773816597E-2</v>
      </c>
    </row>
    <row r="82" spans="2:14" x14ac:dyDescent="0.3">
      <c r="B82" s="13">
        <v>20</v>
      </c>
      <c r="C82" s="13">
        <v>70</v>
      </c>
      <c r="D82" s="14">
        <v>1.2999999999999999E-2</v>
      </c>
      <c r="E82" s="1">
        <f t="shared" si="3"/>
        <v>18.2</v>
      </c>
      <c r="F82" s="1">
        <f t="shared" si="4"/>
        <v>63</v>
      </c>
      <c r="G82" s="7">
        <f t="shared" si="5"/>
        <v>3045234.7058823528</v>
      </c>
      <c r="H82" s="8">
        <v>0.25</v>
      </c>
      <c r="I82" s="8">
        <v>1.75</v>
      </c>
      <c r="J82" s="16">
        <f>resultados!H81/100</f>
        <v>8.1400000000000005E-4</v>
      </c>
      <c r="K82" s="15">
        <f>resultados!I81</f>
        <v>3.1508429562345808</v>
      </c>
      <c r="L82" s="16">
        <f>resultados!K81/100</f>
        <v>7.0685953345916985E-4</v>
      </c>
      <c r="M82" s="15">
        <f>resultados!L81</f>
        <v>3.1918353262162342</v>
      </c>
      <c r="N82" s="18">
        <f t="shared" si="12"/>
        <v>1.3009969253003153E-2</v>
      </c>
    </row>
    <row r="83" spans="2:14" x14ac:dyDescent="0.3">
      <c r="B83" s="13">
        <v>20</v>
      </c>
      <c r="C83" s="13">
        <v>70</v>
      </c>
      <c r="D83" s="14">
        <v>1.2999999999999999E-2</v>
      </c>
      <c r="E83" s="1">
        <f t="shared" si="3"/>
        <v>18.2</v>
      </c>
      <c r="F83" s="1">
        <f t="shared" si="4"/>
        <v>63</v>
      </c>
      <c r="G83" s="7">
        <f t="shared" si="5"/>
        <v>3045234.7058823528</v>
      </c>
      <c r="H83" s="8">
        <v>0.25</v>
      </c>
      <c r="I83" s="8">
        <v>2</v>
      </c>
      <c r="J83" s="16">
        <f>resultados!H82/100</f>
        <v>1.621E-3</v>
      </c>
      <c r="K83" s="15">
        <f>resultados!I82</f>
        <v>2.9438090087591759</v>
      </c>
      <c r="L83" s="16">
        <f>resultados!K82/100</f>
        <v>1.4494777925270208E-3</v>
      </c>
      <c r="M83" s="15">
        <f>resultados!L82</f>
        <v>2.9782540813733234</v>
      </c>
      <c r="N83" s="18">
        <f t="shared" si="12"/>
        <v>1.1700851689650247E-2</v>
      </c>
    </row>
    <row r="84" spans="2:14" x14ac:dyDescent="0.3">
      <c r="B84" s="13">
        <v>20</v>
      </c>
      <c r="C84" s="13">
        <v>70</v>
      </c>
      <c r="D84" s="14">
        <v>1.2999999999999999E-2</v>
      </c>
      <c r="E84" s="1">
        <f t="shared" ref="E84:E103" si="13">B84*C84*D84</f>
        <v>18.2</v>
      </c>
      <c r="F84" s="1">
        <f t="shared" ref="F84:F103" si="14">0.9*C84</f>
        <v>63</v>
      </c>
      <c r="G84" s="7">
        <f t="shared" ref="G84:G103" si="15">0.9*E84*$B$2*F84*(1-(E84*$B$2)/(0.85*$B$1*B84*F84))</f>
        <v>3045234.7058823528</v>
      </c>
      <c r="H84" s="8">
        <v>0.25</v>
      </c>
      <c r="I84" s="8">
        <v>2.25</v>
      </c>
      <c r="J84" s="16">
        <f>resultados!H83/100</f>
        <v>3.1684999999999994E-3</v>
      </c>
      <c r="K84" s="15">
        <f>resultados!I83</f>
        <v>2.7298143547350744</v>
      </c>
      <c r="L84" s="16">
        <f>resultados!K83/100</f>
        <v>2.7498684682019103E-3</v>
      </c>
      <c r="M84" s="15">
        <f>resultados!L83</f>
        <v>2.7762058855158687</v>
      </c>
      <c r="N84" s="18">
        <f t="shared" si="12"/>
        <v>1.6994390369559225E-2</v>
      </c>
    </row>
    <row r="85" spans="2:14" x14ac:dyDescent="0.3">
      <c r="B85" s="13">
        <v>20</v>
      </c>
      <c r="C85" s="13">
        <v>70</v>
      </c>
      <c r="D85" s="14">
        <v>1.2999999999999999E-2</v>
      </c>
      <c r="E85" s="1">
        <f t="shared" si="13"/>
        <v>18.2</v>
      </c>
      <c r="F85" s="1">
        <f t="shared" si="14"/>
        <v>63</v>
      </c>
      <c r="G85" s="7">
        <f t="shared" si="15"/>
        <v>3045234.7058823528</v>
      </c>
      <c r="H85" s="8">
        <v>0.25</v>
      </c>
      <c r="I85" s="8">
        <v>2.5</v>
      </c>
      <c r="J85" s="16">
        <f>resultados!H84/100</f>
        <v>5.4754999999999995E-3</v>
      </c>
      <c r="K85" s="15">
        <f>resultados!I84</f>
        <v>2.5442585259521393</v>
      </c>
      <c r="L85" s="16">
        <f>resultados!K84/100</f>
        <v>4.8642439549699823E-3</v>
      </c>
      <c r="M85" s="15">
        <f>resultados!L84</f>
        <v>2.5853333864171657</v>
      </c>
      <c r="N85" s="18">
        <f t="shared" si="12"/>
        <v>1.6144137887738799E-2</v>
      </c>
    </row>
    <row r="86" spans="2:14" x14ac:dyDescent="0.3">
      <c r="B86" s="13">
        <v>20</v>
      </c>
      <c r="C86" s="13">
        <v>70</v>
      </c>
      <c r="D86" s="14">
        <v>1.2999999999999999E-2</v>
      </c>
      <c r="E86" s="1">
        <f t="shared" si="13"/>
        <v>18.2</v>
      </c>
      <c r="F86" s="1">
        <f t="shared" si="14"/>
        <v>63</v>
      </c>
      <c r="G86" s="7">
        <f t="shared" si="15"/>
        <v>3045234.7058823528</v>
      </c>
      <c r="H86" s="8">
        <v>0.25</v>
      </c>
      <c r="I86" s="8">
        <v>2.75</v>
      </c>
      <c r="J86" s="16">
        <f>resultados!H85/100</f>
        <v>9.1015000000000002E-3</v>
      </c>
      <c r="K86" s="15">
        <f>resultados!I85</f>
        <v>2.3614627610427243</v>
      </c>
      <c r="L86" s="16">
        <f>resultados!K85/100</f>
        <v>8.0877708758722022E-3</v>
      </c>
      <c r="M86" s="15">
        <f>resultados!L85</f>
        <v>2.4049304990948266</v>
      </c>
      <c r="N86" s="18">
        <f t="shared" si="12"/>
        <v>1.8407124079699095E-2</v>
      </c>
    </row>
    <row r="87" spans="2:14" x14ac:dyDescent="0.3">
      <c r="B87" s="13">
        <v>20</v>
      </c>
      <c r="C87" s="13">
        <v>70</v>
      </c>
      <c r="D87" s="14">
        <v>1.2999999999999999E-2</v>
      </c>
      <c r="E87" s="1">
        <f t="shared" si="13"/>
        <v>18.2</v>
      </c>
      <c r="F87" s="1">
        <f t="shared" si="14"/>
        <v>63</v>
      </c>
      <c r="G87" s="7">
        <f t="shared" si="15"/>
        <v>3045234.7058823528</v>
      </c>
      <c r="H87" s="8">
        <v>0.25</v>
      </c>
      <c r="I87" s="8">
        <v>3</v>
      </c>
      <c r="J87" s="16">
        <f>resultados!H86/100</f>
        <v>1.4278000000000002E-2</v>
      </c>
      <c r="K87" s="15">
        <f>resultados!I86</f>
        <v>2.1895622404816129</v>
      </c>
      <c r="L87" s="16">
        <f>resultados!K86/100</f>
        <v>1.2736180991697488E-2</v>
      </c>
      <c r="M87" s="15">
        <f>resultados!L86</f>
        <v>2.234162817462523</v>
      </c>
      <c r="N87" s="18">
        <f t="shared" si="12"/>
        <v>2.0369631954878734E-2</v>
      </c>
    </row>
    <row r="88" spans="2:14" x14ac:dyDescent="0.3">
      <c r="B88" s="13">
        <v>20</v>
      </c>
      <c r="C88" s="13">
        <v>70</v>
      </c>
      <c r="D88" s="14">
        <v>1.2999999999999999E-2</v>
      </c>
      <c r="E88" s="1">
        <f t="shared" si="13"/>
        <v>18.2</v>
      </c>
      <c r="F88" s="1">
        <f t="shared" si="14"/>
        <v>63</v>
      </c>
      <c r="G88" s="7">
        <f t="shared" si="15"/>
        <v>3045234.7058823528</v>
      </c>
      <c r="H88" s="8">
        <v>0.25</v>
      </c>
      <c r="I88" s="8">
        <v>3.25</v>
      </c>
      <c r="J88" s="16">
        <f>resultados!H87/100</f>
        <v>2.1059000000000001E-2</v>
      </c>
      <c r="K88" s="15">
        <f>resultados!I87</f>
        <v>2.0323523331797335</v>
      </c>
      <c r="L88" s="16">
        <f>resultados!K87/100</f>
        <v>1.9124094752040688E-2</v>
      </c>
      <c r="M88" s="15">
        <f>resultados!L87</f>
        <v>2.0721850239397241</v>
      </c>
      <c r="N88" s="18">
        <f t="shared" si="12"/>
        <v>1.9599303777052313E-2</v>
      </c>
    </row>
    <row r="89" spans="2:14" x14ac:dyDescent="0.3">
      <c r="B89" s="13">
        <v>20</v>
      </c>
      <c r="C89" s="13">
        <v>70</v>
      </c>
      <c r="D89" s="14">
        <v>1.2999999999999999E-2</v>
      </c>
      <c r="E89" s="1">
        <f t="shared" si="13"/>
        <v>18.2</v>
      </c>
      <c r="F89" s="1">
        <f t="shared" si="14"/>
        <v>63</v>
      </c>
      <c r="G89" s="7">
        <f t="shared" si="15"/>
        <v>3045234.7058823528</v>
      </c>
      <c r="H89" s="8">
        <v>0.25</v>
      </c>
      <c r="I89" s="8">
        <v>3.5</v>
      </c>
      <c r="J89" s="16">
        <f>resultados!H88/100</f>
        <v>2.9975499999999999E-2</v>
      </c>
      <c r="K89" s="15">
        <f>resultados!I88</f>
        <v>1.8811538021157885</v>
      </c>
      <c r="L89" s="16">
        <f>resultados!K88/100</f>
        <v>2.7543005229382245E-2</v>
      </c>
      <c r="M89" s="15">
        <f>resultados!L88</f>
        <v>1.9181972054110545</v>
      </c>
      <c r="N89" s="18">
        <f t="shared" si="12"/>
        <v>1.9691852550069118E-2</v>
      </c>
    </row>
    <row r="90" spans="2:14" x14ac:dyDescent="0.3">
      <c r="B90" s="13">
        <v>20</v>
      </c>
      <c r="C90" s="13">
        <v>70</v>
      </c>
      <c r="D90" s="14">
        <v>1.2999999999999999E-2</v>
      </c>
      <c r="E90" s="1">
        <f t="shared" si="13"/>
        <v>18.2</v>
      </c>
      <c r="F90" s="1">
        <f t="shared" si="14"/>
        <v>63</v>
      </c>
      <c r="G90" s="7">
        <f t="shared" si="15"/>
        <v>3045234.7058823528</v>
      </c>
      <c r="H90" s="8">
        <v>0.25</v>
      </c>
      <c r="I90" s="8">
        <v>3.75</v>
      </c>
      <c r="J90" s="16">
        <f>resultados!H89/100</f>
        <v>4.1543499999999997E-2</v>
      </c>
      <c r="K90" s="15">
        <f>resultados!I89</f>
        <v>1.7330487745018344</v>
      </c>
      <c r="L90" s="16">
        <f>resultados!K89/100</f>
        <v>3.8241456424975895E-2</v>
      </c>
      <c r="M90" s="15">
        <f>resultados!L89</f>
        <v>1.7714679795797645</v>
      </c>
      <c r="N90" s="18">
        <f t="shared" si="12"/>
        <v>2.2168565387880552E-2</v>
      </c>
    </row>
    <row r="91" spans="2:14" x14ac:dyDescent="0.3">
      <c r="B91" s="13">
        <v>20</v>
      </c>
      <c r="C91" s="13">
        <v>70</v>
      </c>
      <c r="D91" s="14">
        <v>1.2999999999999999E-2</v>
      </c>
      <c r="E91" s="1">
        <f t="shared" si="13"/>
        <v>18.2</v>
      </c>
      <c r="F91" s="1">
        <f t="shared" si="14"/>
        <v>63</v>
      </c>
      <c r="G91" s="7">
        <f t="shared" si="15"/>
        <v>3045234.7058823528</v>
      </c>
      <c r="H91" s="8">
        <v>0.25</v>
      </c>
      <c r="I91" s="8">
        <v>4</v>
      </c>
      <c r="J91" s="16">
        <f>resultados!H90/100</f>
        <v>5.5498000000000006E-2</v>
      </c>
      <c r="K91" s="15">
        <f>resultados!I90</f>
        <v>1.5937323289882042</v>
      </c>
      <c r="L91" s="16">
        <f>resultados!K90/100</f>
        <v>5.1409410626647493E-2</v>
      </c>
      <c r="M91" s="15">
        <f>resultados!L90</f>
        <v>1.6313389394009017</v>
      </c>
      <c r="N91" s="18">
        <f t="shared" si="12"/>
        <v>2.3596566204170832E-2</v>
      </c>
    </row>
    <row r="92" spans="2:14" x14ac:dyDescent="0.3">
      <c r="B92" s="13">
        <v>20</v>
      </c>
      <c r="C92" s="13">
        <v>70</v>
      </c>
      <c r="D92" s="14">
        <v>1.2999999999999999E-2</v>
      </c>
      <c r="E92" s="1">
        <f t="shared" si="13"/>
        <v>18.2</v>
      </c>
      <c r="F92" s="1">
        <f t="shared" si="14"/>
        <v>63</v>
      </c>
      <c r="G92" s="7">
        <f t="shared" si="15"/>
        <v>3045234.7058823528</v>
      </c>
      <c r="H92" s="8">
        <v>0.25</v>
      </c>
      <c r="I92" s="8">
        <v>4.25</v>
      </c>
      <c r="J92" s="16">
        <f>resultados!H91/100</f>
        <v>7.1846999999999994E-2</v>
      </c>
      <c r="K92" s="15">
        <f>resultados!I91</f>
        <v>1.4621723008949288</v>
      </c>
      <c r="L92" s="16">
        <f>resultados!K91/100</f>
        <v>6.7166743301695142E-2</v>
      </c>
      <c r="M92" s="15">
        <f>resultados!L91</f>
        <v>1.4972297509692467</v>
      </c>
      <c r="N92" s="18">
        <f t="shared" si="12"/>
        <v>2.3976278344803051E-2</v>
      </c>
    </row>
    <row r="93" spans="2:14" x14ac:dyDescent="0.3">
      <c r="B93" s="13">
        <v>20</v>
      </c>
      <c r="C93" s="13">
        <v>70</v>
      </c>
      <c r="D93" s="14">
        <v>1.2999999999999999E-2</v>
      </c>
      <c r="E93" s="1">
        <f t="shared" si="13"/>
        <v>18.2</v>
      </c>
      <c r="F93" s="1">
        <f t="shared" si="14"/>
        <v>63</v>
      </c>
      <c r="G93" s="7">
        <f t="shared" si="15"/>
        <v>3045234.7058823528</v>
      </c>
      <c r="H93" s="8">
        <v>0.25</v>
      </c>
      <c r="I93" s="8">
        <v>4.5</v>
      </c>
      <c r="J93" s="16">
        <f>resultados!H92/100</f>
        <v>9.1040999999999983E-2</v>
      </c>
      <c r="K93" s="15">
        <f>resultados!I92</f>
        <v>1.3343719136883887</v>
      </c>
      <c r="L93" s="16">
        <f>resultados!K92/100</f>
        <v>8.5559003909020603E-2</v>
      </c>
      <c r="M93" s="15">
        <f>resultados!L92</f>
        <v>1.3686202593823249</v>
      </c>
      <c r="N93" s="18">
        <f t="shared" si="12"/>
        <v>2.5666266910001897E-2</v>
      </c>
    </row>
    <row r="94" spans="2:14" x14ac:dyDescent="0.3">
      <c r="B94" s="13">
        <v>20</v>
      </c>
      <c r="C94" s="13">
        <v>70</v>
      </c>
      <c r="D94" s="14">
        <v>1.2999999999999999E-2</v>
      </c>
      <c r="E94" s="1">
        <f t="shared" si="13"/>
        <v>18.2</v>
      </c>
      <c r="F94" s="1">
        <f t="shared" si="14"/>
        <v>63</v>
      </c>
      <c r="G94" s="7">
        <f t="shared" si="15"/>
        <v>3045234.7058823528</v>
      </c>
      <c r="H94" s="8">
        <v>0.25</v>
      </c>
      <c r="I94" s="8">
        <v>4.75</v>
      </c>
      <c r="J94" s="16">
        <f>resultados!H93/100</f>
        <v>0.1128545</v>
      </c>
      <c r="K94" s="15">
        <f>resultados!I93</f>
        <v>1.2114865144370495</v>
      </c>
      <c r="L94" s="16">
        <f>resultados!K93/100</f>
        <v>0.10655647393718602</v>
      </c>
      <c r="M94" s="15">
        <f>resultados!L93</f>
        <v>1.2450511528461903</v>
      </c>
      <c r="N94" s="18">
        <f t="shared" si="12"/>
        <v>2.7705333909339918E-2</v>
      </c>
    </row>
    <row r="95" spans="2:14" x14ac:dyDescent="0.3">
      <c r="B95" s="13">
        <v>20</v>
      </c>
      <c r="C95" s="13">
        <v>70</v>
      </c>
      <c r="D95" s="14">
        <v>1.2999999999999999E-2</v>
      </c>
      <c r="E95" s="1">
        <f t="shared" si="13"/>
        <v>18.2</v>
      </c>
      <c r="F95" s="1">
        <f t="shared" si="14"/>
        <v>63</v>
      </c>
      <c r="G95" s="7">
        <f t="shared" si="15"/>
        <v>3045234.7058823528</v>
      </c>
      <c r="H95" s="8">
        <v>0.25</v>
      </c>
      <c r="I95" s="8">
        <v>5</v>
      </c>
      <c r="J95" s="16">
        <f>resultados!H94/100</f>
        <v>0.13778750000000001</v>
      </c>
      <c r="K95" s="15">
        <f>resultados!I94</f>
        <v>1.0903136599357941</v>
      </c>
      <c r="L95" s="16">
        <f>resultados!K94/100</f>
        <v>0.13005792878201827</v>
      </c>
      <c r="M95" s="15">
        <f>resultados!L94</f>
        <v>1.1261173347127682</v>
      </c>
      <c r="N95" s="18">
        <f t="shared" si="12"/>
        <v>3.2837958555047814E-2</v>
      </c>
    </row>
    <row r="96" spans="2:14" x14ac:dyDescent="0.3">
      <c r="B96" s="13">
        <v>20</v>
      </c>
      <c r="C96" s="13">
        <v>70</v>
      </c>
      <c r="D96" s="14">
        <v>1.2999999999999999E-2</v>
      </c>
      <c r="E96" s="1">
        <f t="shared" si="13"/>
        <v>18.2</v>
      </c>
      <c r="F96" s="1">
        <f t="shared" si="14"/>
        <v>63</v>
      </c>
      <c r="G96" s="7">
        <f t="shared" si="15"/>
        <v>3045234.7058823528</v>
      </c>
      <c r="H96" s="8">
        <v>0.25</v>
      </c>
      <c r="I96" s="8">
        <v>5.25</v>
      </c>
      <c r="J96" s="16">
        <f>resultados!H95/100</f>
        <v>0.16452049999999999</v>
      </c>
      <c r="K96" s="15">
        <f>resultados!I95</f>
        <v>0.97604735081412908</v>
      </c>
      <c r="L96" s="16">
        <f>resultados!K95/100</f>
        <v>0.15589821013611593</v>
      </c>
      <c r="M96" s="15">
        <f>resultados!L95</f>
        <v>1.0114597832195031</v>
      </c>
      <c r="N96" s="18">
        <f t="shared" si="12"/>
        <v>3.6281469721562445E-2</v>
      </c>
    </row>
    <row r="97" spans="2:14" x14ac:dyDescent="0.3">
      <c r="B97" s="13">
        <v>20</v>
      </c>
      <c r="C97" s="13">
        <v>70</v>
      </c>
      <c r="D97" s="14">
        <v>1.2999999999999999E-2</v>
      </c>
      <c r="E97" s="1">
        <f t="shared" si="13"/>
        <v>18.2</v>
      </c>
      <c r="F97" s="1">
        <f t="shared" si="14"/>
        <v>63</v>
      </c>
      <c r="G97" s="7">
        <f t="shared" si="15"/>
        <v>3045234.7058823528</v>
      </c>
      <c r="H97" s="8">
        <v>0.25</v>
      </c>
      <c r="I97" s="8">
        <v>5.5</v>
      </c>
      <c r="J97" s="16">
        <f>resultados!H96/100</f>
        <v>0.19298000000000001</v>
      </c>
      <c r="K97" s="15">
        <f>resultados!I96</f>
        <v>0.86696716632661974</v>
      </c>
      <c r="L97" s="16">
        <f>resultados!K96/100</f>
        <v>0.18385869584765824</v>
      </c>
      <c r="M97" s="15">
        <f>resultados!L96</f>
        <v>0.90075726921199595</v>
      </c>
      <c r="N97" s="18">
        <f t="shared" si="12"/>
        <v>3.8975066412891328E-2</v>
      </c>
    </row>
    <row r="98" spans="2:14" x14ac:dyDescent="0.3">
      <c r="B98" s="13">
        <v>20</v>
      </c>
      <c r="C98" s="13">
        <v>70</v>
      </c>
      <c r="D98" s="14">
        <v>1.2999999999999999E-2</v>
      </c>
      <c r="E98" s="1">
        <f t="shared" si="13"/>
        <v>18.2</v>
      </c>
      <c r="F98" s="1">
        <f t="shared" si="14"/>
        <v>63</v>
      </c>
      <c r="G98" s="7">
        <f t="shared" si="15"/>
        <v>3045234.7058823528</v>
      </c>
      <c r="H98" s="8">
        <v>0.25</v>
      </c>
      <c r="I98" s="8">
        <v>5.75</v>
      </c>
      <c r="J98" s="16">
        <f>resultados!H97/100</f>
        <v>0.22341250000000001</v>
      </c>
      <c r="K98" s="15">
        <f>resultados!I97</f>
        <v>0.76071887244346104</v>
      </c>
      <c r="L98" s="16">
        <f>resultados!K97/100</f>
        <v>0.21367773787892452</v>
      </c>
      <c r="M98" s="15">
        <f>resultados!L97</f>
        <v>0.79372511534657852</v>
      </c>
      <c r="N98" s="18">
        <f t="shared" si="12"/>
        <v>4.3388226713897665E-2</v>
      </c>
    </row>
    <row r="99" spans="2:14" x14ac:dyDescent="0.3">
      <c r="B99" s="13">
        <v>20</v>
      </c>
      <c r="C99" s="13">
        <v>70</v>
      </c>
      <c r="D99" s="14">
        <v>1.2999999999999999E-2</v>
      </c>
      <c r="E99" s="1">
        <f t="shared" si="13"/>
        <v>18.2</v>
      </c>
      <c r="F99" s="1">
        <f t="shared" si="14"/>
        <v>63</v>
      </c>
      <c r="G99" s="7">
        <f t="shared" si="15"/>
        <v>3045234.7058823528</v>
      </c>
      <c r="H99" s="8">
        <v>0.25</v>
      </c>
      <c r="I99" s="8">
        <v>6</v>
      </c>
      <c r="J99" s="16">
        <f>resultados!H98/100</f>
        <v>0.25490550000000001</v>
      </c>
      <c r="K99" s="15">
        <f>resultados!I98</f>
        <v>0.65913201311207636</v>
      </c>
      <c r="L99" s="16">
        <f>resultados!K98/100</f>
        <v>0.24506317008853132</v>
      </c>
      <c r="M99" s="15">
        <f>resultados!L98</f>
        <v>0.69010789259871674</v>
      </c>
      <c r="N99" s="18">
        <f t="shared" si="12"/>
        <v>4.6994955290349937E-2</v>
      </c>
    </row>
    <row r="100" spans="2:14" x14ac:dyDescent="0.3">
      <c r="B100" s="13">
        <v>20</v>
      </c>
      <c r="C100" s="13">
        <v>70</v>
      </c>
      <c r="D100" s="14">
        <v>1.2999999999999999E-2</v>
      </c>
      <c r="E100" s="1">
        <f t="shared" si="13"/>
        <v>18.2</v>
      </c>
      <c r="F100" s="1">
        <f t="shared" si="14"/>
        <v>63</v>
      </c>
      <c r="G100" s="7">
        <f t="shared" si="15"/>
        <v>3045234.7058823528</v>
      </c>
      <c r="H100" s="8">
        <v>0.25</v>
      </c>
      <c r="I100" s="8">
        <v>6.25</v>
      </c>
      <c r="J100" s="16">
        <f>resultados!H99/100</f>
        <v>0.28815800000000003</v>
      </c>
      <c r="K100" s="15">
        <f>resultados!I99</f>
        <v>0.55877395442715394</v>
      </c>
      <c r="L100" s="16">
        <f>resultados!K99/100</f>
        <v>0.27770383160674283</v>
      </c>
      <c r="M100" s="15">
        <f>resultados!L99</f>
        <v>0.5896763358503383</v>
      </c>
      <c r="N100" s="18">
        <f t="shared" si="12"/>
        <v>5.5303904518715405E-2</v>
      </c>
    </row>
    <row r="101" spans="2:14" x14ac:dyDescent="0.3">
      <c r="B101" s="13">
        <v>20</v>
      </c>
      <c r="C101" s="13">
        <v>70</v>
      </c>
      <c r="D101" s="14">
        <v>1.2999999999999999E-2</v>
      </c>
      <c r="E101" s="1">
        <f t="shared" si="13"/>
        <v>18.2</v>
      </c>
      <c r="F101" s="1">
        <f t="shared" si="14"/>
        <v>63</v>
      </c>
      <c r="G101" s="7">
        <f t="shared" si="15"/>
        <v>3045234.7058823528</v>
      </c>
      <c r="H101" s="8">
        <v>0.25</v>
      </c>
      <c r="I101" s="8">
        <v>6.5</v>
      </c>
      <c r="J101" s="16">
        <f>resultados!H100/100</f>
        <v>0.32284449999999998</v>
      </c>
      <c r="K101" s="15">
        <f>resultados!I100</f>
        <v>0.45975929979131269</v>
      </c>
      <c r="L101" s="16">
        <f>resultados!K100/100</f>
        <v>0.31128050034994914</v>
      </c>
      <c r="M101" s="15">
        <f>resultados!L100</f>
        <v>0.49222399887491586</v>
      </c>
      <c r="N101" s="18">
        <f t="shared" si="12"/>
        <v>7.061238151863175E-2</v>
      </c>
    </row>
    <row r="102" spans="2:14" x14ac:dyDescent="0.3">
      <c r="B102" s="13">
        <v>20</v>
      </c>
      <c r="C102" s="13">
        <v>70</v>
      </c>
      <c r="D102" s="14">
        <v>1.2999999999999999E-2</v>
      </c>
      <c r="E102" s="1">
        <f t="shared" si="13"/>
        <v>18.2</v>
      </c>
      <c r="F102" s="1">
        <f t="shared" si="14"/>
        <v>63</v>
      </c>
      <c r="G102" s="7">
        <f t="shared" si="15"/>
        <v>3045234.7058823528</v>
      </c>
      <c r="H102" s="8">
        <v>0.25</v>
      </c>
      <c r="I102" s="8">
        <v>6.75</v>
      </c>
      <c r="J102" s="16">
        <f>resultados!H101/100</f>
        <v>0.35746850000000002</v>
      </c>
      <c r="K102" s="15">
        <f>resultados!I101</f>
        <v>0.36523365223352139</v>
      </c>
      <c r="L102" s="16">
        <f>resultados!K101/100</f>
        <v>0.34547565718725237</v>
      </c>
      <c r="M102" s="15">
        <f>resultados!L101</f>
        <v>0.39756438952102585</v>
      </c>
      <c r="N102" s="18">
        <f t="shared" si="12"/>
        <v>8.8520696517945682E-2</v>
      </c>
    </row>
    <row r="103" spans="2:14" x14ac:dyDescent="0.3">
      <c r="B103" s="13">
        <v>20</v>
      </c>
      <c r="C103" s="13">
        <v>70</v>
      </c>
      <c r="D103" s="14">
        <v>1.2999999999999999E-2</v>
      </c>
      <c r="E103" s="1">
        <f t="shared" si="13"/>
        <v>18.2</v>
      </c>
      <c r="F103" s="1">
        <f t="shared" si="14"/>
        <v>63</v>
      </c>
      <c r="G103" s="7">
        <f t="shared" si="15"/>
        <v>3045234.7058823528</v>
      </c>
      <c r="H103" s="8">
        <v>0.25</v>
      </c>
      <c r="I103" s="8">
        <v>7</v>
      </c>
      <c r="J103" s="16">
        <f>resultados!H102/100</f>
        <v>0.391347</v>
      </c>
      <c r="K103" s="15">
        <f>resultados!I102</f>
        <v>0.27581000343250728</v>
      </c>
      <c r="L103" s="16">
        <f>resultados!K102/100</f>
        <v>0.37998182765680033</v>
      </c>
      <c r="M103" s="15">
        <f>resultados!L102</f>
        <v>0.30552851551165727</v>
      </c>
      <c r="N103" s="18">
        <f t="shared" si="12"/>
        <v>0.10774994274789722</v>
      </c>
    </row>
  </sheetData>
  <mergeCells count="2"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Graficos</vt:lpstr>
      <vt:lpstr>Comparacion Metodos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Simon</dc:creator>
  <cp:lastModifiedBy>Victoria Simon</cp:lastModifiedBy>
  <dcterms:created xsi:type="dcterms:W3CDTF">2024-12-01T04:06:22Z</dcterms:created>
  <dcterms:modified xsi:type="dcterms:W3CDTF">2024-12-05T11:45:44Z</dcterms:modified>
</cp:coreProperties>
</file>