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"/>
    </mc:Choice>
  </mc:AlternateContent>
  <xr:revisionPtr revIDLastSave="0" documentId="13_ncr:1_{1FEB0C7C-A698-46F1-A610-1D74EBF11054}" xr6:coauthVersionLast="47" xr6:coauthVersionMax="47" xr10:uidLastSave="{00000000-0000-0000-0000-000000000000}"/>
  <bookViews>
    <workbookView xWindow="-108" yWindow="-108" windowWidth="23256" windowHeight="12576" activeTab="1" xr2:uid="{2A1C7F19-3528-4F18-8348-C2A53000BC3C}"/>
  </bookViews>
  <sheets>
    <sheet name="resultados" sheetId="2" r:id="rId1"/>
    <sheet name="Graficos" sheetId="3" r:id="rId2"/>
    <sheet name="Comparacion metodo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S5" i="4"/>
  <c r="R6" i="4"/>
  <c r="S6" i="4"/>
  <c r="R7" i="4"/>
  <c r="S7" i="4"/>
  <c r="R8" i="4"/>
  <c r="S8" i="4"/>
  <c r="R4" i="4"/>
  <c r="S4" i="4"/>
  <c r="Q8" i="4"/>
  <c r="P8" i="4"/>
  <c r="Q7" i="4"/>
  <c r="T7" i="4" s="1"/>
  <c r="P7" i="4"/>
  <c r="Q6" i="4"/>
  <c r="T6" i="4" s="1"/>
  <c r="P6" i="4"/>
  <c r="Q5" i="4"/>
  <c r="T5" i="4" s="1"/>
  <c r="P5" i="4"/>
  <c r="Q4" i="4"/>
  <c r="T4" i="4" s="1"/>
  <c r="P4" i="4"/>
  <c r="P7" i="3"/>
  <c r="Q7" i="3"/>
  <c r="P8" i="3"/>
  <c r="Q8" i="3"/>
  <c r="P9" i="3"/>
  <c r="Q9" i="3"/>
  <c r="P10" i="3"/>
  <c r="Q10" i="3"/>
  <c r="P6" i="3"/>
  <c r="Q6" i="3"/>
  <c r="T8" i="4" l="1"/>
</calcChain>
</file>

<file path=xl/sharedStrings.xml><?xml version="1.0" encoding="utf-8"?>
<sst xmlns="http://schemas.openxmlformats.org/spreadsheetml/2006/main" count="59" uniqueCount="32">
  <si>
    <t>M_muerto</t>
  </si>
  <si>
    <t>M_vivo</t>
  </si>
  <si>
    <t>fc</t>
  </si>
  <si>
    <t>fy</t>
  </si>
  <si>
    <t>b</t>
  </si>
  <si>
    <t>d</t>
  </si>
  <si>
    <t>As</t>
  </si>
  <si>
    <t>porcentaje de falla</t>
  </si>
  <si>
    <t>confiabilidad</t>
  </si>
  <si>
    <t xml:space="preserve">base </t>
  </si>
  <si>
    <t>altura</t>
  </si>
  <si>
    <t>phi1 (mm)</t>
  </si>
  <si>
    <t>n1</t>
  </si>
  <si>
    <t>phi2(mm)</t>
  </si>
  <si>
    <t>n2</t>
  </si>
  <si>
    <t>ρ</t>
  </si>
  <si>
    <t>d (%)</t>
  </si>
  <si>
    <t>Momento resistente</t>
  </si>
  <si>
    <t>porcion L/D</t>
  </si>
  <si>
    <t>Aumento</t>
  </si>
  <si>
    <t>Capa Inf</t>
  </si>
  <si>
    <t>Capa Sup</t>
  </si>
  <si>
    <t>MCS</t>
  </si>
  <si>
    <t>FORM</t>
  </si>
  <si>
    <t>Variacion</t>
  </si>
  <si>
    <t>Porcentaje de falla</t>
  </si>
  <si>
    <t>Confiabilidad</t>
  </si>
  <si>
    <t>φ2(mm)</t>
  </si>
  <si>
    <t xml:space="preserve">Base </t>
  </si>
  <si>
    <t>Altura</t>
  </si>
  <si>
    <t>Viga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</si>
  <si>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1(mm)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</si>
</sst>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/>
    <xf numFmtId="0" fontId="0" fillId="2" borderId="1" xfId="0" applyFill="1" applyBorder="1" applyAlignment="1">
      <alignment horizontal="center" vertical="center" wrapText="1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26</xdr:row>
      <xdr:rowOff>137160</xdr:rowOff>
    </xdr:from>
    <xdr:to>
      <xdr:col>4</xdr:col>
      <xdr:colOff>148591</xdr:colOff>
      <xdr:row>28</xdr:row>
      <xdr:rowOff>168519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8537E5-D5C9-4858-95C3-48D52A872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5074920"/>
          <a:ext cx="2065020" cy="397119"/>
        </a:xfrm>
        <a:prstGeom prst="rect">
          <a:avLst/>
        </a:prstGeom>
      </xdr:spPr>
    </xdr:pic>
    <xdr:clientData/>
  </xdr:twoCellAnchor>
  <xdr:twoCellAnchor editAs="oneCell">
    <xdr:from>
      <xdr:col>0</xdr:col>
      <xdr:colOff>302895</xdr:colOff>
      <xdr:row>29</xdr:row>
      <xdr:rowOff>70485</xdr:rowOff>
    </xdr:from>
    <xdr:to>
      <xdr:col>3</xdr:col>
      <xdr:colOff>379095</xdr:colOff>
      <xdr:row>34</xdr:row>
      <xdr:rowOff>28626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C8411B-6E38-4EF0-B904-E1D731CFA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" y="5556885"/>
          <a:ext cx="1722120" cy="872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27</xdr:row>
      <xdr:rowOff>137160</xdr:rowOff>
    </xdr:from>
    <xdr:to>
      <xdr:col>2</xdr:col>
      <xdr:colOff>727711</xdr:colOff>
      <xdr:row>29</xdr:row>
      <xdr:rowOff>168519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0E91FD-42B2-40D7-A96A-B96495946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5257800"/>
          <a:ext cx="2065020" cy="397119"/>
        </a:xfrm>
        <a:prstGeom prst="rect">
          <a:avLst/>
        </a:prstGeom>
      </xdr:spPr>
    </xdr:pic>
    <xdr:clientData/>
  </xdr:twoCellAnchor>
  <xdr:twoCellAnchor editAs="oneCell">
    <xdr:from>
      <xdr:col>0</xdr:col>
      <xdr:colOff>302895</xdr:colOff>
      <xdr:row>30</xdr:row>
      <xdr:rowOff>70485</xdr:rowOff>
    </xdr:from>
    <xdr:to>
      <xdr:col>2</xdr:col>
      <xdr:colOff>440055</xdr:colOff>
      <xdr:row>35</xdr:row>
      <xdr:rowOff>28626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ECC425-BB62-4213-8A64-0BDA04FE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" y="5739765"/>
          <a:ext cx="1722120" cy="872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9D83-EBAF-4BA0-99AE-3757E92A91BE}">
  <dimension ref="A1:L7"/>
  <sheetViews>
    <sheetView workbookViewId="0">
      <selection activeCell="L23" sqref="L23:L24"/>
    </sheetView>
  </sheetViews>
  <sheetFormatPr baseColWidth="10" defaultRowHeight="14.4" x14ac:dyDescent="0.3"/>
  <sheetData>
    <row r="1" spans="1:12" x14ac:dyDescent="0.3">
      <c r="H1" s="23" t="s">
        <v>22</v>
      </c>
      <c r="I1" s="23"/>
      <c r="K1" s="23" t="s">
        <v>23</v>
      </c>
      <c r="L1" s="23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7</v>
      </c>
      <c r="L2" t="s">
        <v>8</v>
      </c>
    </row>
    <row r="3" spans="1:12" x14ac:dyDescent="0.3">
      <c r="A3">
        <v>1026420.8140752697</v>
      </c>
      <c r="B3">
        <v>307926.24422258092</v>
      </c>
      <c r="C3">
        <v>240</v>
      </c>
      <c r="D3">
        <v>4200</v>
      </c>
      <c r="E3">
        <v>20</v>
      </c>
      <c r="F3">
        <v>50.233333333333334</v>
      </c>
      <c r="G3">
        <v>12.063715789784807</v>
      </c>
      <c r="H3">
        <v>5.7000000000000002E-3</v>
      </c>
      <c r="I3">
        <v>3.8586823353645929</v>
      </c>
      <c r="K3">
        <v>5.3221936804015435E-3</v>
      </c>
      <c r="L3">
        <v>3.8754133042193044</v>
      </c>
    </row>
    <row r="4" spans="1:12" x14ac:dyDescent="0.3">
      <c r="A4">
        <v>1026420.8140752697</v>
      </c>
      <c r="B4">
        <v>307926.24422258092</v>
      </c>
      <c r="C4">
        <v>240</v>
      </c>
      <c r="D4">
        <v>4201</v>
      </c>
      <c r="E4">
        <v>20</v>
      </c>
      <c r="F4">
        <v>52.7</v>
      </c>
      <c r="G4">
        <v>10.053096491487338</v>
      </c>
      <c r="H4">
        <v>4.2000000000000003E-2</v>
      </c>
      <c r="I4">
        <v>3.3392662889509244</v>
      </c>
      <c r="K4">
        <v>3.9481987735257018E-2</v>
      </c>
      <c r="L4">
        <v>3.356401036069788</v>
      </c>
    </row>
    <row r="5" spans="1:12" x14ac:dyDescent="0.3">
      <c r="A5">
        <v>1026420.8140752697</v>
      </c>
      <c r="B5">
        <v>307926.24422258092</v>
      </c>
      <c r="C5">
        <v>240</v>
      </c>
      <c r="D5">
        <v>4202</v>
      </c>
      <c r="E5">
        <v>20</v>
      </c>
      <c r="F5">
        <v>49</v>
      </c>
      <c r="G5">
        <v>10.053096491487338</v>
      </c>
      <c r="H5">
        <v>0.15690000000000001</v>
      </c>
      <c r="I5">
        <v>2.9538859026689184</v>
      </c>
      <c r="K5">
        <v>0.14757461238043001</v>
      </c>
      <c r="L5">
        <v>2.972745337286534</v>
      </c>
    </row>
    <row r="6" spans="1:12" x14ac:dyDescent="0.3">
      <c r="A6">
        <v>1026420.8140752697</v>
      </c>
      <c r="B6">
        <v>307926.24422258092</v>
      </c>
      <c r="C6">
        <v>240</v>
      </c>
      <c r="D6">
        <v>4203</v>
      </c>
      <c r="E6">
        <v>20</v>
      </c>
      <c r="F6">
        <v>51.766666666666666</v>
      </c>
      <c r="G6">
        <v>6.7858401317539538</v>
      </c>
      <c r="H6">
        <v>6.4035499999999992</v>
      </c>
      <c r="I6">
        <v>1.5217529285953535</v>
      </c>
      <c r="K6">
        <v>6.2800778224006759</v>
      </c>
      <c r="L6">
        <v>1.5316794478760249</v>
      </c>
    </row>
    <row r="7" spans="1:12" x14ac:dyDescent="0.3">
      <c r="A7">
        <v>1026420.8140752697</v>
      </c>
      <c r="B7">
        <v>307926.24422258092</v>
      </c>
      <c r="C7">
        <v>240</v>
      </c>
      <c r="D7">
        <v>4204</v>
      </c>
      <c r="E7">
        <v>20</v>
      </c>
      <c r="F7">
        <v>51.233333333333334</v>
      </c>
      <c r="G7">
        <v>12.063715789784807</v>
      </c>
      <c r="H7">
        <v>3.9499999999999995E-3</v>
      </c>
      <c r="I7">
        <v>3.9474136409657548</v>
      </c>
      <c r="K7">
        <v>3.3703801877060791E-3</v>
      </c>
      <c r="L7">
        <v>3.985255327237665</v>
      </c>
    </row>
  </sheetData>
  <mergeCells count="2"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7047-8FFB-484D-B3B0-25B86B9A51FB}">
  <dimension ref="A1:R11"/>
  <sheetViews>
    <sheetView tabSelected="1" workbookViewId="0">
      <selection activeCell="O15" sqref="O15"/>
    </sheetView>
  </sheetViews>
  <sheetFormatPr baseColWidth="10" defaultRowHeight="14.4" x14ac:dyDescent="0.3"/>
  <cols>
    <col min="2" max="2" width="6" customWidth="1"/>
    <col min="3" max="3" width="6.44140625" customWidth="1"/>
    <col min="4" max="4" width="7.5546875" customWidth="1"/>
    <col min="5" max="5" width="8.6640625" customWidth="1"/>
    <col min="6" max="6" width="4" customWidth="1"/>
    <col min="7" max="7" width="8.21875" customWidth="1"/>
    <col min="8" max="8" width="4.33203125" customWidth="1"/>
    <col min="9" max="9" width="7.109375" customWidth="1"/>
    <col min="10" max="10" width="6.88671875" customWidth="1"/>
    <col min="11" max="14" width="11.5546875" customWidth="1"/>
    <col min="15" max="15" width="11.21875" customWidth="1"/>
    <col min="16" max="16" width="10.6640625" customWidth="1"/>
  </cols>
  <sheetData>
    <row r="1" spans="1:18" x14ac:dyDescent="0.3">
      <c r="A1" s="1" t="s">
        <v>2</v>
      </c>
      <c r="B1" s="24">
        <v>240</v>
      </c>
      <c r="C1" s="25"/>
    </row>
    <row r="2" spans="1:18" x14ac:dyDescent="0.3">
      <c r="A2" s="1" t="s">
        <v>3</v>
      </c>
      <c r="B2" s="24">
        <v>4200</v>
      </c>
      <c r="C2" s="25"/>
    </row>
    <row r="3" spans="1:18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">
      <c r="A4" s="15"/>
      <c r="B4" s="17" t="s">
        <v>30</v>
      </c>
      <c r="C4" s="17" t="s">
        <v>28</v>
      </c>
      <c r="D4" s="17" t="s">
        <v>29</v>
      </c>
      <c r="E4" s="18" t="s">
        <v>20</v>
      </c>
      <c r="F4" s="18"/>
      <c r="G4" s="18" t="s">
        <v>21</v>
      </c>
      <c r="H4" s="18"/>
      <c r="I4" s="17" t="s">
        <v>6</v>
      </c>
      <c r="J4" s="17" t="s">
        <v>5</v>
      </c>
      <c r="K4" s="21" t="s">
        <v>15</v>
      </c>
      <c r="L4" s="1"/>
      <c r="M4" s="1"/>
      <c r="N4" s="1"/>
      <c r="O4" s="1"/>
      <c r="P4" s="16" t="s">
        <v>25</v>
      </c>
      <c r="Q4" s="17" t="s">
        <v>26</v>
      </c>
      <c r="R4" s="15"/>
    </row>
    <row r="5" spans="1:18" ht="28.8" customHeight="1" x14ac:dyDescent="0.3">
      <c r="A5" s="15"/>
      <c r="B5" s="17" t="s">
        <v>30</v>
      </c>
      <c r="C5" s="17"/>
      <c r="D5" s="17"/>
      <c r="E5" s="3" t="s">
        <v>31</v>
      </c>
      <c r="F5" s="3" t="s">
        <v>12</v>
      </c>
      <c r="G5" s="3" t="s">
        <v>27</v>
      </c>
      <c r="H5" s="3" t="s">
        <v>14</v>
      </c>
      <c r="I5" s="17"/>
      <c r="J5" s="17"/>
      <c r="K5" s="22"/>
      <c r="L5" s="3" t="s">
        <v>16</v>
      </c>
      <c r="M5" s="3" t="s">
        <v>2</v>
      </c>
      <c r="N5" s="3" t="s">
        <v>17</v>
      </c>
      <c r="O5" s="3" t="s">
        <v>18</v>
      </c>
      <c r="P5" s="16"/>
      <c r="Q5" s="17"/>
      <c r="R5" s="15"/>
    </row>
    <row r="6" spans="1:18" x14ac:dyDescent="0.3">
      <c r="A6" s="15"/>
      <c r="B6" s="3">
        <v>1</v>
      </c>
      <c r="C6" s="3">
        <v>20</v>
      </c>
      <c r="D6" s="3">
        <v>60</v>
      </c>
      <c r="E6" s="3">
        <v>16</v>
      </c>
      <c r="F6" s="3">
        <v>4</v>
      </c>
      <c r="G6" s="3">
        <v>16</v>
      </c>
      <c r="H6" s="3">
        <v>2</v>
      </c>
      <c r="I6" s="8">
        <v>12.063715789784807</v>
      </c>
      <c r="J6" s="8">
        <v>50.233333333333334</v>
      </c>
      <c r="K6" s="9">
        <v>1.2007679950018054E-2</v>
      </c>
      <c r="L6" s="8">
        <v>0.8372222222222222</v>
      </c>
      <c r="M6" s="8">
        <v>240</v>
      </c>
      <c r="N6" s="10">
        <v>1724386.9676464531</v>
      </c>
      <c r="O6" s="8">
        <v>0.3</v>
      </c>
      <c r="P6" s="11">
        <f>resultados!H3/100</f>
        <v>5.7000000000000003E-5</v>
      </c>
      <c r="Q6" s="8">
        <f>resultados!I3</f>
        <v>3.8586823353645929</v>
      </c>
      <c r="R6" s="15"/>
    </row>
    <row r="7" spans="1:18" x14ac:dyDescent="0.3">
      <c r="A7" s="15"/>
      <c r="B7" s="3">
        <v>2</v>
      </c>
      <c r="C7" s="3">
        <v>20</v>
      </c>
      <c r="D7" s="3">
        <v>60</v>
      </c>
      <c r="E7" s="3">
        <v>16</v>
      </c>
      <c r="F7" s="3">
        <v>4</v>
      </c>
      <c r="G7" s="3">
        <v>16</v>
      </c>
      <c r="H7" s="3">
        <v>1</v>
      </c>
      <c r="I7" s="8">
        <v>10.053096491487338</v>
      </c>
      <c r="J7" s="8">
        <v>52.7</v>
      </c>
      <c r="K7" s="9">
        <v>9.5380422120373218E-3</v>
      </c>
      <c r="L7" s="8">
        <v>0.87833333333333341</v>
      </c>
      <c r="M7" s="8">
        <v>240</v>
      </c>
      <c r="N7" s="10">
        <v>1609376.3661072089</v>
      </c>
      <c r="O7" s="8">
        <v>0.3</v>
      </c>
      <c r="P7" s="11">
        <f>resultados!H4/100</f>
        <v>4.2000000000000002E-4</v>
      </c>
      <c r="Q7" s="8">
        <f>resultados!I4</f>
        <v>3.3392662889509244</v>
      </c>
      <c r="R7" s="15"/>
    </row>
    <row r="8" spans="1:18" x14ac:dyDescent="0.3">
      <c r="A8" s="15"/>
      <c r="B8" s="3">
        <v>3</v>
      </c>
      <c r="C8" s="3">
        <v>20</v>
      </c>
      <c r="D8" s="3">
        <v>60</v>
      </c>
      <c r="E8" s="3">
        <v>16</v>
      </c>
      <c r="F8" s="3">
        <v>3</v>
      </c>
      <c r="G8" s="3">
        <v>16</v>
      </c>
      <c r="H8" s="3">
        <v>2</v>
      </c>
      <c r="I8" s="8">
        <v>10.053096491487338</v>
      </c>
      <c r="J8" s="8">
        <v>49</v>
      </c>
      <c r="K8" s="9">
        <v>1.0258261726007488E-2</v>
      </c>
      <c r="L8" s="8">
        <v>0.81666666666666665</v>
      </c>
      <c r="M8" s="8">
        <v>240</v>
      </c>
      <c r="N8" s="10">
        <v>1468773.7585772669</v>
      </c>
      <c r="O8" s="8">
        <v>0.3</v>
      </c>
      <c r="P8" s="11">
        <f>resultados!H5/100</f>
        <v>1.5690000000000001E-3</v>
      </c>
      <c r="Q8" s="8">
        <f>resultados!I5</f>
        <v>2.9538859026689184</v>
      </c>
      <c r="R8" s="15"/>
    </row>
    <row r="9" spans="1:18" x14ac:dyDescent="0.3">
      <c r="A9" s="15"/>
      <c r="B9" s="3">
        <v>4</v>
      </c>
      <c r="C9" s="3">
        <v>20</v>
      </c>
      <c r="D9" s="3">
        <v>60</v>
      </c>
      <c r="E9" s="3">
        <v>12</v>
      </c>
      <c r="F9" s="3">
        <v>4</v>
      </c>
      <c r="G9" s="3">
        <v>12</v>
      </c>
      <c r="H9" s="3">
        <v>2</v>
      </c>
      <c r="I9" s="8">
        <v>6.7858401317539538</v>
      </c>
      <c r="J9" s="8">
        <v>51.766666666666666</v>
      </c>
      <c r="K9" s="9">
        <v>6.554256405428803E-3</v>
      </c>
      <c r="L9" s="8">
        <v>0.86277777777777775</v>
      </c>
      <c r="M9" s="8">
        <v>240</v>
      </c>
      <c r="N9" s="10">
        <v>1148660.185340777</v>
      </c>
      <c r="O9" s="8">
        <v>0.3</v>
      </c>
      <c r="P9" s="11">
        <f>resultados!H6/100</f>
        <v>6.4035499999999995E-2</v>
      </c>
      <c r="Q9" s="8">
        <f>resultados!I6</f>
        <v>1.5217529285953535</v>
      </c>
      <c r="R9" s="15"/>
    </row>
    <row r="10" spans="1:18" x14ac:dyDescent="0.3">
      <c r="A10" s="15"/>
      <c r="B10" s="3">
        <v>5</v>
      </c>
      <c r="C10" s="3">
        <v>20</v>
      </c>
      <c r="D10" s="3">
        <v>60</v>
      </c>
      <c r="E10" s="3">
        <v>16</v>
      </c>
      <c r="F10" s="3">
        <v>4</v>
      </c>
      <c r="G10" s="3">
        <v>16</v>
      </c>
      <c r="H10" s="3">
        <v>2</v>
      </c>
      <c r="I10" s="8">
        <v>12.063715789784807</v>
      </c>
      <c r="J10" s="8">
        <v>51.233333333333334</v>
      </c>
      <c r="K10" s="9">
        <v>1.1773307537200526E-2</v>
      </c>
      <c r="L10" s="8">
        <v>0.85388888888888892</v>
      </c>
      <c r="M10" s="8">
        <v>240</v>
      </c>
      <c r="N10" s="10">
        <v>1769987.8133318396</v>
      </c>
      <c r="O10" s="8">
        <v>0.3</v>
      </c>
      <c r="P10" s="11">
        <f>resultados!H7/100</f>
        <v>3.9499999999999998E-5</v>
      </c>
      <c r="Q10" s="8">
        <f>resultados!I7</f>
        <v>3.9474136409657548</v>
      </c>
      <c r="R10" s="15"/>
    </row>
    <row r="11" spans="1:18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</sheetData>
  <mergeCells count="12">
    <mergeCell ref="Q4:Q5"/>
    <mergeCell ref="I4:I5"/>
    <mergeCell ref="J4:J5"/>
    <mergeCell ref="K4:K5"/>
    <mergeCell ref="B1:C1"/>
    <mergeCell ref="B2:C2"/>
    <mergeCell ref="P4:P5"/>
    <mergeCell ref="D4:D5"/>
    <mergeCell ref="C4:C5"/>
    <mergeCell ref="B4:B5"/>
    <mergeCell ref="E4:F4"/>
    <mergeCell ref="G4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83B7-DF8F-4FC6-90EB-5EBC5583E805}">
  <dimension ref="A1:T8"/>
  <sheetViews>
    <sheetView workbookViewId="0">
      <selection activeCell="F17" sqref="F17:F18"/>
    </sheetView>
  </sheetViews>
  <sheetFormatPr baseColWidth="10" defaultRowHeight="14.4" x14ac:dyDescent="0.3"/>
  <cols>
    <col min="4" max="4" width="9.44140625" customWidth="1"/>
    <col min="5" max="5" width="4" customWidth="1"/>
    <col min="6" max="6" width="9.109375" customWidth="1"/>
    <col min="7" max="7" width="3.33203125" customWidth="1"/>
    <col min="14" max="15" width="11.21875" customWidth="1"/>
  </cols>
  <sheetData>
    <row r="1" spans="1:20" x14ac:dyDescent="0.3">
      <c r="A1" s="1" t="s">
        <v>2</v>
      </c>
      <c r="B1" s="1">
        <v>240</v>
      </c>
    </row>
    <row r="2" spans="1:20" x14ac:dyDescent="0.3">
      <c r="A2" s="2" t="s">
        <v>3</v>
      </c>
      <c r="B2" s="2">
        <v>4200</v>
      </c>
      <c r="D2" s="19" t="s">
        <v>20</v>
      </c>
      <c r="E2" s="19"/>
      <c r="F2" s="19" t="s">
        <v>21</v>
      </c>
      <c r="G2" s="19"/>
      <c r="P2" s="20" t="s">
        <v>22</v>
      </c>
      <c r="Q2" s="20"/>
      <c r="R2" s="20" t="s">
        <v>23</v>
      </c>
      <c r="S2" s="20"/>
      <c r="T2" s="20" t="s">
        <v>24</v>
      </c>
    </row>
    <row r="3" spans="1:20" ht="28.8" x14ac:dyDescent="0.3"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6</v>
      </c>
      <c r="I3" s="4" t="s">
        <v>5</v>
      </c>
      <c r="J3" s="6" t="s">
        <v>15</v>
      </c>
      <c r="K3" s="4" t="s">
        <v>16</v>
      </c>
      <c r="L3" s="4" t="s">
        <v>2</v>
      </c>
      <c r="M3" s="14" t="s">
        <v>17</v>
      </c>
      <c r="N3" s="4" t="s">
        <v>18</v>
      </c>
      <c r="O3" s="4" t="s">
        <v>19</v>
      </c>
      <c r="P3" s="5" t="s">
        <v>7</v>
      </c>
      <c r="Q3" s="4" t="s">
        <v>8</v>
      </c>
      <c r="R3" s="5" t="s">
        <v>7</v>
      </c>
      <c r="S3" s="4" t="s">
        <v>8</v>
      </c>
      <c r="T3" s="20"/>
    </row>
    <row r="4" spans="1:20" x14ac:dyDescent="0.3">
      <c r="B4" s="7">
        <v>20</v>
      </c>
      <c r="C4" s="7">
        <v>60</v>
      </c>
      <c r="D4" s="3">
        <v>16</v>
      </c>
      <c r="E4" s="3">
        <v>4</v>
      </c>
      <c r="F4" s="3">
        <v>16</v>
      </c>
      <c r="G4" s="3">
        <v>2</v>
      </c>
      <c r="H4" s="8">
        <v>12.063715789784807</v>
      </c>
      <c r="I4" s="8">
        <v>50.233333333333334</v>
      </c>
      <c r="J4" s="9">
        <v>1.2007679950018054E-2</v>
      </c>
      <c r="K4" s="8">
        <v>0.8372222222222222</v>
      </c>
      <c r="L4" s="8">
        <v>240</v>
      </c>
      <c r="M4" s="10">
        <v>1724386.9676464531</v>
      </c>
      <c r="N4" s="8">
        <v>0.3</v>
      </c>
      <c r="O4" s="8">
        <v>1</v>
      </c>
      <c r="P4" s="11">
        <f>resultados!H3/100</f>
        <v>5.7000000000000003E-5</v>
      </c>
      <c r="Q4" s="12">
        <f>resultados!I3</f>
        <v>3.8586823353645929</v>
      </c>
      <c r="R4" s="11">
        <f>resultados!K3/100</f>
        <v>5.3221936804015435E-5</v>
      </c>
      <c r="S4" s="12">
        <f>resultados!L3</f>
        <v>3.8754133042193044</v>
      </c>
      <c r="T4" s="13">
        <f>(S4-Q4)/Q4</f>
        <v>4.3359280190994609E-3</v>
      </c>
    </row>
    <row r="5" spans="1:20" x14ac:dyDescent="0.3">
      <c r="B5" s="7">
        <v>20</v>
      </c>
      <c r="C5" s="7">
        <v>60</v>
      </c>
      <c r="D5" s="3">
        <v>16</v>
      </c>
      <c r="E5" s="3">
        <v>4</v>
      </c>
      <c r="F5" s="3">
        <v>16</v>
      </c>
      <c r="G5" s="3">
        <v>1</v>
      </c>
      <c r="H5" s="8">
        <v>10.053096491487338</v>
      </c>
      <c r="I5" s="8">
        <v>52.7</v>
      </c>
      <c r="J5" s="9">
        <v>9.5380422120373218E-3</v>
      </c>
      <c r="K5" s="8">
        <v>0.87833333333333341</v>
      </c>
      <c r="L5" s="8">
        <v>240</v>
      </c>
      <c r="M5" s="10">
        <v>1609376.3661072089</v>
      </c>
      <c r="N5" s="8">
        <v>0.3</v>
      </c>
      <c r="O5" s="8">
        <v>1</v>
      </c>
      <c r="P5" s="11">
        <f>resultados!H4/100</f>
        <v>4.2000000000000002E-4</v>
      </c>
      <c r="Q5" s="12">
        <f>resultados!I4</f>
        <v>3.3392662889509244</v>
      </c>
      <c r="R5" s="11">
        <f>resultados!K4/100</f>
        <v>3.9481987735257018E-4</v>
      </c>
      <c r="S5" s="12">
        <f>resultados!L4</f>
        <v>3.356401036069788</v>
      </c>
      <c r="T5" s="13">
        <f>(S5-Q5)/Q5</f>
        <v>5.1312910190959224E-3</v>
      </c>
    </row>
    <row r="6" spans="1:20" x14ac:dyDescent="0.3">
      <c r="B6" s="7">
        <v>20</v>
      </c>
      <c r="C6" s="7">
        <v>60</v>
      </c>
      <c r="D6" s="3">
        <v>16</v>
      </c>
      <c r="E6" s="3">
        <v>3</v>
      </c>
      <c r="F6" s="3">
        <v>16</v>
      </c>
      <c r="G6" s="3">
        <v>2</v>
      </c>
      <c r="H6" s="8">
        <v>10.053096491487338</v>
      </c>
      <c r="I6" s="8">
        <v>49</v>
      </c>
      <c r="J6" s="9">
        <v>1.0258261726007488E-2</v>
      </c>
      <c r="K6" s="8">
        <v>0.81666666666666665</v>
      </c>
      <c r="L6" s="8">
        <v>240</v>
      </c>
      <c r="M6" s="10">
        <v>1468773.7585772669</v>
      </c>
      <c r="N6" s="8">
        <v>0.3</v>
      </c>
      <c r="O6" s="8">
        <v>1</v>
      </c>
      <c r="P6" s="11">
        <f>resultados!H5/100</f>
        <v>1.5690000000000001E-3</v>
      </c>
      <c r="Q6" s="12">
        <f>resultados!I5</f>
        <v>2.9538859026689184</v>
      </c>
      <c r="R6" s="11">
        <f>resultados!K5/100</f>
        <v>1.4757461238043001E-3</v>
      </c>
      <c r="S6" s="12">
        <f>resultados!L5</f>
        <v>2.972745337286534</v>
      </c>
      <c r="T6" s="13">
        <f>(S6-Q6)/Q6</f>
        <v>6.384618512372332E-3</v>
      </c>
    </row>
    <row r="7" spans="1:20" x14ac:dyDescent="0.3">
      <c r="B7" s="7">
        <v>20</v>
      </c>
      <c r="C7" s="7">
        <v>60</v>
      </c>
      <c r="D7" s="3">
        <v>12</v>
      </c>
      <c r="E7" s="3">
        <v>4</v>
      </c>
      <c r="F7" s="3">
        <v>12</v>
      </c>
      <c r="G7" s="3">
        <v>2</v>
      </c>
      <c r="H7" s="8">
        <v>6.7858401317539538</v>
      </c>
      <c r="I7" s="8">
        <v>51.766666666666666</v>
      </c>
      <c r="J7" s="9">
        <v>6.554256405428803E-3</v>
      </c>
      <c r="K7" s="8">
        <v>0.86277777777777775</v>
      </c>
      <c r="L7" s="8">
        <v>240</v>
      </c>
      <c r="M7" s="10">
        <v>1148660.185340777</v>
      </c>
      <c r="N7" s="8">
        <v>0.3</v>
      </c>
      <c r="O7" s="8">
        <v>1</v>
      </c>
      <c r="P7" s="11">
        <f>resultados!H6/100</f>
        <v>6.4035499999999995E-2</v>
      </c>
      <c r="Q7" s="12">
        <f>resultados!I6</f>
        <v>1.5217529285953535</v>
      </c>
      <c r="R7" s="11">
        <f>resultados!K6/100</f>
        <v>6.2800778224006759E-2</v>
      </c>
      <c r="S7" s="12">
        <f>resultados!L6</f>
        <v>1.5316794478760249</v>
      </c>
      <c r="T7" s="13">
        <f>(S7-Q7)/Q7</f>
        <v>6.5230820944330806E-3</v>
      </c>
    </row>
    <row r="8" spans="1:20" x14ac:dyDescent="0.3">
      <c r="B8" s="7">
        <v>20</v>
      </c>
      <c r="C8" s="7">
        <v>60</v>
      </c>
      <c r="D8" s="3">
        <v>16</v>
      </c>
      <c r="E8" s="3">
        <v>4</v>
      </c>
      <c r="F8" s="3">
        <v>16</v>
      </c>
      <c r="G8" s="3">
        <v>2</v>
      </c>
      <c r="H8" s="8">
        <v>12.063715789784807</v>
      </c>
      <c r="I8" s="8">
        <v>51.233333333333334</v>
      </c>
      <c r="J8" s="9">
        <v>1.1773307537200526E-2</v>
      </c>
      <c r="K8" s="8">
        <v>0.85388888888888892</v>
      </c>
      <c r="L8" s="8">
        <v>240</v>
      </c>
      <c r="M8" s="10">
        <v>1769987.8133318396</v>
      </c>
      <c r="N8" s="8">
        <v>0.3</v>
      </c>
      <c r="O8" s="8">
        <v>1</v>
      </c>
      <c r="P8" s="11">
        <f>resultados!H7/100</f>
        <v>3.9499999999999998E-5</v>
      </c>
      <c r="Q8" s="12">
        <f>resultados!I7</f>
        <v>3.9474136409657548</v>
      </c>
      <c r="R8" s="11">
        <f>resultados!K7/100</f>
        <v>3.3703801877060791E-5</v>
      </c>
      <c r="S8" s="12">
        <f>resultados!L7</f>
        <v>3.985255327237665</v>
      </c>
      <c r="T8" s="13">
        <f>(S8-Q8)/Q8</f>
        <v>9.5864507026053748E-3</v>
      </c>
    </row>
  </sheetData>
  <mergeCells count="5">
    <mergeCell ref="D2:E2"/>
    <mergeCell ref="F2:G2"/>
    <mergeCell ref="P2:Q2"/>
    <mergeCell ref="R2:S2"/>
    <mergeCell ref="T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Graficos</vt:lpstr>
      <vt:lpstr>Comparacion metodos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Simon</dc:creator>
  <cp:lastModifiedBy>Victoria Simon</cp:lastModifiedBy>
  <dcterms:created xsi:type="dcterms:W3CDTF">2024-12-05T01:40:24Z</dcterms:created>
  <dcterms:modified xsi:type="dcterms:W3CDTF">2024-12-05T11:43:36Z</dcterms:modified>
</cp:coreProperties>
</file>