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gc243_students_waikato_ac_nz/Documents/Documents/Desktop/PhD/ANALYSIS/1.MFA-LCA/Buildings_LCAquick ID/"/>
    </mc:Choice>
  </mc:AlternateContent>
  <xr:revisionPtr revIDLastSave="1225" documentId="11_F25DC773A252ABDACC1048BE299C57705BDE5900" xr6:coauthVersionLast="47" xr6:coauthVersionMax="47" xr10:uidLastSave="{E58DF889-2B7E-4A3A-8EEC-8A3022D6CC8D}"/>
  <bookViews>
    <workbookView xWindow="57480" yWindow="-120" windowWidth="29040" windowHeight="15720" tabRatio="717" xr2:uid="{00000000-000D-0000-FFFF-FFFF00000000}"/>
  </bookViews>
  <sheets>
    <sheet name="A_1" sheetId="1" r:id="rId1"/>
    <sheet name="A_2" sheetId="2" r:id="rId2"/>
    <sheet name="T1_H" sheetId="19" r:id="rId3"/>
    <sheet name="T2_W" sheetId="21" r:id="rId4"/>
    <sheet name="T3_P" sheetId="20" r:id="rId5"/>
    <sheet name="T_4" sheetId="3" r:id="rId6"/>
    <sheet name="DD_1" sheetId="10" r:id="rId7"/>
    <sheet name="DD_2" sheetId="11" r:id="rId8"/>
    <sheet name="DD_3" sheetId="12" r:id="rId9"/>
    <sheet name="DD_4" sheetId="13" r:id="rId10"/>
    <sheet name="SD_1" sheetId="4" r:id="rId11"/>
    <sheet name="SD_2" sheetId="5" r:id="rId12"/>
    <sheet name="SD_3" sheetId="6" r:id="rId13"/>
    <sheet name="SD_4" sheetId="7" r:id="rId14"/>
    <sheet name="SD_5" sheetId="8" r:id="rId15"/>
    <sheet name="SD_6" sheetId="9" r:id="rId16"/>
  </sheets>
  <externalReferences>
    <externalReference r:id="rId17"/>
    <externalReference r:id="rId18"/>
  </externalReferences>
  <definedNames>
    <definedName name="AreaOrNoOcc" localSheetId="2">'[1]BENCHMARK Avge CALCULATIONS TAB'!$Z$256</definedName>
    <definedName name="AreaOrNoOcc" localSheetId="3">'[1]BENCHMARK Avge CALCULATIONS TAB'!$Z$256</definedName>
    <definedName name="AreaOrNoOcc" localSheetId="4">'[1]BENCHMARK Avge CALCULATIONS TAB'!$Z$256</definedName>
    <definedName name="AreaOrNoOcc">'[2]BENCHMARK Avge CALCULATIONS TAB'!$Z$256</definedName>
    <definedName name="CBI_Level_1">[2]!Table1[#Headers]</definedName>
    <definedName name="CBI_Level_2" localSheetId="2">INDEX([1]!Table1[#Data],0,MATCH('[1]1a For Ref - CBI Codes'!$Z$9,[1]!Table1[#Headers],0))</definedName>
    <definedName name="CBI_Level_2" localSheetId="3">INDEX([1]!Table1[#Data],0,MATCH('[1]1a For Ref - CBI Codes'!$Z$9,[1]!Table1[#Headers],0))</definedName>
    <definedName name="CBI_Level_2" localSheetId="4">INDEX([1]!Table1[#Data],0,MATCH('[1]1a For Ref - CBI Codes'!$Z$9,[1]!Table1[#Headers],0))</definedName>
    <definedName name="CBI_Level_2">INDEX([2]!Table1[#Data],0,MATCH('[2]1a For Ref - CBI Codes'!$Z$9,[2]!Table1[#Headers],0))</definedName>
    <definedName name="CBI_Level_3" localSheetId="2">INDEX([1]!Table2[#Data],0,MATCH('[1]1a For Ref - CBI Codes'!$AB$9,[1]!Table2[#Headers],0))</definedName>
    <definedName name="CBI_Level_3" localSheetId="3">INDEX([1]!Table2[#Data],0,MATCH('[1]1a For Ref - CBI Codes'!$AB$9,[1]!Table2[#Headers],0))</definedName>
    <definedName name="CBI_Level_3" localSheetId="4">INDEX([1]!Table2[#Data],0,MATCH('[1]1a For Ref - CBI Codes'!$AB$9,[1]!Table2[#Headers],0))</definedName>
    <definedName name="CBI_Level_3">INDEX([2]!Table2[#Data],0,MATCH('[2]1a For Ref - CBI Codes'!$AB$9,[2]!Table2[#Headers],0))</definedName>
    <definedName name="CBI_Level_4" localSheetId="2">INDEX([1]!Table3[#Data],0,MATCH('[1]1a For Ref - CBI Codes'!$AD$9,[1]!Table3[#Headers],0))</definedName>
    <definedName name="CBI_Level_4" localSheetId="3">INDEX([1]!Table3[#Data],0,MATCH('[1]1a For Ref - CBI Codes'!$AD$9,[1]!Table3[#Headers],0))</definedName>
    <definedName name="CBI_Level_4" localSheetId="4">INDEX([1]!Table3[#Data],0,MATCH('[1]1a For Ref - CBI Codes'!$AD$9,[1]!Table3[#Headers],0))</definedName>
    <definedName name="CBI_Level_4">INDEX([2]!Table3[#Data],0,MATCH('[2]1a For Ref - CBI Codes'!$AD$9,[2]!Table3[#Headers],0))</definedName>
    <definedName name="CZ" localSheetId="2">#REF!</definedName>
    <definedName name="CZ" localSheetId="3">#REF!</definedName>
    <definedName name="CZ" localSheetId="4">#REF!</definedName>
    <definedName name="CZ">#REF!</definedName>
    <definedName name="EE_Level_3" localSheetId="2">INDEX([1]!Table5[#Data],0,MATCH('[1]1a - Element Codes'!$AB$9,[1]!Table5[#Headers],0))</definedName>
    <definedName name="EE_Level_3" localSheetId="3">INDEX([1]!Table5[#Data],0,MATCH('[1]1a - Element Codes'!$AB$9,[1]!Table5[#Headers],0))</definedName>
    <definedName name="EE_Level_3" localSheetId="4">INDEX([1]!Table5[#Data],0,MATCH('[1]1a - Element Codes'!$AB$9,[1]!Table5[#Headers],0))</definedName>
    <definedName name="EE_Level_3">INDEX([2]!Table5[#Data],0,MATCH('[2]1a - Element Codes'!$AB$9,[2]!Table5[#Headers],0))</definedName>
    <definedName name="FloorArea" localSheetId="2">'[1]4a_Summary Analysis'!$M$11</definedName>
    <definedName name="FloorArea" localSheetId="3">'[1]4a_Summary Analysis'!$M$11</definedName>
    <definedName name="FloorArea" localSheetId="4">'[1]4a_Summary Analysis'!$M$11</definedName>
    <definedName name="FloorArea">'[2]4a_Summary Analysis'!$M$11</definedName>
    <definedName name="gd" localSheetId="2">'[1]SUMMED Sorted Mat Quant.'!#REF!</definedName>
    <definedName name="gd" localSheetId="3">'[1]SUMMED Sorted Mat Quant.'!#REF!</definedName>
    <definedName name="gd" localSheetId="4">'[1]SUMMED Sorted Mat Quant.'!#REF!</definedName>
    <definedName name="gd">'[2]SUMMED Sorted Mat Quant.'!#REF!</definedName>
    <definedName name="go" localSheetId="2">#REF!</definedName>
    <definedName name="go" localSheetId="3">#REF!</definedName>
    <definedName name="go" localSheetId="4">#REF!</definedName>
    <definedName name="go">#REF!</definedName>
    <definedName name="NoOccupants" localSheetId="2">'[1]4a_Summary Analysis'!$M$8</definedName>
    <definedName name="NoOccupants" localSheetId="3">'[1]4a_Summary Analysis'!$M$8</definedName>
    <definedName name="NoOccupants" localSheetId="4">'[1]4a_Summary Analysis'!$M$8</definedName>
    <definedName name="NoOccupants">'[2]4a_Summary Analysis'!$M$8</definedName>
    <definedName name="PR_Level_10">INDEX([2]!Table14[#Data],0,MATCH(#REF!,[2]!Table14[#Headers],0))</definedName>
    <definedName name="PR_Level_3">[2]!Table15[#Headers]</definedName>
    <definedName name="PR_Level_4">INDEX([2]!Table15[#Data],0,MATCH(#REF!,[2]!Table15[#Headers],0))</definedName>
    <definedName name="PR_Level_5">INDEX([2]!Table9[#Data],0,MATCH(#REF!,[2]!Table9[#Headers],0))</definedName>
    <definedName name="PR_Level_6">INDEX([2]!Table10[#Data],0,MATCH(#REF!,[2]!Table10[#Headers],0))</definedName>
    <definedName name="PR_Level_7">INDEX([2]!Table11[#Data],0,MATCH(#REF!,[2]!Table11[#Headers],0))</definedName>
    <definedName name="PR_Level_8">INDEX([2]!Table12[#Data],0,MATCH(#REF!,[2]!Table12[#Headers],0))</definedName>
    <definedName name="PR_Level_9">INDEX([2]!Table13[#Data],0,MATCH(#REF!,[2]!Table13[#Headers],0))</definedName>
    <definedName name="uuhgvf">[2]!Table1[#Headers]</definedName>
    <definedName name="YearsOfCB" localSheetId="2">'[1]BENCHMARK Avge CALCULATIONS TAB'!$X$258</definedName>
    <definedName name="YearsOfCB" localSheetId="3">'[1]BENCHMARK Avge CALCULATIONS TAB'!$X$258</definedName>
    <definedName name="YearsOfCB" localSheetId="4">'[1]BENCHMARK Avge CALCULATIONS TAB'!$X$258</definedName>
    <definedName name="YearsOfCB">'[2]BENCHMARK Avge CALCULATIONS TAB'!$X$258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" i="1" l="1"/>
  <c r="E6" i="9" l="1"/>
  <c r="E5" i="9"/>
  <c r="E3" i="9"/>
  <c r="E2" i="9"/>
  <c r="E6" i="8"/>
  <c r="E5" i="8"/>
  <c r="E3" i="8"/>
  <c r="E2" i="8"/>
  <c r="E6" i="6"/>
  <c r="E5" i="6"/>
  <c r="E3" i="6"/>
  <c r="E2" i="6"/>
  <c r="E6" i="4"/>
  <c r="E5" i="4"/>
  <c r="E3" i="4"/>
  <c r="E2" i="4"/>
  <c r="E6" i="12"/>
  <c r="E5" i="12"/>
  <c r="E3" i="12"/>
  <c r="E2" i="12"/>
  <c r="E6" i="11"/>
  <c r="E5" i="11"/>
  <c r="E3" i="11"/>
  <c r="E2" i="11"/>
  <c r="E6" i="3"/>
  <c r="E5" i="3"/>
  <c r="E3" i="3"/>
  <c r="E2" i="3"/>
  <c r="E8" i="10" l="1"/>
  <c r="F7" i="10"/>
  <c r="G7" i="10"/>
  <c r="H7" i="10"/>
  <c r="I7" i="10"/>
  <c r="J7" i="10"/>
  <c r="K7" i="10"/>
  <c r="L7" i="10"/>
  <c r="M7" i="10"/>
  <c r="N7" i="10"/>
  <c r="F8" i="10"/>
  <c r="G8" i="10"/>
  <c r="H8" i="10"/>
  <c r="I8" i="10"/>
  <c r="J8" i="10"/>
  <c r="K8" i="10"/>
  <c r="L8" i="10"/>
  <c r="M8" i="10"/>
  <c r="N8" i="10"/>
  <c r="E7" i="10" l="1"/>
  <c r="E7" i="1" l="1"/>
  <c r="E10" i="1" s="1"/>
  <c r="I119" i="11"/>
  <c r="I120" i="11" s="1"/>
  <c r="J119" i="11"/>
  <c r="J120" i="11" s="1"/>
  <c r="K119" i="11"/>
  <c r="K120" i="11" s="1"/>
  <c r="L119" i="11"/>
  <c r="L120" i="11" s="1"/>
  <c r="M119" i="11"/>
  <c r="M120" i="11" s="1"/>
  <c r="N119" i="11"/>
  <c r="N120" i="11" s="1"/>
  <c r="O119" i="11"/>
  <c r="O120" i="11" s="1"/>
  <c r="P119" i="11"/>
  <c r="P120" i="11" s="1"/>
  <c r="Q119" i="11"/>
  <c r="Q120" i="11" s="1"/>
  <c r="R119" i="11"/>
  <c r="R120" i="11" s="1"/>
  <c r="S119" i="11"/>
  <c r="S120" i="11" s="1"/>
  <c r="T119" i="11"/>
  <c r="T120" i="11" s="1"/>
  <c r="U119" i="11"/>
  <c r="U120" i="11" s="1"/>
  <c r="V119" i="11"/>
  <c r="V120" i="11" s="1"/>
  <c r="W119" i="11"/>
  <c r="W120" i="11" s="1"/>
  <c r="X119" i="11"/>
  <c r="X120" i="11" s="1"/>
  <c r="Y119" i="11"/>
  <c r="Y120" i="11" s="1"/>
  <c r="Z119" i="11"/>
  <c r="Z120" i="11" s="1"/>
  <c r="AA119" i="11"/>
  <c r="AA120" i="11" s="1"/>
  <c r="AB119" i="11"/>
  <c r="AB120" i="11" s="1"/>
  <c r="AC119" i="11"/>
  <c r="AC120" i="11" s="1"/>
  <c r="AD119" i="11"/>
  <c r="AD120" i="11" s="1"/>
  <c r="AE119" i="11"/>
  <c r="AE120" i="11" s="1"/>
  <c r="AF119" i="11"/>
  <c r="AF120" i="11" s="1"/>
  <c r="AG119" i="11"/>
  <c r="AG120" i="11" s="1"/>
  <c r="AH119" i="11"/>
  <c r="AH120" i="11" s="1"/>
  <c r="AI119" i="11"/>
  <c r="AI120" i="11" s="1"/>
  <c r="AJ119" i="11"/>
  <c r="AJ120" i="11" s="1"/>
  <c r="AK119" i="11"/>
  <c r="AK120" i="11" s="1"/>
  <c r="AL119" i="11"/>
  <c r="AL120" i="11" s="1"/>
  <c r="AM119" i="11"/>
  <c r="AM120" i="11" s="1"/>
  <c r="AN119" i="11"/>
  <c r="AN120" i="11" s="1"/>
  <c r="AO119" i="11"/>
  <c r="AO120" i="11" s="1"/>
  <c r="AP119" i="11"/>
  <c r="AP120" i="11" s="1"/>
  <c r="AQ119" i="11"/>
  <c r="AQ120" i="11" s="1"/>
  <c r="AR119" i="11"/>
  <c r="AR120" i="11" s="1"/>
  <c r="AS119" i="11"/>
  <c r="AS120" i="11" s="1"/>
  <c r="AT119" i="11"/>
  <c r="AT120" i="11" s="1"/>
  <c r="AU119" i="11"/>
  <c r="AU120" i="11" s="1"/>
  <c r="AV119" i="11"/>
  <c r="AV120" i="11" s="1"/>
  <c r="AW119" i="11"/>
  <c r="AW120" i="11" s="1"/>
  <c r="AX119" i="11"/>
  <c r="AX120" i="11" s="1"/>
  <c r="AY119" i="11"/>
  <c r="AY120" i="11" s="1"/>
  <c r="AZ119" i="11"/>
  <c r="AZ120" i="11" s="1"/>
  <c r="BA119" i="11"/>
  <c r="BA120" i="11" s="1"/>
  <c r="BB119" i="11"/>
  <c r="BB120" i="11" s="1"/>
  <c r="BC119" i="11"/>
  <c r="BC120" i="11" s="1"/>
  <c r="BD119" i="11"/>
  <c r="BD120" i="11" s="1"/>
  <c r="BE119" i="11"/>
  <c r="BE120" i="11" s="1"/>
  <c r="H119" i="11"/>
  <c r="H120" i="11" s="1"/>
  <c r="N12" i="9" l="1"/>
  <c r="M12" i="9"/>
  <c r="J12" i="9"/>
  <c r="I12" i="9"/>
  <c r="H12" i="9"/>
  <c r="G12" i="9"/>
  <c r="L11" i="9"/>
  <c r="K11" i="9"/>
  <c r="F11" i="9"/>
  <c r="N10" i="9"/>
  <c r="M10" i="9"/>
  <c r="J10" i="9"/>
  <c r="I10" i="9"/>
  <c r="H10" i="9"/>
  <c r="G10" i="9"/>
  <c r="N9" i="9"/>
  <c r="N15" i="9" s="1"/>
  <c r="M9" i="9"/>
  <c r="M15" i="9" s="1"/>
  <c r="L9" i="9"/>
  <c r="L15" i="9" s="1"/>
  <c r="K9" i="9"/>
  <c r="K12" i="9" s="1"/>
  <c r="J9" i="9"/>
  <c r="J15" i="9" s="1"/>
  <c r="I9" i="9"/>
  <c r="I15" i="9" s="1"/>
  <c r="H9" i="9"/>
  <c r="H15" i="9" s="1"/>
  <c r="G9" i="9"/>
  <c r="G15" i="9" s="1"/>
  <c r="F9" i="9"/>
  <c r="F15" i="9" s="1"/>
  <c r="E9" i="9"/>
  <c r="E15" i="9" s="1"/>
  <c r="N8" i="9"/>
  <c r="N14" i="9" s="1"/>
  <c r="M8" i="9"/>
  <c r="M11" i="9" s="1"/>
  <c r="L8" i="9"/>
  <c r="L14" i="9" s="1"/>
  <c r="K8" i="9"/>
  <c r="K14" i="9" s="1"/>
  <c r="J8" i="9"/>
  <c r="J11" i="9" s="1"/>
  <c r="I8" i="9"/>
  <c r="I11" i="9" s="1"/>
  <c r="H8" i="9"/>
  <c r="H11" i="9" s="1"/>
  <c r="G8" i="9"/>
  <c r="G11" i="9" s="1"/>
  <c r="F8" i="9"/>
  <c r="F14" i="9" s="1"/>
  <c r="E8" i="9"/>
  <c r="E14" i="9" s="1"/>
  <c r="N7" i="9"/>
  <c r="N13" i="9" s="1"/>
  <c r="M7" i="9"/>
  <c r="M13" i="9" s="1"/>
  <c r="L7" i="9"/>
  <c r="L13" i="9" s="1"/>
  <c r="K7" i="9"/>
  <c r="K13" i="9" s="1"/>
  <c r="J7" i="9"/>
  <c r="J13" i="9" s="1"/>
  <c r="I7" i="9"/>
  <c r="I13" i="9" s="1"/>
  <c r="H7" i="9"/>
  <c r="H13" i="9" s="1"/>
  <c r="G7" i="9"/>
  <c r="G13" i="9" s="1"/>
  <c r="F7" i="9"/>
  <c r="F13" i="9" s="1"/>
  <c r="E7" i="9"/>
  <c r="E13" i="9" s="1"/>
  <c r="H13" i="8"/>
  <c r="N12" i="8"/>
  <c r="M12" i="8"/>
  <c r="K12" i="8"/>
  <c r="L11" i="8"/>
  <c r="J11" i="8"/>
  <c r="I11" i="8"/>
  <c r="H11" i="8"/>
  <c r="G11" i="8"/>
  <c r="F11" i="8"/>
  <c r="N10" i="8"/>
  <c r="M10" i="8"/>
  <c r="K10" i="8"/>
  <c r="N9" i="8"/>
  <c r="N15" i="8" s="1"/>
  <c r="M9" i="8"/>
  <c r="M15" i="8" s="1"/>
  <c r="L9" i="8"/>
  <c r="L15" i="8" s="1"/>
  <c r="K9" i="8"/>
  <c r="K15" i="8" s="1"/>
  <c r="J9" i="8"/>
  <c r="J15" i="8" s="1"/>
  <c r="I9" i="8"/>
  <c r="I15" i="8" s="1"/>
  <c r="H9" i="8"/>
  <c r="H15" i="8" s="1"/>
  <c r="G9" i="8"/>
  <c r="G12" i="8" s="1"/>
  <c r="F9" i="8"/>
  <c r="F15" i="8" s="1"/>
  <c r="E9" i="8"/>
  <c r="E12" i="8" s="1"/>
  <c r="N8" i="8"/>
  <c r="N11" i="8" s="1"/>
  <c r="M8" i="8"/>
  <c r="M11" i="8" s="1"/>
  <c r="L8" i="8"/>
  <c r="L14" i="8" s="1"/>
  <c r="K8" i="8"/>
  <c r="K11" i="8" s="1"/>
  <c r="J8" i="8"/>
  <c r="J14" i="8" s="1"/>
  <c r="I8" i="8"/>
  <c r="I14" i="8" s="1"/>
  <c r="H8" i="8"/>
  <c r="H14" i="8" s="1"/>
  <c r="G8" i="8"/>
  <c r="G14" i="8" s="1"/>
  <c r="F8" i="8"/>
  <c r="F14" i="8" s="1"/>
  <c r="E8" i="8"/>
  <c r="E14" i="8" s="1"/>
  <c r="N7" i="8"/>
  <c r="N13" i="8" s="1"/>
  <c r="M7" i="8"/>
  <c r="M13" i="8" s="1"/>
  <c r="L7" i="8"/>
  <c r="L13" i="8" s="1"/>
  <c r="K7" i="8"/>
  <c r="K13" i="8" s="1"/>
  <c r="J7" i="8"/>
  <c r="J13" i="8" s="1"/>
  <c r="I7" i="8"/>
  <c r="I13" i="8" s="1"/>
  <c r="H7" i="8"/>
  <c r="H10" i="8" s="1"/>
  <c r="G7" i="8"/>
  <c r="G13" i="8" s="1"/>
  <c r="F7" i="8"/>
  <c r="F10" i="8" s="1"/>
  <c r="E7" i="8"/>
  <c r="E13" i="8" s="1"/>
  <c r="I15" i="7"/>
  <c r="H15" i="7"/>
  <c r="F15" i="7"/>
  <c r="N14" i="7"/>
  <c r="M14" i="7"/>
  <c r="I13" i="7"/>
  <c r="N12" i="7"/>
  <c r="M12" i="7"/>
  <c r="L11" i="7"/>
  <c r="K11" i="7"/>
  <c r="J11" i="7"/>
  <c r="I11" i="7"/>
  <c r="H11" i="7"/>
  <c r="G11" i="7"/>
  <c r="F11" i="7"/>
  <c r="E11" i="7"/>
  <c r="N10" i="7"/>
  <c r="M10" i="7"/>
  <c r="N9" i="7"/>
  <c r="N15" i="7" s="1"/>
  <c r="M9" i="7"/>
  <c r="M15" i="7" s="1"/>
  <c r="L9" i="7"/>
  <c r="L15" i="7" s="1"/>
  <c r="K9" i="7"/>
  <c r="K15" i="7" s="1"/>
  <c r="J9" i="7"/>
  <c r="J15" i="7" s="1"/>
  <c r="I9" i="7"/>
  <c r="I12" i="7" s="1"/>
  <c r="H9" i="7"/>
  <c r="H12" i="7" s="1"/>
  <c r="G9" i="7"/>
  <c r="G12" i="7" s="1"/>
  <c r="F9" i="7"/>
  <c r="F12" i="7" s="1"/>
  <c r="E9" i="7"/>
  <c r="E15" i="7" s="1"/>
  <c r="N8" i="7"/>
  <c r="N11" i="7" s="1"/>
  <c r="M8" i="7"/>
  <c r="M11" i="7" s="1"/>
  <c r="L8" i="7"/>
  <c r="L14" i="7" s="1"/>
  <c r="K8" i="7"/>
  <c r="K14" i="7" s="1"/>
  <c r="J8" i="7"/>
  <c r="J14" i="7" s="1"/>
  <c r="I8" i="7"/>
  <c r="I14" i="7" s="1"/>
  <c r="H8" i="7"/>
  <c r="H14" i="7" s="1"/>
  <c r="G8" i="7"/>
  <c r="G14" i="7" s="1"/>
  <c r="F8" i="7"/>
  <c r="F14" i="7" s="1"/>
  <c r="E8" i="7"/>
  <c r="E14" i="7" s="1"/>
  <c r="N7" i="7"/>
  <c r="N13" i="7" s="1"/>
  <c r="M7" i="7"/>
  <c r="M13" i="7" s="1"/>
  <c r="L7" i="7"/>
  <c r="L13" i="7" s="1"/>
  <c r="K7" i="7"/>
  <c r="K13" i="7" s="1"/>
  <c r="J7" i="7"/>
  <c r="J13" i="7" s="1"/>
  <c r="I7" i="7"/>
  <c r="I10" i="7" s="1"/>
  <c r="H7" i="7"/>
  <c r="H13" i="7" s="1"/>
  <c r="G7" i="7"/>
  <c r="G13" i="7" s="1"/>
  <c r="F7" i="7"/>
  <c r="F13" i="7" s="1"/>
  <c r="E7" i="7"/>
  <c r="E13" i="7" s="1"/>
  <c r="N13" i="6"/>
  <c r="N9" i="6"/>
  <c r="N12" i="6" s="1"/>
  <c r="M9" i="6"/>
  <c r="M12" i="6" s="1"/>
  <c r="L9" i="6"/>
  <c r="L15" i="6" s="1"/>
  <c r="K9" i="6"/>
  <c r="K15" i="6" s="1"/>
  <c r="J9" i="6"/>
  <c r="J15" i="6" s="1"/>
  <c r="I9" i="6"/>
  <c r="I15" i="6" s="1"/>
  <c r="H9" i="6"/>
  <c r="H15" i="6" s="1"/>
  <c r="G9" i="6"/>
  <c r="G15" i="6" s="1"/>
  <c r="F9" i="6"/>
  <c r="F15" i="6" s="1"/>
  <c r="E9" i="6"/>
  <c r="E15" i="6" s="1"/>
  <c r="N8" i="6"/>
  <c r="N14" i="6" s="1"/>
  <c r="M8" i="6"/>
  <c r="M14" i="6" s="1"/>
  <c r="L8" i="6"/>
  <c r="L11" i="6" s="1"/>
  <c r="K8" i="6"/>
  <c r="K11" i="6" s="1"/>
  <c r="J8" i="6"/>
  <c r="J14" i="6" s="1"/>
  <c r="I8" i="6"/>
  <c r="I14" i="6" s="1"/>
  <c r="H8" i="6"/>
  <c r="H14" i="6" s="1"/>
  <c r="G8" i="6"/>
  <c r="G14" i="6" s="1"/>
  <c r="F8" i="6"/>
  <c r="F14" i="6" s="1"/>
  <c r="E8" i="6"/>
  <c r="E14" i="6" s="1"/>
  <c r="N7" i="6"/>
  <c r="N10" i="6" s="1"/>
  <c r="M7" i="6"/>
  <c r="M10" i="6" s="1"/>
  <c r="L7" i="6"/>
  <c r="L13" i="6" s="1"/>
  <c r="K7" i="6"/>
  <c r="K13" i="6" s="1"/>
  <c r="J7" i="6"/>
  <c r="J13" i="6" s="1"/>
  <c r="I7" i="6"/>
  <c r="I13" i="6" s="1"/>
  <c r="H7" i="6"/>
  <c r="H13" i="6" s="1"/>
  <c r="G7" i="6"/>
  <c r="G13" i="6" s="1"/>
  <c r="F7" i="6"/>
  <c r="F13" i="6" s="1"/>
  <c r="E7" i="6"/>
  <c r="E13" i="6" s="1"/>
  <c r="H15" i="5"/>
  <c r="H14" i="5"/>
  <c r="I13" i="5"/>
  <c r="H13" i="5"/>
  <c r="N11" i="5"/>
  <c r="L11" i="5"/>
  <c r="K11" i="5"/>
  <c r="J11" i="5"/>
  <c r="I11" i="5"/>
  <c r="H11" i="5"/>
  <c r="G11" i="5"/>
  <c r="F11" i="5"/>
  <c r="E11" i="5"/>
  <c r="N9" i="5"/>
  <c r="N12" i="5" s="1"/>
  <c r="M9" i="5"/>
  <c r="M15" i="5" s="1"/>
  <c r="L9" i="5"/>
  <c r="L15" i="5" s="1"/>
  <c r="K9" i="5"/>
  <c r="K15" i="5" s="1"/>
  <c r="J9" i="5"/>
  <c r="J15" i="5" s="1"/>
  <c r="I9" i="5"/>
  <c r="I15" i="5" s="1"/>
  <c r="H9" i="5"/>
  <c r="H12" i="5" s="1"/>
  <c r="G9" i="5"/>
  <c r="G15" i="5" s="1"/>
  <c r="F9" i="5"/>
  <c r="F15" i="5" s="1"/>
  <c r="E9" i="5"/>
  <c r="E15" i="5" s="1"/>
  <c r="N8" i="5"/>
  <c r="N14" i="5" s="1"/>
  <c r="M8" i="5"/>
  <c r="M11" i="5" s="1"/>
  <c r="L8" i="5"/>
  <c r="L14" i="5" s="1"/>
  <c r="K8" i="5"/>
  <c r="K14" i="5" s="1"/>
  <c r="J8" i="5"/>
  <c r="J14" i="5" s="1"/>
  <c r="I8" i="5"/>
  <c r="I14" i="5" s="1"/>
  <c r="H8" i="5"/>
  <c r="G8" i="5"/>
  <c r="G14" i="5" s="1"/>
  <c r="F8" i="5"/>
  <c r="F14" i="5" s="1"/>
  <c r="E8" i="5"/>
  <c r="E14" i="5" s="1"/>
  <c r="N7" i="5"/>
  <c r="N10" i="5" s="1"/>
  <c r="M7" i="5"/>
  <c r="M13" i="5" s="1"/>
  <c r="L7" i="5"/>
  <c r="L13" i="5" s="1"/>
  <c r="K7" i="5"/>
  <c r="K13" i="5" s="1"/>
  <c r="J7" i="5"/>
  <c r="J13" i="5" s="1"/>
  <c r="I7" i="5"/>
  <c r="I10" i="5" s="1"/>
  <c r="H7" i="5"/>
  <c r="H10" i="5" s="1"/>
  <c r="G7" i="5"/>
  <c r="G13" i="5" s="1"/>
  <c r="F7" i="5"/>
  <c r="F13" i="5" s="1"/>
  <c r="E7" i="5"/>
  <c r="E13" i="5" s="1"/>
  <c r="J15" i="4"/>
  <c r="N14" i="4"/>
  <c r="J13" i="4"/>
  <c r="N12" i="4"/>
  <c r="M11" i="4"/>
  <c r="L11" i="4"/>
  <c r="K11" i="4"/>
  <c r="J11" i="4"/>
  <c r="I11" i="4"/>
  <c r="H11" i="4"/>
  <c r="G11" i="4"/>
  <c r="F11" i="4"/>
  <c r="N10" i="4"/>
  <c r="N9" i="4"/>
  <c r="N15" i="4" s="1"/>
  <c r="M9" i="4"/>
  <c r="M15" i="4" s="1"/>
  <c r="L9" i="4"/>
  <c r="L15" i="4" s="1"/>
  <c r="K9" i="4"/>
  <c r="K12" i="4" s="1"/>
  <c r="J9" i="4"/>
  <c r="J12" i="4" s="1"/>
  <c r="I9" i="4"/>
  <c r="I15" i="4" s="1"/>
  <c r="H9" i="4"/>
  <c r="H15" i="4" s="1"/>
  <c r="G9" i="4"/>
  <c r="G15" i="4" s="1"/>
  <c r="F9" i="4"/>
  <c r="F12" i="4" s="1"/>
  <c r="E9" i="4"/>
  <c r="E15" i="4" s="1"/>
  <c r="N8" i="4"/>
  <c r="N11" i="4" s="1"/>
  <c r="M8" i="4"/>
  <c r="M14" i="4" s="1"/>
  <c r="L8" i="4"/>
  <c r="L14" i="4" s="1"/>
  <c r="K8" i="4"/>
  <c r="K14" i="4" s="1"/>
  <c r="J8" i="4"/>
  <c r="J14" i="4" s="1"/>
  <c r="I8" i="4"/>
  <c r="I14" i="4" s="1"/>
  <c r="H8" i="4"/>
  <c r="H14" i="4" s="1"/>
  <c r="G8" i="4"/>
  <c r="G14" i="4" s="1"/>
  <c r="F8" i="4"/>
  <c r="F14" i="4" s="1"/>
  <c r="E8" i="4"/>
  <c r="E14" i="4" s="1"/>
  <c r="N7" i="4"/>
  <c r="N13" i="4" s="1"/>
  <c r="M7" i="4"/>
  <c r="M13" i="4" s="1"/>
  <c r="L7" i="4"/>
  <c r="L13" i="4" s="1"/>
  <c r="K7" i="4"/>
  <c r="K10" i="4" s="1"/>
  <c r="J7" i="4"/>
  <c r="J10" i="4" s="1"/>
  <c r="I7" i="4"/>
  <c r="I10" i="4" s="1"/>
  <c r="H7" i="4"/>
  <c r="H10" i="4" s="1"/>
  <c r="G7" i="4"/>
  <c r="G13" i="4" s="1"/>
  <c r="F7" i="4"/>
  <c r="F13" i="4" s="1"/>
  <c r="E7" i="4"/>
  <c r="E13" i="4" s="1"/>
  <c r="E15" i="13"/>
  <c r="N14" i="13"/>
  <c r="M14" i="13"/>
  <c r="N12" i="13"/>
  <c r="M12" i="13"/>
  <c r="L11" i="13"/>
  <c r="K11" i="13"/>
  <c r="J11" i="13"/>
  <c r="I11" i="13"/>
  <c r="H11" i="13"/>
  <c r="G11" i="13"/>
  <c r="F11" i="13"/>
  <c r="E11" i="13"/>
  <c r="N10" i="13"/>
  <c r="M10" i="13"/>
  <c r="N9" i="13"/>
  <c r="N15" i="13" s="1"/>
  <c r="M9" i="13"/>
  <c r="M15" i="13" s="1"/>
  <c r="L9" i="13"/>
  <c r="L15" i="13" s="1"/>
  <c r="K9" i="13"/>
  <c r="K15" i="13" s="1"/>
  <c r="J9" i="13"/>
  <c r="J15" i="13" s="1"/>
  <c r="I9" i="13"/>
  <c r="I15" i="13" s="1"/>
  <c r="H9" i="13"/>
  <c r="H15" i="13" s="1"/>
  <c r="G9" i="13"/>
  <c r="G12" i="13" s="1"/>
  <c r="F9" i="13"/>
  <c r="F15" i="13" s="1"/>
  <c r="E9" i="13"/>
  <c r="E12" i="13" s="1"/>
  <c r="N8" i="13"/>
  <c r="N11" i="13" s="1"/>
  <c r="M8" i="13"/>
  <c r="M11" i="13" s="1"/>
  <c r="L8" i="13"/>
  <c r="L14" i="13" s="1"/>
  <c r="K8" i="13"/>
  <c r="K14" i="13" s="1"/>
  <c r="J8" i="13"/>
  <c r="J14" i="13" s="1"/>
  <c r="I8" i="13"/>
  <c r="I14" i="13" s="1"/>
  <c r="H8" i="13"/>
  <c r="H14" i="13" s="1"/>
  <c r="G8" i="13"/>
  <c r="G14" i="13" s="1"/>
  <c r="F8" i="13"/>
  <c r="F14" i="13" s="1"/>
  <c r="E8" i="13"/>
  <c r="E14" i="13" s="1"/>
  <c r="N7" i="13"/>
  <c r="N13" i="13" s="1"/>
  <c r="M7" i="13"/>
  <c r="M13" i="13" s="1"/>
  <c r="L7" i="13"/>
  <c r="L13" i="13" s="1"/>
  <c r="K7" i="13"/>
  <c r="K13" i="13" s="1"/>
  <c r="J7" i="13"/>
  <c r="J13" i="13" s="1"/>
  <c r="I7" i="13"/>
  <c r="I13" i="13" s="1"/>
  <c r="H7" i="13"/>
  <c r="H13" i="13" s="1"/>
  <c r="G7" i="13"/>
  <c r="G10" i="13" s="1"/>
  <c r="F7" i="13"/>
  <c r="F13" i="13" s="1"/>
  <c r="E7" i="13"/>
  <c r="E13" i="13" s="1"/>
  <c r="N12" i="12"/>
  <c r="M11" i="12"/>
  <c r="K11" i="12"/>
  <c r="J11" i="12"/>
  <c r="I11" i="12"/>
  <c r="H11" i="12"/>
  <c r="G11" i="12"/>
  <c r="F11" i="12"/>
  <c r="N10" i="12"/>
  <c r="N9" i="12"/>
  <c r="N15" i="12" s="1"/>
  <c r="M9" i="12"/>
  <c r="M12" i="12" s="1"/>
  <c r="L9" i="12"/>
  <c r="L15" i="12" s="1"/>
  <c r="K9" i="12"/>
  <c r="K15" i="12" s="1"/>
  <c r="J9" i="12"/>
  <c r="J15" i="12" s="1"/>
  <c r="I9" i="12"/>
  <c r="I15" i="12" s="1"/>
  <c r="H9" i="12"/>
  <c r="H15" i="12" s="1"/>
  <c r="G9" i="12"/>
  <c r="G15" i="12" s="1"/>
  <c r="F9" i="12"/>
  <c r="F15" i="12" s="1"/>
  <c r="E9" i="12"/>
  <c r="E12" i="12" s="1"/>
  <c r="N8" i="12"/>
  <c r="N14" i="12" s="1"/>
  <c r="M8" i="12"/>
  <c r="M14" i="12" s="1"/>
  <c r="L8" i="12"/>
  <c r="L11" i="12" s="1"/>
  <c r="K8" i="12"/>
  <c r="K14" i="12" s="1"/>
  <c r="J8" i="12"/>
  <c r="J14" i="12" s="1"/>
  <c r="I8" i="12"/>
  <c r="I14" i="12" s="1"/>
  <c r="H8" i="12"/>
  <c r="H14" i="12" s="1"/>
  <c r="G8" i="12"/>
  <c r="G14" i="12" s="1"/>
  <c r="F8" i="12"/>
  <c r="F14" i="12" s="1"/>
  <c r="E8" i="12"/>
  <c r="E14" i="12" s="1"/>
  <c r="N7" i="12"/>
  <c r="N13" i="12" s="1"/>
  <c r="M7" i="12"/>
  <c r="M10" i="12" s="1"/>
  <c r="L7" i="12"/>
  <c r="L13" i="12" s="1"/>
  <c r="K7" i="12"/>
  <c r="K13" i="12" s="1"/>
  <c r="J7" i="12"/>
  <c r="J13" i="12" s="1"/>
  <c r="I7" i="12"/>
  <c r="I10" i="12" s="1"/>
  <c r="H7" i="12"/>
  <c r="H13" i="12" s="1"/>
  <c r="G7" i="12"/>
  <c r="G13" i="12" s="1"/>
  <c r="F7" i="12"/>
  <c r="F13" i="12" s="1"/>
  <c r="E7" i="12"/>
  <c r="E13" i="12" s="1"/>
  <c r="G15" i="11"/>
  <c r="G13" i="11"/>
  <c r="N11" i="11"/>
  <c r="M11" i="11"/>
  <c r="L11" i="11"/>
  <c r="K11" i="11"/>
  <c r="J11" i="11"/>
  <c r="I11" i="11"/>
  <c r="H11" i="11"/>
  <c r="G11" i="11"/>
  <c r="F11" i="11"/>
  <c r="N9" i="11"/>
  <c r="N12" i="11" s="1"/>
  <c r="M9" i="11"/>
  <c r="M12" i="11" s="1"/>
  <c r="L9" i="11"/>
  <c r="L15" i="11" s="1"/>
  <c r="K9" i="11"/>
  <c r="K15" i="11" s="1"/>
  <c r="J9" i="11"/>
  <c r="J15" i="11" s="1"/>
  <c r="I9" i="11"/>
  <c r="I15" i="11" s="1"/>
  <c r="H9" i="11"/>
  <c r="H15" i="11" s="1"/>
  <c r="G9" i="11"/>
  <c r="G12" i="11" s="1"/>
  <c r="F9" i="11"/>
  <c r="F15" i="11" s="1"/>
  <c r="E9" i="11"/>
  <c r="E15" i="11" s="1"/>
  <c r="N8" i="11"/>
  <c r="N14" i="11" s="1"/>
  <c r="M8" i="11"/>
  <c r="M14" i="11" s="1"/>
  <c r="L8" i="11"/>
  <c r="L14" i="11" s="1"/>
  <c r="K8" i="11"/>
  <c r="K14" i="11" s="1"/>
  <c r="J8" i="11"/>
  <c r="J14" i="11" s="1"/>
  <c r="I8" i="11"/>
  <c r="I14" i="11" s="1"/>
  <c r="H8" i="11"/>
  <c r="H14" i="11" s="1"/>
  <c r="G8" i="11"/>
  <c r="G14" i="11" s="1"/>
  <c r="F8" i="11"/>
  <c r="F14" i="11" s="1"/>
  <c r="E8" i="11"/>
  <c r="E14" i="11" s="1"/>
  <c r="N7" i="11"/>
  <c r="N10" i="11" s="1"/>
  <c r="M7" i="11"/>
  <c r="M10" i="11" s="1"/>
  <c r="L7" i="11"/>
  <c r="L13" i="11" s="1"/>
  <c r="K7" i="11"/>
  <c r="K13" i="11" s="1"/>
  <c r="J7" i="11"/>
  <c r="J13" i="11" s="1"/>
  <c r="I7" i="11"/>
  <c r="I13" i="11" s="1"/>
  <c r="H7" i="11"/>
  <c r="H13" i="11" s="1"/>
  <c r="G7" i="11"/>
  <c r="G10" i="11" s="1"/>
  <c r="F7" i="11"/>
  <c r="F13" i="11" s="1"/>
  <c r="E7" i="11"/>
  <c r="N9" i="10"/>
  <c r="N15" i="10" s="1"/>
  <c r="M9" i="10"/>
  <c r="M15" i="10" s="1"/>
  <c r="L9" i="10"/>
  <c r="L15" i="10" s="1"/>
  <c r="K9" i="10"/>
  <c r="K15" i="10" s="1"/>
  <c r="J9" i="10"/>
  <c r="J12" i="10" s="1"/>
  <c r="I9" i="10"/>
  <c r="I12" i="10" s="1"/>
  <c r="H9" i="10"/>
  <c r="H15" i="10" s="1"/>
  <c r="G9" i="10"/>
  <c r="G12" i="10" s="1"/>
  <c r="F9" i="10"/>
  <c r="F15" i="10" s="1"/>
  <c r="E9" i="10"/>
  <c r="E15" i="10" s="1"/>
  <c r="N11" i="10"/>
  <c r="M14" i="10"/>
  <c r="L14" i="10"/>
  <c r="K14" i="10"/>
  <c r="J14" i="10"/>
  <c r="I14" i="10"/>
  <c r="H14" i="10"/>
  <c r="G14" i="10"/>
  <c r="F14" i="10"/>
  <c r="E14" i="10"/>
  <c r="N13" i="10"/>
  <c r="M13" i="10"/>
  <c r="L13" i="10"/>
  <c r="K10" i="10"/>
  <c r="J13" i="10"/>
  <c r="I10" i="10"/>
  <c r="H13" i="10"/>
  <c r="G13" i="10"/>
  <c r="F10" i="10"/>
  <c r="E13" i="10"/>
  <c r="N9" i="3"/>
  <c r="N15" i="3" s="1"/>
  <c r="M9" i="3"/>
  <c r="M15" i="3" s="1"/>
  <c r="L9" i="3"/>
  <c r="L15" i="3" s="1"/>
  <c r="K9" i="3"/>
  <c r="K15" i="3" s="1"/>
  <c r="J9" i="3"/>
  <c r="J15" i="3" s="1"/>
  <c r="I9" i="3"/>
  <c r="I15" i="3" s="1"/>
  <c r="H9" i="3"/>
  <c r="H15" i="3" s="1"/>
  <c r="G9" i="3"/>
  <c r="G12" i="3" s="1"/>
  <c r="F9" i="3"/>
  <c r="F12" i="3" s="1"/>
  <c r="E9" i="3"/>
  <c r="E12" i="3" s="1"/>
  <c r="N8" i="3"/>
  <c r="N11" i="3" s="1"/>
  <c r="M8" i="3"/>
  <c r="M11" i="3" s="1"/>
  <c r="L8" i="3"/>
  <c r="L11" i="3" s="1"/>
  <c r="K8" i="3"/>
  <c r="K14" i="3" s="1"/>
  <c r="J8" i="3"/>
  <c r="J14" i="3" s="1"/>
  <c r="I8" i="3"/>
  <c r="I14" i="3" s="1"/>
  <c r="H8" i="3"/>
  <c r="H14" i="3" s="1"/>
  <c r="G8" i="3"/>
  <c r="G14" i="3" s="1"/>
  <c r="F8" i="3"/>
  <c r="F14" i="3" s="1"/>
  <c r="E8" i="3"/>
  <c r="E14" i="3" s="1"/>
  <c r="N7" i="3"/>
  <c r="N13" i="3" s="1"/>
  <c r="M7" i="3"/>
  <c r="M13" i="3" s="1"/>
  <c r="L7" i="3"/>
  <c r="L13" i="3" s="1"/>
  <c r="K7" i="3"/>
  <c r="K13" i="3" s="1"/>
  <c r="J7" i="3"/>
  <c r="J13" i="3" s="1"/>
  <c r="I7" i="3"/>
  <c r="I13" i="3" s="1"/>
  <c r="H7" i="3"/>
  <c r="H10" i="3" s="1"/>
  <c r="G7" i="3"/>
  <c r="G13" i="3" s="1"/>
  <c r="F7" i="3"/>
  <c r="F10" i="3" s="1"/>
  <c r="E7" i="3"/>
  <c r="E13" i="3" s="1"/>
  <c r="N10" i="2"/>
  <c r="N9" i="2"/>
  <c r="N15" i="2" s="1"/>
  <c r="M9" i="2"/>
  <c r="M15" i="2" s="1"/>
  <c r="L9" i="2"/>
  <c r="L12" i="2" s="1"/>
  <c r="K9" i="2"/>
  <c r="K15" i="2" s="1"/>
  <c r="J9" i="2"/>
  <c r="J12" i="2" s="1"/>
  <c r="I9" i="2"/>
  <c r="I15" i="2" s="1"/>
  <c r="H9" i="2"/>
  <c r="H15" i="2" s="1"/>
  <c r="G9" i="2"/>
  <c r="G12" i="2" s="1"/>
  <c r="F9" i="2"/>
  <c r="F15" i="2" s="1"/>
  <c r="E9" i="2"/>
  <c r="E15" i="2" s="1"/>
  <c r="N8" i="2"/>
  <c r="N14" i="2" s="1"/>
  <c r="M8" i="2"/>
  <c r="M11" i="2" s="1"/>
  <c r="L8" i="2"/>
  <c r="L14" i="2" s="1"/>
  <c r="K8" i="2"/>
  <c r="K11" i="2" s="1"/>
  <c r="J8" i="2"/>
  <c r="J14" i="2" s="1"/>
  <c r="I8" i="2"/>
  <c r="I14" i="2" s="1"/>
  <c r="H8" i="2"/>
  <c r="H14" i="2" s="1"/>
  <c r="G8" i="2"/>
  <c r="G14" i="2" s="1"/>
  <c r="F8" i="2"/>
  <c r="F14" i="2" s="1"/>
  <c r="E8" i="2"/>
  <c r="E14" i="2" s="1"/>
  <c r="N7" i="2"/>
  <c r="N13" i="2" s="1"/>
  <c r="M7" i="2"/>
  <c r="M13" i="2" s="1"/>
  <c r="L7" i="2"/>
  <c r="L10" i="2" s="1"/>
  <c r="K7" i="2"/>
  <c r="K13" i="2" s="1"/>
  <c r="J7" i="2"/>
  <c r="J10" i="2" s="1"/>
  <c r="I7" i="2"/>
  <c r="I10" i="2" s="1"/>
  <c r="H7" i="2"/>
  <c r="H10" i="2" s="1"/>
  <c r="G7" i="2"/>
  <c r="G10" i="2" s="1"/>
  <c r="F7" i="2"/>
  <c r="F13" i="2" s="1"/>
  <c r="E7" i="2"/>
  <c r="E10" i="2" s="1"/>
  <c r="E9" i="1"/>
  <c r="F9" i="1"/>
  <c r="F15" i="1" s="1"/>
  <c r="G9" i="1"/>
  <c r="G12" i="1" s="1"/>
  <c r="H9" i="1"/>
  <c r="H12" i="1" s="1"/>
  <c r="I9" i="1"/>
  <c r="I12" i="1" s="1"/>
  <c r="J9" i="1"/>
  <c r="J12" i="1" s="1"/>
  <c r="K9" i="1"/>
  <c r="K15" i="1" s="1"/>
  <c r="L9" i="1"/>
  <c r="L12" i="1" s="1"/>
  <c r="M9" i="1"/>
  <c r="M12" i="1" s="1"/>
  <c r="N9" i="1"/>
  <c r="N15" i="1" s="1"/>
  <c r="F8" i="1"/>
  <c r="F14" i="1" s="1"/>
  <c r="G8" i="1"/>
  <c r="G14" i="1" s="1"/>
  <c r="H8" i="1"/>
  <c r="H14" i="1" s="1"/>
  <c r="I8" i="1"/>
  <c r="I14" i="1" s="1"/>
  <c r="J8" i="1"/>
  <c r="J14" i="1" s="1"/>
  <c r="K8" i="1"/>
  <c r="K14" i="1" s="1"/>
  <c r="L8" i="1"/>
  <c r="L14" i="1" s="1"/>
  <c r="M8" i="1"/>
  <c r="M14" i="1" s="1"/>
  <c r="N8" i="1"/>
  <c r="N14" i="1" s="1"/>
  <c r="E8" i="1"/>
  <c r="F7" i="1"/>
  <c r="F13" i="1" s="1"/>
  <c r="G7" i="1"/>
  <c r="G10" i="1" s="1"/>
  <c r="H7" i="1"/>
  <c r="I7" i="1"/>
  <c r="I10" i="1" s="1"/>
  <c r="J7" i="1"/>
  <c r="J10" i="1" s="1"/>
  <c r="K7" i="1"/>
  <c r="K10" i="1" s="1"/>
  <c r="L7" i="1"/>
  <c r="L13" i="1" s="1"/>
  <c r="M7" i="1"/>
  <c r="M13" i="1" s="1"/>
  <c r="N7" i="1"/>
  <c r="N10" i="1" s="1"/>
  <c r="E11" i="2" l="1"/>
  <c r="N12" i="2"/>
  <c r="J11" i="2"/>
  <c r="L11" i="2"/>
  <c r="G11" i="2"/>
  <c r="H11" i="2"/>
  <c r="M14" i="2"/>
  <c r="F11" i="2"/>
  <c r="I11" i="2"/>
  <c r="M12" i="2"/>
  <c r="M10" i="2"/>
  <c r="E11" i="9"/>
  <c r="E11" i="8"/>
  <c r="E15" i="8"/>
  <c r="E11" i="4"/>
  <c r="E11" i="12"/>
  <c r="E11" i="11"/>
  <c r="E13" i="11"/>
  <c r="I11" i="10"/>
  <c r="K13" i="10"/>
  <c r="J15" i="10"/>
  <c r="E12" i="10"/>
  <c r="N10" i="10"/>
  <c r="E11" i="10"/>
  <c r="F11" i="10"/>
  <c r="G11" i="10"/>
  <c r="F13" i="10"/>
  <c r="E10" i="10"/>
  <c r="H11" i="10"/>
  <c r="K11" i="10"/>
  <c r="J11" i="10"/>
  <c r="L11" i="10"/>
  <c r="M11" i="10"/>
  <c r="N12" i="10"/>
  <c r="L10" i="1"/>
  <c r="N12" i="1"/>
  <c r="M10" i="1"/>
  <c r="F11" i="1"/>
  <c r="K12" i="1"/>
  <c r="J11" i="1"/>
  <c r="G11" i="1"/>
  <c r="J15" i="1"/>
  <c r="G15" i="1"/>
  <c r="G13" i="1"/>
  <c r="F12" i="1"/>
  <c r="F10" i="1"/>
  <c r="E12" i="1"/>
  <c r="E11" i="1"/>
  <c r="E13" i="1"/>
  <c r="E15" i="1"/>
  <c r="N11" i="1"/>
  <c r="N13" i="1"/>
  <c r="M11" i="1"/>
  <c r="M15" i="1"/>
  <c r="J13" i="1"/>
  <c r="L11" i="1"/>
  <c r="L15" i="1"/>
  <c r="K11" i="1"/>
  <c r="K13" i="1"/>
  <c r="I11" i="1"/>
  <c r="I13" i="1"/>
  <c r="I15" i="1"/>
  <c r="H11" i="1"/>
  <c r="H13" i="1"/>
  <c r="H15" i="1"/>
  <c r="E14" i="1"/>
  <c r="H10" i="1"/>
  <c r="G11" i="6"/>
  <c r="H11" i="6"/>
  <c r="K10" i="6"/>
  <c r="L10" i="6"/>
  <c r="E11" i="6"/>
  <c r="F11" i="6"/>
  <c r="I11" i="6"/>
  <c r="J11" i="6"/>
  <c r="M11" i="6"/>
  <c r="N11" i="6"/>
  <c r="K12" i="6"/>
  <c r="L12" i="6"/>
  <c r="M14" i="3"/>
  <c r="E15" i="3"/>
  <c r="N10" i="3"/>
  <c r="F11" i="3"/>
  <c r="H11" i="3"/>
  <c r="I11" i="3"/>
  <c r="J11" i="3"/>
  <c r="K11" i="3"/>
  <c r="M12" i="3"/>
  <c r="G11" i="3"/>
  <c r="N12" i="3"/>
  <c r="M10" i="3"/>
  <c r="F15" i="3"/>
  <c r="E11" i="3"/>
  <c r="F13" i="3"/>
  <c r="K15" i="9"/>
  <c r="N11" i="9"/>
  <c r="E10" i="9"/>
  <c r="E12" i="9"/>
  <c r="F10" i="9"/>
  <c r="F12" i="9"/>
  <c r="G14" i="9"/>
  <c r="J14" i="9"/>
  <c r="K10" i="9"/>
  <c r="M14" i="9"/>
  <c r="H14" i="9"/>
  <c r="I14" i="9"/>
  <c r="L10" i="9"/>
  <c r="L12" i="9"/>
  <c r="F13" i="8"/>
  <c r="E10" i="8"/>
  <c r="F12" i="8"/>
  <c r="G15" i="8"/>
  <c r="G10" i="8"/>
  <c r="H12" i="8"/>
  <c r="I10" i="8"/>
  <c r="I12" i="8"/>
  <c r="J10" i="8"/>
  <c r="J12" i="8"/>
  <c r="N14" i="8"/>
  <c r="K14" i="8"/>
  <c r="L10" i="8"/>
  <c r="L12" i="8"/>
  <c r="M14" i="8"/>
  <c r="G15" i="7"/>
  <c r="E10" i="7"/>
  <c r="E12" i="7"/>
  <c r="F10" i="7"/>
  <c r="G10" i="7"/>
  <c r="K10" i="7"/>
  <c r="K12" i="7"/>
  <c r="H10" i="7"/>
  <c r="J10" i="7"/>
  <c r="J12" i="7"/>
  <c r="L10" i="7"/>
  <c r="L12" i="7"/>
  <c r="M15" i="6"/>
  <c r="N15" i="6"/>
  <c r="E12" i="6"/>
  <c r="F12" i="6"/>
  <c r="G12" i="6"/>
  <c r="H10" i="6"/>
  <c r="H12" i="6"/>
  <c r="E10" i="6"/>
  <c r="F10" i="6"/>
  <c r="G10" i="6"/>
  <c r="I10" i="6"/>
  <c r="I12" i="6"/>
  <c r="J10" i="6"/>
  <c r="J12" i="6"/>
  <c r="M13" i="6"/>
  <c r="K14" i="6"/>
  <c r="L14" i="6"/>
  <c r="N15" i="5"/>
  <c r="E10" i="5"/>
  <c r="E12" i="5"/>
  <c r="F10" i="5"/>
  <c r="F12" i="5"/>
  <c r="G10" i="5"/>
  <c r="G12" i="5"/>
  <c r="I12" i="5"/>
  <c r="J10" i="5"/>
  <c r="J12" i="5"/>
  <c r="L10" i="5"/>
  <c r="L12" i="5"/>
  <c r="N13" i="5"/>
  <c r="K10" i="5"/>
  <c r="K12" i="5"/>
  <c r="M10" i="5"/>
  <c r="M12" i="5"/>
  <c r="M14" i="5"/>
  <c r="F15" i="4"/>
  <c r="H13" i="4"/>
  <c r="I13" i="4"/>
  <c r="K15" i="4"/>
  <c r="E10" i="4"/>
  <c r="E12" i="4"/>
  <c r="F10" i="4"/>
  <c r="G10" i="4"/>
  <c r="G12" i="4"/>
  <c r="H12" i="4"/>
  <c r="I12" i="4"/>
  <c r="L10" i="4"/>
  <c r="L12" i="4"/>
  <c r="K13" i="4"/>
  <c r="M10" i="4"/>
  <c r="M12" i="4"/>
  <c r="E10" i="13"/>
  <c r="F10" i="13"/>
  <c r="F12" i="13"/>
  <c r="G13" i="13"/>
  <c r="H10" i="13"/>
  <c r="H12" i="13"/>
  <c r="I10" i="13"/>
  <c r="I12" i="13"/>
  <c r="J10" i="13"/>
  <c r="J12" i="13"/>
  <c r="G15" i="13"/>
  <c r="K10" i="13"/>
  <c r="K12" i="13"/>
  <c r="L10" i="13"/>
  <c r="L12" i="13"/>
  <c r="E15" i="12"/>
  <c r="M13" i="12"/>
  <c r="E10" i="12"/>
  <c r="F10" i="12"/>
  <c r="F12" i="12"/>
  <c r="G10" i="12"/>
  <c r="G12" i="12"/>
  <c r="N11" i="12"/>
  <c r="H10" i="12"/>
  <c r="H12" i="12"/>
  <c r="I13" i="12"/>
  <c r="M15" i="12"/>
  <c r="I12" i="12"/>
  <c r="J10" i="12"/>
  <c r="J12" i="12"/>
  <c r="L10" i="12"/>
  <c r="L12" i="12"/>
  <c r="L14" i="12"/>
  <c r="K10" i="12"/>
  <c r="K12" i="12"/>
  <c r="M13" i="11"/>
  <c r="N13" i="11"/>
  <c r="F10" i="11"/>
  <c r="H10" i="11"/>
  <c r="H12" i="11"/>
  <c r="M15" i="11"/>
  <c r="N15" i="11"/>
  <c r="E12" i="11"/>
  <c r="F12" i="11"/>
  <c r="I10" i="11"/>
  <c r="I12" i="11"/>
  <c r="J10" i="11"/>
  <c r="J12" i="11"/>
  <c r="E10" i="11"/>
  <c r="K12" i="11"/>
  <c r="L10" i="11"/>
  <c r="K10" i="11"/>
  <c r="L12" i="11"/>
  <c r="N14" i="10"/>
  <c r="G15" i="10"/>
  <c r="I15" i="10"/>
  <c r="F12" i="10"/>
  <c r="G10" i="10"/>
  <c r="I13" i="10"/>
  <c r="H12" i="10"/>
  <c r="J10" i="10"/>
  <c r="L10" i="10"/>
  <c r="L12" i="10"/>
  <c r="H10" i="10"/>
  <c r="K12" i="10"/>
  <c r="M10" i="10"/>
  <c r="M12" i="10"/>
  <c r="N14" i="3"/>
  <c r="E10" i="3"/>
  <c r="G15" i="3"/>
  <c r="H13" i="3"/>
  <c r="H12" i="3"/>
  <c r="I10" i="3"/>
  <c r="I12" i="3"/>
  <c r="J10" i="3"/>
  <c r="J12" i="3"/>
  <c r="K10" i="3"/>
  <c r="K12" i="3"/>
  <c r="G10" i="3"/>
  <c r="L10" i="3"/>
  <c r="L12" i="3"/>
  <c r="L14" i="3"/>
  <c r="E13" i="2"/>
  <c r="G13" i="2"/>
  <c r="H13" i="2"/>
  <c r="J15" i="2"/>
  <c r="L13" i="2"/>
  <c r="L15" i="2"/>
  <c r="N11" i="2"/>
  <c r="E12" i="2"/>
  <c r="F10" i="2"/>
  <c r="F12" i="2"/>
  <c r="G15" i="2"/>
  <c r="I13" i="2"/>
  <c r="J13" i="2"/>
  <c r="H12" i="2"/>
  <c r="I12" i="2"/>
  <c r="K10" i="2"/>
  <c r="K12" i="2"/>
  <c r="K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tc={5D01DC7F-620B-4EFB-BA3D-0592249BF176}</author>
  </authors>
  <commentList>
    <comment ref="F1" authorId="0" shapeId="0" xr:uid="{5D01DC7F-620B-4EFB-BA3D-0592249BF176}">
      <text>
        <t>[Threaded comment]
Your version of Excel allows you to read this threaded comment; however, any edits to it will get removed if the file is opened in a newer version of Excel. Learn more: https://go.microsoft.com/fwlink/?linkid=870924
Comment:
    GRANULAR FILL &amp; SAND NEED TO BE REMOVED FROM CALCULATIONS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tc={3FC69C88-E11C-43FD-99E0-01B46479E6D4}</author>
  </authors>
  <commentList>
    <comment ref="F1" authorId="0" shapeId="0" xr:uid="{3FC69C88-E11C-43FD-99E0-01B46479E6D4}">
      <text>
        <t>[Threaded comment]
Your version of Excel allows you to read this threaded comment; however, any edits to it will get removed if the file is opened in a newer version of Excel. Learn more: https://go.microsoft.com/fwlink/?linkid=870924
Comment:
    GRANULAR FILL + SAND NEED TO BE REMOVED FROM CALCULATIONS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tc={6435B4A0-8972-4107-95B1-B9A3F7A2A629}</author>
  </authors>
  <commentList>
    <comment ref="F1" authorId="0" shapeId="0" xr:uid="{6435B4A0-8972-4107-95B1-B9A3F7A2A629}">
      <text>
        <t>[Threaded comment]
Your version of Excel allows you to read this threaded comment; however, any edits to it will get removed if the file is opened in a newer version of Excel. Learn more: https://go.microsoft.com/fwlink/?linkid=870924
Comment:
    GRANULAR FILL AND SAND NEED TO BE REMOVED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tc={A19A597D-2984-43BA-8E81-4B71D5BF8EFE}</author>
  </authors>
  <commentList>
    <comment ref="F1" authorId="0" shapeId="0" xr:uid="{A19A597D-2984-43BA-8E81-4B71D5BF8EFE}">
      <text>
        <t>[Threaded comment]
Your version of Excel allows you to read this threaded comment; however, any edits to it will get removed if the file is opened in a newer version of Excel. Learn more: https://go.microsoft.com/fwlink/?linkid=870924
Comment:
    GRANULAR FILL AND SAND NEED TO BE REMOVED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tc={1402279F-B067-442D-8964-987DF355578A}</author>
  </authors>
  <commentList>
    <comment ref="F1" authorId="0" shapeId="0" xr:uid="{1402279F-B067-442D-8964-987DF355578A}">
      <text>
        <t>[Threaded comment]
Your version of Excel allows you to read this threaded comment; however, any edits to it will get removed if the file is opened in a newer version of Excel. Learn more: https://go.microsoft.com/fwlink/?linkid=870924
Comment:
    GRANULAR FILL AND SAND NEED TO BE REMOVED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tc={4AE2842C-15A3-40C6-8EA1-BF1044C15A3C}</author>
  </authors>
  <commentList>
    <comment ref="F1" authorId="0" shapeId="0" xr:uid="{4AE2842C-15A3-40C6-8EA1-BF1044C15A3C}">
      <text>
        <t>[Threaded comment]
Your version of Excel allows you to read this threaded comment; however, any edits to it will get removed if the file is opened in a newer version of Excel. Learn more: https://go.microsoft.com/fwlink/?linkid=870924
Comment:
    GRANULAR FILL AND SAND NEED TO BE REMOVED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tc={250BC8D8-9080-4CA3-8F34-A78C05361730}</author>
  </authors>
  <commentList>
    <comment ref="F1" authorId="0" shapeId="0" xr:uid="{250BC8D8-9080-4CA3-8F34-A78C0536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GRANULAR FILL AND SAND NEED TO BE REMOVED</t>
      </text>
    </comment>
  </commentList>
</comments>
</file>

<file path=xl/sharedStrings.xml><?xml version="1.0" encoding="utf-8"?>
<sst xmlns="http://schemas.openxmlformats.org/spreadsheetml/2006/main" count="7201" uniqueCount="998">
  <si>
    <t>GWP</t>
  </si>
  <si>
    <t>ODP</t>
  </si>
  <si>
    <t>AP</t>
  </si>
  <si>
    <t>EP</t>
  </si>
  <si>
    <t>POCP</t>
  </si>
  <si>
    <t>ADPE</t>
  </si>
  <si>
    <t>ADPF</t>
  </si>
  <si>
    <t>TPE</t>
  </si>
  <si>
    <t>TPENR</t>
  </si>
  <si>
    <t>TPER</t>
  </si>
  <si>
    <t>A1-A3</t>
  </si>
  <si>
    <t>A4-A5</t>
  </si>
  <si>
    <t>B2, B4</t>
  </si>
  <si>
    <t>C1-C4</t>
  </si>
  <si>
    <t>D</t>
  </si>
  <si>
    <t>LCAQuick Version</t>
  </si>
  <si>
    <t>LCAQuickV3.6</t>
  </si>
  <si>
    <t>Building Name</t>
  </si>
  <si>
    <t>BUILDINGID_3</t>
  </si>
  <si>
    <t>Location</t>
  </si>
  <si>
    <t>Zone 1</t>
  </si>
  <si>
    <t>No. of Building Occupants</t>
  </si>
  <si>
    <t>No. of Annual Occupied Hours per Person</t>
  </si>
  <si>
    <t>Use</t>
  </si>
  <si>
    <t>R-T-AP</t>
  </si>
  <si>
    <t>Building Lifespan</t>
  </si>
  <si>
    <t>GFA Approx.</t>
  </si>
  <si>
    <t>NLA</t>
  </si>
  <si>
    <t/>
  </si>
  <si>
    <t>Number of Storeys</t>
  </si>
  <si>
    <t>Strata</t>
  </si>
  <si>
    <t>Strata 4</t>
  </si>
  <si>
    <t>Structural System (Type)</t>
  </si>
  <si>
    <t>NZS3604</t>
  </si>
  <si>
    <t>Structural System (Material)</t>
  </si>
  <si>
    <t>Design Process Stage</t>
  </si>
  <si>
    <t>Building Consent</t>
  </si>
  <si>
    <t>HVAC Type</t>
  </si>
  <si>
    <t>Scope of Construction Work</t>
  </si>
  <si>
    <t>New Build</t>
  </si>
  <si>
    <t>family</t>
  </si>
  <si>
    <t>type</t>
  </si>
  <si>
    <t>code</t>
  </si>
  <si>
    <t>code_description</t>
  </si>
  <si>
    <t>unit_for_calculation</t>
  </si>
  <si>
    <t>no_of_full_replacements</t>
  </si>
  <si>
    <t>no_of_repaints</t>
  </si>
  <si>
    <t>GWP_A1-A3_total</t>
  </si>
  <si>
    <t>GWP_A4-A5_total</t>
  </si>
  <si>
    <t>GWP_B2, B4_total</t>
  </si>
  <si>
    <t>GWP_C1-C4_total</t>
  </si>
  <si>
    <t>GWP_D_total</t>
  </si>
  <si>
    <t>ODP_A1-A3_total</t>
  </si>
  <si>
    <t>ODP_A4-A5_total</t>
  </si>
  <si>
    <t>ODP_B2, B4_total</t>
  </si>
  <si>
    <t>ODP_C1-C4_total</t>
  </si>
  <si>
    <t>ODP_D_total</t>
  </si>
  <si>
    <t>AP_A1-A3_total</t>
  </si>
  <si>
    <t>AP_A4-A5_total</t>
  </si>
  <si>
    <t>AP_B2, B4_total</t>
  </si>
  <si>
    <t>AP_C1-C4_total</t>
  </si>
  <si>
    <t>AP_D_total</t>
  </si>
  <si>
    <t>EP_A1-A3_total</t>
  </si>
  <si>
    <t>EP_A4-A5_total</t>
  </si>
  <si>
    <t>EP_B2, B4_total</t>
  </si>
  <si>
    <t>EP_C1-C4_total</t>
  </si>
  <si>
    <t>EP_D_total</t>
  </si>
  <si>
    <t>POCP_A1-A3_total</t>
  </si>
  <si>
    <t>POCP_A4-A5_total</t>
  </si>
  <si>
    <t>POCP_B2, B4_total</t>
  </si>
  <si>
    <t>POCP_C1-C4_total</t>
  </si>
  <si>
    <t>POCP_D_total</t>
  </si>
  <si>
    <t>ADPE_A1-A3_total</t>
  </si>
  <si>
    <t>ADPE_A4-A5_total</t>
  </si>
  <si>
    <t>ADPE_B2, B4_total</t>
  </si>
  <si>
    <t>ADPE_C1-C4_total</t>
  </si>
  <si>
    <t>ADPE_D_total</t>
  </si>
  <si>
    <t>ADPF_A1-A3_total</t>
  </si>
  <si>
    <t>ADPF_A4-A5_total</t>
  </si>
  <si>
    <t>ADPF_B2, B4_total</t>
  </si>
  <si>
    <t>ADPF_C1-C4_total</t>
  </si>
  <si>
    <t>ADPF_D_total</t>
  </si>
  <si>
    <t>TPE_A1-A3_total</t>
  </si>
  <si>
    <t>TPE_A4-A5_total</t>
  </si>
  <si>
    <t>TPE_B2, B4_total</t>
  </si>
  <si>
    <t>TPE_C1-C4_total</t>
  </si>
  <si>
    <t>TPE_D_total</t>
  </si>
  <si>
    <t>TPENR_A1-A3_total</t>
  </si>
  <si>
    <t>TPENR_A4-A5_total</t>
  </si>
  <si>
    <t>TPENR_B2, B4_total</t>
  </si>
  <si>
    <t>TPENR_C1-C4_total</t>
  </si>
  <si>
    <t>TPENR_D_total</t>
  </si>
  <si>
    <t>TPER_A1-A3_total</t>
  </si>
  <si>
    <t>TPER_A4-A5_total</t>
  </si>
  <si>
    <t>TPER_B2, B4_total</t>
  </si>
  <si>
    <t>TPER_C1-C4_total</t>
  </si>
  <si>
    <t>TPER_D_total</t>
  </si>
  <si>
    <t>Basic Roof</t>
  </si>
  <si>
    <t>Balcony - Timber Shade</t>
  </si>
  <si>
    <t>Zone 1-PR_20_76_88_4_5_A</t>
  </si>
  <si>
    <t>Softwood (Radiata pine), surfaced, kiln-dried (H3.2 CCA treated), e.g. framing (WPMA)</t>
  </si>
  <si>
    <t>Zone 1-PR_35_31_22_94_2_1_1</t>
  </si>
  <si>
    <t>Paint (exterior), water-borne, for timber (2 coats / m2), imported</t>
  </si>
  <si>
    <t>BRANZ - Roof - Profiled Metal Roofing</t>
  </si>
  <si>
    <t>Zone 1-PR_15_57_30_47_1_1</t>
  </si>
  <si>
    <t>Membrane, building wrap, polyethylene (PE) (0.5 mm thickness)</t>
  </si>
  <si>
    <t>Zone 1-PR_25_71_51_90_2_2_2_2</t>
  </si>
  <si>
    <t>Colorsteel® Maxx® 0.55 mm BMT (primary), AZ200 (200 g/m2 ZnAl alloy coating weight (total for both sides) + organic coating, all profiles (roof), exposure zone C</t>
  </si>
  <si>
    <t>Basic Wall</t>
  </si>
  <si>
    <t>BRANZ - Wall 01 - Ext - 200 Concrete Block</t>
  </si>
  <si>
    <t>Zone 1-PR_20_93_85_13_1_2</t>
  </si>
  <si>
    <t>Masonry wall, incl. concrete block 20 series (17.5MPa OPC), grouted 22MPa (OPC), inc. steel reinforcing</t>
  </si>
  <si>
    <t>Zone 1-PR_35_31_22_94_1_1_1</t>
  </si>
  <si>
    <t>Paint (exterior), water-borne, primer/sealer (1 coat / m2), imported</t>
  </si>
  <si>
    <t>Zone 1-PR_35_31_22_96_2_1</t>
  </si>
  <si>
    <t>Paint (exterior), water-borne, for masonry (2 coats / m2), imported</t>
  </si>
  <si>
    <t>BRANZ - Wall 05 - Timber Slats (Hrz / Vert)</t>
  </si>
  <si>
    <t>Zone 1-PR_20_76_51_22_2</t>
  </si>
  <si>
    <t>Stud wall system, steel, primary (galvanised finish, 2 sides, 0.02 mm each, coating class Z275), 92.1x33.1 0.55 BMT @ 450ctrs, wall height 4.4-8.8m, 1 nogging row</t>
  </si>
  <si>
    <t>BRANZ - Wall 06 - Ext - Rockcote System - Integra AAC Cavity plus Plaster Cladding System</t>
  </si>
  <si>
    <t>Zone 1-PR_20_76_88_4_2_A</t>
  </si>
  <si>
    <t>Softwood (Radiata pine), surfaced, kiln-dried (H1.2 boron treated), e.g. framing (WPMA)</t>
  </si>
  <si>
    <t>Zone 1-PR_20_93_51_5_2</t>
  </si>
  <si>
    <t>Autoclaved aerated concrete (AAC), precast block, density 650kg/m3, exc. steel reinforcing</t>
  </si>
  <si>
    <t>Zone 1-PR_25_57_6_30_1_2_1_1</t>
  </si>
  <si>
    <t>Insulation (90 mm wall), Pink® Batts® Classic R1.8 Wall (glass wool)</t>
  </si>
  <si>
    <t>Zone 1-PR_25_71_14_30_3</t>
  </si>
  <si>
    <t>Fibre cement, rigid air barrier (4.5 mm thickness), imported (based on manufacturing data for James Hardie, Australia)</t>
  </si>
  <si>
    <t>Zone 1-PR_25_71_52_37_1_2</t>
  </si>
  <si>
    <t>Plasterboard (GIB® standard 13 mm)</t>
  </si>
  <si>
    <t>Zone 1-PR_35_31_22_94_2_4_1</t>
  </si>
  <si>
    <t>Paint, water-borne, walls (Dulux Wash&amp;Wear® low sheen - vivid white) (2 coats / m2), imported (Australia)</t>
  </si>
  <si>
    <t>Zone 1-PR_35_31_64_12</t>
  </si>
  <si>
    <t>Plaster, cement</t>
  </si>
  <si>
    <t>Zone 1-PR_35_31_66_94_1</t>
  </si>
  <si>
    <t>Paint, water-based acrylic primer/undercoat (Dulux acrylic sealer undercoat) (1 coat / m2), imported (Australia)</t>
  </si>
  <si>
    <t>BRANZ - Wall 08 - Int - 200 Lined Concrete Block</t>
  </si>
  <si>
    <t>BRANZ - Wall 09 -  Ext - 200 Lined Concrete Block</t>
  </si>
  <si>
    <t>BRANZ - Wall 09 -  Int - 200 Lined Concrete Block 2</t>
  </si>
  <si>
    <t>BRANZ - Wall 010a - Int - Single Steel Framed</t>
  </si>
  <si>
    <t>BRANZ - Wall 010b - Int - Single Steel Framed</t>
  </si>
  <si>
    <t>BRANZ - Wall 013 - Int - Duct wall</t>
  </si>
  <si>
    <t>Zone 1-PR_25_71_52_37_6_2</t>
  </si>
  <si>
    <t>Plasterboard (GIB fyreline® 13 mm)</t>
  </si>
  <si>
    <t>BRANZ - Wall 15 - Int - Lined Concrete Shear Wall 2</t>
  </si>
  <si>
    <t>Zone 1-PR_20_31_16_4_3_1_1</t>
  </si>
  <si>
    <t>Reinforced concrete, 30 MPa, precast, inc. 50 kg/m3 steel reinforcing, (OPC)</t>
  </si>
  <si>
    <t>BRANZ - Wall 16 - Int - Lined Speedwall FRR60</t>
  </si>
  <si>
    <t>Zone 1-PR_25_71_51_89_1_3_1_2</t>
  </si>
  <si>
    <t>Steel, primary (galvanised finish, both sides, 0.02 mm each, coating class Z275), profile metal sheet, generic all profiles, 0.4mm BMT, exposure zone C</t>
  </si>
  <si>
    <t>BRANZ - Wall 17 - Int - Duct wall Lined Speedwall FFR60</t>
  </si>
  <si>
    <t>BRANZ - Wall 17b - Int - Speedwall</t>
  </si>
  <si>
    <t>BRANZ - Wall 20 - Int -  Column Lining</t>
  </si>
  <si>
    <t>Zone 1-PR_25_71_52_37_1_1</t>
  </si>
  <si>
    <t>Plasterboard (GIB® standard 10 mm)</t>
  </si>
  <si>
    <t>BRANZ - Wall 22 - Int -  Steel stud wall</t>
  </si>
  <si>
    <t>Zone 1-PR_25_71_52_37_4_1</t>
  </si>
  <si>
    <t>Plasterboard (GIB braceline® GIB noiseline® 10 mm)</t>
  </si>
  <si>
    <t>Zone 1-PR_25_71_52_37_4_2</t>
  </si>
  <si>
    <t>Plasterboard (GIB braceline® GIB noiseline® 13 mm)</t>
  </si>
  <si>
    <t>BRANZ - Wall 25 - Int - Duct Wall</t>
  </si>
  <si>
    <t>Wall-Balcony Glass Balustrade</t>
  </si>
  <si>
    <t>Zone 1-PR_25_71_33_37</t>
  </si>
  <si>
    <t>Glass, single pane, heat strengthened</t>
  </si>
  <si>
    <t>Wall-Balcony Timber Screen</t>
  </si>
  <si>
    <t>Zone 1-PR_20_76_88_5_5_A</t>
  </si>
  <si>
    <t>Softwood (Radiata pine), finger-jointed (H3.2 CCA treated), e.g. cladding (unpainted) (WPMA)</t>
  </si>
  <si>
    <t>Beam Concrete-Rectangular (M)</t>
  </si>
  <si>
    <t>Beam, concrete</t>
  </si>
  <si>
    <t>Zone 1-PR_20_31_16_4_3_3_1</t>
  </si>
  <si>
    <t>Reinforced concrete, 30 MPa, precast, inc. 150 kg/m3 steel reinforcing, (OPC)</t>
  </si>
  <si>
    <t>Door</t>
  </si>
  <si>
    <t>Door, interior</t>
  </si>
  <si>
    <t>Zone 1-PR_30_59_23_97_1_A</t>
  </si>
  <si>
    <t>Door, interior, MDF, unpainted, imported (Australia)</t>
  </si>
  <si>
    <t>Elevator</t>
  </si>
  <si>
    <t>Zone 1-PR_80_77_46_46_4</t>
  </si>
  <si>
    <t>Elevator (12 floors) - OTIS Gen2 Stream® - rated load up to 2500 kg, speed up to 2.5 m/s, imported (Europe)</t>
  </si>
  <si>
    <t>Floor</t>
  </si>
  <si>
    <t>BRANZ -  Floor Finish - Acoustic Backed Vinyl Flooring</t>
  </si>
  <si>
    <t>Zone 1-PR_35_57_71_67_1</t>
  </si>
  <si>
    <t>Vinyl (PVC) floor sheets (Karndean Design flooring - Van Gogh), imported (Australia)</t>
  </si>
  <si>
    <t>BRANZ -  Floor Finish - Carpet Type 1</t>
  </si>
  <si>
    <t>Zone 1-PR_35_57_11_64_1_1</t>
  </si>
  <si>
    <t>Carpet - woven broadloom (pile material 500 - 600 g/m2 polyamide 6.6, woven textile backing), imported (Europe)</t>
  </si>
  <si>
    <t>BRANZ -  Floor Finish - Carpet Type 2</t>
  </si>
  <si>
    <t>BRANZ -  Floor Finish - Ceramic Tiles</t>
  </si>
  <si>
    <t>Zone 1-PR_35_93_96_19</t>
  </si>
  <si>
    <t>Tiles (ceramic), imported (Asia)</t>
  </si>
  <si>
    <t>BRANZ - Balcony Floor - Timber Decking</t>
  </si>
  <si>
    <t>BRANZ - Structural Floor - Comflor80, 150 deep</t>
  </si>
  <si>
    <t>Zone 1-PR_20_85_14_10_2_2_2_1_1</t>
  </si>
  <si>
    <t>Reinforced concrete, 30 MPa, composite floor decking, trapezoidal deck section 95mm deep troughs at 300mm ctrs, 150mm thick in-situ slab, inc. 100 kg/m3 steel reinforcing, (OPC)</t>
  </si>
  <si>
    <t>Zone 1-PR_25_57_6_30_1_3_4</t>
  </si>
  <si>
    <t>Insulation (roof), Pink® Batts® Classic R3.2 Ceiling (glass wool)</t>
  </si>
  <si>
    <t>Zone 1-PR_25_71_51_89_1_3_5</t>
  </si>
  <si>
    <t>Steel, primary (galvanised finish, coating class Z275), cold rolled profile metal sheet, trough section 56mm deep at 305mm ctrs, 0.95 BMT</t>
  </si>
  <si>
    <t>BRANZ - Structural Floor - Reinforced Concrete Slab</t>
  </si>
  <si>
    <t>Zone 1-PR_20_31_16_4_4_1_1_1</t>
  </si>
  <si>
    <t>Concrete, 30 MPa, in-situ, no reinforcement, (OPC) (Allied Concrete, Avondale batching plant) (Auckland)</t>
  </si>
  <si>
    <t>Foundation Slab</t>
  </si>
  <si>
    <t>Reinforced Concrete Slab 500mm</t>
  </si>
  <si>
    <t>Joist Wood-Open Web (M)</t>
  </si>
  <si>
    <t>Posi Strut - 30 x 30 x 14</t>
  </si>
  <si>
    <t>Lift</t>
  </si>
  <si>
    <t>M_Pile-Concrete_30MPa</t>
  </si>
  <si>
    <t>900mm Diameter, 14m</t>
  </si>
  <si>
    <t>900mm Diameter, 15m</t>
  </si>
  <si>
    <t>900mm Diameter, 16m</t>
  </si>
  <si>
    <t>1500mm Diameter, 19m</t>
  </si>
  <si>
    <t>PFC-Parallel Flange Channels (AS 3679_1)</t>
  </si>
  <si>
    <t>Structural steel</t>
  </si>
  <si>
    <t>Zone 1-PR_20_76_51_12_1_7_4_1_1</t>
  </si>
  <si>
    <t>150x75, Parallel Flange Channels (PFC), steel (primary), factory painted</t>
  </si>
  <si>
    <t>Zone 1-PR_20_76_51_12_1_7_5_1_1</t>
  </si>
  <si>
    <t>180x75, Parallel Flange Channels (PFC), steel (primary), factory painted</t>
  </si>
  <si>
    <t>Zone 1-PR_20_76_51_12_1_7_6_1_1</t>
  </si>
  <si>
    <t>200x75, Parallel Flange Channels (PFC), steel (primary), factory painted</t>
  </si>
  <si>
    <t>Zone 1-PR_20_76_51_12_1_7_7_1_2</t>
  </si>
  <si>
    <t>230x75, Parallel Flange Channels (PFC), steel (primary), unpainted at factory</t>
  </si>
  <si>
    <t>RHS-Rectangular Hollow Sections (AS 1163_C350)</t>
  </si>
  <si>
    <t>Zone 1-PR_20_76_51_12_1_4_12_2_1</t>
  </si>
  <si>
    <t>200x100x5.0, Rectangular Hollow Section (RHS), steel (primary), factory painted</t>
  </si>
  <si>
    <t>Zone 1-PR_20_76_51_12_1_4_12_4_1</t>
  </si>
  <si>
    <t>200x100x9.0, Rectangular Hollow Section (RHS), steel (primary), factory painted</t>
  </si>
  <si>
    <t>Roof</t>
  </si>
  <si>
    <t>SHS-Square Hollow Sections (AS 1163_C350)</t>
  </si>
  <si>
    <t>Zone 1-PR_20_76_51_12_1_5_9_4_1</t>
  </si>
  <si>
    <t>125x125x9.0, Square Hollow Section (SHS), steel (primary), factory painted</t>
  </si>
  <si>
    <t>Zone 1-PR_20_76_51_12_1_5_12_2_1</t>
  </si>
  <si>
    <t>250x250x9.0, Square Hollow Section (SHS), steel (primary), factory painted</t>
  </si>
  <si>
    <t>SHS-Square Hollow Sections-Column (AS 1163_C350)</t>
  </si>
  <si>
    <t>Zone 1-PR_20_76_51_12_1_5_12_1_1</t>
  </si>
  <si>
    <t>250x250x6.0, Square Hollow Section (SHS), steel (primary), factory painted</t>
  </si>
  <si>
    <t>Zone 1-PR_20_76_51_12_1_5_11_2_1</t>
  </si>
  <si>
    <t>200x200x6.0, Square Hollow Section (SHS), steel (primary), factory painted</t>
  </si>
  <si>
    <t>Zone 1-PR_20_76_51_12_1_5_10_3_1</t>
  </si>
  <si>
    <t>150x150x9.0, Square Hollow Section (SHS), steel (primary), factory painted</t>
  </si>
  <si>
    <t>Zone 1-PR_20_76_51_12_1_5_10_2_1</t>
  </si>
  <si>
    <t>150x150x6.0, Square Hollow Section (SHS), steel (primary), factory painted</t>
  </si>
  <si>
    <t>Zone 1-PR_20_76_51_12_1_5_10_1_1</t>
  </si>
  <si>
    <t>150x150x5.0, Square Hollow Section (SHS), steel (primary), factory painted</t>
  </si>
  <si>
    <t>Zone 1-PR_20_76_51_12_1_5_9_3_1</t>
  </si>
  <si>
    <t>125x125x6.0, Square Hollow Section (SHS), steel (primary), factory painted</t>
  </si>
  <si>
    <t>Zone 1-PR_20_76_51_12_1_5_9_2_1</t>
  </si>
  <si>
    <t>125x125x5.0, Square Hollow Section (SHS), steel (primary), factory painted</t>
  </si>
  <si>
    <t>Zone 1-PR_20_76_51_12_1_5_8_3_1</t>
  </si>
  <si>
    <t>100x100x5.0, Square Hollow Section (SHS), steel (primary), factory painted</t>
  </si>
  <si>
    <t>Stairs</t>
  </si>
  <si>
    <t>Timber Gauged (NZ)</t>
  </si>
  <si>
    <t>150 x 50</t>
  </si>
  <si>
    <t>290 x 45</t>
  </si>
  <si>
    <t>UB-Universal Beams (AS 3679_1)</t>
  </si>
  <si>
    <t>Zone 1-PR_20_76_51_12_1_1_3_4_1</t>
  </si>
  <si>
    <t>200UB-29.8, steel (primary), factory painted</t>
  </si>
  <si>
    <t>Zone 1-PR_20_76_51_12_1_1_4_2_1</t>
  </si>
  <si>
    <t>250UB-31.4, steel (primary), factory painted</t>
  </si>
  <si>
    <t>Zone 1-PR_20_76_51_12_1_1_5_2_1</t>
  </si>
  <si>
    <t>310UB-40.4, steel (primary), factory painted</t>
  </si>
  <si>
    <t>Zone 1-PR_20_76_51_12_1_1_5_3_1</t>
  </si>
  <si>
    <t>310UB-46.2, steel (primary), factory painted</t>
  </si>
  <si>
    <t>Zone 1-PR_20_76_51_12_1_1_7_1_1</t>
  </si>
  <si>
    <t>410UB-53.7, steel (primary), factory painted</t>
  </si>
  <si>
    <t>Zone 1-PR_20_76_51_12_1_1_8_1_1</t>
  </si>
  <si>
    <t>460UB-67.1, steel (primary), factory painted</t>
  </si>
  <si>
    <t>Zone 1-PR_20_76_51_12_1_1_9_1_1</t>
  </si>
  <si>
    <t>530UB-82.0, steel (primary), factory painted</t>
  </si>
  <si>
    <t>UB-Universal Beams-Column (AS 3679_1)</t>
  </si>
  <si>
    <t>Zone 1-PR_20_76_51_12_1_1_10_3_1</t>
  </si>
  <si>
    <t>610UB-125.0, steel (primary), factory painted</t>
  </si>
  <si>
    <t>Zone 1-PR_20_76_51_12_1_1_9_2_1</t>
  </si>
  <si>
    <t>530UB-92.4, steel (primary), factory painted</t>
  </si>
  <si>
    <t>UC-Universal Columns (AS 3679_1)</t>
  </si>
  <si>
    <t>Zone 1-PR_20_76_51_12_1_2_4_2_1</t>
  </si>
  <si>
    <t>250UC-89.5, steel (primary), factory painted</t>
  </si>
  <si>
    <t>Zone 1-PR_20_76_51_12_1_2_5_1_1</t>
  </si>
  <si>
    <t>310UC-96.8, steel (primary), factory painted</t>
  </si>
  <si>
    <t>UC-Universal Columns-Column (AS 3679_1)</t>
  </si>
  <si>
    <t>Zone 1-PR_20_76_51_12_1_2_5_2_1</t>
  </si>
  <si>
    <t>310UC-118.0, steel (primary), factory painted</t>
  </si>
  <si>
    <t>Zone 1-PR_20_76_51_12_1_2_4_1_1</t>
  </si>
  <si>
    <t>250UC-72.9, steel (primary), factory painted</t>
  </si>
  <si>
    <t>Zone 1-PR_20_76_51_12_1_2_3_1_1</t>
  </si>
  <si>
    <t>200UC-46.2, steel (primary), factory painted</t>
  </si>
  <si>
    <t>WC-Welded Columns (AS 3679_2)</t>
  </si>
  <si>
    <t>Zone 1-PR_20_76_51_12_1_2_7_4_1</t>
  </si>
  <si>
    <t>400WC-144, steel (primary), factory painted</t>
  </si>
  <si>
    <t>Zone 1-PR_20_29_23_12_2</t>
  </si>
  <si>
    <t>Steel reinforcement, primary, bar (Pacific Steel)</t>
  </si>
  <si>
    <t>CurtainWall</t>
  </si>
  <si>
    <t>Window_Doors, Aluminium non-TB SG</t>
  </si>
  <si>
    <t>Zone 1-PR_20_85_32_2_2_1_1</t>
  </si>
  <si>
    <t xml:space="preserve">Window/door frame (aluminium), anodised finish, non-thermally broken (primary manufacture using mainly renewables-generated electricity) </t>
  </si>
  <si>
    <t>Zone 1-PR_25_71_33_46</t>
  </si>
  <si>
    <t>Glass, single pane, laminated</t>
  </si>
  <si>
    <t>BuildingID_6</t>
  </si>
  <si>
    <t>Typical - HVAC</t>
  </si>
  <si>
    <t>BuildingID_0</t>
  </si>
  <si>
    <t>R-T-DS</t>
  </si>
  <si>
    <t>Strata 2</t>
  </si>
  <si>
    <t>BRANZ - Balcony Enclosure</t>
  </si>
  <si>
    <t>Zone 1-PR_25_71_51_90_1_1_2_1</t>
  </si>
  <si>
    <t>Colorsteel® Endura® 0.4 mm BMT (primary), AZ150 (150 g/m2 ZnAl alloy coating weight (total for both sides) + organic coating, all profiles (roof), exposure zone C</t>
  </si>
  <si>
    <t>BRANZ - EXT Wall 01 - (W01) 150mm Precast Concrete Panels</t>
  </si>
  <si>
    <t>BRANZ - EXT Wall 02 - (W02) Bevelback Weatherboard Cladding</t>
  </si>
  <si>
    <t>Zone 1-PR_20_76_88_5_5_1_A</t>
  </si>
  <si>
    <t>Softwood (Radiata pine), finger-jointed (H3.2 CCA treated), weatherboards, all profiles (unpainted) (WPMA)</t>
  </si>
  <si>
    <t>Zone 1-PR_25_57_6_30_1_2_1_2</t>
  </si>
  <si>
    <t>Insulation (90 mm wall), Pink® Batts® Classic R2.2 Wall (glass wool)</t>
  </si>
  <si>
    <t>BRANZ - EXT Wall 04 - (W04) Brick Veneer</t>
  </si>
  <si>
    <t>Zone 1-PR_20_93_52_15</t>
  </si>
  <si>
    <t>Brick, clay</t>
  </si>
  <si>
    <t>BRANZ - EXT Wall 05 - (W12) Plasterboard Lining</t>
  </si>
  <si>
    <t>BRANZ - EXT Wall 05a - (W12) BRICK Plasterboard Lining</t>
  </si>
  <si>
    <t>BRANZ - Fascia - Painted Timber</t>
  </si>
  <si>
    <t>BRANZ - INT Wall 01 - 10mm Plasterboard</t>
  </si>
  <si>
    <t>BRANZ - INT Wall 01 - (W11) Plasterboard Lining</t>
  </si>
  <si>
    <t>BRANZ - INT Wall 01 - (W11a) Plasterboard Lining</t>
  </si>
  <si>
    <t>Construction_Beams-&amp;-Lintels_Lindab_C-HU</t>
  </si>
  <si>
    <t>Lindab C 150/1.0</t>
  </si>
  <si>
    <t>Zone 1-PR_20_76_51_21_1_2</t>
  </si>
  <si>
    <t>Purlins, DHS (all profiles), steel, primary (galvanised finish, coating class Z275), generic all profiles, exposure zone C</t>
  </si>
  <si>
    <t>150PFC</t>
  </si>
  <si>
    <t>250PFC</t>
  </si>
  <si>
    <t>Zone 1-PR_20_76_51_12_1_7_8_1_1</t>
  </si>
  <si>
    <t>250x90, Parallel Flange Channels (PFC), steel (primary), factory painted</t>
  </si>
  <si>
    <t>89x89x5.0SHS</t>
  </si>
  <si>
    <t>Zone 1-PR_20_76_51_12_1_5_7_2_1</t>
  </si>
  <si>
    <t>89x89x5.0, Square Hollow Section (SHS), steel (primary), factory painted</t>
  </si>
  <si>
    <t>PFC-Parallel Flange Channels-Column (AS 3679_1)</t>
  </si>
  <si>
    <t>Compound Ceiling</t>
  </si>
  <si>
    <t>BRANZ - Ceiling 01 - Plasterboard</t>
  </si>
  <si>
    <t>Zone 1-PR_25_57_6_30_1_3_3</t>
  </si>
  <si>
    <t>Insulation (roof), Pink® Batts® Classic R2.6 Ceiling (glass wool)</t>
  </si>
  <si>
    <t>BRANZ - Ceiling 02 - 16mmPlasterboard</t>
  </si>
  <si>
    <t>Sink Kitchen-Island (NZ)</t>
  </si>
  <si>
    <t>450 x 450mm</t>
  </si>
  <si>
    <t>Zone 1-PR_40_20_96_15_1</t>
  </si>
  <si>
    <t>Ceramic basins sanitary ware (ceramic vitreous china) (basin - mass = 9 kg), imported</t>
  </si>
  <si>
    <t>Sink Kitchen-Triple (NZ)</t>
  </si>
  <si>
    <t>1100 x 535mm</t>
  </si>
  <si>
    <t>Sink-Modern (NZ)</t>
  </si>
  <si>
    <t>660 x 560mm</t>
  </si>
  <si>
    <t>Toilet w Cistern (NZ)</t>
  </si>
  <si>
    <t>540 x 360mm</t>
  </si>
  <si>
    <t>Zone 1-PR_40_20_93_94_1</t>
  </si>
  <si>
    <t xml:space="preserve">WC, sanitary ware (ceramic vitreous china) (toilet - mass = 18 kg), imported </t>
  </si>
  <si>
    <t>Profiled Metal Sheet Roofing 155mm</t>
  </si>
  <si>
    <t>BRANZ - Floor Finish - (C1) Carpet</t>
  </si>
  <si>
    <t>BRANZ - Floor Finish - (T) Tiles</t>
  </si>
  <si>
    <t>BRANZ - Structural Floor 01 -  Concrete Slab</t>
  </si>
  <si>
    <t>Zone 1-PR_15_31_26_6</t>
  </si>
  <si>
    <t>Sand</t>
  </si>
  <si>
    <t>Zone 1-PR_15_31_26_33</t>
  </si>
  <si>
    <t>Granular fill</t>
  </si>
  <si>
    <t>Zone 1-PR_20_31_16_2_4_1_1_1</t>
  </si>
  <si>
    <t>Concrete, 20 MPa, in-situ, no reinforcement, (OPC) (Allied Concrete, Avondale batching plant) (Auckland)</t>
  </si>
  <si>
    <t>Zone 1-PR_25_71_13_2_3</t>
  </si>
  <si>
    <t>Insulation, polystyrene expanded (EPS), density range 18 - 22 kg/m3, imported (Europe)</t>
  </si>
  <si>
    <t>BRANZ - Structural Floor 02 -  Concrete Slab</t>
  </si>
  <si>
    <t>BRANZ - Structural Floor 03 -  Timber Joist</t>
  </si>
  <si>
    <t>Zone 1-PR_25_71_97_33_1_A</t>
  </si>
  <si>
    <t>Plywood (A bond, floor, tongue and groove), with galvanised fixings, imported (Australia)</t>
  </si>
  <si>
    <t>BRANZ - Int Double_Sliding_Flush (NZ)</t>
  </si>
  <si>
    <t>BRANZ - Overhead_Sectional (NZ)</t>
  </si>
  <si>
    <t>2800x2100</t>
  </si>
  <si>
    <t>Window/Door</t>
  </si>
  <si>
    <t>Window/Door Aluminium non-TB DG Clear</t>
  </si>
  <si>
    <t>Zone 1-PR_25_71_33_42_1</t>
  </si>
  <si>
    <t>Window/door, IGU, glazing (float glass), for use with aluminium joinery</t>
  </si>
  <si>
    <t>BuildingID_18</t>
  </si>
  <si>
    <t>R-DS</t>
  </si>
  <si>
    <t>Strata 1</t>
  </si>
  <si>
    <t>BRANZ - ROOF 01a - Skillion Roof (a1)</t>
  </si>
  <si>
    <t>Zone 1-PR_20_85_8_17_1_1_A</t>
  </si>
  <si>
    <t>Engineered wood (Radiata), cross-laminated timber (CLT) panel, 85 - 315 mm thick, untreated, visual / non-visual appearance grade, imported (Xlam, Australia)</t>
  </si>
  <si>
    <t>Zone 1-PR_25_71_51_90_1_2_2_1</t>
  </si>
  <si>
    <t>Colorsteel® Endura® 0.55 mm BMT (primary), AZ150 (150 g/m2 ZnAl alloy coating weight (total for both sides) + organic coating, all profiles (roof), exposure zone C</t>
  </si>
  <si>
    <t>BRANZ - Ext Wall 02 - Foundation Wrap</t>
  </si>
  <si>
    <t>BRANZ - EXT Wall B1 - Alpine Timber Clad</t>
  </si>
  <si>
    <t>Zone 1-PR_15_57_30_47_1_2</t>
  </si>
  <si>
    <t>Membrane, building wrap, polyethylene (PE) (0.25 mm thickness)</t>
  </si>
  <si>
    <t>Zone 1-PR_25_57_6_30_1_2_1_5</t>
  </si>
  <si>
    <t>Insulation (90 mm wall), Pink® Batts® Classic R2.4 Wall (glass wool)</t>
  </si>
  <si>
    <t>Zone 1-PR_25_71_97_33_A</t>
  </si>
  <si>
    <t>Engineered wood, plywood (exterior, A-bond), imported (Australia)</t>
  </si>
  <si>
    <t>BRANZ - EXT Wall B2 - Alpine Timber Clad</t>
  </si>
  <si>
    <t>BRANZ - INT Wall 02 - Balustrade Plasterboard</t>
  </si>
  <si>
    <t>BRANZ - INT Wall 03 - Plasterboard</t>
  </si>
  <si>
    <t>BRANZ - INT Wall D - Plasterboard, Acoustic Insulation</t>
  </si>
  <si>
    <t>BRANZ - INT Wall Standard 90x45 - Plasterboard</t>
  </si>
  <si>
    <t>Basin-Small (UK)</t>
  </si>
  <si>
    <t>Column Timber (M)</t>
  </si>
  <si>
    <t>180 x 180 H5 Piles</t>
  </si>
  <si>
    <t>Zone 1-PR_20_76_88_4_6_A</t>
  </si>
  <si>
    <t>Softwood (Radiata pine), surfaced, kiln-dried (H4 CCA treated), e.g. framing (WPMA)</t>
  </si>
  <si>
    <t>Interior Door</t>
  </si>
  <si>
    <t>BRANZ - Structural Floor 00 - WelHaus Ground Floor Slab</t>
  </si>
  <si>
    <t>BRANZ - Structural Floor 01 - WelHaus First Floor Slab</t>
  </si>
  <si>
    <t>BRANZ - Structural Floor 02 - WelHaus Second Floor Slab</t>
  </si>
  <si>
    <t>Zone 1-PR_25_71_13_1</t>
  </si>
  <si>
    <t>Insulation, polystyrene extruded (XPS), density 35 kg/m3, imported (Europe)</t>
  </si>
  <si>
    <t>Zone 1-PR_35_57_11_27</t>
  </si>
  <si>
    <t>Membrane, synthetic rubber (EPDM)</t>
  </si>
  <si>
    <t>BRANZ - Under Slab Insulation - 88mm Terra Lana R1.4</t>
  </si>
  <si>
    <t>Zone 1-PR_25_57_6_30_1_4_1</t>
  </si>
  <si>
    <t>Insulation (floor), Pink® Batts® SnugFloor® R1.6 Narrow (glass wool)</t>
  </si>
  <si>
    <t>Floor Finish - Vinyl</t>
  </si>
  <si>
    <t>Cover Board</t>
  </si>
  <si>
    <t>40 x 90 H3.2 Radiata Pine Decking</t>
  </si>
  <si>
    <t>40 x 140 H3.2 Radiata Pine Decking</t>
  </si>
  <si>
    <t>50 x 25mm RS H3.2 baseboards</t>
  </si>
  <si>
    <t>90 x 40 H3.2 Radiata Pine Decking</t>
  </si>
  <si>
    <t>90x 45 H3.2 SG8 Joists</t>
  </si>
  <si>
    <t>140 x 45 H3.2 Radiata Pine Decking Board</t>
  </si>
  <si>
    <t>140 x 45 H3.2 SG8 Bearers</t>
  </si>
  <si>
    <t>190 x 90 SubFloor Bearer</t>
  </si>
  <si>
    <t>190 x 135 SubFloor Bearer</t>
  </si>
  <si>
    <t>Toilet-Domestic (M)</t>
  </si>
  <si>
    <t>Skylight-Fixed (NZ)</t>
  </si>
  <si>
    <t>965 x 710mm</t>
  </si>
  <si>
    <t>Zone 1-PR_20_85_32_92_1</t>
  </si>
  <si>
    <t>Window/door frame (PVC - U)</t>
  </si>
  <si>
    <t>1400 x 780</t>
  </si>
  <si>
    <t>Windows/Door</t>
  </si>
  <si>
    <t>Windows/Door_UPVC</t>
  </si>
  <si>
    <t>BuildingID_24</t>
  </si>
  <si>
    <t>BRANZ - EXT Wall 05 - ICF w/ Rockcote Plaster and GIB</t>
  </si>
  <si>
    <t>BRANZ - EXT Wall 05 - ICF w/ Rockcote Plaster Slab Perimeter</t>
  </si>
  <si>
    <t>BRANZ - EXT Wall 05 - ICF w/ Styleline Vertical Cladding and GIB</t>
  </si>
  <si>
    <t>Zone 1-PR_25_71_51_90_1_2_2_2</t>
  </si>
  <si>
    <t>Colorsteel® Endura® 0.55 mm BMT (primary), AZ150 (150 g/m2 ZnAl alloy coating weight (total for both sides) + organic coating, all profiles (wall), exposure zone C</t>
  </si>
  <si>
    <t>BRANZ - INT Wall 01 - 10mm Plasterboard no insulation</t>
  </si>
  <si>
    <t>BRANZ - INT Wall 02 - Bathroom Ceramic Tiles</t>
  </si>
  <si>
    <t>Zone 1-PR_25_57_51_63_1</t>
  </si>
  <si>
    <t>Membrane, polyvinyl chloride (PVC)</t>
  </si>
  <si>
    <t>Zone 1-PR_25_71_52_37_3_1</t>
  </si>
  <si>
    <t>Plasterboard (GIB aqualine® 10 mm)</t>
  </si>
  <si>
    <t>BRANZ - INT Wall 02 - Bathroom Ceramic Tiles and 10mm Plasterboard</t>
  </si>
  <si>
    <t>Universal Beam</t>
  </si>
  <si>
    <t>200UB 25.4</t>
  </si>
  <si>
    <t>Zone 1-PR_20_76_51_12_1_1_3_3_2</t>
  </si>
  <si>
    <t>200UB-25.4, steel (primary), unpainted at factory</t>
  </si>
  <si>
    <t>200PFC</t>
  </si>
  <si>
    <t>250UB37.3</t>
  </si>
  <si>
    <t>Zone 1-PR_20_76_51_12_1_1_4_3_2</t>
  </si>
  <si>
    <t>250UB-37.3, steel (primary), unpainted at factory</t>
  </si>
  <si>
    <t>55x40.9 Aluminium Balustrade</t>
  </si>
  <si>
    <t>Zone 1-PR_20_76_51_2_1_1</t>
  </si>
  <si>
    <t>Aluminium, curtain wall extruded frame, powder coated finish (primary manufacture using mainly renewables-generated electricity)</t>
  </si>
  <si>
    <t>Joist Plywood Web (M)</t>
  </si>
  <si>
    <t>45X200</t>
  </si>
  <si>
    <t>Zone 1-PR_20_85_8_88_1_A</t>
  </si>
  <si>
    <t>Engineered wood, I-joist profile, 200x45, imported</t>
  </si>
  <si>
    <t>190 x 45</t>
  </si>
  <si>
    <t>40 x 40</t>
  </si>
  <si>
    <t>70 x 45</t>
  </si>
  <si>
    <t>140 x 45</t>
  </si>
  <si>
    <t>175 x 45</t>
  </si>
  <si>
    <t>200 x 45</t>
  </si>
  <si>
    <t>230 x 28 Fascia Board</t>
  </si>
  <si>
    <t>Zone 1-PR_20_76_88_84_A</t>
  </si>
  <si>
    <t>Softwood (dressed, kiln dried), weatherboards (untreated), all profiles, imported (unpainted) (Australia)</t>
  </si>
  <si>
    <t>75x75x5.0SHS</t>
  </si>
  <si>
    <t>Zone 1-PR_20_76_51_12_1_5_6_4_1</t>
  </si>
  <si>
    <t>75x75x5.0, Square Hollow Section (SHS), steel (primary), factory painted</t>
  </si>
  <si>
    <t>BRANZ - Roof 02 - Styleline Coloursteel Roof to Wall</t>
  </si>
  <si>
    <t>BRANZ - Roof 02 - Styleline Coloursteel Roofing</t>
  </si>
  <si>
    <t>Zone 1-PR_25_57_6_30_1_3_1</t>
  </si>
  <si>
    <t>Insulation (roof), Pink® Batts® Classic R1.8 Ceiling (glass wool)</t>
  </si>
  <si>
    <t>Zone 1-PR_25_57_6_30_1_3_9</t>
  </si>
  <si>
    <t>Insulation (roof), Pink® Batts® Classic R5.0 Ceiling (glass wool)</t>
  </si>
  <si>
    <t>Zone 1-PR_25_71_52_37_5_2</t>
  </si>
  <si>
    <t>Plasterboard (GIB ultraline® 13 mm)</t>
  </si>
  <si>
    <t>BRANZ - Roof 02 - Styleline Coloursteel Roofing Deck</t>
  </si>
  <si>
    <t>Zone 1-PR_25_71_14_30_1</t>
  </si>
  <si>
    <t>Fibre cement, cladding, HardieFlexTM (6.0 mm thickness), imported (James Hardie, Australia)</t>
  </si>
  <si>
    <t>BRANZ - Roof 02 - Styleline Coloursteel Roofing no lining</t>
  </si>
  <si>
    <t>BRANZ - Floor 01 - Reinforced Concrete Slab</t>
  </si>
  <si>
    <t>Zone 1-PR_25_57_51_37_1</t>
  </si>
  <si>
    <t>Membrane (DPM), polyethylene underslab, vapour barrier</t>
  </si>
  <si>
    <t>Zone 1-PR_25_71_13_1_1</t>
  </si>
  <si>
    <t>Insulation underslab, polystyrene extruded (XPS), imported (Europe)</t>
  </si>
  <si>
    <t>BRANZ - Floor 01 - Reinforced Concrete Slab Edge</t>
  </si>
  <si>
    <t>BRANZ - Floor 03 - Particleboard</t>
  </si>
  <si>
    <t>Zone 1-PR_25_71_97_60_1_A</t>
  </si>
  <si>
    <t>Particleboard (floor), with galvanised fixings, imported (Australia)</t>
  </si>
  <si>
    <t>BRANZ - Floor 04 - Decking</t>
  </si>
  <si>
    <t>Zone 1-PR_25_71_97_42_1_A</t>
  </si>
  <si>
    <t>Hardwood (dressed, kiln dried) floor, with galvanised fixings, imported (Australia)</t>
  </si>
  <si>
    <t>BRANZ - Int Floor Finish 02 - Ceramic Tiles over Fibre Cement Sheet</t>
  </si>
  <si>
    <t>Zone 1-PR_25_71_14_30_12</t>
  </si>
  <si>
    <t>Fibre cement, flooring, HardiePanelTM compressed sheet (18 mm thickness), imported (James Hardie, Australia)</t>
  </si>
  <si>
    <t>BRANZ - Int Single_Cavity Slider_Flush (NZ)</t>
  </si>
  <si>
    <t>760 x 2005</t>
  </si>
  <si>
    <t>860 x 2005</t>
  </si>
  <si>
    <t>BRANZ - Int Single_Flush (NZ)</t>
  </si>
  <si>
    <t>710 x 2005</t>
  </si>
  <si>
    <t>BRANZ - Ceiling 03 - 13mm Plasterboard</t>
  </si>
  <si>
    <t>Suspended Ceiling System</t>
  </si>
  <si>
    <t>WoodAlu Double Glazed Argon</t>
  </si>
  <si>
    <t>Zone 1-PR_20_85_32_96_1_A</t>
  </si>
  <si>
    <t>Softwood (dressed, kiln dried), window/door frame (untreated), imported, unpainted (indoor / outdoor)</t>
  </si>
  <si>
    <t>Zone 1-PR_25_71_33_42_12</t>
  </si>
  <si>
    <t>Window/door, IGU, glazing (glass, heat strengthened, low emissivity (Low-E) finish), for use with soft wood timber joinery</t>
  </si>
  <si>
    <t>Zone 1-PR_25_71_33_42_15</t>
  </si>
  <si>
    <t>Window/door, IGU glazing, argon gas fill (for use with soft wood timber joinery)</t>
  </si>
  <si>
    <t>BRANZ Balustrade Wall - 6mm Glazing</t>
  </si>
  <si>
    <t>BuildingID_36</t>
  </si>
  <si>
    <t>BRANZ - EXT Wall 01 - Brick Veneer (70 Series)</t>
  </si>
  <si>
    <t>BRANZ - EXT Wall 02 - Timber Cladding</t>
  </si>
  <si>
    <t>Zone 1-PR_25_71_14_30_7</t>
  </si>
  <si>
    <t>Fibre cement, cladding, weatherboard, all profiles (16 mm thickness), imported (based on manufacturing data for James Hardie, Australia)</t>
  </si>
  <si>
    <t>BRANZ - EXT Wall 03 - Fascia (Hardiflex 4.5mm)</t>
  </si>
  <si>
    <t>Zone 1-PR_25_71_14_30_2</t>
  </si>
  <si>
    <t>Fibre cement, cladding, HardieFlexTM (7.5 mm thickness), imported (based on manufacturing data for James Hardie, Australia)</t>
  </si>
  <si>
    <t>Rib Raft Floor - Internal Rib</t>
  </si>
  <si>
    <t>Slab Perimeter Edge</t>
  </si>
  <si>
    <t>BRANZ - Floor Finish 02 - Carpet</t>
  </si>
  <si>
    <t>Zone 1-PR_35_57_11_64_1_2</t>
  </si>
  <si>
    <t>Carpet - woven broadloom (pile material 700 - 800 g/m2 polyamide 6.6, woven textile backing)</t>
  </si>
  <si>
    <t>BRANZ - Structural Floor 01 - Reinforced Conrcrete Raft</t>
  </si>
  <si>
    <t>Aluminum Battens</t>
  </si>
  <si>
    <t>Zone 1-PR_30_59_48_2_1</t>
  </si>
  <si>
    <t xml:space="preserve">Aluminium, louvre blades 2.0 mm BMT, anodised (one side 0.02 mm) (primary manufacture using mainly renewables-generated electricity) </t>
  </si>
  <si>
    <t>Purlins</t>
  </si>
  <si>
    <t>GF Purlins 50x50</t>
  </si>
  <si>
    <t>240x63 I Beam</t>
  </si>
  <si>
    <t>Zone 1-PR_20_85_8_88_2_A</t>
  </si>
  <si>
    <t>Engineered wood, I-joist profile, 240x46, imported</t>
  </si>
  <si>
    <t>Roof Truss</t>
  </si>
  <si>
    <t>140x45</t>
  </si>
  <si>
    <t>240x23</t>
  </si>
  <si>
    <t>295x85 Hyne 17c Engineered Beam 2</t>
  </si>
  <si>
    <t>Zone 1-PR_20_85_8_33_2_A</t>
  </si>
  <si>
    <t>Engineered wood, glulam, Radiata pine softwood (H1.2 boron treated) (WPMA)</t>
  </si>
  <si>
    <t>525x85 Hyne 17c Engineered Beam</t>
  </si>
  <si>
    <t>Generic_Pile Timber_Square (NZ)</t>
  </si>
  <si>
    <t>140x140</t>
  </si>
  <si>
    <t>Roof - Concrete Tile Roofing</t>
  </si>
  <si>
    <t>Zone 1-PR_25_93_72_18</t>
  </si>
  <si>
    <t>Roof tiles, concrete</t>
  </si>
  <si>
    <t>Toilet</t>
  </si>
  <si>
    <t>Sink</t>
  </si>
  <si>
    <t>BRANZ - Floor Finish 01 - Cermaic Tiles</t>
  </si>
  <si>
    <t>BRANZ - Structural Floor 02 - OSB on Timber Joists</t>
  </si>
  <si>
    <t>BRANZ - Structural Floor 03 - 20mm H3.2 Decking</t>
  </si>
  <si>
    <t>Rib Raft Floor- Polystyrene Pods</t>
  </si>
  <si>
    <t>Door, interior hollow core, MDF</t>
  </si>
  <si>
    <t>Garage Door</t>
  </si>
  <si>
    <t>BRANZ - Ceiling 02 - Plasterboard, Batten, Insulation</t>
  </si>
  <si>
    <t>Zone 1-PR_25_57_6_30_1_4_3</t>
  </si>
  <si>
    <t>Insulation (floor), Pink® Batts® SnugFloor® R2.6 Narrow (glass wool)</t>
  </si>
  <si>
    <t>BRANZ - Ceiling 04 - Soffit</t>
  </si>
  <si>
    <t>Zone 1-PR_25_71_14_30_18</t>
  </si>
  <si>
    <t>Fibre cement, soffit/eaves lining, HardieFlexTM eaves lining (4.5 mm thickness), imported (James Hardie, Australia)</t>
  </si>
  <si>
    <t>Aluminium Windows/Doors</t>
  </si>
  <si>
    <t>Aluminium Residential Frames, DG</t>
  </si>
  <si>
    <t>Zone 1-PR_20_85_32_2_1_1_1</t>
  </si>
  <si>
    <t xml:space="preserve">Window/door frame (aluminium), powder coated finish, non-thermally broken (primary manufacture using mainly renewables-generated electricity) </t>
  </si>
  <si>
    <t>BuildingID_15</t>
  </si>
  <si>
    <t>BRANZ - Roof 01 - VEEDEK Colorsteel Longrun roof sheet, Thermakraft Covertek 304 roof underlay</t>
  </si>
  <si>
    <t>BRANZ - EXT - Type 01 - H1.2 SG8 140x45 timber wall framing with studs @ 600crs and nogs @ 800crs max (To external walls only)</t>
  </si>
  <si>
    <t>Zone 1-PR_25_57_6_30_1_2_2_1</t>
  </si>
  <si>
    <t>Insulation (140 mm wall), Pink® Batts® Ultra® R3.2 140 mm Wall (glass wool)</t>
  </si>
  <si>
    <t>BRANZ - EXT - Type 01 - UnInsulated Gables</t>
  </si>
  <si>
    <t>BRANZ - INT - Type 03 - InteriorWall_90x45mmTimberStuds_GypsumPlasterboard_10mm, Insulation_R1.7, GypsumPlasterboard_10mm</t>
  </si>
  <si>
    <t>BRANZ - Int - Type 04 - InteriorWall_140x45mmTimberStuds</t>
  </si>
  <si>
    <t>BRANZ - Int - Type 04 - InteriorWall_140x45mmTimberStuds_R3.6 Insulation</t>
  </si>
  <si>
    <t>RibRaft 100mm Footing</t>
  </si>
  <si>
    <t>RibRaft 300mm Footing</t>
  </si>
  <si>
    <t>RibRaft 300mm Footing 2</t>
  </si>
  <si>
    <t>140 x 140mm Columns</t>
  </si>
  <si>
    <t>BRANZ - Ceiling 01 - 13mm Standard GIB plasterboard Insulated</t>
  </si>
  <si>
    <t>BRANZ - Ceiling 01 - 13mm Standard GIB plasterboard Insulated 2</t>
  </si>
  <si>
    <t>BRANZ - Ceiling 02 - 13mm Standard GIB plasterboard (Roof) 02</t>
  </si>
  <si>
    <t>Zone 1-PR_25_57_6_30_1_3_6</t>
  </si>
  <si>
    <t>Insulation (roof), Pink® Batts® Classic R3.6 Ceiling (glass wool)</t>
  </si>
  <si>
    <t>BRANZ - Int Floor Finish 01 - Non-Slip Vinyl</t>
  </si>
  <si>
    <t>Zone 1-PR_25_71_14_30_13</t>
  </si>
  <si>
    <t>Fibre cement, tile and slate underlay (6 mm thickness), imported (based on manufacturing data for James Hardie, Australia)</t>
  </si>
  <si>
    <t>BRANZ - Int Floor Finish 02 - Carpet</t>
  </si>
  <si>
    <t>BRANZ - Int Floor Finish - Carpet</t>
  </si>
  <si>
    <t>BRANZ - Structural Floor 01 - Concrete Slab</t>
  </si>
  <si>
    <t>BRANZ - Structural Floor 02 - Timber Floor</t>
  </si>
  <si>
    <t>RibRaft Pods 220mm thick</t>
  </si>
  <si>
    <t>Generic_Int Double_Cavity Slider_Flush (NZ)</t>
  </si>
  <si>
    <t>Double_1800x1971mm</t>
  </si>
  <si>
    <t>Overhead-Sectional (NZ)</t>
  </si>
  <si>
    <t>2050 x 4800mm D04 - Sectional Panel lift Garage Door</t>
  </si>
  <si>
    <t>Zone 1-PR_25_71_51_90_1_1_2_2</t>
  </si>
  <si>
    <t>Colorsteel® Endura® 0.4 mm BMT (primary), AZ150 (150 g/m2 ZnAl alloy coating weight (total for both sides) + organic coating, all profiles (wall), exposure zone C</t>
  </si>
  <si>
    <t>Half Truss Top/Bottom Chord/Webbs</t>
  </si>
  <si>
    <t>Fascia 200mm</t>
  </si>
  <si>
    <t>Soffit Lining</t>
  </si>
  <si>
    <t>140 x 45 Joists</t>
  </si>
  <si>
    <t>300x63 HySpan LVL</t>
  </si>
  <si>
    <t>Zone 1-PR_20_85_8_88_5_A</t>
  </si>
  <si>
    <t>Engineered wood, I-joist profile, 300x63, imported</t>
  </si>
  <si>
    <t>300x90 hySpan LVL Joists</t>
  </si>
  <si>
    <t>Zone 1-PR_20_85_8_88_6_A</t>
  </si>
  <si>
    <t>Engineered wood, I-joist profile, 300x90, imported</t>
  </si>
  <si>
    <t>Purlins 70x45</t>
  </si>
  <si>
    <t>Wooden_Door_Ext_Int</t>
  </si>
  <si>
    <t>2050 x 870mm D03 - Exterior Solid Core Door - Paint finish</t>
  </si>
  <si>
    <t>Zone 1-PR_20_85_32_2_1_2_1</t>
  </si>
  <si>
    <t xml:space="preserve">Window/door frame (aluminium), powder coated finish, thermally broken (primary manufacture using mainly renewables-generated electricity) </t>
  </si>
  <si>
    <t>BuildingID_30_W</t>
  </si>
  <si>
    <t>R-SS</t>
  </si>
  <si>
    <t>BRANZ - Ext Wall Type 02 - Gable_Cedar_UnInsulated</t>
  </si>
  <si>
    <t>BRANZ - Ext Wall Type 02 - Gable_FibreCement_UnInsulated</t>
  </si>
  <si>
    <t>BRANZ - Int Wall Type 01 - SG8 90 x 45mm timber wall framing with studs @ 600crs and nogs @ 800crs max</t>
  </si>
  <si>
    <t>BRANZ - SS Wall Type 01 - 30mm Polystyrene slab edge insulation lined with a metal cover, 240mm Foundation footings</t>
  </si>
  <si>
    <t>Ext. Wall 01 - 140mm Stud R4.0 Cedar</t>
  </si>
  <si>
    <t>Zone 1-PR_25_57_6_30_1_2_2_4</t>
  </si>
  <si>
    <t>Insulation (140 mm wall), Pink® Batts® Ultra® R4.0 140 mm Wall (glass wool)</t>
  </si>
  <si>
    <t>Ext. Wall 01 - 140mm Stud R4.0 FibreCement</t>
  </si>
  <si>
    <t>BRANZ - Int Ceiling 01 - 10mm Standard plastboard to ceiling</t>
  </si>
  <si>
    <t>35 x 75 Purlins</t>
  </si>
  <si>
    <t>75 x 35 Ceiling Battens</t>
  </si>
  <si>
    <t>90x 45 MSG 8 Truss Timber</t>
  </si>
  <si>
    <t>90x 45 Timber</t>
  </si>
  <si>
    <t>140 x 45 MSG 8 Truss Timber</t>
  </si>
  <si>
    <t>180 x 16 James Hardie CDL Linea Fascia</t>
  </si>
  <si>
    <t>240 x 63 hySPAN Rafters</t>
  </si>
  <si>
    <t>Zone 1-PR_20_76_88_49_A</t>
  </si>
  <si>
    <t>Engineered wood, laminated veneer lumber (LVL), imported (Europe)</t>
  </si>
  <si>
    <t>300 x 63 hySPAN Beam</t>
  </si>
  <si>
    <t>114x114</t>
  </si>
  <si>
    <t>Colorsteel corrugated roofing over self-supporting roofing underlay fixed to 70 x 45mm timber purlins @ 900crs</t>
  </si>
  <si>
    <t>Transparent Generic - 125mm</t>
  </si>
  <si>
    <t>Zone 1-PR_25_71_33_42_3</t>
  </si>
  <si>
    <t>Window/door, IGU, glazing (glass, heat strengthened), for use with aluminium joinery</t>
  </si>
  <si>
    <t>600 x 600 x 700mm Column Posts Footings Garage1</t>
  </si>
  <si>
    <t>600 x 600 x 700mm Column Posts Footings Garage</t>
  </si>
  <si>
    <t>BRANZ - Int Floor Finish 03 - Timber Overlay</t>
  </si>
  <si>
    <t>Zone 1-PR_25_71_97_83_1_A</t>
  </si>
  <si>
    <t>Softwood (dressed, kiln dried) floor (untreated), imported, with galvanised fixings (Australia)</t>
  </si>
  <si>
    <t>BRANZ - Roof Insulation 01 - Batts trimmed around top chord with top edge cut to maintain a 25mm air gap</t>
  </si>
  <si>
    <t>BRANZ - Soffit 01 - 6mm Hardigroove soffit lining with sealant joints</t>
  </si>
  <si>
    <t>Zone 1-PR_25_71_14_30_20</t>
  </si>
  <si>
    <t>Fibre cement, soffit/eaves lining, HardieFlexTM eaves lining (6 mm thickness), imported (based on manufacturing data for James Hardie, Australia)</t>
  </si>
  <si>
    <t>BRANZ - Structural Floor 01 - CarPort Concrete Floor Slab</t>
  </si>
  <si>
    <t>BRANZ - Structural Floor 01 - Concrete Floor Slab</t>
  </si>
  <si>
    <t>Perimeter Edge Footing Insulation</t>
  </si>
  <si>
    <t>Wall Posts Footings (Garage)1</t>
  </si>
  <si>
    <t>Wall Posts Footings (Garage)</t>
  </si>
  <si>
    <t>BRANZ - Int Double_Flush (NZ)</t>
  </si>
  <si>
    <t>Door, Interior</t>
  </si>
  <si>
    <t>BuildingID_27</t>
  </si>
  <si>
    <t xml:space="preserve">Sub Floor Timber Timber Piles 1 (Anchor pile) </t>
  </si>
  <si>
    <t xml:space="preserve">ANCHOR PILE 1.5M 125*125 SQ H5 </t>
  </si>
  <si>
    <t xml:space="preserve">Sub Floor Timber Timber Piles 2 (Brace pile &amp; Standard Pile  </t>
  </si>
  <si>
    <t xml:space="preserve">PILE TAN 125 SQ 1800MM </t>
  </si>
  <si>
    <t xml:space="preserve">Sub Floor Timber Bearers 1 SL </t>
  </si>
  <si>
    <t>Bearers 1 SL 150*50 H3.2 TW GGD MSG8</t>
  </si>
  <si>
    <t xml:space="preserve">Sub Floor Timber Floor Joists 3 SL </t>
  </si>
  <si>
    <t xml:space="preserve">Floor Joists 3 SL 150*50 MSG8 H1.2 F1 G2E 6.6 JOISTS </t>
  </si>
  <si>
    <t xml:space="preserve">Sub Floor Timber Boundary Joists (6.6M) </t>
  </si>
  <si>
    <t xml:space="preserve">Boundary Joists (6.6M)  150*50 MSG8 H1.2 F1 G2E 6.6 JOISTS </t>
  </si>
  <si>
    <t xml:space="preserve">Sub Floor Timber Nogging Under Interior Wall Framing </t>
  </si>
  <si>
    <t xml:space="preserve">Nog Under Interior Wall 90*45 MSG8 H1.2 KD GGD </t>
  </si>
  <si>
    <t>Sub Floor Timber Solid Mid Row Floor Nogs @ 1800 centre</t>
  </si>
  <si>
    <t xml:space="preserve">Solid Mid Row Floor Nogs @ 1800 centre 150*50 MSG8 H1.2 F1 G2E 6.6 JOISTS </t>
  </si>
  <si>
    <t xml:space="preserve">Sub Floor Timber Strong Backs </t>
  </si>
  <si>
    <t xml:space="preserve">Strong Backs 100*50 H3.2 TW MSG8 </t>
  </si>
  <si>
    <t>Sub Floor Timber Flooring</t>
  </si>
  <si>
    <t xml:space="preserve">STRANDBOARD 3.60*2.40*20mm UF RESIN </t>
  </si>
  <si>
    <t>Zone 1-PR_25_71_97_60_2_A</t>
  </si>
  <si>
    <t>Particleboard (floor), excluding galvanised fixings, imported (Australia)</t>
  </si>
  <si>
    <t>Sub Floor Timber Concrete for piles</t>
  </si>
  <si>
    <t>Footing Sizes DN 400mm, MIN 17.5MPa Concrete Strength @ 28 Days</t>
  </si>
  <si>
    <t>Zone 1-PR_20_31_16_1_4_1_1_1</t>
  </si>
  <si>
    <t>Concrete, 17.5 MPa, in-situ, no reinforcement, (OPC) (Allied Concrete, Avondale batching plant) (Auckland)</t>
  </si>
  <si>
    <t xml:space="preserve">Wall and Ceiling Framing Ceiling Strapping </t>
  </si>
  <si>
    <t xml:space="preserve">BATTEN CEILING KD CF 70*35 NST </t>
  </si>
  <si>
    <t xml:space="preserve">Interior Lining Ceiling Lining 1 </t>
  </si>
  <si>
    <t xml:space="preserve">Ceiling Lining 1 GIB 3600*10MM TE/TE </t>
  </si>
  <si>
    <t xml:space="preserve">Roof Framing Purlins </t>
  </si>
  <si>
    <t xml:space="preserve">Framing Purlins 90*45 MSG8 H1.2 KD GGD </t>
  </si>
  <si>
    <t xml:space="preserve">Roof Framing Fly Rafters </t>
  </si>
  <si>
    <t xml:space="preserve">Fly Rafters 90*35 MSG8 H1.2 KD GAUGED </t>
  </si>
  <si>
    <t xml:space="preserve">Roof Framing Soffit Ribbon Plate </t>
  </si>
  <si>
    <t xml:space="preserve">Soffit Ribbon Plate 70*35 KD MSG8 CF GGD </t>
  </si>
  <si>
    <t xml:space="preserve">Roof Framing Soffit Framing </t>
  </si>
  <si>
    <t xml:space="preserve">Soffit Framing 70*35 KD MSG8 CF GGD </t>
  </si>
  <si>
    <t xml:space="preserve">Soffit-Fascia Fascia Board </t>
  </si>
  <si>
    <t xml:space="preserve">FASCIA BOARD H3.1 200*25 5.2M </t>
  </si>
  <si>
    <t>Zone 1-PR_20_76_88_4_4_A</t>
  </si>
  <si>
    <t>Softwood (Radiata pine), surfaced, kiln-dried (H3.1 copper azole treated), e.g. framing (WPMA)</t>
  </si>
  <si>
    <t xml:space="preserve">Soffit-Fascia Barge Board in Meters </t>
  </si>
  <si>
    <t xml:space="preserve">Barge Board in Meters FASCIA BOARD H3.1 200*25 5.2M </t>
  </si>
  <si>
    <t xml:space="preserve">Soffit-Fascia Soffit Lining </t>
  </si>
  <si>
    <t xml:space="preserve">SOFFIT 2400*600*4.5MM 401947 </t>
  </si>
  <si>
    <t xml:space="preserve">Soffit-Fascia Soffit for Gable Ends </t>
  </si>
  <si>
    <t xml:space="preserve">Roofing Estimate Roof Total Lineal Meters </t>
  </si>
  <si>
    <t xml:space="preserve">Roof Mca760/Trib 0.4mm Za Supply &amp; Fit (Styline) </t>
  </si>
  <si>
    <t xml:space="preserve">Window C6/F6/G6IJ6IL6/M6/R6 </t>
  </si>
  <si>
    <t xml:space="preserve">LINTEL 190*45*705 H1.2 </t>
  </si>
  <si>
    <t xml:space="preserve">Window V9/Z9/Z9WZ9-SR9 </t>
  </si>
  <si>
    <t xml:space="preserve">LINTEL 190*45*985 H1.2 </t>
  </si>
  <si>
    <t xml:space="preserve">Window C12-2IG12-2IJ12-2/M12-2/R12-2 </t>
  </si>
  <si>
    <t xml:space="preserve">LINTEL 190*45*1305 H1.2 </t>
  </si>
  <si>
    <t xml:space="preserve">Window G16/J161T16/X16 </t>
  </si>
  <si>
    <t xml:space="preserve">LINTEL 190*45*1705 H1.2 </t>
  </si>
  <si>
    <t>Window C24IG24/L241Y241Y24W/U24IU2</t>
  </si>
  <si>
    <t xml:space="preserve">LINTEL 190*45*2505*2 H1.2 </t>
  </si>
  <si>
    <t xml:space="preserve">Window Y281U28 </t>
  </si>
  <si>
    <t xml:space="preserve">LINTEL 240*45*2905*2 H1.2 </t>
  </si>
  <si>
    <t xml:space="preserve">Window C6IF6/G6IJ6IL6/M6/R6 </t>
  </si>
  <si>
    <t>Window C12-2IG12-2/J12-2IM12-21R12-2</t>
  </si>
  <si>
    <t xml:space="preserve">Window G16/J161T161X16 </t>
  </si>
  <si>
    <t xml:space="preserve">Timber reveal/linerWindow C6IF6/G6IJ6IL6/M6/R6 </t>
  </si>
  <si>
    <t>Timber reveal/linerWindow C12-2IG12-2/J12-2IM12-21R12-2</t>
  </si>
  <si>
    <t xml:space="preserve">Precut Detailed Plates For Ext Frame 1 </t>
  </si>
  <si>
    <t xml:space="preserve">Precut Details for Plates for Ext Frame 1 90*45 MSG8 H1.2 KD GGD </t>
  </si>
  <si>
    <t xml:space="preserve">Precut Detailed Studs For Ext Frame 1 </t>
  </si>
  <si>
    <t xml:space="preserve">Studs For Ext Frame 1 90*45*2330 KD H1.2 MSG8 </t>
  </si>
  <si>
    <t xml:space="preserve">Precut Detailed Plates For lnt Frame 1 </t>
  </si>
  <si>
    <t xml:space="preserve">Plates For lnt Frame 1 70*35 KD MSG8 CF GGD </t>
  </si>
  <si>
    <t xml:space="preserve">Precut Detailed Studs For lnt Frame 1 </t>
  </si>
  <si>
    <t xml:space="preserve">Studs For lnt Frame 1 70*35*2350 U/T MSG8 </t>
  </si>
  <si>
    <t xml:space="preserve">Precut Detailed Plates For Int Frame 2 </t>
  </si>
  <si>
    <t xml:space="preserve">Precut Detailed Plates for Int Frame 2 90*45 MSG8 H1.2 KD GGD </t>
  </si>
  <si>
    <t xml:space="preserve">Precut Detailed Studs For Int Frame 2 </t>
  </si>
  <si>
    <t xml:space="preserve">Studs For Int Frame 2 90*45*2330 KD H1.2 MSG8 </t>
  </si>
  <si>
    <t xml:space="preserve">Hardie Frontier 245 I Smooth 240 Weatherboards 3S_Cavity Battens </t>
  </si>
  <si>
    <t xml:space="preserve">3S_Cavity Battens CAVITY BATTEN 50X25 H3.1 </t>
  </si>
  <si>
    <t xml:space="preserve">Hardie Frontier 245 I Smooth 240 Weatherboards 35-Cavity Battens @ Comers </t>
  </si>
  <si>
    <t xml:space="preserve">35-Cavity Battens @ Comers CAVITY BATTEN 100*25 H3.1 </t>
  </si>
  <si>
    <t xml:space="preserve">Wall and Ceiling Framing Top Plate Packer Exterior </t>
  </si>
  <si>
    <t>Top Plate Packer Exterior  140*35 MSG8 KD H1.2 (Ext Wall Total)</t>
  </si>
  <si>
    <t xml:space="preserve">Lintels &amp; Beams Window C6/F6/G6IJ6IL6/M6/R6 </t>
  </si>
  <si>
    <t xml:space="preserve">(Door) - Lintels &amp; Beams Window V9/Z9/Z9WZ9-SR9 </t>
  </si>
  <si>
    <t xml:space="preserve">(Door) LINTEL 190*45*985 H1.2 </t>
  </si>
  <si>
    <t xml:space="preserve">Lintels &amp; Beams Window C12-2IG12-2IJ12-2/M12-2/R12-2 </t>
  </si>
  <si>
    <t xml:space="preserve">Lintels &amp; Beams Window G16/J161T16/X16 </t>
  </si>
  <si>
    <t>(Door) - Lintels &amp; Beams Window C24IG24/L241Y241Y24W/U24IU2</t>
  </si>
  <si>
    <t xml:space="preserve">(Door) LINTEL 190*45*2505*2 H1.2 </t>
  </si>
  <si>
    <t xml:space="preserve">(Door) - Lintels &amp; Beams Window Y281U28 </t>
  </si>
  <si>
    <t xml:space="preserve">(Door) LINTEL 240*45*2905*2 H1.2 </t>
  </si>
  <si>
    <t xml:space="preserve">Lintels &amp; Beams Window C6IF6/G6IJ6IL6/M6/R6 </t>
  </si>
  <si>
    <t>Lintels &amp; Beams Window C12-2IG12-2/J12-2IM12-21R12-2</t>
  </si>
  <si>
    <t xml:space="preserve">Lintels &amp; Beams Window G16/J161T161X16 </t>
  </si>
  <si>
    <t xml:space="preserve">Timber reveal/linerWindow C6/F6/G6IJ6IL6/M6/R6 </t>
  </si>
  <si>
    <t xml:space="preserve">(Door) - Timber reveal/linerWindow V9/Z9/Z9WZ9-SR9 </t>
  </si>
  <si>
    <t xml:space="preserve">Timber reveal/linerWindow C12-2IG12-2IJ12-2/M12-2/R12-2 </t>
  </si>
  <si>
    <t xml:space="preserve">Timber reveal/linerWindow G16/J161T16/X16 </t>
  </si>
  <si>
    <t>(Door) - Timber reveal/linerWindow C24IG24/L241Y241Y24W/U24IU2</t>
  </si>
  <si>
    <t xml:space="preserve">(Door) - Timber reveal/linerWindow Y281U28 </t>
  </si>
  <si>
    <t xml:space="preserve">Insulation Wall Insulation </t>
  </si>
  <si>
    <t xml:space="preserve">Wall Insulation R2.2 WALL 13.9M2 </t>
  </si>
  <si>
    <t xml:space="preserve">Insulation Ceiling Insulation </t>
  </si>
  <si>
    <t xml:space="preserve">Ceiling Insulation R3.2 CEIL 8.4M2/BALE </t>
  </si>
  <si>
    <t xml:space="preserve">Insulation Timber Floor Insulation (Koolfoam) </t>
  </si>
  <si>
    <t xml:space="preserve">Timber Floor Insulation (Koolfoam) POLYSTYRENE U/FLOOR 1800*355*60 </t>
  </si>
  <si>
    <t xml:space="preserve">Hardie Frontier 245 I Smooth 240 Weatherboards 35_Ext Cladding W/B </t>
  </si>
  <si>
    <t xml:space="preserve">35_Ext Cladding W/B H/PLANK FRONTIER 245MM 400151 </t>
  </si>
  <si>
    <t xml:space="preserve">Interior Lining Interior Wall Lining </t>
  </si>
  <si>
    <t xml:space="preserve">Interior Wall Lining GIB 3600*10MM TE/SQ </t>
  </si>
  <si>
    <t xml:space="preserve">Interior Doors Interior Doors Singles 760 x 1980 </t>
  </si>
  <si>
    <t xml:space="preserve">Interior Doors Singles DOOR FLUSH HG 760*1980 121 LATCH _L_R </t>
  </si>
  <si>
    <t>Zone 1-PR_20_76_88_4_1_A</t>
  </si>
  <si>
    <t>Softwood (Radiata pine), surfaced, kiln-dried (untreated), e.g. decorative/aesthetic internal (unpainted) (WPMA)</t>
  </si>
  <si>
    <t xml:space="preserve">Interior Doors Linen Cupboard Door </t>
  </si>
  <si>
    <t xml:space="preserve">Linen Cupboard Door DOOR FLUSH HG 510*2270 121 RlS (R/CATCH INCl) </t>
  </si>
  <si>
    <t xml:space="preserve">Interior Doors Single Cavity Door </t>
  </si>
  <si>
    <t>Single Cavity Door CAV/Sl 610-810X1980 HC/MDF FLUSH PG JAMB INC lOCK CUTOl</t>
  </si>
  <si>
    <t xml:space="preserve">Interior Doors Wardrobe 1 Doors 2270*610 PAIR </t>
  </si>
  <si>
    <t xml:space="preserve">Wardrobe 1 Doors 2270*610 PAIR DOOR FLUSH HG 610*2270 RfT 121 PAIR (R/CATCH INCl) </t>
  </si>
  <si>
    <t xml:space="preserve">Interior Doors Wardrobe Door 2270*610 </t>
  </si>
  <si>
    <t xml:space="preserve">Wardrobe Door 2270*610 DOOR FLUSH HG 610*2270121 RlS (R/CATCH INCl) </t>
  </si>
  <si>
    <t xml:space="preserve">Glass for windowsWindow C6/F6/G6IJ6IL6/M6/R6 </t>
  </si>
  <si>
    <t xml:space="preserve">(Glass for Windows) LINTEL 190*45*705 H1.2 </t>
  </si>
  <si>
    <t xml:space="preserve">(Door) - Glass for windowsWindow V9/Z9/Z9WZ9-SR9 </t>
  </si>
  <si>
    <t xml:space="preserve">(Glass for Windows) LINTEL 190*45*985 H1.2 </t>
  </si>
  <si>
    <t xml:space="preserve">Glass for windowsWindow C12-2IG12-2IJ12-2/M12-2/R12-2 </t>
  </si>
  <si>
    <t xml:space="preserve">(Glass for Windows) LINTEL 190*45*1305 H1.2 </t>
  </si>
  <si>
    <t xml:space="preserve">Glass for windowsWindow G16/J161T16/X16 </t>
  </si>
  <si>
    <t xml:space="preserve">(Glass for Windows) LINTEL 190*45*1705 H1.2 </t>
  </si>
  <si>
    <t>(Door) - Glass for windowsWindow C24IG24/L241Y241Y24W/U24IU2</t>
  </si>
  <si>
    <t xml:space="preserve">(Glass for Windows) LINTEL 190*45*2505*2 H1.2 </t>
  </si>
  <si>
    <t xml:space="preserve">(Door) - Glass for windowsWindow Y281U28 </t>
  </si>
  <si>
    <t xml:space="preserve">(Glass for Windows) LINTEL 240*45*2905*2 H1.2 </t>
  </si>
  <si>
    <t xml:space="preserve">Glass for windowsWindow C6IF6/G6IJ6IL6/M6/R6 </t>
  </si>
  <si>
    <t>Glass for windowsWindow C12-2IG12-2/J12-2IM12-21R12-2</t>
  </si>
  <si>
    <t>WC</t>
  </si>
  <si>
    <t>Basins</t>
  </si>
  <si>
    <t xml:space="preserve">Building Paper for Walls </t>
  </si>
  <si>
    <t xml:space="preserve">BITUMAC BLDGPPR 1370MM*73m 7885073 </t>
  </si>
  <si>
    <t>Soffit building paper</t>
  </si>
  <si>
    <t xml:space="preserve">SOFFIT DROP 400X100M 7099092 </t>
  </si>
  <si>
    <t xml:space="preserve">Head Packer PEF Road 20MM </t>
  </si>
  <si>
    <t xml:space="preserve">20MM PEF ROD 50M ROLL </t>
  </si>
  <si>
    <t>BuildingID_9</t>
  </si>
  <si>
    <t>BRANZ - EXT Wall 01 - Timber Weatherboard Cladding</t>
  </si>
  <si>
    <t>Zone 1-PR_20_76_88_5_3_1_A</t>
  </si>
  <si>
    <t>Softwood (Radiata pine), finger-jointed (H3.1 LOSP treated), weatherboards, all profiles (unpainted) (WPMA)</t>
  </si>
  <si>
    <t>Zone 1-PR_25_57_6_30_1_2_1_9</t>
  </si>
  <si>
    <t>Insulation (90 mm wall), Pink® Batts® Ultra® R2.8 Wall (glass wool)</t>
  </si>
  <si>
    <t>BRANZ - EXT Wall 02 - Gable - Timber Weatherboards</t>
  </si>
  <si>
    <t>BRANZ - EXT Wall 03 - Slab Perimeter Footing</t>
  </si>
  <si>
    <t>BRANZ - EXT Wall 04 - Fascia - 150x25mm Timber Weatherboard</t>
  </si>
  <si>
    <t>Zone 1-PR_20_76_88_5_3_A</t>
  </si>
  <si>
    <t>Softwood (Radiata pine), finger-jointed (H3.1 LOSP treated), e.g. cladding (unpainted) (WPMA)</t>
  </si>
  <si>
    <t>90x45mm Truss</t>
  </si>
  <si>
    <t>75 x 50 - Pergola</t>
  </si>
  <si>
    <t>Zone 1-PR_20_76_88_12_A</t>
  </si>
  <si>
    <t>Softwood (dressed, kiln dried), framing, exterior (untreated), imported (Australia)</t>
  </si>
  <si>
    <t>200 x 75 Pergola</t>
  </si>
  <si>
    <t>250 x 50</t>
  </si>
  <si>
    <t>100x100</t>
  </si>
  <si>
    <t>BRANZ - Ceiling 01 - Pitched Concrete Tile</t>
  </si>
  <si>
    <t>BRANZ - Floor 02 - Carpet</t>
  </si>
  <si>
    <t>BRANZ - Int Floor Finish 01 - Ceramic Tiles</t>
  </si>
  <si>
    <t>BRANZ - Int Double_Sliding_Closet (NZ)</t>
  </si>
  <si>
    <t>1020 x 2134</t>
  </si>
  <si>
    <t>1420 x 2134</t>
  </si>
  <si>
    <t>760 x 1980</t>
  </si>
  <si>
    <t>410 x 1980</t>
  </si>
  <si>
    <t>710 x 1980</t>
  </si>
  <si>
    <t>2800 x 2100</t>
  </si>
  <si>
    <t>BRANZ - Ceiling 02 - Soffit</t>
  </si>
  <si>
    <t>Aluminum windows and doors</t>
  </si>
  <si>
    <t>BuildingID_21</t>
  </si>
  <si>
    <t>Exterior Wall</t>
  </si>
  <si>
    <t>Exterior Wall_1_TimberWB_SIPs_GenericProxy_165mm</t>
  </si>
  <si>
    <t>Zone 1-PR_20_65_60_84_1_1_2</t>
  </si>
  <si>
    <t>Structural insulated panel (SIP), wall panel, 165 mm thickness, R7, (NZSIP)</t>
  </si>
  <si>
    <t>Zone 1-PR_35_31_22_94_2_4_3</t>
  </si>
  <si>
    <t>Paint, water-borne, walls (Dulux Wash&amp;Wear® semi-gloss - vivid white) (2 coats / m2), imported (Australia)</t>
  </si>
  <si>
    <t>Interior Wall</t>
  </si>
  <si>
    <t>InteriorWall_1_Uninsulated_TimberGIB</t>
  </si>
  <si>
    <t>Interior Doors</t>
  </si>
  <si>
    <t>Interior door, hollow core, MDF</t>
  </si>
  <si>
    <t>Suspended Floor</t>
  </si>
  <si>
    <t>Mid_floor/subfloor_timber_SIPs_GenericProxy_115mm</t>
  </si>
  <si>
    <t>Zone 1-PR_20_65_60_84_1_1_1</t>
  </si>
  <si>
    <t>Structural insulated panel (SIP), wall panel, 115 mm thickness, R4.5, (NZSIP)</t>
  </si>
  <si>
    <t>Suspended Floor Structure</t>
  </si>
  <si>
    <t>Plumbing FittingsFixtures</t>
  </si>
  <si>
    <t>Ceiling</t>
  </si>
  <si>
    <t>Mid_roofspace/ceiling_timber_SIPs_GenericProxy_215mm</t>
  </si>
  <si>
    <t>Zone 1-PR_20_65_60_84_1_2_2</t>
  </si>
  <si>
    <t>Structural insulated panel (SIP), roof panel, 215 mm thickness, R9.4, (NZSIP)</t>
  </si>
  <si>
    <t>ExteriorWall_1_Uninsulated_GableEndTruss_TimberWB</t>
  </si>
  <si>
    <t>Roof Structure_Cladding</t>
  </si>
  <si>
    <t>Soffit Cladding</t>
  </si>
  <si>
    <t>Veranda_Deck</t>
  </si>
  <si>
    <t>Window</t>
  </si>
  <si>
    <t>GlazingUnit_uPVC_DG_4mmClear_Air10mm_4mmClear_4218ID412_WERS17TVIS</t>
  </si>
  <si>
    <t>Zone 1-PR_25_71_33_42_5</t>
  </si>
  <si>
    <t>Window/door, IGU, glazing (float glass), for use with PVC - U joinery</t>
  </si>
  <si>
    <t>BuildingID_33</t>
  </si>
  <si>
    <t>Rectangular</t>
  </si>
  <si>
    <t>90 x 90mm</t>
  </si>
  <si>
    <t>BRANZ - Ext Wall Type 01 - Brick Veneer, Plasterboard</t>
  </si>
  <si>
    <t>BRANZ - Ext Wall Type 02 - Brick Veneer, WR Board</t>
  </si>
  <si>
    <t>BRANZ - Ext Wall Type 03 - Weatherboard, Plasterboard</t>
  </si>
  <si>
    <t>BRANZ - Ext Wall Type 04 - Fascia - Colour Steel</t>
  </si>
  <si>
    <t>BRANZ - Ext Wall Type 05 - Weatherboard Only</t>
  </si>
  <si>
    <t>BRANZ - Ext Wall Type 06 - Brick Veneer Only</t>
  </si>
  <si>
    <t>BRANZ - Int Wall Type 01 - Plasterboard</t>
  </si>
  <si>
    <t>BRANZ - Int Wall Type 02 - Plasterboard, WR Board</t>
  </si>
  <si>
    <t>BRANZ - Int Wall Type 03 - WR Board, WR Board</t>
  </si>
  <si>
    <t>70 x 45 H1.2 SG8 Timber Purlins @900 ctrs</t>
  </si>
  <si>
    <t>Truss</t>
  </si>
  <si>
    <t>In-Place Truss</t>
  </si>
  <si>
    <t>90 x 45</t>
  </si>
  <si>
    <t>Fink</t>
  </si>
  <si>
    <t>Footing-Rectangular (M)</t>
  </si>
  <si>
    <t>800 x 800 x 500</t>
  </si>
  <si>
    <t>BRANZ - Roof 01 - Longrun Metal Profile Roofing</t>
  </si>
  <si>
    <t>Sink Kitchen-Single (NZ)</t>
  </si>
  <si>
    <t>760 x 535mm</t>
  </si>
  <si>
    <t>BRANZ - Floor 01 - Concrete Slab</t>
  </si>
  <si>
    <t>4800 x 2100</t>
  </si>
  <si>
    <t>Curtain Wall</t>
  </si>
  <si>
    <t>Window/Doors Aluminium DG non-TB</t>
  </si>
  <si>
    <t>BuildingID_30</t>
  </si>
  <si>
    <t>BRANZ - EXT Wall 01 - Aluminum Sheet Cladding</t>
  </si>
  <si>
    <t>BRANZ - EXT Wall 02 - Cedar Cladding</t>
  </si>
  <si>
    <t>BRANZ - EXT Wall 03 - Garage - Aluminum Sheet Cladding</t>
  </si>
  <si>
    <t>BRANZ - EXT Wall 04 - Baseboard - 150x25mm Timber Boarding</t>
  </si>
  <si>
    <t>BRANZ - EXT Wall 05 - Boxing - 4.5mm Fibre Cement Board</t>
  </si>
  <si>
    <t>BRANZ - EXT Wall 06 - Fascia - 150x25mm Timber Weatherboard</t>
  </si>
  <si>
    <t>BRANZ - INT Wall 02 - Garage - 10mm Plasterboard, 9mm Plywood</t>
  </si>
  <si>
    <t>BRANZ - INT Wall 03 - Garage - 9mm Plywood, 9mm Plywood</t>
  </si>
  <si>
    <t>BRANZ - INT Wall 04 - Boxing - 9mm Plywood</t>
  </si>
  <si>
    <t>Timber Framing Member_Boxing_01</t>
  </si>
  <si>
    <t>200 x 50</t>
  </si>
  <si>
    <t>Timber Framing Member_Boxing_02</t>
  </si>
  <si>
    <t>75 x 50</t>
  </si>
  <si>
    <t>100 x 50</t>
  </si>
  <si>
    <t>150 x 75</t>
  </si>
  <si>
    <t>150 x 100</t>
  </si>
  <si>
    <t>Timber Purlin_Canopy</t>
  </si>
  <si>
    <t>Timber Purlin_Garage</t>
  </si>
  <si>
    <t>Timber Purlin_Main</t>
  </si>
  <si>
    <t>Timber Truss_Fink</t>
  </si>
  <si>
    <t>Timber Truss_Fink_In-Place_01</t>
  </si>
  <si>
    <t>Modified Fink</t>
  </si>
  <si>
    <t>Timber Truss_Fink_In-Place_02</t>
  </si>
  <si>
    <t>Timber Truss_Fink_In-Place_03</t>
  </si>
  <si>
    <t>Timber Truss_Fink_In-Place_04</t>
  </si>
  <si>
    <t>Timber Truss_Fink_In-Place_05</t>
  </si>
  <si>
    <t>Timber Truss_Fink_In-Place_06</t>
  </si>
  <si>
    <t>Timber Truss_Fink_In-Place_07</t>
  </si>
  <si>
    <t>Timber Truss_Fink_In-Place_08</t>
  </si>
  <si>
    <t>Timber Truss_Fink_In-Place_09</t>
  </si>
  <si>
    <t>Timber Truss_Fink_In-Place_10</t>
  </si>
  <si>
    <t>Timber Truss_Fink_In-Place_11</t>
  </si>
  <si>
    <t>Timber Truss_Fink_In-Place_12</t>
  </si>
  <si>
    <t>Timber Truss_Fink_In-Place_13</t>
  </si>
  <si>
    <t>Timber Truss_Fink_In-Place_14</t>
  </si>
  <si>
    <t>Timber Truss_Fink_In-Place_15</t>
  </si>
  <si>
    <t>Timber Truss_Fink_In-Place_16</t>
  </si>
  <si>
    <t>Timber Truss_Fink_In-Place_17</t>
  </si>
  <si>
    <t>Timber Truss_Scissor</t>
  </si>
  <si>
    <t>Scissors</t>
  </si>
  <si>
    <t>Pile Timber-Square (NZ)</t>
  </si>
  <si>
    <t>125 x 125mm</t>
  </si>
  <si>
    <t>BRANZ - Roof 01 - Corrugated Iron Roofing</t>
  </si>
  <si>
    <t>BRANZ - EXT Floor 01 - Timber Decking</t>
  </si>
  <si>
    <t>BRANZ - INT Floor 01 - Suspended Timber</t>
  </si>
  <si>
    <t>Zone 1-PR_25_57_6_30_1_3_13</t>
  </si>
  <si>
    <t>Insulation (blanket, roof), Pink® Batts® BIB R1.2 Blanket (glass wool)</t>
  </si>
  <si>
    <t>BRANZ - INT Floor 02 - Garage - Reinforced Concrete Slab</t>
  </si>
  <si>
    <t>BRANZ - INT Floor 03 - Garage - Slab Edge</t>
  </si>
  <si>
    <t>BRANZ - SITE 01 - Compacted Hardcore</t>
  </si>
  <si>
    <t>BRANZ - Ceiling 02 - 9mm Plywood - Garage</t>
  </si>
  <si>
    <t>BRANZ - Ceiling 03 - Boxing</t>
  </si>
  <si>
    <t>GFA_TOTAL</t>
  </si>
  <si>
    <t>GFA_UPFRONT</t>
  </si>
  <si>
    <t>ABS_TOTAL</t>
  </si>
  <si>
    <t>ABS_UPFRONT</t>
  </si>
  <si>
    <t>ABS_EMBODIED</t>
  </si>
  <si>
    <t>GFA_EMBODIED</t>
  </si>
  <si>
    <t>OCC_TOTAL</t>
  </si>
  <si>
    <t>OCC_UPFRONT</t>
  </si>
  <si>
    <t>OCC_EMBODIED</t>
  </si>
  <si>
    <t>Window/door, IGU, glazing (float glass, low emissivity (Low-E) finish), for use with PVC - U joinery</t>
  </si>
  <si>
    <t>Window/door, IGU glazing, argon gas fill (for use with PVC - U joinery)</t>
  </si>
  <si>
    <t>Zone 1-PR_25_71_33_42_6</t>
  </si>
  <si>
    <t>Zone 1-PR_25_71_33_42_14</t>
  </si>
  <si>
    <t>ALL</t>
  </si>
  <si>
    <t>Carpet - tufted wall-to-wall (pile material 1000 - 1100 g/m2 80% wool and 20% polyamide 6.6, polyester (90% recycled) and textile fabric backing)</t>
  </si>
  <si>
    <t>Zone 1-PR_35_57_11_64_2_1</t>
  </si>
  <si>
    <t>Plasterboard (generic)</t>
  </si>
  <si>
    <t>Zone 1-PR_25_71_52_37</t>
  </si>
  <si>
    <t>ZinaCoreTM and ZinaCore XTM (pre-painted steel with hot-dipped aluminium/zinc alloy), ColorCote® 0.55 mm BMT (150 g/m2 coating weight), all profiles (wall, roof), exposure zone B (Pacific Coilcoaters, Fletcher Steel Ltd)</t>
  </si>
  <si>
    <t>Zone 1-PR_25_71_51_91_1_2_1</t>
  </si>
  <si>
    <t>Fibre cement, cladding, AxonTM panel (9 mm thickness), imported (based on manufacturing data for James Hardie, Australia)</t>
  </si>
  <si>
    <t>Zone 1-PR_25_71_14_30_9</t>
  </si>
  <si>
    <t>Insulation, polyester (generic)</t>
  </si>
  <si>
    <t>Zone 1-PR_25_57_6_29</t>
  </si>
  <si>
    <t>Engineered wood, laminated veneer lumber (Nelson Pine, NZ)</t>
  </si>
  <si>
    <t>Zone 1-PR_20_76_88_49_1</t>
  </si>
  <si>
    <t>Reinforced concrete, 20 MPa, in-situ, inc. 50 kg/m3 steel reinforcing, (OPC)</t>
  </si>
  <si>
    <t>Zone 1-PR_20_31_16_2_2_1_1</t>
  </si>
  <si>
    <t>Materials - formatted</t>
  </si>
  <si>
    <t>Other</t>
  </si>
  <si>
    <t>Electricity</t>
  </si>
  <si>
    <t>Part 3</t>
  </si>
  <si>
    <t>HVAC</t>
  </si>
  <si>
    <t>Interior lighting</t>
  </si>
  <si>
    <t>Plug loads</t>
  </si>
  <si>
    <t>Communications</t>
  </si>
  <si>
    <t>Part 2</t>
  </si>
  <si>
    <t>Saftey/Security Systems</t>
  </si>
  <si>
    <t>Elevators</t>
  </si>
  <si>
    <t>Landfill Gas</t>
  </si>
  <si>
    <t>Part 1</t>
  </si>
  <si>
    <t>Natural Gas</t>
  </si>
  <si>
    <t>Hot Water</t>
  </si>
  <si>
    <t>Heating</t>
  </si>
  <si>
    <t>Wood Burner</t>
  </si>
  <si>
    <t>Exterior Lighting</t>
  </si>
  <si>
    <t>Pumps</t>
  </si>
  <si>
    <t>Fans</t>
  </si>
  <si>
    <t>Mechanical Ventilation</t>
  </si>
  <si>
    <t>Cooling</t>
  </si>
  <si>
    <t>Hotwater</t>
  </si>
  <si>
    <t>Interior Lighting</t>
  </si>
  <si>
    <t>Plug Loads</t>
  </si>
  <si>
    <t>kWh</t>
  </si>
  <si>
    <t>end_use</t>
  </si>
  <si>
    <t>energy_source</t>
  </si>
  <si>
    <t>part</t>
  </si>
  <si>
    <t>Energy - formatted</t>
  </si>
  <si>
    <t>Energy - Average impact factors</t>
  </si>
  <si>
    <t>B7</t>
  </si>
  <si>
    <t>B6</t>
  </si>
  <si>
    <t>Absolute results - summarised</t>
  </si>
  <si>
    <t>HOUSE H</t>
  </si>
  <si>
    <t>0</t>
  </si>
  <si>
    <t>HOUSE P</t>
  </si>
  <si>
    <t>HOUSE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</si>
</sst>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sz val="10"/>
      <name val="Gill Sans MT"/>
      <family val="2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Gill Sans MT"/>
      <family val="2"/>
    </font>
    <font>
      <sz val="11"/>
      <color rgb="FFFF0000"/>
      <name val="Gill Sans MT"/>
      <family val="2"/>
    </font>
    <font>
      <sz val="11"/>
      <name val="Gill Sans MT"/>
      <family val="2"/>
    </font>
    <font>
      <sz val="10"/>
      <color theme="1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1" fillId="0" borderId="0"/>
  </cellStyleXfs>
  <cellXfs count="37">
    <xf numFmtId="0" fontId="0" fillId="0" borderId="0" xfId="0"/>
    <xf numFmtId="0" fontId="3" fillId="0" borderId="1" xfId="1" applyFont="1" applyBorder="1"/>
    <xf numFmtId="11" fontId="2" fillId="0" borderId="1" xfId="1" applyNumberFormat="1" applyBorder="1"/>
    <xf numFmtId="0" fontId="2" fillId="0" borderId="1" xfId="1" applyBorder="1"/>
    <xf numFmtId="0" fontId="2" fillId="0" borderId="0" xfId="1"/>
    <xf numFmtId="164" fontId="4" fillId="0" borderId="0" xfId="0" applyNumberFormat="1" applyFont="1"/>
    <xf numFmtId="2" fontId="0" fillId="0" borderId="0" xfId="0" applyNumberFormat="1"/>
    <xf numFmtId="1" fontId="0" fillId="0" borderId="0" xfId="0" applyNumberFormat="1"/>
    <xf numFmtId="11" fontId="0" fillId="0" borderId="0" xfId="0" applyNumberFormat="1"/>
    <xf numFmtId="0" fontId="4" fillId="0" borderId="0" xfId="0" applyFont="1"/>
    <xf numFmtId="11" fontId="1" fillId="0" borderId="0" xfId="0" applyNumberFormat="1" applyFont="1"/>
    <xf numFmtId="0" fontId="3" fillId="2" borderId="2" xfId="1" applyFont="1" applyFill="1" applyBorder="1"/>
    <xf numFmtId="0" fontId="3" fillId="3" borderId="2" xfId="1" applyFont="1" applyFill="1" applyBorder="1"/>
    <xf numFmtId="0" fontId="3" fillId="4" borderId="2" xfId="1" applyFont="1" applyFill="1" applyBorder="1"/>
    <xf numFmtId="11" fontId="3" fillId="0" borderId="2" xfId="1" applyNumberFormat="1" applyFont="1" applyBorder="1"/>
    <xf numFmtId="0" fontId="4" fillId="5" borderId="0" xfId="0" applyFont="1" applyFill="1"/>
    <xf numFmtId="0" fontId="0" fillId="5" borderId="0" xfId="0" applyFill="1"/>
    <xf numFmtId="2" fontId="0" fillId="5" borderId="0" xfId="0" applyNumberFormat="1" applyFill="1"/>
    <xf numFmtId="1" fontId="0" fillId="5" borderId="0" xfId="0" applyNumberFormat="1" applyFill="1"/>
    <xf numFmtId="11" fontId="0" fillId="5" borderId="0" xfId="0" applyNumberFormat="1" applyFill="1"/>
    <xf numFmtId="0" fontId="8" fillId="0" borderId="1" xfId="1" applyFont="1" applyBorder="1"/>
    <xf numFmtId="11" fontId="9" fillId="0" borderId="1" xfId="1" applyNumberFormat="1" applyFont="1" applyBorder="1"/>
    <xf numFmtId="11" fontId="8" fillId="0" borderId="2" xfId="1" applyNumberFormat="1" applyFont="1" applyBorder="1"/>
    <xf numFmtId="11" fontId="7" fillId="0" borderId="0" xfId="0" applyNumberFormat="1" applyFont="1"/>
    <xf numFmtId="11" fontId="2" fillId="0" borderId="0" xfId="1" applyNumberFormat="1"/>
    <xf numFmtId="1" fontId="2" fillId="0" borderId="0" xfId="1" applyNumberFormat="1"/>
    <xf numFmtId="2" fontId="2" fillId="0" borderId="0" xfId="1" applyNumberFormat="1"/>
    <xf numFmtId="0" fontId="10" fillId="0" borderId="0" xfId="1" applyFont="1"/>
    <xf numFmtId="0" fontId="11" fillId="0" borderId="0" xfId="2"/>
    <xf numFmtId="11" fontId="11" fillId="0" borderId="0" xfId="2" applyNumberFormat="1"/>
    <xf numFmtId="1" fontId="11" fillId="0" borderId="0" xfId="2" applyNumberFormat="1"/>
    <xf numFmtId="2" fontId="11" fillId="0" borderId="0" xfId="2" applyNumberFormat="1"/>
    <xf numFmtId="0" fontId="4" fillId="0" borderId="0" xfId="2" applyFont="1"/>
    <xf numFmtId="164" fontId="4" fillId="0" borderId="0" xfId="2" applyNumberFormat="1" applyFont="1"/>
    <xf numFmtId="0" fontId="0" fillId="0" borderId="3" xfId="0" applyBorder="1"/>
    <xf numFmtId="0" fontId="0" fillId="6" borderId="3" xfId="0" applyFill="1" applyBorder="1"/>
    <xf numFmtId="0" fontId="6" fillId="0" borderId="0" xfId="0" applyFont="1" applyAlignment="1">
      <alignment horizontal="center" wrapText="1"/>
    </xf>
  </cellXfs>
  <cellStyles count="3">
    <cellStyle name="Normal" xfId="0" builtinId="0"/>
    <cellStyle name="Normal 2" xfId="2" xr:uid="{5DFF9E3A-54D5-47A9-B6E5-04CD9F614A54}"/>
    <cellStyle name="Normal 5" xfId="1" xr:uid="{B62224BA-9667-414B-B1DF-C8451E79465C}"/>
  </cellStyles>
  <dxfs count="866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ill Sans M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esktop/PhD/LCAQuick/LCAQuickV3.6.xlsm" TargetMode="External"/><Relationship Id="rId2" Type="http://schemas.openxmlformats.org/officeDocument/2006/relationships/externalLinkPath" Target="https://waikatouniversitynz-my.sharepoint.com/personal/gc243_students_waikato_ac_nz/Documents/Desktop/PhD/LCAQuick/LCAQuickV3.6.xlsm" TargetMode="External"/><Relationship Id="rId1" Type="http://schemas.openxmlformats.org/officeDocument/2006/relationships/externalLinkPath" Target="/personal/gc243_students_waikato_ac_nz/Documents/Desktop/PhD/LCAQuick/LCAQuickV3.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c243\Downloads\LCAQuickV3.6.xlsm" TargetMode="External"/><Relationship Id="rId1" Type="http://schemas.openxmlformats.org/officeDocument/2006/relationships/externalLinkPath" Target="file:///C:\Users\gc243\Downloads\LCAQuickV3.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plt4a_Summary Analysis"/>
      <sheetName val="Tplt4d_H2O INPUT &amp; Analysis"/>
      <sheetName val="Tplt1c  INPUT - Material Quant."/>
      <sheetName val="Tplt1c INPUT - Window Mat. Quan"/>
      <sheetName val="Tplt1c INPUT - Mat. Quant. WASH"/>
      <sheetName val="Tplt2a INPUT PASTE- Energy Use"/>
      <sheetName val="ChangeLog"/>
      <sheetName val="INTRO &amp; ARCHITECTURE"/>
      <sheetName val="EE Material Calculation"/>
      <sheetName val="UniClass 2.0 EE Master List"/>
      <sheetName val="Element Calculation"/>
      <sheetName val="B2 Paint Data"/>
      <sheetName val="Building Material Calculation"/>
      <sheetName val="B2,B4 DATA"/>
      <sheetName val="4a_Summary Analysis"/>
      <sheetName val="B6-B7 IMPACT FACTORS"/>
      <sheetName val="4b_Material Analysis"/>
      <sheetName val="4b_Carbon Results Analysis"/>
      <sheetName val="4c_Energy Analysis"/>
      <sheetName val="4d_H2O INPUT &amp; Analysis"/>
      <sheetName val="4e_Carbon Budget Analysis"/>
      <sheetName val="4f_Biogenic Carbon Analysis"/>
      <sheetName val="Green Star Outputs"/>
      <sheetName val="MoE Outputs"/>
      <sheetName val="Buttons"/>
      <sheetName val="BENCHMARK Avge CALCULATIONS TAB"/>
      <sheetName val="Benchmark Database SORTED"/>
      <sheetName val="4e_Reference Building Analysis"/>
      <sheetName val="MBIE BfCC Embodied Outputs"/>
      <sheetName val="GRAPHS TAB"/>
      <sheetName val="CALCULATIONS TAB"/>
      <sheetName val="1a For Ref - Material Codes"/>
      <sheetName val="1a For Ref - CBI Codes"/>
      <sheetName val="1a - Element Codes"/>
      <sheetName val="1b Unit Converters"/>
      <sheetName val="LCAQUICK OFFICE m2"/>
      <sheetName val="m2 Construction Rate Calculator"/>
      <sheetName val="CBI Code Database"/>
      <sheetName val="m2 Construction Database"/>
      <sheetName val="Unit Converters Calc"/>
      <sheetName val="UniClass 2.0 PR Master List"/>
      <sheetName val="Removing Duplicates"/>
      <sheetName val="1a For Ref - Materials class"/>
      <sheetName val="1c  INPUT - Material Quant."/>
      <sheetName val="INPUT - Window Door Builder"/>
      <sheetName val="1c INPUT - Window Mat. Quant."/>
      <sheetName val="1c INPUT - Mat. Quant. WASHING"/>
      <sheetName val="RAW Sorted Mat Quant."/>
      <sheetName val="Biogenic carbon data"/>
      <sheetName val="SUMMED Sorted Mat Quant."/>
      <sheetName val="2a INPUT PASTE- Energy Use"/>
      <sheetName val="CaseStudyOutputs"/>
      <sheetName val="5a Ref. Building Data Export"/>
      <sheetName val="5b Ref. Building Data Import"/>
      <sheetName val="BRANZ ReferenceBuilding DataSet"/>
      <sheetName val="ExportTemplate"/>
      <sheetName val="BIM Material Calculation"/>
      <sheetName val="BIM Object Calculation"/>
      <sheetName val="BIM Object Material Calc"/>
      <sheetName val="CBI Material Calculation"/>
      <sheetName val="CBI Calculation"/>
      <sheetName val="Material Calc CBI"/>
      <sheetName val="LCAQuickV3.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>
        <row r="8">
          <cell r="M8">
            <v>4</v>
          </cell>
        </row>
        <row r="11">
          <cell r="M11">
            <v>125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256">
          <cell r="Z256">
            <v>1</v>
          </cell>
        </row>
        <row r="258">
          <cell r="X258">
            <v>28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plt4a_Summary Analysis"/>
      <sheetName val="Tplt4d_H2O INPUT &amp; Analysis"/>
      <sheetName val="Tplt1c  INPUT - Material Quant."/>
      <sheetName val="Tplt1c INPUT - Window Mat. Quan"/>
      <sheetName val="Tplt1c INPUT - Mat. Quant. WASH"/>
      <sheetName val="Tplt2a INPUT PASTE- Energy Use"/>
      <sheetName val="ChangeLog"/>
      <sheetName val="INTRO &amp; ARCHITECTURE"/>
      <sheetName val="EE Material Calculation"/>
      <sheetName val="UniClass 2.0 EE Master List"/>
      <sheetName val="Element Calculation"/>
      <sheetName val="B2 Paint Data"/>
      <sheetName val="Building Material Calculation"/>
      <sheetName val="B2,B4 DATA"/>
      <sheetName val="4a_Summary Analysis"/>
      <sheetName val="B6-B7 IMPACT FACTORS"/>
      <sheetName val="4b_Material Analysis"/>
      <sheetName val="4b_Carbon Results Analysis"/>
      <sheetName val="4c_Energy Analysis"/>
      <sheetName val="4d_H2O INPUT &amp; Analysis"/>
      <sheetName val="4e_Carbon Budget Analysis"/>
      <sheetName val="4f_Biogenic Carbon Analysis"/>
      <sheetName val="Green Star Outputs"/>
      <sheetName val="MoE Outputs"/>
      <sheetName val="Buttons"/>
      <sheetName val="BENCHMARK Avge CALCULATIONS TAB"/>
      <sheetName val="Benchmark Database SORTED"/>
      <sheetName val="4e_Reference Building Analysis"/>
      <sheetName val="MBIE BfCC Embodied Outputs"/>
      <sheetName val="GRAPHS TAB"/>
      <sheetName val="CALCULATIONS TAB"/>
      <sheetName val="1a For Ref - Material Codes"/>
      <sheetName val="1a For Ref - CBI Codes"/>
      <sheetName val="1a - Element Codes"/>
      <sheetName val="1b Unit Converters"/>
      <sheetName val="LCAQUICK OFFICE m2"/>
      <sheetName val="m2 Construction Rate Calculator"/>
      <sheetName val="CBI Code Database"/>
      <sheetName val="m2 Construction Database"/>
      <sheetName val="Unit Converters Calc"/>
      <sheetName val="UniClass 2.0 PR Master List"/>
      <sheetName val="Removing Duplicates"/>
      <sheetName val="1a For Ref - Materials class"/>
      <sheetName val="1c  INPUT - Material Quant."/>
      <sheetName val="INPUT - Window Door Builder"/>
      <sheetName val="1c INPUT - Window Mat. Quant."/>
      <sheetName val="1c INPUT - Mat. Quant. WASHING"/>
      <sheetName val="RAW Sorted Mat Quant."/>
      <sheetName val="Biogenic carbon data"/>
      <sheetName val="SUMMED Sorted Mat Quant."/>
      <sheetName val="2a INPUT PASTE- Energy Use"/>
      <sheetName val="CaseStudyOutputs"/>
      <sheetName val="5a Ref. Building Data Export"/>
      <sheetName val="5b Ref. Building Data Import"/>
      <sheetName val="BRANZ ReferenceBuilding DataSet"/>
      <sheetName val="ExportTemplate"/>
      <sheetName val="BIM Material Calculation"/>
      <sheetName val="BIM Object Calculation"/>
      <sheetName val="BIM Object Material Calc"/>
      <sheetName val="CBI Material Calculation"/>
      <sheetName val="CBI Calculation"/>
      <sheetName val="Material Calc CBI"/>
      <sheetName val="LCAQuickV3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M8">
            <v>4</v>
          </cell>
        </row>
        <row r="11">
          <cell r="M11">
            <v>123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56">
          <cell r="Z256">
            <v>1</v>
          </cell>
        </row>
        <row r="258">
          <cell r="X258">
            <v>28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foratos, Gerasimos (Student)" id="{BA1AE488-86E8-4B2C-BC2C-1C51262A97F3}" userId="S::gc243@students.waikato.ac.nz::de7ec3eb-c0ee-436f-a352-18c64eaa92f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612C2D-887E-4DCB-B81E-D0830242D1D7}" name="Table2" displayName="Table2" ref="A23:BE190" totalsRowCount="1" headerRowCellStyle="Normal 5">
  <autoFilter ref="A23:BE189" xr:uid="{D8612C2D-887E-4DCB-B81E-D0830242D1D7}">
    <filterColumn colId="6">
      <filters>
        <filter val="1"/>
        <filter val="4"/>
        <filter val="6"/>
      </filters>
    </filterColumn>
  </autoFilter>
  <sortState xmlns:xlrd2="http://schemas.microsoft.com/office/spreadsheetml/2017/richdata2" ref="A24:BE189">
    <sortCondition ref="D23:D189"/>
  </sortState>
  <tableColumns count="57">
    <tableColumn id="1" xr3:uid="{55787AAE-4C7E-4605-BF9A-FDD4D154A1CC}" name="family" dataDxfId="865" totalsRowDxfId="864"/>
    <tableColumn id="2" xr3:uid="{DDBB3294-45E9-447C-A5AC-C9C43586B06D}" name="type"/>
    <tableColumn id="3" xr3:uid="{F095093C-06D0-4FF1-BF44-15300E9B357C}" name="code"/>
    <tableColumn id="4" xr3:uid="{2B983423-3465-4608-B58D-4D4F7061E2CF}" name="code_description"/>
    <tableColumn id="5" xr3:uid="{1DD8B186-5886-4785-912E-B34858082A25}" name="unit_for_calculation" dataDxfId="863"/>
    <tableColumn id="6" xr3:uid="{D38948B0-9C97-4323-9C5B-FB214F598515}" name="no_of_full_replacements" dataDxfId="862"/>
    <tableColumn id="7" xr3:uid="{FDE582C8-8663-4D3F-A9C6-B8551CC1F2E0}" name="no_of_repaints" dataDxfId="861"/>
    <tableColumn id="8" xr3:uid="{11ADD133-8023-458E-BC90-6EE27EE62BFB}" name="GWP_A1-A3_total" totalsRowFunction="sum" dataDxfId="860" totalsRowDxfId="859"/>
    <tableColumn id="9" xr3:uid="{BEA9533A-ED01-4320-98B3-9FC56521826A}" name="GWP_A4-A5_total" dataDxfId="858"/>
    <tableColumn id="10" xr3:uid="{AE74F735-44DA-437D-925B-27D107D745F7}" name="GWP_B2, B4_total" dataDxfId="857"/>
    <tableColumn id="11" xr3:uid="{F02D2779-0EB3-4423-85D3-2B9A6B46CAB2}" name="GWP_C1-C4_total" dataDxfId="856"/>
    <tableColumn id="12" xr3:uid="{028E1826-A879-4081-89B7-65C21F6F082F}" name="GWP_D_total" dataDxfId="855"/>
    <tableColumn id="13" xr3:uid="{0E6176D8-2C3B-4E90-8568-3D2BDA76AB9B}" name="ODP_A1-A3_total" dataDxfId="854"/>
    <tableColumn id="14" xr3:uid="{02FD25D0-D6F5-4D23-86DE-313ADA364AF7}" name="ODP_A4-A5_total" dataDxfId="853"/>
    <tableColumn id="15" xr3:uid="{EFF0ABA8-860A-4A72-B358-A798E265F6DC}" name="ODP_B2, B4_total" dataDxfId="852"/>
    <tableColumn id="16" xr3:uid="{AC20AEB2-3269-4AF8-A917-0AE1BA4EA577}" name="ODP_C1-C4_total" dataDxfId="851"/>
    <tableColumn id="17" xr3:uid="{00334C77-3073-405D-9053-15A63B5C4336}" name="ODP_D_total" dataDxfId="850"/>
    <tableColumn id="18" xr3:uid="{B7733C96-B38B-4BBE-A024-C87A2E1E403F}" name="AP_A1-A3_total" dataDxfId="849"/>
    <tableColumn id="19" xr3:uid="{01464FEF-28C0-4D56-8311-0F6247C39B23}" name="AP_A4-A5_total" dataDxfId="848"/>
    <tableColumn id="20" xr3:uid="{7DFAEFD1-8AAE-4752-8641-C6FB90FD2ABD}" name="AP_B2, B4_total" dataDxfId="847"/>
    <tableColumn id="21" xr3:uid="{58C31113-D0CA-4871-8913-8A165A048CE9}" name="AP_C1-C4_total" dataDxfId="846"/>
    <tableColumn id="22" xr3:uid="{5939AC0D-DE0E-463B-A166-CF3016DAA6C6}" name="AP_D_total" dataDxfId="845"/>
    <tableColumn id="23" xr3:uid="{479B261E-F782-4C2B-BD62-AC3697322EE1}" name="EP_A1-A3_total" dataDxfId="844"/>
    <tableColumn id="24" xr3:uid="{060B676B-24DF-407F-B7A6-DAC995F26352}" name="EP_A4-A5_total" dataDxfId="843"/>
    <tableColumn id="25" xr3:uid="{E8BEEFDA-47A5-4790-9565-BB507777FB9E}" name="EP_B2, B4_total" dataDxfId="842"/>
    <tableColumn id="26" xr3:uid="{260EE010-D56D-4C67-A3C4-3C38A8C6C2E7}" name="EP_C1-C4_total" dataDxfId="841"/>
    <tableColumn id="27" xr3:uid="{4551392E-5C6B-41FD-BD6B-D6178C762D56}" name="EP_D_total" dataDxfId="840"/>
    <tableColumn id="28" xr3:uid="{B0BE8924-D2E9-4A23-8992-2BC9F0C73C22}" name="POCP_A1-A3_total" dataDxfId="839"/>
    <tableColumn id="29" xr3:uid="{88F602B4-8ABF-442A-8CC0-139123F613DC}" name="POCP_A4-A5_total" dataDxfId="838"/>
    <tableColumn id="30" xr3:uid="{4F8B22FD-D59F-4BC2-94EC-5E8EF26D4835}" name="POCP_B2, B4_total" dataDxfId="837"/>
    <tableColumn id="31" xr3:uid="{6A4C51F8-8939-48B4-80B2-398AF254A59F}" name="POCP_C1-C4_total" dataDxfId="836"/>
    <tableColumn id="32" xr3:uid="{C50894D0-04A3-4283-B167-07E64669F65A}" name="POCP_D_total" dataDxfId="835"/>
    <tableColumn id="33" xr3:uid="{52255681-4A2E-4CEA-9AC5-233B5ACA7B2E}" name="ADPE_A1-A3_total" dataDxfId="834"/>
    <tableColumn id="34" xr3:uid="{47539FA6-98F0-495C-8B3F-D66BDB08F8BC}" name="ADPE_A4-A5_total" dataDxfId="833"/>
    <tableColumn id="35" xr3:uid="{DF449144-FA7F-46A7-B777-A57939FFD76C}" name="ADPE_B2, B4_total" dataDxfId="832"/>
    <tableColumn id="36" xr3:uid="{23A503F2-A231-4FE4-920C-8E887C9A2C83}" name="ADPE_C1-C4_total" dataDxfId="831"/>
    <tableColumn id="37" xr3:uid="{34D25D3E-206D-4ACF-8153-1079B5F32530}" name="ADPE_D_total" dataDxfId="830"/>
    <tableColumn id="38" xr3:uid="{80E29571-A095-4538-AE46-05D7B597FD33}" name="ADPF_A1-A3_total" dataDxfId="829"/>
    <tableColumn id="39" xr3:uid="{1CCD00AD-FD36-4B22-99E0-5EE211A41BA3}" name="ADPF_A4-A5_total" dataDxfId="828"/>
    <tableColumn id="40" xr3:uid="{BD25E5B8-6917-4534-90F4-14A5625A1F52}" name="ADPF_B2, B4_total" dataDxfId="827"/>
    <tableColumn id="41" xr3:uid="{1B9D8407-9FCE-461D-8031-3A500FA3FA6B}" name="ADPF_C1-C4_total" dataDxfId="826"/>
    <tableColumn id="42" xr3:uid="{D7F8622C-8A1E-4FA7-B057-1FE61C0DC599}" name="ADPF_D_total" dataDxfId="825"/>
    <tableColumn id="43" xr3:uid="{B04687D0-39A5-480C-AF3E-C0651DE509FC}" name="TPE_A1-A3_total" dataDxfId="824"/>
    <tableColumn id="44" xr3:uid="{2CD9D570-7E09-4496-84DF-BF530A83EA88}" name="TPE_A4-A5_total" dataDxfId="823"/>
    <tableColumn id="45" xr3:uid="{86B52AD0-4022-43BC-90AE-26CAC9B6AD36}" name="TPE_B2, B4_total" dataDxfId="822"/>
    <tableColumn id="46" xr3:uid="{3381D181-F30A-48C8-A860-CA4F3279C961}" name="TPE_C1-C4_total" dataDxfId="821"/>
    <tableColumn id="47" xr3:uid="{62279DC7-4AB6-4A89-A4B9-0C07D3A57F75}" name="TPE_D_total" dataDxfId="820"/>
    <tableColumn id="48" xr3:uid="{B24C6AF2-6BDB-4D33-91AD-9F6DC85274A2}" name="TPENR_A1-A3_total" dataDxfId="819"/>
    <tableColumn id="49" xr3:uid="{2DD51C67-7E51-458A-9EA0-303D53391260}" name="TPENR_A4-A5_total" dataDxfId="818"/>
    <tableColumn id="50" xr3:uid="{817A31E1-D8B5-4C61-92C6-D6F4154AAFDA}" name="TPENR_B2, B4_total" dataDxfId="817"/>
    <tableColumn id="51" xr3:uid="{EB2C41A8-B54C-46DA-BF52-25B9D88385B9}" name="TPENR_C1-C4_total" dataDxfId="816"/>
    <tableColumn id="52" xr3:uid="{9222DB9D-607E-4B91-B97C-FDC0AD886B82}" name="TPENR_D_total" dataDxfId="815"/>
    <tableColumn id="53" xr3:uid="{EEFCE596-A6D6-43DB-80F0-A909025DD91D}" name="TPER_A1-A3_total" dataDxfId="814"/>
    <tableColumn id="54" xr3:uid="{1EF06EA0-F7BE-4996-82C8-693A89E284F5}" name="TPER_A4-A5_total" dataDxfId="813"/>
    <tableColumn id="55" xr3:uid="{8113D18C-1750-4244-BBA6-3780DF8DA0DA}" name="TPER_B2, B4_total" dataDxfId="812"/>
    <tableColumn id="56" xr3:uid="{08B611C6-FFBE-4F66-B347-CB97B809B711}" name="TPER_C1-C4_total" dataDxfId="811"/>
    <tableColumn id="57" xr3:uid="{8B6BE4B8-D0F6-4CF6-A563-FF46A6E093D5}" name="TPER_D_total" totalsRowFunction="sum" dataDxfId="8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ECAFC-F2A9-4039-92BE-63B587B95DAF}" name="Table5" displayName="Table5" ref="A21:BE187" totalsRowShown="0" headerRowCellStyle="Normal 5">
  <autoFilter ref="A21:BE187" xr:uid="{7F6ECAFC-F2A9-4039-92BE-63B587B95DAF}"/>
  <sortState xmlns:xlrd2="http://schemas.microsoft.com/office/spreadsheetml/2017/richdata2" ref="A22:BE187">
    <sortCondition ref="D21:D187"/>
  </sortState>
  <tableColumns count="57">
    <tableColumn id="1" xr3:uid="{86D878E0-7B40-4446-85C7-B3AE7C5DF40B}" name="family" dataDxfId="809"/>
    <tableColumn id="2" xr3:uid="{6209E5A6-BA8C-410E-A3D8-108400AA2A2B}" name="type"/>
    <tableColumn id="3" xr3:uid="{4EB00A76-35C3-4D06-B9F5-48C34947A190}" name="code"/>
    <tableColumn id="4" xr3:uid="{F3E15242-701E-4248-B101-EE13781A2812}" name="code_description"/>
    <tableColumn id="5" xr3:uid="{0E8BE90F-6410-49D0-A2F4-EEFA90EAFB08}" name="unit_for_calculation" dataDxfId="808"/>
    <tableColumn id="6" xr3:uid="{E3DEBB59-F532-4CE4-A233-AE8C5A2F9D91}" name="no_of_full_replacements" dataDxfId="807"/>
    <tableColumn id="7" xr3:uid="{7814EE87-8603-4865-BBB9-05018155783E}" name="no_of_repaints" dataDxfId="806"/>
    <tableColumn id="8" xr3:uid="{DF911EE1-40D6-4946-8AFE-D1118109A157}" name="GWP_A1-A3_total" dataDxfId="805"/>
    <tableColumn id="9" xr3:uid="{2C296CE9-72FD-4A45-8924-452457630350}" name="GWP_A4-A5_total" dataDxfId="804"/>
    <tableColumn id="10" xr3:uid="{8010BA67-4C25-485C-815D-62E121F74B19}" name="GWP_B2, B4_total" dataDxfId="803"/>
    <tableColumn id="11" xr3:uid="{1A923C10-DEB6-49E2-BE69-4C5A387BCC3E}" name="GWP_C1-C4_total" dataDxfId="802"/>
    <tableColumn id="12" xr3:uid="{380C542C-3E4D-448E-8CDF-3D69C4788750}" name="GWP_D_total" dataDxfId="801"/>
    <tableColumn id="13" xr3:uid="{3885CE2E-BDB4-49F0-813F-85229DB3920A}" name="ODP_A1-A3_total" dataDxfId="800"/>
    <tableColumn id="14" xr3:uid="{2FC536F2-F434-4243-BB59-4D8A849BB2BC}" name="ODP_A4-A5_total" dataDxfId="799"/>
    <tableColumn id="15" xr3:uid="{96DC928F-9A2C-4873-B6A8-FE220225DBCB}" name="ODP_B2, B4_total" dataDxfId="798"/>
    <tableColumn id="16" xr3:uid="{E648C970-4AE0-4C2C-95C4-1410D64F62B1}" name="ODP_C1-C4_total" dataDxfId="797"/>
    <tableColumn id="17" xr3:uid="{A74D4A49-DFF9-49CB-8678-10082B3200A7}" name="ODP_D_total" dataDxfId="796"/>
    <tableColumn id="18" xr3:uid="{CC44283E-FC88-4603-B38C-4CFA9C9213EC}" name="AP_A1-A3_total" dataDxfId="795"/>
    <tableColumn id="19" xr3:uid="{2766436C-CAFA-4BC3-A41B-AC30533489D3}" name="AP_A4-A5_total" dataDxfId="794"/>
    <tableColumn id="20" xr3:uid="{5B26569B-DB64-4BCE-8F41-0AA14F4B558D}" name="AP_B2, B4_total" dataDxfId="793"/>
    <tableColumn id="21" xr3:uid="{498F460D-B9C6-48E2-83DF-18F199566A04}" name="AP_C1-C4_total" dataDxfId="792"/>
    <tableColumn id="22" xr3:uid="{3CD4186D-DD21-4179-9820-D17250037A5B}" name="AP_D_total" dataDxfId="791"/>
    <tableColumn id="23" xr3:uid="{CA70DAF4-E490-4159-8BFB-456D8F59156B}" name="EP_A1-A3_total" dataDxfId="790"/>
    <tableColumn id="24" xr3:uid="{0D147750-B2CB-4842-AB2A-D2544524471A}" name="EP_A4-A5_total" dataDxfId="789"/>
    <tableColumn id="25" xr3:uid="{624FFB3F-020A-402E-BF9A-A5425F57153F}" name="EP_B2, B4_total" dataDxfId="788"/>
    <tableColumn id="26" xr3:uid="{AB5C1EA1-08D3-42D1-A6C6-3CABBBC00176}" name="EP_C1-C4_total" dataDxfId="787"/>
    <tableColumn id="27" xr3:uid="{230B5DD6-F7F9-444F-83B8-9D1DD21402CF}" name="EP_D_total" dataDxfId="786"/>
    <tableColumn id="28" xr3:uid="{B8FAF68F-44CD-4DE4-AFCB-8E48C5EB550E}" name="POCP_A1-A3_total" dataDxfId="785"/>
    <tableColumn id="29" xr3:uid="{216BAB7C-42B3-45E7-A015-E224425A16B6}" name="POCP_A4-A5_total" dataDxfId="784"/>
    <tableColumn id="30" xr3:uid="{0245CB0F-53AE-4112-9E51-1699C6449AA8}" name="POCP_B2, B4_total" dataDxfId="783"/>
    <tableColumn id="31" xr3:uid="{BB3369CD-D6B4-48B7-A4D9-6F2681AC91C9}" name="POCP_C1-C4_total" dataDxfId="782"/>
    <tableColumn id="32" xr3:uid="{C39C5AC5-670F-454D-A0E9-9A88EF82B31B}" name="POCP_D_total" dataDxfId="781"/>
    <tableColumn id="33" xr3:uid="{CE104448-75A8-4077-915C-0C0004DE08FA}" name="ADPE_A1-A3_total" dataDxfId="780"/>
    <tableColumn id="34" xr3:uid="{325F58B2-2FBC-4A02-AC9C-20BCC8828383}" name="ADPE_A4-A5_total" dataDxfId="779"/>
    <tableColumn id="35" xr3:uid="{F03666F6-19AC-4A33-8FA4-C7D9A541739B}" name="ADPE_B2, B4_total" dataDxfId="778"/>
    <tableColumn id="36" xr3:uid="{EFAFC99F-ED28-417E-A911-A4C0A5B1079F}" name="ADPE_C1-C4_total" dataDxfId="777"/>
    <tableColumn id="37" xr3:uid="{EA53B4E0-E53D-4055-B373-4F297F746794}" name="ADPE_D_total" dataDxfId="776"/>
    <tableColumn id="38" xr3:uid="{104C41E6-5AF9-4B5B-B202-97FCB94535D7}" name="ADPF_A1-A3_total" dataDxfId="775"/>
    <tableColumn id="39" xr3:uid="{306D8DF6-95B6-4EF4-9E91-5F32E29AE2DE}" name="ADPF_A4-A5_total" dataDxfId="774"/>
    <tableColumn id="40" xr3:uid="{0E2A1C5F-E02B-4D35-9039-FE47BA43FD4C}" name="ADPF_B2, B4_total" dataDxfId="773"/>
    <tableColumn id="41" xr3:uid="{E79517D3-EF63-4652-A2F4-AE95252FFC47}" name="ADPF_C1-C4_total" dataDxfId="772"/>
    <tableColumn id="42" xr3:uid="{90D19E54-085B-4432-B93E-B55F2A957315}" name="ADPF_D_total" dataDxfId="771"/>
    <tableColumn id="43" xr3:uid="{0CA2CA94-05F9-467B-94CF-259055EDAD29}" name="TPE_A1-A3_total" dataDxfId="770"/>
    <tableColumn id="44" xr3:uid="{2A307A44-352F-4F4A-A4AF-1F7965739E93}" name="TPE_A4-A5_total" dataDxfId="769"/>
    <tableColumn id="45" xr3:uid="{23E6A9ED-C3AF-43D2-B692-CC9B4DAFE4FA}" name="TPE_B2, B4_total" dataDxfId="768"/>
    <tableColumn id="46" xr3:uid="{9EB4C06B-50E5-44C7-B8C1-3E31A0ACC5C5}" name="TPE_C1-C4_total" dataDxfId="767"/>
    <tableColumn id="47" xr3:uid="{B6BDC442-AFC8-4835-97B0-9E5621B0FBF5}" name="TPE_D_total" dataDxfId="766"/>
    <tableColumn id="48" xr3:uid="{8A18D1DE-2478-4553-A63B-0B4E9BF19D28}" name="TPENR_A1-A3_total" dataDxfId="765"/>
    <tableColumn id="49" xr3:uid="{6C61F148-51BC-4BB3-AFE5-694D11EBDD9E}" name="TPENR_A4-A5_total" dataDxfId="764"/>
    <tableColumn id="50" xr3:uid="{01B319DC-7876-4150-B6FE-969D38C6F7D4}" name="TPENR_B2, B4_total" dataDxfId="763"/>
    <tableColumn id="51" xr3:uid="{179F2218-DB16-4561-A4E8-5A89EBABB2FA}" name="TPENR_C1-C4_total" dataDxfId="762"/>
    <tableColumn id="52" xr3:uid="{ECA9CB5C-83DE-4234-951A-A5F83C7A7A2B}" name="TPENR_D_total" dataDxfId="761"/>
    <tableColumn id="53" xr3:uid="{FE4F962B-BD06-414B-9774-C62E27563C6C}" name="TPER_A1-A3_total" dataDxfId="760"/>
    <tableColumn id="54" xr3:uid="{4D9395AA-9E31-4D8A-A1D6-C9AFD64AA173}" name="TPER_A4-A5_total" dataDxfId="759"/>
    <tableColumn id="55" xr3:uid="{2CADB241-7B28-4A3B-AC46-845CFAFB498A}" name="TPER_B2, B4_total" dataDxfId="758"/>
    <tableColumn id="56" xr3:uid="{765B958A-C2E8-43C0-8CBD-962070709BAC}" name="TPER_C1-C4_total" dataDxfId="757"/>
    <tableColumn id="57" xr3:uid="{19D20510-CA26-4CAD-8F23-BF3B8F16BE52}" name="TPER_D_total" dataDxfId="7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9218AA3-616B-4F8C-AF53-96EC29F4E274}" name="Table118" displayName="Table118" ref="A69:BE89" totalsRowShown="0" headerRowCellStyle="Normal 5">
  <autoFilter ref="A69:BE89" xr:uid="{56F4DCA3-5B55-479E-B635-85B9FC2BAC33}"/>
  <sortState xmlns:xlrd2="http://schemas.microsoft.com/office/spreadsheetml/2017/richdata2" ref="A70:BE89">
    <sortCondition ref="D69:D89"/>
  </sortState>
  <tableColumns count="57">
    <tableColumn id="1" xr3:uid="{5ADF9591-5516-4F04-B483-21F2883C5519}" name="family" dataDxfId="755"/>
    <tableColumn id="2" xr3:uid="{534C5344-D6C8-4127-B254-2E923478E89B}" name="type"/>
    <tableColumn id="3" xr3:uid="{78CFF4AA-3EB8-4921-9E10-A95C95906B06}" name="code"/>
    <tableColumn id="4" xr3:uid="{91DCA73D-72FC-488A-BBDE-B42692394B09}" name="code_description"/>
    <tableColumn id="5" xr3:uid="{B28EB1C7-1FF7-4DC2-BA39-7C150BE2FB67}" name="unit_for_calculation" dataDxfId="754"/>
    <tableColumn id="6" xr3:uid="{6F285739-9A64-45BD-9CAF-B32E664DF5BB}" name="no_of_full_replacements" dataDxfId="753"/>
    <tableColumn id="7" xr3:uid="{398323C4-16E9-4E0F-A140-13A3437F5C6A}" name="no_of_repaints" dataDxfId="752"/>
    <tableColumn id="8" xr3:uid="{37039F23-AA4E-42C8-A3FC-9B2D4EDFED3D}" name="GWP_A1-A3_total" dataDxfId="751"/>
    <tableColumn id="9" xr3:uid="{3C2EEDDB-3A64-4F51-8020-695A0B00C557}" name="GWP_A4-A5_total" dataDxfId="750"/>
    <tableColumn id="10" xr3:uid="{B073B8B6-4652-427F-91F1-6AD9F9F7B475}" name="GWP_B2, B4_total" dataDxfId="749"/>
    <tableColumn id="11" xr3:uid="{E3D12595-898D-43C1-93CC-4426DA48EF20}" name="GWP_C1-C4_total" dataDxfId="748"/>
    <tableColumn id="12" xr3:uid="{D74F449D-6595-4A0D-81C6-DC1B9DEF9BBE}" name="GWP_D_total" dataDxfId="747"/>
    <tableColumn id="13" xr3:uid="{C955809E-0548-4D00-A18E-2C87A43D2CEA}" name="ODP_A1-A3_total" dataDxfId="746"/>
    <tableColumn id="14" xr3:uid="{0A86A478-1F10-43F0-A4A6-C6282C449A90}" name="ODP_A4-A5_total" dataDxfId="745"/>
    <tableColumn id="15" xr3:uid="{F760AEF2-F65E-4F16-BA6A-5AD1695AD0E5}" name="ODP_B2, B4_total" dataDxfId="744"/>
    <tableColumn id="16" xr3:uid="{F67E7C40-C370-49EF-B17B-E107BF421DDC}" name="ODP_C1-C4_total" dataDxfId="743"/>
    <tableColumn id="17" xr3:uid="{3994F94D-C474-49DB-9EA6-2FAAE46E56EF}" name="ODP_D_total" dataDxfId="742"/>
    <tableColumn id="18" xr3:uid="{FF074805-D6AD-4557-8C9F-B9D2C8A16A33}" name="AP_A1-A3_total" dataDxfId="741"/>
    <tableColumn id="19" xr3:uid="{8793AC6A-A363-4655-8B09-EBFB616676A9}" name="AP_A4-A5_total" dataDxfId="740"/>
    <tableColumn id="20" xr3:uid="{FA44E1E3-0EB7-4BEC-9152-545F9F5B0B6C}" name="AP_B2, B4_total" dataDxfId="739"/>
    <tableColumn id="21" xr3:uid="{1A71A89B-7FB2-4E86-AEC2-AAB445B62FED}" name="AP_C1-C4_total" dataDxfId="738"/>
    <tableColumn id="22" xr3:uid="{CE57F610-FFEB-4B6F-81D2-D514EE28DF85}" name="AP_D_total" dataDxfId="737"/>
    <tableColumn id="23" xr3:uid="{DDACE93D-BEFD-4C56-8571-60318CF474D0}" name="EP_A1-A3_total" dataDxfId="736"/>
    <tableColumn id="24" xr3:uid="{646D46F7-0105-4E5F-83F9-71EA39CBCECE}" name="EP_A4-A5_total" dataDxfId="735"/>
    <tableColumn id="25" xr3:uid="{E62EF6DB-0942-4D82-AAAC-3B80C1A72EB7}" name="EP_B2, B4_total" dataDxfId="734"/>
    <tableColumn id="26" xr3:uid="{4098C159-A7F4-4B9D-8F72-1070548B1C8F}" name="EP_C1-C4_total" dataDxfId="733"/>
    <tableColumn id="27" xr3:uid="{BFE93BCF-3440-4DB3-8DFA-2FB4DB362875}" name="EP_D_total" dataDxfId="732"/>
    <tableColumn id="28" xr3:uid="{B3F8D6CB-A412-4D5D-8A29-EFF496CCF920}" name="POCP_A1-A3_total" dataDxfId="731"/>
    <tableColumn id="29" xr3:uid="{9B926B3F-3A9C-4948-8794-AB6C707A7EAF}" name="POCP_A4-A5_total" dataDxfId="730"/>
    <tableColumn id="30" xr3:uid="{FF578599-534F-4992-9ACD-60D3DEAE8023}" name="POCP_B2, B4_total" dataDxfId="729"/>
    <tableColumn id="31" xr3:uid="{BDE6D408-34A2-4765-B572-A4A6212DAD56}" name="POCP_C1-C4_total" dataDxfId="728"/>
    <tableColumn id="32" xr3:uid="{2A0931CA-4C42-4FEB-97D5-AF9FCFD3C7E8}" name="POCP_D_total" dataDxfId="727"/>
    <tableColumn id="33" xr3:uid="{96A1963B-E5D5-467B-938B-95E39F6976EA}" name="ADPE_A1-A3_total" dataDxfId="726"/>
    <tableColumn id="34" xr3:uid="{7F6BE32F-9B75-4F79-A0EF-52769626E36C}" name="ADPE_A4-A5_total" dataDxfId="725"/>
    <tableColumn id="35" xr3:uid="{41C312F6-9DCB-4B79-9C4E-9D97C113378A}" name="ADPE_B2, B4_total" dataDxfId="724"/>
    <tableColumn id="36" xr3:uid="{BA34E2CC-A936-4B1D-97C6-39E8675E505B}" name="ADPE_C1-C4_total" dataDxfId="723"/>
    <tableColumn id="37" xr3:uid="{D25D8AE5-FD77-4742-BB92-8B0965671225}" name="ADPE_D_total" dataDxfId="722"/>
    <tableColumn id="38" xr3:uid="{443B02D5-6984-4CFA-8209-3F97BDB6FF4D}" name="ADPF_A1-A3_total" dataDxfId="721"/>
    <tableColumn id="39" xr3:uid="{87914864-06C8-4F88-B967-ABF1CCFA0719}" name="ADPF_A4-A5_total" dataDxfId="720"/>
    <tableColumn id="40" xr3:uid="{F7674CB6-54E4-4689-A71B-27AAEC78EBE6}" name="ADPF_B2, B4_total" dataDxfId="719"/>
    <tableColumn id="41" xr3:uid="{3DE319E4-9776-4776-A070-52B1B74130CF}" name="ADPF_C1-C4_total" dataDxfId="718"/>
    <tableColumn id="42" xr3:uid="{ECCAC6C5-F57C-48E1-B746-6BF060A575B8}" name="ADPF_D_total" dataDxfId="717"/>
    <tableColumn id="43" xr3:uid="{276AD033-3F73-4B4B-A1E6-77495B3CD551}" name="TPE_A1-A3_total" dataDxfId="716"/>
    <tableColumn id="44" xr3:uid="{FE604A9A-8942-4DC3-A338-621BAEC11C4D}" name="TPE_A4-A5_total" dataDxfId="715"/>
    <tableColumn id="45" xr3:uid="{2CE0FEEF-FEAB-4D3C-AF0E-E7F61B12AF23}" name="TPE_B2, B4_total" dataDxfId="714"/>
    <tableColumn id="46" xr3:uid="{D51C0594-72F7-46E0-9476-B0BCA8BF18B6}" name="TPE_C1-C4_total" dataDxfId="713"/>
    <tableColumn id="47" xr3:uid="{B851D6E6-C7AE-4B21-9803-788751585845}" name="TPE_D_total" dataDxfId="712"/>
    <tableColumn id="48" xr3:uid="{33FB1A11-C764-4375-B8CE-46E68FAC449B}" name="TPENR_A1-A3_total" dataDxfId="711"/>
    <tableColumn id="49" xr3:uid="{8720A9A6-5987-4CF1-BD08-63F3134A0FA1}" name="TPENR_A4-A5_total" dataDxfId="710"/>
    <tableColumn id="50" xr3:uid="{9A1C36DE-2AB0-4AA4-9065-BF7699461BE9}" name="TPENR_B2, B4_total" dataDxfId="709"/>
    <tableColumn id="51" xr3:uid="{54C7098F-62BA-4C25-BA8A-EEA2F7ABD5A2}" name="TPENR_C1-C4_total" dataDxfId="708"/>
    <tableColumn id="52" xr3:uid="{C24622D8-8039-4AED-BDB3-B7C7EEA17935}" name="TPENR_D_total" dataDxfId="707"/>
    <tableColumn id="53" xr3:uid="{21ACEC8E-762F-4C91-A39A-AB85C1195FD4}" name="TPER_A1-A3_total" dataDxfId="706"/>
    <tableColumn id="54" xr3:uid="{8CC53B6A-DA11-4A6E-AA3C-D9AAB65584BD}" name="TPER_A4-A5_total" dataDxfId="705"/>
    <tableColumn id="55" xr3:uid="{BC707825-6B1D-4BEE-A8A9-8AE7C343005E}" name="TPER_B2, B4_total" dataDxfId="704"/>
    <tableColumn id="56" xr3:uid="{9A3D5560-8898-4826-9570-C6E7B2971EF1}" name="TPER_C1-C4_total" dataDxfId="703"/>
    <tableColumn id="57" xr3:uid="{39886BE1-3DB7-4118-94E4-F788DAA78147}" name="TPER_D_total" dataDxfId="70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C5B2146-852F-4E47-A88F-C8F51CD040AA}" name="Table18" displayName="Table18" ref="A69:BE87" totalsRowShown="0" headerRowCellStyle="Normal 5" dataCellStyle="Normal 2">
  <autoFilter ref="A69:BE87" xr:uid="{EC5B2146-852F-4E47-A88F-C8F51CD040AA}"/>
  <sortState xmlns:xlrd2="http://schemas.microsoft.com/office/spreadsheetml/2017/richdata2" ref="A70:BE87">
    <sortCondition ref="D69:D87"/>
  </sortState>
  <tableColumns count="57">
    <tableColumn id="1" xr3:uid="{3D846280-2BE0-4FDF-9D1E-CD71EF4BA50F}" name="family" dataDxfId="701" dataCellStyle="Normal 2"/>
    <tableColumn id="2" xr3:uid="{560E8BAC-7C52-41BA-B1E8-530FBEB05613}" name="type" dataCellStyle="Normal 2"/>
    <tableColumn id="3" xr3:uid="{2A1C8F56-C945-42C3-BBED-1A7ECE79C181}" name="code" dataCellStyle="Normal 2"/>
    <tableColumn id="4" xr3:uid="{ABCD4E4D-160F-4681-BFD3-EBB8A8BAB809}" name="code_description" dataCellStyle="Normal 2"/>
    <tableColumn id="5" xr3:uid="{B7D71867-9AA1-4A92-A457-2C63C35E1A8F}" name="unit_for_calculation" dataDxfId="700" dataCellStyle="Normal 2"/>
    <tableColumn id="6" xr3:uid="{90E11469-289C-455C-BCAB-47585070C6B7}" name="no_of_full_replacements" dataDxfId="699" dataCellStyle="Normal 2"/>
    <tableColumn id="7" xr3:uid="{1078E18B-13BB-44C1-94B7-69A821290854}" name="no_of_repaints" dataDxfId="698" dataCellStyle="Normal 2"/>
    <tableColumn id="8" xr3:uid="{56114159-897C-4D5F-9843-CA298008E0E2}" name="GWP_A1-A3_total" dataDxfId="697" dataCellStyle="Normal 2"/>
    <tableColumn id="9" xr3:uid="{72C7535C-A265-45D3-BA24-85D2D09BD384}" name="GWP_A4-A5_total" dataDxfId="696" dataCellStyle="Normal 2"/>
    <tableColumn id="10" xr3:uid="{04C0EBC5-4D94-4A98-8F72-FD7F66045BB0}" name="GWP_B2, B4_total" dataDxfId="695" dataCellStyle="Normal 2"/>
    <tableColumn id="11" xr3:uid="{A5865FEA-AB5C-4819-A588-C4A543AB70F2}" name="GWP_C1-C4_total" dataDxfId="694" dataCellStyle="Normal 2"/>
    <tableColumn id="12" xr3:uid="{6B9EF364-2D3F-49D1-B385-C6C4BDF4DA17}" name="GWP_D_total" dataDxfId="693" dataCellStyle="Normal 2"/>
    <tableColumn id="13" xr3:uid="{91530570-EFEE-485D-8A45-8F29570C2545}" name="ODP_A1-A3_total" dataDxfId="692" dataCellStyle="Normal 2"/>
    <tableColumn id="14" xr3:uid="{E2375524-F2D6-4FCB-BBAB-FC2FC716234E}" name="ODP_A4-A5_total" dataDxfId="691" dataCellStyle="Normal 2"/>
    <tableColumn id="15" xr3:uid="{0C5DF61E-5CC4-4DC0-83F3-E7237DDECDFF}" name="ODP_B2, B4_total" dataDxfId="690" dataCellStyle="Normal 2"/>
    <tableColumn id="16" xr3:uid="{43786F24-A0D5-46A2-A1ED-B34B64BEAEB5}" name="ODP_C1-C4_total" dataDxfId="689" dataCellStyle="Normal 2"/>
    <tableColumn id="17" xr3:uid="{006E786B-D9B0-484B-B865-7D8AEB663CEA}" name="ODP_D_total" dataDxfId="688" dataCellStyle="Normal 2"/>
    <tableColumn id="18" xr3:uid="{20F1BA24-FBDE-4FD0-9E2B-4C5889202AF2}" name="AP_A1-A3_total" dataDxfId="687" dataCellStyle="Normal 2"/>
    <tableColumn id="19" xr3:uid="{00FB05EA-D34C-448E-B054-5B89D1DAAFF6}" name="AP_A4-A5_total" dataDxfId="686" dataCellStyle="Normal 2"/>
    <tableColumn id="20" xr3:uid="{FE5A341C-B5EB-4C0E-AEE4-BBAADF49A59A}" name="AP_B2, B4_total" dataDxfId="685" dataCellStyle="Normal 2"/>
    <tableColumn id="21" xr3:uid="{44739193-B82A-4D85-8F09-7A6D0FF6CF0E}" name="AP_C1-C4_total" dataDxfId="684" dataCellStyle="Normal 2"/>
    <tableColumn id="22" xr3:uid="{ABA8C7A0-3D9A-4958-B0BC-98608FA6F104}" name="AP_D_total" dataDxfId="683" dataCellStyle="Normal 2"/>
    <tableColumn id="23" xr3:uid="{0C591B1F-71CC-4113-AE8A-1F13AEA3A37F}" name="EP_A1-A3_total" dataDxfId="682" dataCellStyle="Normal 2"/>
    <tableColumn id="24" xr3:uid="{FA667385-D5F5-401F-A444-2CF2D1DC3B6C}" name="EP_A4-A5_total" dataDxfId="681" dataCellStyle="Normal 2"/>
    <tableColumn id="25" xr3:uid="{536A95C7-180D-4DDC-AB47-626E80E0941B}" name="EP_B2, B4_total" dataDxfId="680" dataCellStyle="Normal 2"/>
    <tableColumn id="26" xr3:uid="{4263305C-F969-4C65-8A7D-46459E5EFFBF}" name="EP_C1-C4_total" dataDxfId="679" dataCellStyle="Normal 2"/>
    <tableColumn id="27" xr3:uid="{8B8C675B-C315-4154-9991-B1138700C2E8}" name="EP_D_total" dataDxfId="678" dataCellStyle="Normal 2"/>
    <tableColumn id="28" xr3:uid="{9A700A6D-B00D-424C-8789-08965FC812E3}" name="POCP_A1-A3_total" dataDxfId="677" dataCellStyle="Normal 2"/>
    <tableColumn id="29" xr3:uid="{CBF29BDE-5246-4F99-A1A3-B68E1DF3758E}" name="POCP_A4-A5_total" dataDxfId="676" dataCellStyle="Normal 2"/>
    <tableColumn id="30" xr3:uid="{F6B04912-695C-4044-8057-320E36920F31}" name="POCP_B2, B4_total" dataDxfId="675" dataCellStyle="Normal 2"/>
    <tableColumn id="31" xr3:uid="{1A564C5E-01FF-4B41-86B3-4CB3D7567545}" name="POCP_C1-C4_total" dataDxfId="674" dataCellStyle="Normal 2"/>
    <tableColumn id="32" xr3:uid="{9FA4B750-87E4-4FAF-BB37-25F3CDF78FD7}" name="POCP_D_total" dataDxfId="673" dataCellStyle="Normal 2"/>
    <tableColumn id="33" xr3:uid="{18FA592A-E986-4007-A890-CBB41FB32FFC}" name="ADPE_A1-A3_total" dataDxfId="672" dataCellStyle="Normal 2"/>
    <tableColumn id="34" xr3:uid="{EDECCEBD-560E-4687-9346-97539593B5F2}" name="ADPE_A4-A5_total" dataDxfId="671" dataCellStyle="Normal 2"/>
    <tableColumn id="35" xr3:uid="{6D4ABC8D-BD4C-477A-A0C2-B5F9D94FADCD}" name="ADPE_B2, B4_total" dataDxfId="670" dataCellStyle="Normal 2"/>
    <tableColumn id="36" xr3:uid="{DBF6ECE4-EA1A-49BB-84DE-7757044C5AF2}" name="ADPE_C1-C4_total" dataDxfId="669" dataCellStyle="Normal 2"/>
    <tableColumn id="37" xr3:uid="{AD54B093-305F-4E44-A3C1-616E89020472}" name="ADPE_D_total" dataDxfId="668" dataCellStyle="Normal 2"/>
    <tableColumn id="38" xr3:uid="{45B3459B-0F74-4166-8B7E-F68332DC1868}" name="ADPF_A1-A3_total" dataDxfId="667" dataCellStyle="Normal 2"/>
    <tableColumn id="39" xr3:uid="{F2C3B015-2EC5-45FC-9C03-942C5FC50080}" name="ADPF_A4-A5_total" dataDxfId="666" dataCellStyle="Normal 2"/>
    <tableColumn id="40" xr3:uid="{E8429D97-0558-4CF0-8B1D-8FAB42796504}" name="ADPF_B2, B4_total" dataDxfId="665" dataCellStyle="Normal 2"/>
    <tableColumn id="41" xr3:uid="{047FC034-CA41-4F4E-ADFA-E92A863241C8}" name="ADPF_C1-C4_total" dataDxfId="664" dataCellStyle="Normal 2"/>
    <tableColumn id="42" xr3:uid="{2536CA2D-3CFC-4DCD-A145-3562E58F9400}" name="ADPF_D_total" dataDxfId="663" dataCellStyle="Normal 2"/>
    <tableColumn id="43" xr3:uid="{9FE47688-F067-4A8F-A59D-82D616751430}" name="TPE_A1-A3_total" dataDxfId="662" dataCellStyle="Normal 2"/>
    <tableColumn id="44" xr3:uid="{E6020288-F4DC-48E2-8D47-A04BE71444AC}" name="TPE_A4-A5_total" dataDxfId="661" dataCellStyle="Normal 2"/>
    <tableColumn id="45" xr3:uid="{4D917C81-A620-4AC1-BFE5-2B88576EA522}" name="TPE_B2, B4_total" dataDxfId="660" dataCellStyle="Normal 2"/>
    <tableColumn id="46" xr3:uid="{382F619C-26E7-44B1-A17A-2C5269D3EF57}" name="TPE_C1-C4_total" dataDxfId="659" dataCellStyle="Normal 2"/>
    <tableColumn id="47" xr3:uid="{9FE1D511-675E-4D41-BB5A-B066BE2AA98E}" name="TPE_D_total" dataDxfId="658" dataCellStyle="Normal 2"/>
    <tableColumn id="48" xr3:uid="{FE4B899D-6859-46DD-9EF3-E7FF0578E075}" name="TPENR_A1-A3_total" dataDxfId="657" dataCellStyle="Normal 2"/>
    <tableColumn id="49" xr3:uid="{04ED1BEC-B11D-451A-BA2C-C48010DAC553}" name="TPENR_A4-A5_total" dataDxfId="656" dataCellStyle="Normal 2"/>
    <tableColumn id="50" xr3:uid="{FBFBA019-0076-4D94-9E52-B948C5AF6310}" name="TPENR_B2, B4_total" dataDxfId="655" dataCellStyle="Normal 2"/>
    <tableColumn id="51" xr3:uid="{CD20FDDD-7500-4D99-B790-C7A60602C6D0}" name="TPENR_C1-C4_total" dataDxfId="654" dataCellStyle="Normal 2"/>
    <tableColumn id="52" xr3:uid="{DEF6E12E-DD00-4950-BA46-4EDEEB7C486C}" name="TPENR_D_total" dataDxfId="653" dataCellStyle="Normal 2"/>
    <tableColumn id="53" xr3:uid="{F9033EEC-A0A7-4BD3-802D-B4AC90ED31E5}" name="TPER_A1-A3_total" dataDxfId="652" dataCellStyle="Normal 2"/>
    <tableColumn id="54" xr3:uid="{65D85938-8441-48B7-B728-078F946683AC}" name="TPER_A4-A5_total" dataDxfId="651" dataCellStyle="Normal 2"/>
    <tableColumn id="55" xr3:uid="{4B03542E-6C25-45B2-B7E4-844560EF33F3}" name="TPER_B2, B4_total" dataDxfId="650" dataCellStyle="Normal 2"/>
    <tableColumn id="56" xr3:uid="{9477C009-F584-43A9-A278-60F0C72F6C65}" name="TPER_C1-C4_total" dataDxfId="649" dataCellStyle="Normal 2"/>
    <tableColumn id="57" xr3:uid="{E7744572-BC94-4ABE-8013-DA4D9193B99A}" name="TPER_D_total" dataDxfId="648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B207358-646D-47C6-AD07-D9A3FB435C94}" name="Table19" displayName="Table19" ref="A69:BE90" totalsRowShown="0" headerRowCellStyle="Normal 5" dataCellStyle="Normal 2">
  <autoFilter ref="A69:BE90" xr:uid="{0B207358-646D-47C6-AD07-D9A3FB435C94}"/>
  <sortState xmlns:xlrd2="http://schemas.microsoft.com/office/spreadsheetml/2017/richdata2" ref="A70:BE90">
    <sortCondition ref="D69:D90"/>
  </sortState>
  <tableColumns count="57">
    <tableColumn id="1" xr3:uid="{B5A21ADE-FED1-4B37-A18D-1A62EF75D0AF}" name="family" dataDxfId="647" dataCellStyle="Normal 2"/>
    <tableColumn id="2" xr3:uid="{2D3B9D30-0A05-4675-AA65-5C1F7CCAFDE8}" name="type" dataCellStyle="Normal 2"/>
    <tableColumn id="3" xr3:uid="{34AB3549-2674-42A8-B4D1-0D048009D6A9}" name="code" dataCellStyle="Normal 2"/>
    <tableColumn id="4" xr3:uid="{FEDEB1E4-A307-4306-8D2F-1762A8B512D8}" name="code_description" dataCellStyle="Normal 2"/>
    <tableColumn id="5" xr3:uid="{ADD6F947-A9F7-4642-9B36-BE89EE7BB1E5}" name="unit_for_calculation" dataDxfId="646" dataCellStyle="Normal 2"/>
    <tableColumn id="6" xr3:uid="{123CFCDD-8D43-46A3-8AD4-6040A4AC3B04}" name="no_of_full_replacements" dataDxfId="645" dataCellStyle="Normal 2"/>
    <tableColumn id="7" xr3:uid="{26BB8CE6-C070-41E3-AA08-C230D72A2F77}" name="no_of_repaints" dataDxfId="644" dataCellStyle="Normal 2"/>
    <tableColumn id="8" xr3:uid="{A6D1E261-5324-4335-A733-CDA60A1E240D}" name="GWP_A1-A3_total" dataDxfId="643" dataCellStyle="Normal 2"/>
    <tableColumn id="9" xr3:uid="{D4B37930-2EA1-413E-9A43-4587FEEBDE8D}" name="GWP_A4-A5_total" dataDxfId="642" dataCellStyle="Normal 2"/>
    <tableColumn id="10" xr3:uid="{6A55F828-4B81-437C-A463-CB64D9CE9477}" name="GWP_B2, B4_total" dataDxfId="641" dataCellStyle="Normal 2"/>
    <tableColumn id="11" xr3:uid="{D39A5ABB-AE86-4A5E-BBCA-D779D273B62C}" name="GWP_C1-C4_total" dataDxfId="640" dataCellStyle="Normal 2"/>
    <tableColumn id="12" xr3:uid="{14D96CC6-74FD-4F8B-9B43-C7C5CD727B22}" name="GWP_D_total" dataDxfId="639" dataCellStyle="Normal 2"/>
    <tableColumn id="13" xr3:uid="{E79CE18D-12F0-48ED-A4A4-BDB1EFE7A843}" name="ODP_A1-A3_total" dataDxfId="638" dataCellStyle="Normal 2"/>
    <tableColumn id="14" xr3:uid="{4DB2CC59-5C8C-41B3-B4A3-054017EAA9E5}" name="ODP_A4-A5_total" dataDxfId="637" dataCellStyle="Normal 2"/>
    <tableColumn id="15" xr3:uid="{587D30CE-A24A-4B29-BFF0-BCDF7E3EA25E}" name="ODP_B2, B4_total" dataDxfId="636" dataCellStyle="Normal 2"/>
    <tableColumn id="16" xr3:uid="{5467CF7E-AFDC-483B-A711-D9077424E3B4}" name="ODP_C1-C4_total" dataDxfId="635" dataCellStyle="Normal 2"/>
    <tableColumn id="17" xr3:uid="{F5CF0FDB-8C97-4EA0-BB96-7F0FE7F0C76A}" name="ODP_D_total" dataDxfId="634" dataCellStyle="Normal 2"/>
    <tableColumn id="18" xr3:uid="{1F1E79C4-A3DC-4289-BF6E-924EDA1A6320}" name="AP_A1-A3_total" dataDxfId="633" dataCellStyle="Normal 2"/>
    <tableColumn id="19" xr3:uid="{9A4DF326-16CE-4EC3-AA08-CC13D756D8C1}" name="AP_A4-A5_total" dataDxfId="632" dataCellStyle="Normal 2"/>
    <tableColumn id="20" xr3:uid="{1FA3481E-57F9-4713-8786-EE31E260C09A}" name="AP_B2, B4_total" dataDxfId="631" dataCellStyle="Normal 2"/>
    <tableColumn id="21" xr3:uid="{7A2FE321-3E9A-4E8C-8F59-1662B71EB85C}" name="AP_C1-C4_total" dataDxfId="630" dataCellStyle="Normal 2"/>
    <tableColumn id="22" xr3:uid="{7CCD7048-322D-43F1-A2C4-5A08AE4231B1}" name="AP_D_total" dataDxfId="629" dataCellStyle="Normal 2"/>
    <tableColumn id="23" xr3:uid="{3D8EB744-4413-4511-A44E-07F75E8FBA6A}" name="EP_A1-A3_total" dataDxfId="628" dataCellStyle="Normal 2"/>
    <tableColumn id="24" xr3:uid="{FA657601-E537-4C08-B345-3D99A3971B59}" name="EP_A4-A5_total" dataDxfId="627" dataCellStyle="Normal 2"/>
    <tableColumn id="25" xr3:uid="{00CBEFA0-211C-4249-851A-B1ACDAFEF11F}" name="EP_B2, B4_total" dataDxfId="626" dataCellStyle="Normal 2"/>
    <tableColumn id="26" xr3:uid="{1E55849D-7894-4C88-88CC-B4C0ABDB643E}" name="EP_C1-C4_total" dataDxfId="625" dataCellStyle="Normal 2"/>
    <tableColumn id="27" xr3:uid="{89000753-89E5-4961-97A1-A91E2E8711FE}" name="EP_D_total" dataDxfId="624" dataCellStyle="Normal 2"/>
    <tableColumn id="28" xr3:uid="{7E1F805F-ABD3-4BBF-8A38-0DF7A23B1847}" name="POCP_A1-A3_total" dataDxfId="623" dataCellStyle="Normal 2"/>
    <tableColumn id="29" xr3:uid="{CBA58EEA-CD7A-4788-9214-950269311479}" name="POCP_A4-A5_total" dataDxfId="622" dataCellStyle="Normal 2"/>
    <tableColumn id="30" xr3:uid="{8F125343-A1A9-465D-A95C-D75169237527}" name="POCP_B2, B4_total" dataDxfId="621" dataCellStyle="Normal 2"/>
    <tableColumn id="31" xr3:uid="{8B8136F1-2B91-4E5C-961B-97256CC1DA58}" name="POCP_C1-C4_total" dataDxfId="620" dataCellStyle="Normal 2"/>
    <tableColumn id="32" xr3:uid="{1323C7F8-1052-492D-94EC-97092D40BBF0}" name="POCP_D_total" dataDxfId="619" dataCellStyle="Normal 2"/>
    <tableColumn id="33" xr3:uid="{DFF5B6A0-D30C-42C4-87F9-69F63CE380A2}" name="ADPE_A1-A3_total" dataDxfId="618" dataCellStyle="Normal 2"/>
    <tableColumn id="34" xr3:uid="{AD03EEA6-F5EB-4EC0-9028-8D40D06F1CF2}" name="ADPE_A4-A5_total" dataDxfId="617" dataCellStyle="Normal 2"/>
    <tableColumn id="35" xr3:uid="{1BB4EDD7-497A-422E-B84A-E301BCD9CFDB}" name="ADPE_B2, B4_total" dataDxfId="616" dataCellStyle="Normal 2"/>
    <tableColumn id="36" xr3:uid="{08AAB2F4-3D37-4E18-AA18-681B91E104DD}" name="ADPE_C1-C4_total" dataDxfId="615" dataCellStyle="Normal 2"/>
    <tableColumn id="37" xr3:uid="{0D0F172C-C31B-4431-BC51-401680B7673A}" name="ADPE_D_total" dataDxfId="614" dataCellStyle="Normal 2"/>
    <tableColumn id="38" xr3:uid="{35E07AFD-B45D-490A-88F2-DA9ED22347FD}" name="ADPF_A1-A3_total" dataDxfId="613" dataCellStyle="Normal 2"/>
    <tableColumn id="39" xr3:uid="{293A13BF-EE40-48F3-8BE9-DEBB558AC124}" name="ADPF_A4-A5_total" dataDxfId="612" dataCellStyle="Normal 2"/>
    <tableColumn id="40" xr3:uid="{87A4CA6F-27FE-483B-B236-0489DAA81E63}" name="ADPF_B2, B4_total" dataDxfId="611" dataCellStyle="Normal 2"/>
    <tableColumn id="41" xr3:uid="{8DDCD7A5-95CA-486D-9516-4048EF2FABDD}" name="ADPF_C1-C4_total" dataDxfId="610" dataCellStyle="Normal 2"/>
    <tableColumn id="42" xr3:uid="{21D7FA1A-CC70-48CA-B6E7-AC2ED16420F3}" name="ADPF_D_total" dataDxfId="609" dataCellStyle="Normal 2"/>
    <tableColumn id="43" xr3:uid="{B358E0F0-1ABE-4D2F-AEF6-B43D37D09383}" name="TPE_A1-A3_total" dataDxfId="608" dataCellStyle="Normal 2"/>
    <tableColumn id="44" xr3:uid="{6AA06624-6600-4ECB-8D66-87A6B8C38308}" name="TPE_A4-A5_total" dataDxfId="607" dataCellStyle="Normal 2"/>
    <tableColumn id="45" xr3:uid="{1AE9D415-5574-4FE0-8BAB-149C0DBAAF87}" name="TPE_B2, B4_total" dataDxfId="606" dataCellStyle="Normal 2"/>
    <tableColumn id="46" xr3:uid="{39F111BC-1427-4B81-B7DE-62A7835DB2A0}" name="TPE_C1-C4_total" dataDxfId="605" dataCellStyle="Normal 2"/>
    <tableColumn id="47" xr3:uid="{FD32426C-5FCC-4031-A197-33B38C98EE49}" name="TPE_D_total" dataDxfId="604" dataCellStyle="Normal 2"/>
    <tableColumn id="48" xr3:uid="{E9075BCD-F5F4-4955-98E5-4428DD364DEC}" name="TPENR_A1-A3_total" dataDxfId="603" dataCellStyle="Normal 2"/>
    <tableColumn id="49" xr3:uid="{E99F5C4E-03FE-4612-BB36-9E21F5AFCE17}" name="TPENR_A4-A5_total" dataDxfId="602" dataCellStyle="Normal 2"/>
    <tableColumn id="50" xr3:uid="{D3D7CDC7-551D-446B-B8A6-81B5FF367D92}" name="TPENR_B2, B4_total" dataDxfId="601" dataCellStyle="Normal 2"/>
    <tableColumn id="51" xr3:uid="{6672E50E-071E-4D87-9ABF-E118CA0883EC}" name="TPENR_C1-C4_total" dataDxfId="600" dataCellStyle="Normal 2"/>
    <tableColumn id="52" xr3:uid="{DC0672AC-C94D-498D-BD32-FEBC67E2EC13}" name="TPENR_D_total" dataDxfId="599" dataCellStyle="Normal 2"/>
    <tableColumn id="53" xr3:uid="{0B0AF2DC-7EF8-4D59-869A-A604BEF4DC38}" name="TPER_A1-A3_total" dataDxfId="598" dataCellStyle="Normal 2"/>
    <tableColumn id="54" xr3:uid="{0C0A8682-F867-4874-9116-0E6DB7D308FD}" name="TPER_A4-A5_total" dataDxfId="597" dataCellStyle="Normal 2"/>
    <tableColumn id="55" xr3:uid="{2E69DFBD-1AB3-4FD4-82FD-76C051281D8E}" name="TPER_B2, B4_total" dataDxfId="596" dataCellStyle="Normal 2"/>
    <tableColumn id="56" xr3:uid="{1FF77AD7-B713-411F-BD81-BF36D323A03D}" name="TPER_C1-C4_total" dataDxfId="595" dataCellStyle="Normal 2"/>
    <tableColumn id="57" xr3:uid="{7E9F13CE-C4B1-4A5A-83AD-1517449FE2A8}" name="TPER_D_total" dataDxfId="594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86C0DC-6C80-4CDC-AE97-5628325692E8}" name="Table6" displayName="Table6" ref="A20:BE101" totalsRowShown="0" headerRowCellStyle="Normal 5">
  <autoFilter ref="A20:BE101" xr:uid="{6486C0DC-6C80-4CDC-AE97-5628325692E8}">
    <filterColumn colId="3">
      <filters>
        <filter val="150x75, Parallel Flange Channels (PFC), steel (primary), factory painted"/>
        <filter val="250x90, Parallel Flange Channels (PFC), steel (primary), factory painted"/>
        <filter val="89x89x5.0, Square Hollow Section (SHS), steel (primary), factory painted"/>
        <filter val="Brick, clay"/>
        <filter val="Carpet - woven broadloom (pile material 500 - 600 g/m2 polyamide 6.6, woven textile backing), imported (Europe)"/>
        <filter val="Ceramic basins sanitary ware (ceramic vitreous china) (basin - mass = 9 kg), imported"/>
        <filter val="Colorsteel® Endura® 0.4 mm BMT (primary), AZ150 (150 g/m2 ZnAl alloy coating weight (total for both sides) + organic coating, all profiles (roof), exposure zone C"/>
        <filter val="Concrete, 20 MPa, in-situ, no reinforcement, (OPC) (Allied Concrete, Avondale batching plant) (Auckland)"/>
        <filter val="Door, interior, MDF, unpainted, imported (Australia)"/>
        <filter val="Insulation (90 mm wall), Pink® Batts® Classic R2.2 Wall (glass wool)"/>
        <filter val="Insulation (roof), Pink® Batts® Classic R2.6 Ceiling (glass wool)"/>
        <filter val="Insulation, polystyrene expanded (EPS), density range 18 - 22 kg/m3, imported (Europe)"/>
        <filter val="Membrane, building wrap, polyethylene (PE) (0.5 mm thickness)"/>
        <filter val="Paint (exterior), water-borne, for masonry (2 coats / m2), imported"/>
        <filter val="Paint (exterior), water-borne, for timber (2 coats / m2), imported"/>
        <filter val="Paint (exterior), water-borne, primer/sealer (1 coat / m2), imported"/>
        <filter val="Paint, water-based acrylic primer/undercoat (Dulux acrylic sealer undercoat) (1 coat / m2), imported (Australia)"/>
        <filter val="Paint, water-borne, walls (Dulux Wash&amp;Wear® low sheen - vivid white) (2 coats / m2), imported (Australia)"/>
        <filter val="Plasterboard (GIB® standard 10 mm)"/>
        <filter val="Plasterboard (GIB® standard 13 mm)"/>
        <filter val="Plywood (A bond, floor, tongue and groove), with galvanised fixings, imported (Australia)"/>
        <filter val="Purlins, DHS (all profiles), steel, primary (galvanised finish, coating class Z275), generic all profiles, exposure zone C"/>
        <filter val="Reinforced concrete, 30 MPa, precast, inc. 50 kg/m3 steel reinforcing, (OPC)"/>
        <filter val="Softwood (Radiata pine), finger-jointed (H3.2 CCA treated), weatherboards, all profiles (unpainted) (WPMA)"/>
        <filter val="Softwood (Radiata pine), surfaced, kiln-dried (H1.2 boron treated), e.g. framing (WPMA)"/>
        <filter val="Steel reinforcement, primary, bar (Pacific Steel)"/>
        <filter val="Tiles (ceramic), imported (Asia)"/>
        <filter val="WC, sanitary ware (ceramic vitreous china) (toilet - mass = 18 kg), imported"/>
        <filter val="Window/door frame (aluminium), anodised finish, non-thermally broken (primary manufacture using mainly renewables-generated electricity)"/>
        <filter val="Window/door, IGU, glazing (float glass), for use with aluminium joinery"/>
      </filters>
    </filterColumn>
  </autoFilter>
  <sortState xmlns:xlrd2="http://schemas.microsoft.com/office/spreadsheetml/2017/richdata2" ref="A21:BE101">
    <sortCondition ref="D20:D101"/>
  </sortState>
  <tableColumns count="57">
    <tableColumn id="1" xr3:uid="{F9969E04-6B10-45FE-B7D2-E2EF38104EE1}" name="family" dataDxfId="593"/>
    <tableColumn id="2" xr3:uid="{6746E724-9E23-4DCD-9A40-F80635D21802}" name="type"/>
    <tableColumn id="3" xr3:uid="{B0F751B2-370E-4EA4-B54C-4FD7C8BD0901}" name="code"/>
    <tableColumn id="4" xr3:uid="{5C16A96B-BDEF-4FA7-AA21-7D7340A5D0D4}" name="code_description"/>
    <tableColumn id="5" xr3:uid="{C3775D17-D210-43F3-B654-9C620F06AF91}" name="unit_for_calculation" dataDxfId="592"/>
    <tableColumn id="6" xr3:uid="{E08C6F5C-46DE-47A9-8CDB-AD8401405073}" name="no_of_full_replacements" dataDxfId="591"/>
    <tableColumn id="7" xr3:uid="{85715D46-50EE-40FB-8CB4-35BA11778271}" name="no_of_repaints" dataDxfId="590"/>
    <tableColumn id="8" xr3:uid="{85A0B2E7-45BC-496E-BB71-790FBA26A506}" name="GWP_A1-A3_total" dataDxfId="589"/>
    <tableColumn id="9" xr3:uid="{4754AD3F-D28A-41B6-B02E-777C10C96E21}" name="GWP_A4-A5_total" dataDxfId="588"/>
    <tableColumn id="10" xr3:uid="{94F6BB4D-B58D-4E67-ADE9-E04CFA6B1E2B}" name="GWP_B2, B4_total" dataDxfId="587"/>
    <tableColumn id="11" xr3:uid="{DAA2CB3F-6947-488B-9A92-581EA26572BD}" name="GWP_C1-C4_total" dataDxfId="586"/>
    <tableColumn id="12" xr3:uid="{E298D8BA-D6B6-4ABF-8906-A1F43471CB61}" name="GWP_D_total" dataDxfId="585"/>
    <tableColumn id="13" xr3:uid="{29B9239A-C6FE-4131-AC67-934530D243D9}" name="ODP_A1-A3_total" dataDxfId="584"/>
    <tableColumn id="14" xr3:uid="{50EE6128-22D8-43A4-A33C-F0C2D56CEEB0}" name="ODP_A4-A5_total" dataDxfId="583"/>
    <tableColumn id="15" xr3:uid="{B62D5632-3BE3-4CF2-89B4-B738942E2020}" name="ODP_B2, B4_total" dataDxfId="582"/>
    <tableColumn id="16" xr3:uid="{94FD3F83-0D0D-4BB6-8486-2011EBB9CB0D}" name="ODP_C1-C4_total" dataDxfId="581"/>
    <tableColumn id="17" xr3:uid="{7314FDA5-B1E5-4AFE-A530-198E02F68184}" name="ODP_D_total" dataDxfId="580"/>
    <tableColumn id="18" xr3:uid="{066AA7BD-E1B4-47CD-8BAB-24804DE5AC79}" name="AP_A1-A3_total" dataDxfId="579"/>
    <tableColumn id="19" xr3:uid="{51CBF70F-9511-4ABA-9F76-2FDC9C864215}" name="AP_A4-A5_total" dataDxfId="578"/>
    <tableColumn id="20" xr3:uid="{624AA013-E3E5-44C7-A812-65C1EC8DCFBD}" name="AP_B2, B4_total" dataDxfId="577"/>
    <tableColumn id="21" xr3:uid="{B272C6CC-7CB2-4CF3-A5DC-A58EF74C88F6}" name="AP_C1-C4_total" dataDxfId="576"/>
    <tableColumn id="22" xr3:uid="{A1EEF12B-C687-4850-94CF-B03C589DC761}" name="AP_D_total" dataDxfId="575"/>
    <tableColumn id="23" xr3:uid="{D7F7357E-C579-406C-A8D2-397082A52A56}" name="EP_A1-A3_total" dataDxfId="574"/>
    <tableColumn id="24" xr3:uid="{7A3A6ABC-CFAB-4916-B8A0-1CF7DFE64419}" name="EP_A4-A5_total" dataDxfId="573"/>
    <tableColumn id="25" xr3:uid="{1658CCC6-5D1A-4283-ABFA-FFE1B1128C78}" name="EP_B2, B4_total" dataDxfId="572"/>
    <tableColumn id="26" xr3:uid="{16B93F0F-D9FB-49A6-8ABE-962331A9DFE7}" name="EP_C1-C4_total" dataDxfId="571"/>
    <tableColumn id="27" xr3:uid="{7A811BDD-2C29-474E-B622-94F8995FAFF3}" name="EP_D_total" dataDxfId="570"/>
    <tableColumn id="28" xr3:uid="{579A1A9C-768A-4612-B586-373A161339C6}" name="POCP_A1-A3_total" dataDxfId="569"/>
    <tableColumn id="29" xr3:uid="{6F438BEC-6A74-40C8-AA5B-9D2C6A94CB22}" name="POCP_A4-A5_total" dataDxfId="568"/>
    <tableColumn id="30" xr3:uid="{8641AA2B-A29E-4F03-B1AB-1DDCA2E99C58}" name="POCP_B2, B4_total" dataDxfId="567"/>
    <tableColumn id="31" xr3:uid="{4F2F6C07-4717-48A3-B0F1-507F170BE9C2}" name="POCP_C1-C4_total" dataDxfId="566"/>
    <tableColumn id="32" xr3:uid="{47144BE5-3D85-4D85-A0E3-B263D55EAC65}" name="POCP_D_total" dataDxfId="565"/>
    <tableColumn id="33" xr3:uid="{460C09D7-5B5D-49B8-8F06-A9C11A01E90E}" name="ADPE_A1-A3_total" dataDxfId="564"/>
    <tableColumn id="34" xr3:uid="{82294412-F94D-4CFD-B2EF-D23A081A9E93}" name="ADPE_A4-A5_total" dataDxfId="563"/>
    <tableColumn id="35" xr3:uid="{372484F7-DA87-4D18-8768-3C374BC1B915}" name="ADPE_B2, B4_total" dataDxfId="562"/>
    <tableColumn id="36" xr3:uid="{8730F8B9-7897-4530-A4FB-607EF2D720AF}" name="ADPE_C1-C4_total" dataDxfId="561"/>
    <tableColumn id="37" xr3:uid="{D6E41C36-9679-4436-8B7D-445AD983E490}" name="ADPE_D_total" dataDxfId="560"/>
    <tableColumn id="38" xr3:uid="{6E97C3E9-452F-49F1-B6A6-C5C4463D62FD}" name="ADPF_A1-A3_total" dataDxfId="559"/>
    <tableColumn id="39" xr3:uid="{C8ACA4FB-0296-419E-A7E8-BBD91E2BA48C}" name="ADPF_A4-A5_total" dataDxfId="558"/>
    <tableColumn id="40" xr3:uid="{BBB1B201-9550-453C-929D-6E4BCF203679}" name="ADPF_B2, B4_total" dataDxfId="557"/>
    <tableColumn id="41" xr3:uid="{E657A03A-AAA7-4B39-9EA6-6B2B30052211}" name="ADPF_C1-C4_total" dataDxfId="556"/>
    <tableColumn id="42" xr3:uid="{02EF995D-ADBE-4D7A-B949-822D2DFB86E8}" name="ADPF_D_total" dataDxfId="555"/>
    <tableColumn id="43" xr3:uid="{F96C2235-394F-4203-8491-B22F3E5829E8}" name="TPE_A1-A3_total" dataDxfId="554"/>
    <tableColumn id="44" xr3:uid="{E73CB097-9583-4CF5-9AFE-C3DA2EAF3DC6}" name="TPE_A4-A5_total" dataDxfId="553"/>
    <tableColumn id="45" xr3:uid="{7D4CDD49-D0A2-40AE-9D35-EA506207482F}" name="TPE_B2, B4_total" dataDxfId="552"/>
    <tableColumn id="46" xr3:uid="{83F9148D-7801-4FCE-8EC3-3902E5C7601D}" name="TPE_C1-C4_total" dataDxfId="551"/>
    <tableColumn id="47" xr3:uid="{761EF50D-6179-4C1D-824B-A12573D724AA}" name="TPE_D_total" dataDxfId="550"/>
    <tableColumn id="48" xr3:uid="{8BB87D6B-9783-4FED-9C29-4696FF3F8572}" name="TPENR_A1-A3_total" dataDxfId="549"/>
    <tableColumn id="49" xr3:uid="{A76EF75E-8529-4F2B-84BC-FFE66B9808AB}" name="TPENR_A4-A5_total" dataDxfId="548"/>
    <tableColumn id="50" xr3:uid="{BAE7BBEE-4C80-483A-B8FB-4D0DFEC2E6E3}" name="TPENR_B2, B4_total" dataDxfId="547"/>
    <tableColumn id="51" xr3:uid="{CC99BE18-D0B3-48BE-847D-C21C72A2BACD}" name="TPENR_C1-C4_total" dataDxfId="546"/>
    <tableColumn id="52" xr3:uid="{B1EBD118-31A9-4ECB-8612-87B691320BE6}" name="TPENR_D_total" dataDxfId="545"/>
    <tableColumn id="53" xr3:uid="{88D3C820-A9CC-4722-A4F4-BA5240193F1B}" name="TPER_A1-A3_total" dataDxfId="544"/>
    <tableColumn id="54" xr3:uid="{96DE2B9B-1016-4CB4-8DD6-68E0E2DEB3B4}" name="TPER_A4-A5_total" dataDxfId="543"/>
    <tableColumn id="55" xr3:uid="{4116BC60-EB89-4EBF-A1D5-F49AC83012B9}" name="TPER_B2, B4_total" dataDxfId="542"/>
    <tableColumn id="56" xr3:uid="{B6462F76-082C-4E8F-8113-315F2B533324}" name="TPER_C1-C4_total" dataDxfId="541"/>
    <tableColumn id="57" xr3:uid="{92C86F76-E2A6-4F6F-8C2B-E42BEC69C5E5}" name="TPER_D_total" dataDxfId="54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496C6-5E0A-47BB-A95B-90D03BD6729B}" name="Table1" displayName="Table1" ref="A20:BE111" totalsRowShown="0" headerRowCellStyle="Normal 5">
  <autoFilter ref="A20:BE111" xr:uid="{DC4496C6-5E0A-47BB-A95B-90D03BD6729B}"/>
  <sortState xmlns:xlrd2="http://schemas.microsoft.com/office/spreadsheetml/2017/richdata2" ref="A21:BE111">
    <sortCondition descending="1" ref="M20:M111"/>
  </sortState>
  <tableColumns count="57">
    <tableColumn id="1" xr3:uid="{F8833EE6-B695-40D7-A029-2464F9C45821}" name="family" dataDxfId="539"/>
    <tableColumn id="2" xr3:uid="{A7A85468-ED80-41D4-BDF1-9191358F8748}" name="type"/>
    <tableColumn id="3" xr3:uid="{9DC8AEB5-2393-4F3C-910A-9B637B09847B}" name="code"/>
    <tableColumn id="4" xr3:uid="{C01D8B54-6E8A-4649-95BB-A5802CCCE85A}" name="code_description"/>
    <tableColumn id="5" xr3:uid="{61D81A65-3DB7-4548-9E4C-C41F6182F26C}" name="unit_for_calculation" dataDxfId="538"/>
    <tableColumn id="6" xr3:uid="{06D2B753-1B72-4C17-8C01-66D0F51D49D0}" name="no_of_full_replacements" dataDxfId="537"/>
    <tableColumn id="7" xr3:uid="{B98D98D9-2A0D-49F9-A53E-856E05985678}" name="no_of_repaints" dataDxfId="536"/>
    <tableColumn id="8" xr3:uid="{71AEB2AA-A39D-4298-B501-DAEEEF87E494}" name="GWP_A1-A3_total" dataDxfId="535"/>
    <tableColumn id="9" xr3:uid="{5F9D6551-EF25-4CEF-9E71-727E74FCEE10}" name="GWP_A4-A5_total" dataDxfId="534"/>
    <tableColumn id="10" xr3:uid="{07CE46E1-8147-40B7-8838-2EC824B2D903}" name="GWP_B2, B4_total" dataDxfId="533"/>
    <tableColumn id="11" xr3:uid="{68EEB2B5-882E-4E65-ADB1-B4722B649EA2}" name="GWP_C1-C4_total" dataDxfId="532"/>
    <tableColumn id="12" xr3:uid="{A6EB600D-74E5-4540-8348-28EC041FDD2E}" name="GWP_D_total" dataDxfId="531"/>
    <tableColumn id="13" xr3:uid="{D8E5BF96-158A-4928-82B2-636F206BDA84}" name="ODP_A1-A3_total" dataDxfId="530"/>
    <tableColumn id="14" xr3:uid="{FE584759-4F11-4A1E-A7F2-497A908979DE}" name="ODP_A4-A5_total" dataDxfId="529"/>
    <tableColumn id="15" xr3:uid="{822CD66E-3116-49DF-B023-76875DAC1B64}" name="ODP_B2, B4_total" dataDxfId="528"/>
    <tableColumn id="16" xr3:uid="{58C20FF6-B9F7-4801-ACF5-DBC49A57C3D6}" name="ODP_C1-C4_total" dataDxfId="527"/>
    <tableColumn id="17" xr3:uid="{76C8FC78-B3F8-4E1A-BDDC-0D1C95BF24F4}" name="ODP_D_total" dataDxfId="526"/>
    <tableColumn id="18" xr3:uid="{D895D134-50D5-4AF8-8C7C-BF8427F03E5B}" name="AP_A1-A3_total" dataDxfId="525"/>
    <tableColumn id="19" xr3:uid="{60F59796-F021-4574-B0E5-F0187772EB59}" name="AP_A4-A5_total" dataDxfId="524"/>
    <tableColumn id="20" xr3:uid="{E93EA38D-244F-4B95-8F0E-54FBB758D60D}" name="AP_B2, B4_total" dataDxfId="523"/>
    <tableColumn id="21" xr3:uid="{BE7C915A-B75C-4A38-A9FE-702215151CE8}" name="AP_C1-C4_total" dataDxfId="522"/>
    <tableColumn id="22" xr3:uid="{6940FF8C-C5FB-4D93-9310-B78F3A762AA3}" name="AP_D_total" dataDxfId="521"/>
    <tableColumn id="23" xr3:uid="{322A38EB-D4A6-4722-BFB8-F8E639002471}" name="EP_A1-A3_total" dataDxfId="520"/>
    <tableColumn id="24" xr3:uid="{6A87F956-16CA-4EAE-B29A-E3A55D05867B}" name="EP_A4-A5_total" dataDxfId="519"/>
    <tableColumn id="25" xr3:uid="{755D9E91-1F18-476B-8103-0CF86F6F89F9}" name="EP_B2, B4_total" dataDxfId="518"/>
    <tableColumn id="26" xr3:uid="{7EE46A18-5BDB-490F-98C1-74E72D16B673}" name="EP_C1-C4_total" dataDxfId="517"/>
    <tableColumn id="27" xr3:uid="{E2763E11-A784-4217-8FF5-4DEFDCF22D6D}" name="EP_D_total" dataDxfId="516"/>
    <tableColumn id="28" xr3:uid="{546493D2-7AF4-42B6-B0A0-2984D88DD0FC}" name="POCP_A1-A3_total" dataDxfId="515"/>
    <tableColumn id="29" xr3:uid="{5E5E8EDC-5A5B-4783-BF2E-C14B252124EB}" name="POCP_A4-A5_total" dataDxfId="514"/>
    <tableColumn id="30" xr3:uid="{E4CE94A9-E414-4AA6-B7E5-69DBF93A798A}" name="POCP_B2, B4_total" dataDxfId="513"/>
    <tableColumn id="31" xr3:uid="{81C88635-113B-4023-BE2F-10BAA45FDE71}" name="POCP_C1-C4_total" dataDxfId="512"/>
    <tableColumn id="32" xr3:uid="{78F1849B-960E-44E4-9060-5FFED964204D}" name="POCP_D_total" dataDxfId="511"/>
    <tableColumn id="33" xr3:uid="{DCC2F4C3-F957-4A99-A661-0A091E900C33}" name="ADPE_A1-A3_total" dataDxfId="510"/>
    <tableColumn id="34" xr3:uid="{968FC4E4-1F32-4B1E-A7CD-9D049352A48E}" name="ADPE_A4-A5_total" dataDxfId="509"/>
    <tableColumn id="35" xr3:uid="{F99F050A-1F3A-4388-A359-9AAE2E6CE91B}" name="ADPE_B2, B4_total" dataDxfId="508"/>
    <tableColumn id="36" xr3:uid="{B601AA71-0A4B-48CA-A063-ADDBC201C3C5}" name="ADPE_C1-C4_total" dataDxfId="507"/>
    <tableColumn id="37" xr3:uid="{DD805140-4669-45B0-9C7F-FFC5FCDE70F9}" name="ADPE_D_total" dataDxfId="506"/>
    <tableColumn id="38" xr3:uid="{054B2A24-942B-4136-9F72-750C069FC96F}" name="ADPF_A1-A3_total" dataDxfId="505"/>
    <tableColumn id="39" xr3:uid="{30E7E4D1-8A9E-45E4-AA89-C46427BF8B2B}" name="ADPF_A4-A5_total" dataDxfId="504"/>
    <tableColumn id="40" xr3:uid="{16C44B8D-3E3F-4EBA-8831-22E01912D073}" name="ADPF_B2, B4_total" dataDxfId="503"/>
    <tableColumn id="41" xr3:uid="{2D8116F3-2E10-454C-87A8-C6D2513B9D25}" name="ADPF_C1-C4_total" dataDxfId="502"/>
    <tableColumn id="42" xr3:uid="{69F12E82-9540-4122-AA0F-081307E81D19}" name="ADPF_D_total" dataDxfId="501"/>
    <tableColumn id="43" xr3:uid="{CA24B67D-D9B3-414A-8BA4-5785B6C89D6C}" name="TPE_A1-A3_total" dataDxfId="500"/>
    <tableColumn id="44" xr3:uid="{F64490EA-A0B1-4E55-B91F-6E7FF03B95F5}" name="TPE_A4-A5_total" dataDxfId="499"/>
    <tableColumn id="45" xr3:uid="{B123CE20-3C38-4FBE-A929-CED857E9513B}" name="TPE_B2, B4_total" dataDxfId="498"/>
    <tableColumn id="46" xr3:uid="{CA889580-4FA8-42E9-B06F-BCB3D0F75AC9}" name="TPE_C1-C4_total" dataDxfId="497"/>
    <tableColumn id="47" xr3:uid="{4F947C6E-0E4B-4618-B732-F48843AC7DE7}" name="TPE_D_total" dataDxfId="496"/>
    <tableColumn id="48" xr3:uid="{99158080-D393-4580-9ABC-C317F6CB97D9}" name="TPENR_A1-A3_total" dataDxfId="495"/>
    <tableColumn id="49" xr3:uid="{FCD2B71C-4EDB-4810-8E8D-8AF4B13B8201}" name="TPENR_A4-A5_total" dataDxfId="494"/>
    <tableColumn id="50" xr3:uid="{FAF8F9D5-7936-4821-9A62-D19709EA9678}" name="TPENR_B2, B4_total" dataDxfId="493"/>
    <tableColumn id="51" xr3:uid="{9539FFF1-FB95-4CDC-94FF-E8985C11F3B0}" name="TPENR_C1-C4_total" dataDxfId="492"/>
    <tableColumn id="52" xr3:uid="{3EA3EF9F-E290-4F64-A7CD-B2F2C8942C88}" name="TPENR_D_total" dataDxfId="491"/>
    <tableColumn id="53" xr3:uid="{1D3B883D-C082-416E-9C60-48AA3345CF72}" name="TPER_A1-A3_total" dataDxfId="490"/>
    <tableColumn id="54" xr3:uid="{49463BC4-3DE9-4B4B-AF90-F22004C1A6B6}" name="TPER_A4-A5_total" dataDxfId="489"/>
    <tableColumn id="55" xr3:uid="{B6601635-257F-47AA-9FDB-9A7BD4957880}" name="TPER_B2, B4_total" dataDxfId="488"/>
    <tableColumn id="56" xr3:uid="{EB1463B3-E31D-45BA-8D8F-B5CF953801A4}" name="TPER_C1-C4_total" dataDxfId="487"/>
    <tableColumn id="57" xr3:uid="{2113358C-3748-4B81-ACBD-AAE579A8F608}" name="TPER_D_total" dataDxfId="48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3309F5-B2FB-47E4-BB9B-0930573DAEC9}" name="Table8" displayName="Table8" ref="A20:BE117" totalsRowShown="0" headerRowCellStyle="Normal 5">
  <autoFilter ref="A20:BE117" xr:uid="{743309F5-B2FB-47E4-BB9B-0930573DAEC9}">
    <filterColumn colId="3">
      <filters>
        <filter val="200UB-25.4, steel (primary), unpainted at factory"/>
        <filter val="200x75, Parallel Flange Channels (PFC), steel (primary), factory painted"/>
        <filter val="250UB-37.3, steel (primary), unpainted at factory"/>
        <filter val="75x75x5.0, Square Hollow Section (SHS), steel (primary), factory painted"/>
        <filter val="Aluminium, curtain wall extruded frame, powder coated finish (primary manufacture using mainly renewables-generated electricity)"/>
        <filter val="Ceramic basins sanitary ware (ceramic vitreous china) (basin - mass = 9 kg), imported"/>
        <filter val="Colorsteel® Endura® 0.55 mm BMT (primary), AZ150 (150 g/m2 ZnAl alloy coating weight (total for both sides) + organic coating, all profiles (roof), exposure zone C"/>
        <filter val="Colorsteel® Endura® 0.55 mm BMT (primary), AZ150 (150 g/m2 ZnAl alloy coating weight (total for both sides) + organic coating, all profiles (wall), exposure zone C"/>
        <filter val="Concrete, 20 MPa, in-situ, no reinforcement, (OPC) (Allied Concrete, Avondale batching plant) (Auckland)"/>
        <filter val="Door, interior, MDF, unpainted, imported (Australia)"/>
        <filter val="Engineered wood, I-joist profile, 200x45, imported"/>
        <filter val="Fibre cement, cladding, HardieFlexTM (6.0 mm thickness), imported (James Hardie, Australia)"/>
        <filter val="Fibre cement, flooring, HardiePanelTM compressed sheet (18 mm thickness), imported (James Hardie, Australia)"/>
        <filter val="Hardwood (dressed, kiln dried) floor, with galvanised fixings, imported (Australia)"/>
        <filter val="Insulation (roof), Pink® Batts® Classic R1.8 Ceiling (glass wool)"/>
        <filter val="Insulation (roof), Pink® Batts® Classic R2.6 Ceiling (glass wool)"/>
        <filter val="Insulation (roof), Pink® Batts® Classic R5.0 Ceiling (glass wool)"/>
        <filter val="Insulation underslab, polystyrene extruded (XPS), imported (Europe)"/>
        <filter val="Insulation, polystyrene expanded (EPS), density range 18 - 22 kg/m3, imported (Europe)"/>
        <filter val="Membrane (DPM), polyethylene underslab, vapour barrier"/>
        <filter val="Membrane, building wrap, polyethylene (PE) (0.5 mm thickness)"/>
        <filter val="Membrane, polyvinyl chloride (PVC)"/>
        <filter val="Paint (exterior), water-borne, for masonry (2 coats / m2), imported"/>
        <filter val="Paint (exterior), water-borne, primer/sealer (1 coat / m2), imported"/>
        <filter val="Paint, water-based acrylic primer/undercoat (Dulux acrylic sealer undercoat) (1 coat / m2), imported (Australia)"/>
        <filter val="Paint, water-borne, walls (Dulux Wash&amp;Wear® low sheen - vivid white) (2 coats / m2), imported (Australia)"/>
        <filter val="Particleboard (floor), with galvanised fixings, imported (Australia)"/>
        <filter val="Plaster, cement"/>
        <filter val="Plasterboard (GIB aqualine® 10 mm)"/>
        <filter val="Plasterboard (GIB ultraline® 13 mm)"/>
        <filter val="Plasterboard (GIB® standard 10 mm)"/>
        <filter val="Softwood (dressed, kiln dried), weatherboards (untreated), all profiles, imported (unpainted) (Australia)"/>
        <filter val="Softwood (dressed, kiln dried), window/door frame (untreated), imported, unpainted (indoor / outdoor)"/>
        <filter val="Softwood (Radiata pine), finger-jointed (H3.2 CCA treated), e.g. cladding (unpainted) (WPMA)"/>
        <filter val="Softwood (Radiata pine), surfaced, kiln-dried (H1.2 boron treated), e.g. framing (WPMA)"/>
        <filter val="Steel reinforcement, primary, bar (Pacific Steel)"/>
        <filter val="Tiles (ceramic), imported (Asia)"/>
        <filter val="WC, sanitary ware (ceramic vitreous china) (toilet - mass = 18 kg), imported"/>
        <filter val="Window/door frame (aluminium), anodised finish, non-thermally broken (primary manufacture using mainly renewables-generated electricity)"/>
        <filter val="Window/door, IGU glazing, argon gas fill (for use with soft wood timber joinery)"/>
        <filter val="Window/door, IGU, glazing (float glass), for use with aluminium joinery"/>
        <filter val="Window/door, IGU, glazing (glass, heat strengthened, low emissivity (Low-E) finish), for use with soft wood timber joinery"/>
      </filters>
    </filterColumn>
  </autoFilter>
  <sortState xmlns:xlrd2="http://schemas.microsoft.com/office/spreadsheetml/2017/richdata2" ref="A21:BE117">
    <sortCondition descending="1" ref="M20:M117"/>
  </sortState>
  <tableColumns count="57">
    <tableColumn id="1" xr3:uid="{C4C163A1-3164-4095-9384-3A6C9E1644B3}" name="family" dataDxfId="485"/>
    <tableColumn id="2" xr3:uid="{6578E0AE-5E25-47C3-B15C-D599EC38AD96}" name="type"/>
    <tableColumn id="3" xr3:uid="{2DE78C92-2310-4A58-94C3-16FDF46C32A7}" name="code"/>
    <tableColumn id="4" xr3:uid="{9DC840AE-FB93-47DE-B787-94AB64E71122}" name="code_description"/>
    <tableColumn id="5" xr3:uid="{A495195B-58EF-4709-ABBD-4EFC3876C876}" name="unit_for_calculation" dataDxfId="484"/>
    <tableColumn id="6" xr3:uid="{A90EE73D-D621-4CE3-8EF4-0BB67C2F5AB4}" name="no_of_full_replacements" dataDxfId="483"/>
    <tableColumn id="7" xr3:uid="{370B966E-514F-4C89-8E39-6EEF4A8BAEBA}" name="no_of_repaints" dataDxfId="482"/>
    <tableColumn id="8" xr3:uid="{B01937A8-E6F4-4A74-BC3F-8B352B4AB3B0}" name="GWP_A1-A3_total" dataDxfId="481"/>
    <tableColumn id="9" xr3:uid="{99D27832-A22A-49A4-B832-3B145B15C37D}" name="GWP_A4-A5_total" dataDxfId="480"/>
    <tableColumn id="10" xr3:uid="{7CA9D972-A6F4-4966-8487-02CA1EF593F4}" name="GWP_B2, B4_total" dataDxfId="479"/>
    <tableColumn id="11" xr3:uid="{104DDD16-E64C-4D40-A7A7-944A090B3E4F}" name="GWP_C1-C4_total" dataDxfId="478"/>
    <tableColumn id="12" xr3:uid="{1C9D05C2-5079-4122-B16A-D674601539A9}" name="GWP_D_total" dataDxfId="477"/>
    <tableColumn id="13" xr3:uid="{310EFEAD-44C1-45AC-AAE6-31F05AAE56B8}" name="ODP_A1-A3_total" dataDxfId="476"/>
    <tableColumn id="14" xr3:uid="{76C340F1-F2CE-45E2-8A72-C34E85B35B0E}" name="ODP_A4-A5_total" dataDxfId="475"/>
    <tableColumn id="15" xr3:uid="{D6CB8E4D-68E5-4491-B962-D6C28E3C5211}" name="ODP_B2, B4_total" dataDxfId="474"/>
    <tableColumn id="16" xr3:uid="{14179E44-DC01-40BF-9BCA-CE18966455CE}" name="ODP_C1-C4_total" dataDxfId="473"/>
    <tableColumn id="17" xr3:uid="{6A0EFE54-15FD-4403-9E27-D723A399F430}" name="ODP_D_total" dataDxfId="472"/>
    <tableColumn id="18" xr3:uid="{A66AFBAF-9332-43F5-BE7B-20A92C2E8E4E}" name="AP_A1-A3_total" dataDxfId="471"/>
    <tableColumn id="19" xr3:uid="{F0A6734E-1DC2-4DFD-A761-6C53F7A82B86}" name="AP_A4-A5_total" dataDxfId="470"/>
    <tableColumn id="20" xr3:uid="{D8C9282D-EF12-47F5-9901-31EEAC015041}" name="AP_B2, B4_total" dataDxfId="469"/>
    <tableColumn id="21" xr3:uid="{D4070ACD-22FA-46C4-8DC9-201AE4C38E1D}" name="AP_C1-C4_total" dataDxfId="468"/>
    <tableColumn id="22" xr3:uid="{10EA8DD1-4C85-455E-8DFB-3728CD07EE20}" name="AP_D_total" dataDxfId="467"/>
    <tableColumn id="23" xr3:uid="{67CC69AB-BFC3-4A9B-B6B7-0B9F3B6CEBFE}" name="EP_A1-A3_total" dataDxfId="466"/>
    <tableColumn id="24" xr3:uid="{49527794-DBFB-4AF6-8244-67802FCC71BF}" name="EP_A4-A5_total" dataDxfId="465"/>
    <tableColumn id="25" xr3:uid="{7C62B9D3-56F0-4EA5-922A-13E690A4AEAA}" name="EP_B2, B4_total" dataDxfId="464"/>
    <tableColumn id="26" xr3:uid="{3E63E66C-6C94-4AB4-AF4C-5EF2D7809DFD}" name="EP_C1-C4_total" dataDxfId="463"/>
    <tableColumn id="27" xr3:uid="{88665444-990C-409F-B92B-0B04E3773FD3}" name="EP_D_total" dataDxfId="462"/>
    <tableColumn id="28" xr3:uid="{CE312022-DE54-4DF0-904F-DE030F758058}" name="POCP_A1-A3_total" dataDxfId="461"/>
    <tableColumn id="29" xr3:uid="{D6FBCE4C-C582-4CC2-925A-54AB660CBCB8}" name="POCP_A4-A5_total" dataDxfId="460"/>
    <tableColumn id="30" xr3:uid="{F82520D6-4434-4B79-A1DD-E97DA2BA0548}" name="POCP_B2, B4_total" dataDxfId="459"/>
    <tableColumn id="31" xr3:uid="{FB48013D-6223-4F84-A241-7480331DDD7F}" name="POCP_C1-C4_total" dataDxfId="458"/>
    <tableColumn id="32" xr3:uid="{C8614C95-084A-4B9F-B25C-5BEB7DE9A0DD}" name="POCP_D_total" dataDxfId="457"/>
    <tableColumn id="33" xr3:uid="{F4CB65A1-38B8-4219-A99D-BE7D1F70C797}" name="ADPE_A1-A3_total" dataDxfId="456"/>
    <tableColumn id="34" xr3:uid="{B81744BD-973C-40DE-8133-4FD293962C1D}" name="ADPE_A4-A5_total" dataDxfId="455"/>
    <tableColumn id="35" xr3:uid="{F941CED3-2658-42BD-93F1-21C70735A175}" name="ADPE_B2, B4_total" dataDxfId="454"/>
    <tableColumn id="36" xr3:uid="{5B903050-295A-440B-83D4-78F5675C7E84}" name="ADPE_C1-C4_total" dataDxfId="453"/>
    <tableColumn id="37" xr3:uid="{EB57E43C-970B-4010-BD1D-7A9D95B5D0B8}" name="ADPE_D_total" dataDxfId="452"/>
    <tableColumn id="38" xr3:uid="{D2F9DC30-F471-4897-88ED-C0F13B1A18BF}" name="ADPF_A1-A3_total" dataDxfId="451"/>
    <tableColumn id="39" xr3:uid="{5BF8B409-65CC-4DE9-BA16-CC10343E01D7}" name="ADPF_A4-A5_total" dataDxfId="450"/>
    <tableColumn id="40" xr3:uid="{EFEE9BA1-407D-44C7-90D8-E76D649B5243}" name="ADPF_B2, B4_total" dataDxfId="449"/>
    <tableColumn id="41" xr3:uid="{F0769745-C2C9-4B95-8105-C650E590D535}" name="ADPF_C1-C4_total" dataDxfId="448"/>
    <tableColumn id="42" xr3:uid="{6C8EE2D4-12BA-4471-BB5A-DDBE9268F128}" name="ADPF_D_total" dataDxfId="447"/>
    <tableColumn id="43" xr3:uid="{4E7AE15F-BDB7-408B-955E-C0867846D67A}" name="TPE_A1-A3_total" dataDxfId="446"/>
    <tableColumn id="44" xr3:uid="{8BDD62D9-4019-423E-92A6-E5FA83D4313E}" name="TPE_A4-A5_total" dataDxfId="445"/>
    <tableColumn id="45" xr3:uid="{8DC9559E-E26E-49B2-AADA-CA58D273C82B}" name="TPE_B2, B4_total" dataDxfId="444"/>
    <tableColumn id="46" xr3:uid="{86BE8775-7F37-43F2-B323-19EF770E61B6}" name="TPE_C1-C4_total" dataDxfId="443"/>
    <tableColumn id="47" xr3:uid="{19C131C7-DB07-4A84-B49B-8562A55557E2}" name="TPE_D_total" dataDxfId="442"/>
    <tableColumn id="48" xr3:uid="{53DA3032-EB8D-40D4-AFBD-48CD9883413C}" name="TPENR_A1-A3_total" dataDxfId="441"/>
    <tableColumn id="49" xr3:uid="{9EC86F2F-9C9A-4BB4-981C-75571F5BA1BD}" name="TPENR_A4-A5_total" dataDxfId="440"/>
    <tableColumn id="50" xr3:uid="{22F59359-1664-47B2-8AB8-E53E5DBDB59F}" name="TPENR_B2, B4_total" dataDxfId="439"/>
    <tableColumn id="51" xr3:uid="{5C562421-2247-4C01-8936-AB7FDD83F840}" name="TPENR_C1-C4_total" dataDxfId="438"/>
    <tableColumn id="52" xr3:uid="{A6D981FE-03A2-4B46-99DD-1B99BBE23981}" name="TPENR_D_total" dataDxfId="437"/>
    <tableColumn id="53" xr3:uid="{460EAF45-2A02-4C3E-A3FF-688E4248C871}" name="TPER_A1-A3_total" dataDxfId="436"/>
    <tableColumn id="54" xr3:uid="{865091E0-EA57-448A-A546-7C25A5CE7C87}" name="TPER_A4-A5_total" dataDxfId="435"/>
    <tableColumn id="55" xr3:uid="{948AC882-AFE7-4836-BC04-7473F9241402}" name="TPER_B2, B4_total" dataDxfId="434"/>
    <tableColumn id="56" xr3:uid="{CFE8DFA9-13EA-46A7-92B7-0BDB7822A96F}" name="TPER_C1-C4_total" dataDxfId="433"/>
    <tableColumn id="57" xr3:uid="{82A168FB-AB87-4431-B987-070981418DDF}" name="TPER_D_total" dataDxfId="43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F8946C-B357-45D9-9773-A3AA91D185CA}" name="Table9" displayName="Table9" ref="A21:BE88" totalsRowShown="0" headerRowCellStyle="Normal 5">
  <autoFilter ref="A21:BE88" xr:uid="{98F8946C-B357-45D9-9773-A3AA91D185CA}">
    <filterColumn colId="3">
      <filters>
        <filter val="Aluminium, louvre blades 2.0 mm BMT, anodised (one side 0.02 mm) (primary manufacture using mainly renewables-generated electricity)"/>
        <filter val="Brick, clay"/>
        <filter val="Carpet - woven broadloom (pile material 700 - 800 g/m2 polyamide 6.6, woven textile backing)"/>
        <filter val="Ceramic basins sanitary ware (ceramic vitreous china) (basin - mass = 9 kg), imported"/>
        <filter val="Colorsteel® Endura® 0.55 mm BMT (primary), AZ150 (150 g/m2 ZnAl alloy coating weight (total for both sides) + organic coating, all profiles (wall), exposure zone C"/>
        <filter val="Concrete, 20 MPa, in-situ, no reinforcement, (OPC) (Allied Concrete, Avondale batching plant) (Auckland)"/>
        <filter val="Door, interior, MDF, unpainted, imported (Australia)"/>
        <filter val="Engineered wood, glulam, Radiata pine softwood (H1.2 boron treated) (WPMA)"/>
        <filter val="Engineered wood, I-joist profile, 240x46, imported"/>
        <filter val="Fibre cement, cladding, HardieFlexTM (7.5 mm thickness), imported (based on manufacturing data for James Hardie, Australia)"/>
        <filter val="Fibre cement, cladding, weatherboard, all profiles (16 mm thickness), imported (based on manufacturing data for James Hardie, Australia)"/>
        <filter val="Fibre cement, soffit/eaves lining, HardieFlexTM eaves lining (4.5 mm thickness), imported (James Hardie, Australia)"/>
        <filter val="Insulation (90 mm wall), Pink® Batts® Classic R2.2 Wall (glass wool)"/>
        <filter val="Insulation (floor), Pink® Batts® SnugFloor® R2.6 Narrow (glass wool)"/>
        <filter val="Insulation, polystyrene expanded (EPS), density range 18 - 22 kg/m3, imported (Europe)"/>
        <filter val="Membrane, building wrap, polyethylene (PE) (0.5 mm thickness)"/>
        <filter val="Paint (exterior), water-borne, for timber (2 coats / m2), imported"/>
        <filter val="Paint (exterior), water-borne, primer/sealer (1 coat / m2), imported"/>
        <filter val="Paint, water-based acrylic primer/undercoat (Dulux acrylic sealer undercoat) (1 coat / m2), imported (Australia)"/>
        <filter val="Paint, water-borne, walls (Dulux Wash&amp;Wear® low sheen - vivid white) (2 coats / m2), imported (Australia)"/>
        <filter val="Particleboard (floor), with galvanised fixings, imported (Australia)"/>
        <filter val="Plasterboard (GIB® standard 10 mm)"/>
        <filter val="Plasterboard (GIB® standard 13 mm)"/>
        <filter val="Roof tiles, concrete"/>
        <filter val="Softwood (Radiata pine), surfaced, kiln-dried (H1.2 boron treated), e.g. framing (WPMA)"/>
        <filter val="Softwood (Radiata pine), surfaced, kiln-dried (H3.2 CCA treated), e.g. framing (WPMA)"/>
        <filter val="Softwood (Radiata pine), surfaced, kiln-dried (H4 CCA treated), e.g. framing (WPMA)"/>
        <filter val="Steel reinforcement, primary, bar (Pacific Steel)"/>
        <filter val="Tiles (ceramic), imported (Asia)"/>
        <filter val="WC, sanitary ware (ceramic vitreous china) (toilet - mass = 18 kg), imported"/>
        <filter val="Window/door frame (aluminium), powder coated finish, non-thermally broken (primary manufacture using mainly renewables-generated electricity)"/>
        <filter val="Window/door, IGU, glazing (float glass), for use with aluminium joinery"/>
      </filters>
    </filterColumn>
  </autoFilter>
  <sortState xmlns:xlrd2="http://schemas.microsoft.com/office/spreadsheetml/2017/richdata2" ref="A22:BE88">
    <sortCondition descending="1" ref="M21:M88"/>
  </sortState>
  <tableColumns count="57">
    <tableColumn id="1" xr3:uid="{D552E321-D8E3-4F6F-AFDC-7E3AF78440D5}" name="family" dataDxfId="431"/>
    <tableColumn id="2" xr3:uid="{999B0B9F-64CD-4EAC-82A6-472BF5D7EC2A}" name="type"/>
    <tableColumn id="3" xr3:uid="{A898CCBD-E608-4D38-AFB8-64F432B437CD}" name="code"/>
    <tableColumn id="4" xr3:uid="{CA408EEE-BEBB-425B-A998-D63CB7564235}" name="code_description"/>
    <tableColumn id="5" xr3:uid="{3D89980B-836B-4F40-808F-3CCADB4CF60D}" name="unit_for_calculation" dataDxfId="430"/>
    <tableColumn id="6" xr3:uid="{8C77F5CB-64C7-4767-BB8A-29304F8AB2F6}" name="no_of_full_replacements" dataDxfId="429"/>
    <tableColumn id="7" xr3:uid="{04FBD6AD-0404-47B8-B27B-A6A507A3374A}" name="no_of_repaints" dataDxfId="428"/>
    <tableColumn id="8" xr3:uid="{57FB2D71-086C-4F63-A898-C91EE15D541E}" name="GWP_A1-A3_total" dataDxfId="427"/>
    <tableColumn id="9" xr3:uid="{B6923BC5-F073-47C7-8021-673236EA3A45}" name="GWP_A4-A5_total" dataDxfId="426"/>
    <tableColumn id="10" xr3:uid="{25CE4E66-3AA6-42E2-BEC4-3FF2A13BFC9A}" name="GWP_B2, B4_total" dataDxfId="425"/>
    <tableColumn id="11" xr3:uid="{A988D27D-1093-482C-83BE-CB0617B9E5B2}" name="GWP_C1-C4_total" dataDxfId="424"/>
    <tableColumn id="12" xr3:uid="{2958F767-96DD-4D5D-8402-58CA06FF1041}" name="GWP_D_total" dataDxfId="423"/>
    <tableColumn id="13" xr3:uid="{F6A8EFD6-1546-45CE-8909-7333C826B632}" name="ODP_A1-A3_total" dataDxfId="422"/>
    <tableColumn id="14" xr3:uid="{C2C62887-CB3E-4BD9-9EE0-7CC113195E0C}" name="ODP_A4-A5_total" dataDxfId="421"/>
    <tableColumn id="15" xr3:uid="{FEF3157A-3B6F-4226-B226-9E401B559DB6}" name="ODP_B2, B4_total" dataDxfId="420"/>
    <tableColumn id="16" xr3:uid="{412922B6-B880-4A75-88D3-07CF96A37276}" name="ODP_C1-C4_total" dataDxfId="419"/>
    <tableColumn id="17" xr3:uid="{4B051806-2372-4F5F-B9A8-F2566397D224}" name="ODP_D_total" dataDxfId="418"/>
    <tableColumn id="18" xr3:uid="{E053F355-B4B6-4E02-A691-A15FF052A118}" name="AP_A1-A3_total" dataDxfId="417"/>
    <tableColumn id="19" xr3:uid="{1F0EC7B3-F199-45BF-B871-EB313FF54CDF}" name="AP_A4-A5_total" dataDxfId="416"/>
    <tableColumn id="20" xr3:uid="{3E2D8961-D78A-476E-A839-7271B96CDF2D}" name="AP_B2, B4_total" dataDxfId="415"/>
    <tableColumn id="21" xr3:uid="{911F21E2-58D1-40FC-95AB-E5C691F68F0B}" name="AP_C1-C4_total" dataDxfId="414"/>
    <tableColumn id="22" xr3:uid="{D4827CE2-B101-4C39-A7CA-05DBB6303870}" name="AP_D_total" dataDxfId="413"/>
    <tableColumn id="23" xr3:uid="{F7C13BC9-9A3B-4B19-BDE0-3A0383F73CA4}" name="EP_A1-A3_total" dataDxfId="412"/>
    <tableColumn id="24" xr3:uid="{77AC8CA5-E4B3-46BA-89C2-111DFE74EB38}" name="EP_A4-A5_total" dataDxfId="411"/>
    <tableColumn id="25" xr3:uid="{CDEC0EF8-65E5-4A91-A7CA-F373F6667B29}" name="EP_B2, B4_total" dataDxfId="410"/>
    <tableColumn id="26" xr3:uid="{0FCC9C4E-642D-4C7E-AF00-23A1CF40B163}" name="EP_C1-C4_total" dataDxfId="409"/>
    <tableColumn id="27" xr3:uid="{94C52856-8B43-4226-82E2-2B01929E7B70}" name="EP_D_total" dataDxfId="408"/>
    <tableColumn id="28" xr3:uid="{4034E42B-AA64-43F2-BC68-1CF959D11702}" name="POCP_A1-A3_total" dataDxfId="407"/>
    <tableColumn id="29" xr3:uid="{8241B965-1D37-4698-AA74-2C44FB4976AE}" name="POCP_A4-A5_total" dataDxfId="406"/>
    <tableColumn id="30" xr3:uid="{B8FC3379-F336-427C-B120-B6775E76D9C7}" name="POCP_B2, B4_total" dataDxfId="405"/>
    <tableColumn id="31" xr3:uid="{78F55E55-F69A-455E-A399-CA6EEC8006C0}" name="POCP_C1-C4_total" dataDxfId="404"/>
    <tableColumn id="32" xr3:uid="{FECB9E38-AE62-4DC4-AD50-319581543F88}" name="POCP_D_total" dataDxfId="403"/>
    <tableColumn id="33" xr3:uid="{9AD4C446-E0D9-4703-B51A-076989B0C74D}" name="ADPE_A1-A3_total" dataDxfId="402"/>
    <tableColumn id="34" xr3:uid="{73EB87A5-EF67-46C5-8C9A-18F924223EBC}" name="ADPE_A4-A5_total" dataDxfId="401"/>
    <tableColumn id="35" xr3:uid="{4AEA91C1-408C-4B2C-BFA4-8FCD7DDBE945}" name="ADPE_B2, B4_total" dataDxfId="400"/>
    <tableColumn id="36" xr3:uid="{276FBBF5-3D63-4181-ADC0-C25F96DB090B}" name="ADPE_C1-C4_total" dataDxfId="399"/>
    <tableColumn id="37" xr3:uid="{07FF2ADD-9D69-43EF-B867-B00BDB7E293F}" name="ADPE_D_total" dataDxfId="398"/>
    <tableColumn id="38" xr3:uid="{FB172869-9D96-4519-8411-2EA0F867788B}" name="ADPF_A1-A3_total" dataDxfId="397"/>
    <tableColumn id="39" xr3:uid="{E8D2F9E1-D411-451F-ACE0-DD82EF2DE3AE}" name="ADPF_A4-A5_total" dataDxfId="396"/>
    <tableColumn id="40" xr3:uid="{D2F268E2-6E85-4100-92E4-BBD1EA683049}" name="ADPF_B2, B4_total" dataDxfId="395"/>
    <tableColumn id="41" xr3:uid="{A60FF9EA-4868-4EEA-80E3-BAB0DB02D1B2}" name="ADPF_C1-C4_total" dataDxfId="394"/>
    <tableColumn id="42" xr3:uid="{598564D8-1EE2-46FF-B568-8AF066A38FF5}" name="ADPF_D_total" dataDxfId="393"/>
    <tableColumn id="43" xr3:uid="{916E2F9E-0317-4C2C-8820-366418CF7031}" name="TPE_A1-A3_total" dataDxfId="392"/>
    <tableColumn id="44" xr3:uid="{2B2A1746-D4EB-4F3C-905E-52700646A9D4}" name="TPE_A4-A5_total" dataDxfId="391"/>
    <tableColumn id="45" xr3:uid="{838BB959-F852-4E64-805F-A4E4AE065F9B}" name="TPE_B2, B4_total" dataDxfId="390"/>
    <tableColumn id="46" xr3:uid="{8FE00D56-040A-413A-B42A-D37C257D9B57}" name="TPE_C1-C4_total" dataDxfId="389"/>
    <tableColumn id="47" xr3:uid="{4C7485A1-EF9D-4E6A-8CA5-446EE0FF6A20}" name="TPE_D_total" dataDxfId="388"/>
    <tableColumn id="48" xr3:uid="{8BEA3CCD-51FA-4633-9F36-1BB1376EF143}" name="TPENR_A1-A3_total" dataDxfId="387"/>
    <tableColumn id="49" xr3:uid="{419BC469-A12A-4805-A761-4B42657ACEBF}" name="TPENR_A4-A5_total" dataDxfId="386"/>
    <tableColumn id="50" xr3:uid="{877FE782-F8AE-4406-8639-CCB7FBDF49F6}" name="TPENR_B2, B4_total" dataDxfId="385"/>
    <tableColumn id="51" xr3:uid="{606FEC85-DEDD-4F86-B969-726434E36D2C}" name="TPENR_C1-C4_total" dataDxfId="384"/>
    <tableColumn id="52" xr3:uid="{37C967A5-76F0-42E7-80AE-1DEA3587DAC9}" name="TPENR_D_total" dataDxfId="383"/>
    <tableColumn id="53" xr3:uid="{EE71AA10-7BCB-41B2-BA5A-A3DBF81FF860}" name="TPER_A1-A3_total" dataDxfId="382"/>
    <tableColumn id="54" xr3:uid="{420919BE-0987-4332-89DE-A29C7DC0D4CF}" name="TPER_A4-A5_total" dataDxfId="381"/>
    <tableColumn id="55" xr3:uid="{F037A9BB-03CE-41A0-9D5C-EC574B4E525B}" name="TPER_B2, B4_total" dataDxfId="380"/>
    <tableColumn id="56" xr3:uid="{ED9C886A-2992-4381-B5A2-AC4A4FC09A84}" name="TPER_C1-C4_total" dataDxfId="379"/>
    <tableColumn id="57" xr3:uid="{02D2189E-F86F-4282-BA22-ECE5DD6175A9}" name="TPER_D_total" dataDxfId="37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0F48C5-60FC-4457-98D2-EAAEAD1CCAED}" name="Table10" displayName="Table10" ref="A21:BE96" totalsRowShown="0" headerRowCellStyle="Normal 5">
  <autoFilter ref="A21:BE96" xr:uid="{DB0F48C5-60FC-4457-98D2-EAAEAD1CCAED}"/>
  <sortState xmlns:xlrd2="http://schemas.microsoft.com/office/spreadsheetml/2017/richdata2" ref="A22:BE96">
    <sortCondition descending="1" ref="M21:M96"/>
  </sortState>
  <tableColumns count="57">
    <tableColumn id="1" xr3:uid="{653D8B08-D47E-4DB3-A7A1-EAE5E34335D1}" name="family" dataDxfId="377"/>
    <tableColumn id="2" xr3:uid="{7D6FE05F-7B79-4409-8039-712D2AB483FC}" name="type"/>
    <tableColumn id="3" xr3:uid="{A057BEF4-4E79-495E-9ECF-3E9426257258}" name="code"/>
    <tableColumn id="4" xr3:uid="{A58EBE9D-DD6F-406A-8232-C3D4A6FE7BF8}" name="code_description"/>
    <tableColumn id="5" xr3:uid="{9B37F524-BF3F-4BA1-8F21-2AA40C0D9FCB}" name="unit_for_calculation" dataDxfId="376"/>
    <tableColumn id="6" xr3:uid="{CB213175-704F-42FF-BD9E-B1A727A90EFC}" name="no_of_full_replacements" dataDxfId="375"/>
    <tableColumn id="7" xr3:uid="{A3302220-8B29-48C4-A167-4A4D704707D2}" name="no_of_repaints" dataDxfId="374"/>
    <tableColumn id="8" xr3:uid="{189A24A2-013A-4187-8131-F0A418202644}" name="GWP_A1-A3_total" dataDxfId="373"/>
    <tableColumn id="9" xr3:uid="{55DAF451-89C2-4961-B224-A633D54A3E81}" name="GWP_A4-A5_total" dataDxfId="372"/>
    <tableColumn id="10" xr3:uid="{5F68CFBB-CF22-4BA8-88F4-537BDC3E3AA9}" name="GWP_B2, B4_total" dataDxfId="371"/>
    <tableColumn id="11" xr3:uid="{9BC1C2E1-B075-47EB-B174-C190D4685A03}" name="GWP_C1-C4_total" dataDxfId="370"/>
    <tableColumn id="12" xr3:uid="{F35720D6-EB6E-4E86-9C79-2351A295CD5A}" name="GWP_D_total" dataDxfId="369"/>
    <tableColumn id="13" xr3:uid="{E7580AD9-60F7-4807-A84B-4154200D7B84}" name="ODP_A1-A3_total" dataDxfId="368"/>
    <tableColumn id="14" xr3:uid="{BB389281-50A7-4345-BA40-78069EC0FF0F}" name="ODP_A4-A5_total" dataDxfId="367"/>
    <tableColumn id="15" xr3:uid="{67C7E534-7DC3-414D-AF25-5830A11C2AB8}" name="ODP_B2, B4_total" dataDxfId="366"/>
    <tableColumn id="16" xr3:uid="{BE02B869-7E8D-4672-9779-72164D328C77}" name="ODP_C1-C4_total" dataDxfId="365"/>
    <tableColumn id="17" xr3:uid="{38E4C281-EACC-4376-A9F0-708A976CB19A}" name="ODP_D_total" dataDxfId="364"/>
    <tableColumn id="18" xr3:uid="{713A9BED-C1A3-4CE5-9CB0-D6A3B61EB050}" name="AP_A1-A3_total" dataDxfId="363"/>
    <tableColumn id="19" xr3:uid="{0684917B-65EA-43AB-B449-9FD84B4B4BFA}" name="AP_A4-A5_total" dataDxfId="362"/>
    <tableColumn id="20" xr3:uid="{2CC59903-B7D8-4BE4-8122-C6F3D107360F}" name="AP_B2, B4_total" dataDxfId="361"/>
    <tableColumn id="21" xr3:uid="{264E3590-AD91-4D68-9477-6C63530D1790}" name="AP_C1-C4_total" dataDxfId="360"/>
    <tableColumn id="22" xr3:uid="{49442F67-C884-41E2-A63F-B6ABD09CA498}" name="AP_D_total" dataDxfId="359"/>
    <tableColumn id="23" xr3:uid="{3A502678-26DB-4CE2-A25E-8985BB222270}" name="EP_A1-A3_total" dataDxfId="358"/>
    <tableColumn id="24" xr3:uid="{F1F6804F-E17C-47A2-9588-46CB48966E37}" name="EP_A4-A5_total" dataDxfId="357"/>
    <tableColumn id="25" xr3:uid="{6186CEB1-713F-47BC-8D2D-CA1FC4711D4C}" name="EP_B2, B4_total" dataDxfId="356"/>
    <tableColumn id="26" xr3:uid="{D71A7E68-1229-4D8C-8961-8FCB9658F646}" name="EP_C1-C4_total" dataDxfId="355"/>
    <tableColumn id="27" xr3:uid="{CAC75884-C995-4B0F-AA86-AA03C0399E5D}" name="EP_D_total" dataDxfId="354"/>
    <tableColumn id="28" xr3:uid="{D79F3459-F988-42A1-923A-B5FA884494C1}" name="POCP_A1-A3_total" dataDxfId="353"/>
    <tableColumn id="29" xr3:uid="{6DF1DF70-50F9-4FDB-9EDE-EDCA6C57987A}" name="POCP_A4-A5_total" dataDxfId="352"/>
    <tableColumn id="30" xr3:uid="{0D350423-063D-4105-BC6A-0AB36E7D25E1}" name="POCP_B2, B4_total" dataDxfId="351"/>
    <tableColumn id="31" xr3:uid="{538F6BCC-6115-4E09-8F5F-577B2D28E257}" name="POCP_C1-C4_total" dataDxfId="350"/>
    <tableColumn id="32" xr3:uid="{5C8F245B-AE0E-49F1-BA97-A3DB747E61C6}" name="POCP_D_total" dataDxfId="349"/>
    <tableColumn id="33" xr3:uid="{9303D842-B6D1-47FF-B1AD-0F27F55EEBF2}" name="ADPE_A1-A3_total" dataDxfId="348"/>
    <tableColumn id="34" xr3:uid="{E03183BD-5928-4DE5-A6BF-F1C94099C9EE}" name="ADPE_A4-A5_total" dataDxfId="347"/>
    <tableColumn id="35" xr3:uid="{A4AD6C14-E489-4C0C-92ED-1D447819D34F}" name="ADPE_B2, B4_total" dataDxfId="346"/>
    <tableColumn id="36" xr3:uid="{C5867D77-FDE0-4693-9BA3-A9326A369D1F}" name="ADPE_C1-C4_total" dataDxfId="345"/>
    <tableColumn id="37" xr3:uid="{13FD8CDF-3C13-4595-BD88-D06488FBBFC8}" name="ADPE_D_total" dataDxfId="344"/>
    <tableColumn id="38" xr3:uid="{FFB732BA-7EC8-48D7-A483-2B162310A6C4}" name="ADPF_A1-A3_total" dataDxfId="343"/>
    <tableColumn id="39" xr3:uid="{123CD548-6261-4611-988A-8452512ABDFF}" name="ADPF_A4-A5_total" dataDxfId="342"/>
    <tableColumn id="40" xr3:uid="{9601A16F-D8C9-4C20-BE64-7AAF21733A0F}" name="ADPF_B2, B4_total" dataDxfId="341"/>
    <tableColumn id="41" xr3:uid="{B6CE3006-EC0D-4887-A326-561601C7B03E}" name="ADPF_C1-C4_total" dataDxfId="340"/>
    <tableColumn id="42" xr3:uid="{C2BD9FBD-D16D-47C2-91CD-A13FC410F1F4}" name="ADPF_D_total" dataDxfId="339"/>
    <tableColumn id="43" xr3:uid="{9006E642-AE45-4EDC-BFF3-0FF5333FA4FF}" name="TPE_A1-A3_total" dataDxfId="338"/>
    <tableColumn id="44" xr3:uid="{6924A2AE-1305-429A-89CB-5E9CEFEBF98F}" name="TPE_A4-A5_total" dataDxfId="337"/>
    <tableColumn id="45" xr3:uid="{B080EF40-C50C-4348-9E8A-95EAA4438848}" name="TPE_B2, B4_total" dataDxfId="336"/>
    <tableColumn id="46" xr3:uid="{5618A5BB-4D3C-476B-B307-2ACC4FDE1EB6}" name="TPE_C1-C4_total" dataDxfId="335"/>
    <tableColumn id="47" xr3:uid="{4E4958D7-09EC-42DE-B4C1-B80E15D4B1B1}" name="TPE_D_total" dataDxfId="334"/>
    <tableColumn id="48" xr3:uid="{BCB334AB-6102-406F-A546-E31C8483A050}" name="TPENR_A1-A3_total" dataDxfId="333"/>
    <tableColumn id="49" xr3:uid="{86CF3022-D3DA-4424-84F1-DD43E4198F9F}" name="TPENR_A4-A5_total" dataDxfId="332"/>
    <tableColumn id="50" xr3:uid="{852A6A4E-C1C2-4F28-A763-2947C802DCE2}" name="TPENR_B2, B4_total" dataDxfId="331"/>
    <tableColumn id="51" xr3:uid="{10ACE7E4-E395-435A-906B-C11E58873684}" name="TPENR_C1-C4_total" dataDxfId="330"/>
    <tableColumn id="52" xr3:uid="{9D7759F3-EC90-4457-BDEB-93FAD08BBCC7}" name="TPENR_D_total" dataDxfId="329"/>
    <tableColumn id="53" xr3:uid="{C533437B-50C4-4D25-A5CD-F32C88ECFFC6}" name="TPER_A1-A3_total" dataDxfId="328"/>
    <tableColumn id="54" xr3:uid="{745A1F45-FBD6-40A2-8215-6A0EBB16B9B8}" name="TPER_A4-A5_total" dataDxfId="327"/>
    <tableColumn id="55" xr3:uid="{A5C21103-A947-4952-A91E-A66FE6809AC7}" name="TPER_B2, B4_total" dataDxfId="326"/>
    <tableColumn id="56" xr3:uid="{C36B9F02-99D8-4591-BDD5-750ADDC60E56}" name="TPER_C1-C4_total" dataDxfId="325"/>
    <tableColumn id="57" xr3:uid="{FF249B6F-F2FB-4C23-B455-DF6F0AE5BB0F}" name="TPER_D_total" dataDxfId="3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0607F84-6A0A-40F9-8776-630AE21BC9C7}" name="Table11" displayName="Table11" ref="A20:BE103" totalsRowShown="0" headerRowCellStyle="Normal 5">
  <autoFilter ref="A20:BE103" xr:uid="{D0607F84-6A0A-40F9-8776-630AE21BC9C7}">
    <filterColumn colId="3">
      <filters>
        <filter val="Carpet - woven broadloom (pile material 700 - 800 g/m2 polyamide 6.6, woven textile backing)"/>
        <filter val="Ceramic basins sanitary ware (ceramic vitreous china) (basin - mass = 9 kg), imported"/>
        <filter val="Colorsteel® Endura® 0.55 mm BMT (primary), AZ150 (150 g/m2 ZnAl alloy coating weight (total for both sides) + organic coating, all profiles (roof), exposure zone C"/>
        <filter val="Concrete, 20 MPa, in-situ, no reinforcement, (OPC) (Allied Concrete, Avondale batching plant) (Auckland)"/>
        <filter val="Door, interior, MDF, unpainted, imported (Australia)"/>
        <filter val="Engineered wood, I-joist profile, 240x46, imported"/>
        <filter val="Engineered wood, laminated veneer lumber (LVL), imported (Europe)"/>
        <filter val="Fibre cement, cladding, HardieFlexTM (7.5 mm thickness), imported (based on manufacturing data for James Hardie, Australia)"/>
        <filter val="Fibre cement, cladding, weatherboard, all profiles (16 mm thickness), imported (based on manufacturing data for James Hardie, Australia)"/>
        <filter val="Fibre cement, soffit/eaves lining, HardieFlexTM eaves lining (6 mm thickness), imported (based on manufacturing data for James Hardie, Australia)"/>
        <filter val="Fibre cement, tile and slate underlay (6 mm thickness), imported (based on manufacturing data for James Hardie, Australia)"/>
        <filter val="Insulation (140 mm wall), Pink® Batts® Ultra® R4.0 140 mm Wall (glass wool)"/>
        <filter val="Insulation (roof), Pink® Batts® Classic R5.0 Ceiling (glass wool)"/>
        <filter val="Insulation, polystyrene expanded (EPS), density range 18 - 22 kg/m3, imported (Europe)"/>
        <filter val="Membrane, building wrap, polyethylene (PE) (0.5 mm thickness)"/>
        <filter val="Paint (exterior), water-borne, for timber (2 coats / m2), imported"/>
        <filter val="Paint (exterior), water-borne, primer/sealer (1 coat / m2), imported"/>
        <filter val="Paint, water-based acrylic primer/undercoat (Dulux acrylic sealer undercoat) (1 coat / m2), imported (Australia)"/>
        <filter val="Paint, water-borne, walls (Dulux Wash&amp;Wear® low sheen - vivid white) (2 coats / m2), imported (Australia)"/>
        <filter val="Plasterboard (GIB® standard 10 mm)"/>
        <filter val="Plasterboard (GIB® standard 13 mm)"/>
        <filter val="Plywood (A bond, floor, tongue and groove), with galvanised fixings, imported (Australia)"/>
        <filter val="Softwood (dressed, kiln dried) floor (untreated), imported, with galvanised fixings (Australia)"/>
        <filter val="Softwood (Radiata pine), finger-jointed (H3.2 CCA treated), weatherboards, all profiles (unpainted) (WPMA)"/>
        <filter val="Softwood (Radiata pine), surfaced, kiln-dried (H1.2 boron treated), e.g. framing (WPMA)"/>
        <filter val="Steel reinforcement, primary, bar (Pacific Steel)"/>
        <filter val="Vinyl (PVC) floor sheets (Karndean Design flooring - Van Gogh), imported (Australia)"/>
        <filter val="WC, sanitary ware (ceramic vitreous china) (toilet - mass = 18 kg), imported"/>
        <filter val="Window/door frame (aluminium), powder coated finish, non-thermally broken (primary manufacture using mainly renewables-generated electricity)"/>
        <filter val="Window/door, IGU, glazing (glass, heat strengthened), for use with aluminium joinery"/>
      </filters>
    </filterColumn>
  </autoFilter>
  <sortState xmlns:xlrd2="http://schemas.microsoft.com/office/spreadsheetml/2017/richdata2" ref="A21:BE103">
    <sortCondition ref="D20:D103"/>
  </sortState>
  <tableColumns count="57">
    <tableColumn id="1" xr3:uid="{970DDCB2-1FD5-4CF3-AF4C-A9548B50451C}" name="family" dataDxfId="323"/>
    <tableColumn id="2" xr3:uid="{FF50D002-F3EC-41C1-877C-206D49386317}" name="type"/>
    <tableColumn id="3" xr3:uid="{6C6DD012-56C6-44A1-8883-9E312C962093}" name="code"/>
    <tableColumn id="4" xr3:uid="{7E1CD947-2ED8-490C-819B-A7542665E07D}" name="code_description"/>
    <tableColumn id="5" xr3:uid="{B6AAF2EB-3653-4DAD-A40E-AC654A7DE7C8}" name="unit_for_calculation" dataDxfId="322"/>
    <tableColumn id="6" xr3:uid="{089C74EC-3A1E-4104-B933-9AB5B8BFE383}" name="no_of_full_replacements" dataDxfId="321"/>
    <tableColumn id="7" xr3:uid="{E4E17151-E331-4407-87ED-3627C3C4D1DB}" name="no_of_repaints" dataDxfId="320"/>
    <tableColumn id="8" xr3:uid="{27FDA1EE-3F86-460E-BF92-422C994BC281}" name="GWP_A1-A3_total" dataDxfId="319"/>
    <tableColumn id="9" xr3:uid="{686198DE-C3C1-477D-8321-041565ACF3AE}" name="GWP_A4-A5_total" dataDxfId="318"/>
    <tableColumn id="10" xr3:uid="{141172D3-FCC5-4BC1-A5DD-3B13EDEE454F}" name="GWP_B2, B4_total" dataDxfId="317"/>
    <tableColumn id="11" xr3:uid="{919A6241-3AD2-4649-94D8-30B405AFF5CE}" name="GWP_C1-C4_total" dataDxfId="316"/>
    <tableColumn id="12" xr3:uid="{9E54BBDF-6C19-4BF6-AE02-2CAC497A2A87}" name="GWP_D_total" dataDxfId="315"/>
    <tableColumn id="13" xr3:uid="{A7BA1623-C512-471B-AA5D-534457793ACC}" name="ODP_A1-A3_total" dataDxfId="314"/>
    <tableColumn id="14" xr3:uid="{76ACA240-3A45-43E1-B675-C0CA008BF554}" name="ODP_A4-A5_total" dataDxfId="313"/>
    <tableColumn id="15" xr3:uid="{B573F638-2C4C-4AC1-8E21-E48E7419D1FB}" name="ODP_B2, B4_total" dataDxfId="312"/>
    <tableColumn id="16" xr3:uid="{C1E89D3B-9235-43D7-9E24-3836C541F0D7}" name="ODP_C1-C4_total" dataDxfId="311"/>
    <tableColumn id="17" xr3:uid="{247594AE-2AF6-43DC-B3B6-142BED012B53}" name="ODP_D_total" dataDxfId="310"/>
    <tableColumn id="18" xr3:uid="{1950C6C3-75BD-4242-89C4-1AAFEAF85010}" name="AP_A1-A3_total" dataDxfId="309"/>
    <tableColumn id="19" xr3:uid="{F4666A16-F0FC-42D9-83FE-96778D2AD7C6}" name="AP_A4-A5_total" dataDxfId="308"/>
    <tableColumn id="20" xr3:uid="{040A6BE8-EEAC-40D4-BBB0-BB11DE7C4CB6}" name="AP_B2, B4_total" dataDxfId="307"/>
    <tableColumn id="21" xr3:uid="{9C90BE05-5B5E-4589-84CF-13614D890438}" name="AP_C1-C4_total" dataDxfId="306"/>
    <tableColumn id="22" xr3:uid="{B26D530F-2E9D-4C6D-8682-16CFD59D2B3E}" name="AP_D_total" dataDxfId="305"/>
    <tableColumn id="23" xr3:uid="{84BF3E5C-A148-498F-8399-470467377EE0}" name="EP_A1-A3_total" dataDxfId="304"/>
    <tableColumn id="24" xr3:uid="{51C836B8-FCC9-4B56-8B59-C565EBC0AC85}" name="EP_A4-A5_total" dataDxfId="303"/>
    <tableColumn id="25" xr3:uid="{E40486EC-0C7A-4CAF-AA6A-FAD212BE2F89}" name="EP_B2, B4_total" dataDxfId="302"/>
    <tableColumn id="26" xr3:uid="{BB292E7C-B939-46BB-925A-F7E1D011A852}" name="EP_C1-C4_total" dataDxfId="301"/>
    <tableColumn id="27" xr3:uid="{F3F7139F-69B7-479B-9512-F907C7A3A8AE}" name="EP_D_total" dataDxfId="300"/>
    <tableColumn id="28" xr3:uid="{2918EDA4-1AE2-4CEC-9AD3-5E8903BC18DD}" name="POCP_A1-A3_total" dataDxfId="299"/>
    <tableColumn id="29" xr3:uid="{861BA157-796D-444A-90CA-BA40D1CD3854}" name="POCP_A4-A5_total" dataDxfId="298"/>
    <tableColumn id="30" xr3:uid="{64D3EF0A-7CF8-4835-BF5C-CA48E3AA9721}" name="POCP_B2, B4_total" dataDxfId="297"/>
    <tableColumn id="31" xr3:uid="{97551CEB-4DD7-4861-91D9-A38A1B324FEA}" name="POCP_C1-C4_total" dataDxfId="296"/>
    <tableColumn id="32" xr3:uid="{BD3DA145-4467-4992-BC91-63DD142FEDFC}" name="POCP_D_total" dataDxfId="295"/>
    <tableColumn id="33" xr3:uid="{A4AAE04F-F52C-4212-8612-2FFA3767CC11}" name="ADPE_A1-A3_total" dataDxfId="294"/>
    <tableColumn id="34" xr3:uid="{78DAF295-FA5B-43E6-A5E1-72E7D9779DFF}" name="ADPE_A4-A5_total" dataDxfId="293"/>
    <tableColumn id="35" xr3:uid="{15E8ABBF-B208-4E2A-A7FB-410ABC281CEB}" name="ADPE_B2, B4_total" dataDxfId="292"/>
    <tableColumn id="36" xr3:uid="{F517EE49-2B0D-44B1-9131-78566F587CE0}" name="ADPE_C1-C4_total" dataDxfId="291"/>
    <tableColumn id="37" xr3:uid="{CD8111C9-FBB3-4696-9303-FB8C6EA6D783}" name="ADPE_D_total" dataDxfId="290"/>
    <tableColumn id="38" xr3:uid="{211C36F1-5CF4-4B7F-B987-AC2F9DA5F74A}" name="ADPF_A1-A3_total" dataDxfId="289"/>
    <tableColumn id="39" xr3:uid="{3B22975F-E26A-4A77-B2B8-3D136B38CEF4}" name="ADPF_A4-A5_total" dataDxfId="288"/>
    <tableColumn id="40" xr3:uid="{FD384613-3353-4590-8CC2-A2FB325B6E6F}" name="ADPF_B2, B4_total" dataDxfId="287"/>
    <tableColumn id="41" xr3:uid="{9ACBDA58-0042-44CE-9A75-886ABB1FE226}" name="ADPF_C1-C4_total" dataDxfId="286"/>
    <tableColumn id="42" xr3:uid="{A4B46F75-30E7-40EB-A67B-F0CECA5E121F}" name="ADPF_D_total" dataDxfId="285"/>
    <tableColumn id="43" xr3:uid="{D4A87729-4D7E-485B-B9B0-F19953B999E1}" name="TPE_A1-A3_total" dataDxfId="284"/>
    <tableColumn id="44" xr3:uid="{73DF0A1A-F54E-4413-BD18-FE9DAF53FA44}" name="TPE_A4-A5_total" dataDxfId="283"/>
    <tableColumn id="45" xr3:uid="{04360A0D-08F4-44CD-B183-B1E0040B2373}" name="TPE_B2, B4_total" dataDxfId="282"/>
    <tableColumn id="46" xr3:uid="{78E07E70-7844-4EAD-8F02-747482CDAF74}" name="TPE_C1-C4_total" dataDxfId="281"/>
    <tableColumn id="47" xr3:uid="{87E7886B-9A39-4C31-B81B-9F819340E910}" name="TPE_D_total" dataDxfId="280"/>
    <tableColumn id="48" xr3:uid="{9727D27E-6311-48B9-9041-3E5F79D95378}" name="TPENR_A1-A3_total" dataDxfId="279"/>
    <tableColumn id="49" xr3:uid="{6C97DCA3-D5AA-4566-BB06-4BE80C2D11F6}" name="TPENR_A4-A5_total" dataDxfId="278"/>
    <tableColumn id="50" xr3:uid="{3A8CA816-DAEC-4B90-B558-893A60344B52}" name="TPENR_B2, B4_total" dataDxfId="277"/>
    <tableColumn id="51" xr3:uid="{B5DF839B-902E-4BD3-850F-6725A8E912EC}" name="TPENR_C1-C4_total" dataDxfId="276"/>
    <tableColumn id="52" xr3:uid="{B3CA6980-5E27-479E-9DB3-193A374BF4A8}" name="TPENR_D_total" dataDxfId="275"/>
    <tableColumn id="53" xr3:uid="{A6834C71-36F6-4B7C-98A2-C763892750EC}" name="TPER_A1-A3_total" dataDxfId="274"/>
    <tableColumn id="54" xr3:uid="{87BB7C74-9D3F-43C4-BCF3-7975B2ADF77C}" name="TPER_A4-A5_total" dataDxfId="273"/>
    <tableColumn id="55" xr3:uid="{CF052A81-7E7F-4658-B253-C53B544F7E88}" name="TPER_B2, B4_total" dataDxfId="272"/>
    <tableColumn id="56" xr3:uid="{C3F3F998-53E9-4033-B766-4D55B94ED516}" name="TPER_C1-C4_total" dataDxfId="271"/>
    <tableColumn id="57" xr3:uid="{5CFD249E-5ECD-4A03-BACC-4AC1A4E5168A}" name="TPER_D_total" dataDxfId="27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6A2995-0809-42D5-B33F-487E82F51D34}" name="Table12" displayName="Table12" ref="C22:BE137" totalsRowShown="0" headerRowCellStyle="Normal 5">
  <autoFilter ref="C22:BE137" xr:uid="{D56A2995-0809-42D5-B33F-487E82F51D34}"/>
  <sortState xmlns:xlrd2="http://schemas.microsoft.com/office/spreadsheetml/2017/richdata2" ref="C23:BE137">
    <sortCondition ref="D22:D137"/>
  </sortState>
  <tableColumns count="55">
    <tableColumn id="1" xr3:uid="{95995374-6D6B-482E-8AFB-6DEC539882D4}" name="code"/>
    <tableColumn id="2" xr3:uid="{BE5D2F8F-54DE-4E11-9FFE-7DB65A304DF6}" name="code_description" dataDxfId="269"/>
    <tableColumn id="3" xr3:uid="{E5F3C277-D0F3-4161-A183-C55607F3EBD4}" name="unit_for_calculation" dataDxfId="268"/>
    <tableColumn id="4" xr3:uid="{26FBF429-6290-4AF6-A113-05345412F773}" name="no_of_full_replacements" dataDxfId="267"/>
    <tableColumn id="5" xr3:uid="{ECADFA18-DE34-4DDE-8C42-86A39DCB9763}" name="no_of_repaints" dataDxfId="266"/>
    <tableColumn id="6" xr3:uid="{9C73A46E-DC02-4211-B3F1-8A11F771648A}" name="GWP_A1-A3_total" dataDxfId="265"/>
    <tableColumn id="7" xr3:uid="{7A03A280-9076-4F28-B29A-0A83E34BD7E3}" name="GWP_A4-A5_total" dataDxfId="264"/>
    <tableColumn id="8" xr3:uid="{8539620C-4B91-4F71-BF00-D3A208979692}" name="GWP_B2, B4_total" dataDxfId="263"/>
    <tableColumn id="9" xr3:uid="{63086F2D-3AFC-442C-AA24-FC2095EDCABF}" name="GWP_C1-C4_total" dataDxfId="262"/>
    <tableColumn id="10" xr3:uid="{CB49DBD5-56B4-49A3-84B3-F92C2EAFE814}" name="GWP_D_total" dataDxfId="261"/>
    <tableColumn id="11" xr3:uid="{404561BB-4AEA-4499-9B3D-801B911F2BCE}" name="ODP_A1-A3_total" dataDxfId="260"/>
    <tableColumn id="12" xr3:uid="{CA2B378A-347B-44EE-9655-88FDB87C386C}" name="ODP_A4-A5_total" dataDxfId="259"/>
    <tableColumn id="13" xr3:uid="{E166388F-42DA-4644-8F7A-02AF2F1086A6}" name="ODP_B2, B4_total" dataDxfId="258"/>
    <tableColumn id="14" xr3:uid="{9ACF82DC-2587-43F4-BC46-5F06ECB12694}" name="ODP_C1-C4_total" dataDxfId="257"/>
    <tableColumn id="15" xr3:uid="{8CFE5101-03E5-4D3D-88C9-BF6B6CE69FD1}" name="ODP_D_total" dataDxfId="256"/>
    <tableColumn id="16" xr3:uid="{DD92C307-44A8-4224-8DEB-7C221B99975B}" name="AP_A1-A3_total" dataDxfId="255"/>
    <tableColumn id="17" xr3:uid="{B905FF97-D50D-4085-9CC6-1EB0E2C56A03}" name="AP_A4-A5_total" dataDxfId="254"/>
    <tableColumn id="18" xr3:uid="{E4C0E392-87C3-47FD-8E86-D69465B3F3DD}" name="AP_B2, B4_total" dataDxfId="253"/>
    <tableColumn id="19" xr3:uid="{0F69B384-057D-4076-8722-E2E56E86E9F4}" name="AP_C1-C4_total" dataDxfId="252"/>
    <tableColumn id="20" xr3:uid="{887EBBF3-6B78-4D17-B6DF-05BCB3B84B21}" name="AP_D_total" dataDxfId="251"/>
    <tableColumn id="21" xr3:uid="{D6BF7027-C2B4-4226-9CBE-D4843E1E0B0B}" name="EP_A1-A3_total" dataDxfId="250"/>
    <tableColumn id="22" xr3:uid="{798BB173-3F9C-410C-BB05-A2B85FEFA13B}" name="EP_A4-A5_total" dataDxfId="249"/>
    <tableColumn id="23" xr3:uid="{DBF3F00F-7E94-475D-805F-CA3BB29EA636}" name="EP_B2, B4_total" dataDxfId="248"/>
    <tableColumn id="24" xr3:uid="{E5F56057-20FE-47A0-B6ED-D7707DA43D65}" name="EP_C1-C4_total" dataDxfId="247"/>
    <tableColumn id="25" xr3:uid="{09B7D627-937C-417A-A07A-844382203288}" name="EP_D_total" dataDxfId="246"/>
    <tableColumn id="26" xr3:uid="{D871A9D9-6E72-456D-BB81-64543D81EEB1}" name="POCP_A1-A3_total" dataDxfId="245"/>
    <tableColumn id="27" xr3:uid="{68F34A9B-001E-43EE-85F6-8783FD745AB4}" name="POCP_A4-A5_total" dataDxfId="244"/>
    <tableColumn id="28" xr3:uid="{431BC013-741F-4566-B7F9-A30643B04496}" name="POCP_B2, B4_total" dataDxfId="243"/>
    <tableColumn id="29" xr3:uid="{8EB1CB72-BE44-4E50-88E1-577E3A53A0A4}" name="POCP_C1-C4_total" dataDxfId="242"/>
    <tableColumn id="30" xr3:uid="{E6E15FB8-A77D-4B39-B8FB-96CDDC8087B1}" name="POCP_D_total" dataDxfId="241"/>
    <tableColumn id="31" xr3:uid="{6EA2FC82-44CA-404A-80B2-4B1A0C82008A}" name="ADPE_A1-A3_total" dataDxfId="240"/>
    <tableColumn id="32" xr3:uid="{11491763-D874-4A67-A430-6132E78289A3}" name="ADPE_A4-A5_total" dataDxfId="239"/>
    <tableColumn id="33" xr3:uid="{ED85E8F0-61C7-455A-AD94-0D26C1B17485}" name="ADPE_B2, B4_total" dataDxfId="238"/>
    <tableColumn id="34" xr3:uid="{BC2949B8-8042-4757-8F8F-71036FCE9597}" name="ADPE_C1-C4_total" dataDxfId="237"/>
    <tableColumn id="35" xr3:uid="{952709B0-B214-4197-9503-0A5505A642B8}" name="ADPE_D_total" dataDxfId="236"/>
    <tableColumn id="36" xr3:uid="{5E51BE95-DBF8-4046-9BD9-F57A7AC92BF5}" name="ADPF_A1-A3_total" dataDxfId="235"/>
    <tableColumn id="37" xr3:uid="{ED7A99E9-66D5-43C0-827E-52E13F5549AA}" name="ADPF_A4-A5_total" dataDxfId="234"/>
    <tableColumn id="38" xr3:uid="{B6640ACF-F6BE-42D6-AB50-C561FE40C588}" name="ADPF_B2, B4_total" dataDxfId="233"/>
    <tableColumn id="39" xr3:uid="{3135163E-E002-4700-86B3-0D62F2996490}" name="ADPF_C1-C4_total" dataDxfId="232"/>
    <tableColumn id="40" xr3:uid="{4923E949-D0EC-460E-9FE2-104A0AED386A}" name="ADPF_D_total" dataDxfId="231"/>
    <tableColumn id="41" xr3:uid="{C7D7C02A-BFEE-478A-ABF5-CEA67F02DF89}" name="TPE_A1-A3_total" dataDxfId="230"/>
    <tableColumn id="42" xr3:uid="{016EF77B-5DA9-4493-8E46-7CBD844D60CD}" name="TPE_A4-A5_total" dataDxfId="229"/>
    <tableColumn id="43" xr3:uid="{B7FE4F0B-1EF2-4DB6-A8DC-2F0C7F2802C3}" name="TPE_B2, B4_total" dataDxfId="228"/>
    <tableColumn id="44" xr3:uid="{CABD4D87-3D3B-4B49-B0A1-B779834B4710}" name="TPE_C1-C4_total" dataDxfId="227"/>
    <tableColumn id="45" xr3:uid="{DEEC33F8-DE1C-4AE2-8EFF-F70326A28D14}" name="TPE_D_total" dataDxfId="226"/>
    <tableColumn id="46" xr3:uid="{55E52BE3-4ED8-48E1-AAA7-604A2ABD2DDC}" name="TPENR_A1-A3_total" dataDxfId="225"/>
    <tableColumn id="47" xr3:uid="{58BAC7DD-92D3-49F8-898B-918F1E1B39C5}" name="TPENR_A4-A5_total" dataDxfId="224"/>
    <tableColumn id="48" xr3:uid="{C30FAA07-2862-4490-8014-6E12BCC6D6A4}" name="TPENR_B2, B4_total" dataDxfId="223"/>
    <tableColumn id="49" xr3:uid="{BE4DAF03-C52B-479D-AF05-AC4ED1CE4D10}" name="TPENR_C1-C4_total" dataDxfId="222"/>
    <tableColumn id="50" xr3:uid="{4A764023-BD17-44CB-A000-4C10EF6F3D1F}" name="TPENR_D_total" dataDxfId="221"/>
    <tableColumn id="51" xr3:uid="{ED897AA2-6232-48A1-9758-712CBC49F343}" name="TPER_A1-A3_total" dataDxfId="220"/>
    <tableColumn id="52" xr3:uid="{10F8954A-3601-4ED1-834F-16C94E8A2EFB}" name="TPER_A4-A5_total" dataDxfId="219"/>
    <tableColumn id="53" xr3:uid="{72D55A1A-CA8A-4F4D-97A2-DBA42374293B}" name="TPER_B2, B4_total" dataDxfId="218"/>
    <tableColumn id="54" xr3:uid="{AAE5D78A-9B00-4FB9-9C01-4B58ACF436DA}" name="TPER_C1-C4_total" dataDxfId="217"/>
    <tableColumn id="55" xr3:uid="{F14D3095-1454-46DF-A854-79065C5E40C1}" name="TPER_D_total" dataDxfId="21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B9A32C5-A003-44DF-8DEE-AD4798C09DDF}" name="Table13" displayName="Table13" ref="A22:BE85" totalsRowShown="0" headerRowCellStyle="Normal 5">
  <autoFilter ref="A22:BE85" xr:uid="{FB9A32C5-A003-44DF-8DEE-AD4798C09DDF}">
    <filterColumn colId="3">
      <filters>
        <filter val="Carpet - woven broadloom (pile material 700 - 800 g/m2 polyamide 6.6, woven textile backing)"/>
        <filter val="Colorsteel® Maxx® 0.55 mm BMT (primary), AZ200 (200 g/m2 ZnAl alloy coating weight (total for both sides) + organic coating, all profiles (roof), exposure zone C"/>
        <filter val="Concrete, 20 MPa, in-situ, no reinforcement, (OPC) (Allied Concrete, Avondale batching plant) (Auckland)"/>
        <filter val="Door, interior, MDF, unpainted, imported (Australia)"/>
        <filter val="Fibre cement, cladding, HardieFlexTM (7.5 mm thickness), imported (based on manufacturing data for James Hardie, Australia)"/>
        <filter val="Insulation (90 mm wall), Pink® Batts® Ultra® R2.8 Wall (glass wool)"/>
        <filter val="Insulation (roof), Pink® Batts® Classic R5.0 Ceiling (glass wool)"/>
        <filter val="Insulation, polystyrene expanded (EPS), density range 18 - 22 kg/m3, imported (Europe)"/>
        <filter val="Membrane (DPM), polyethylene underslab, vapour barrier"/>
        <filter val="Membrane, building wrap, polyethylene (PE) (0.5 mm thickness)"/>
        <filter val="Paint (exterior), water-borne, for timber (2 coats / m2), imported"/>
        <filter val="Paint (exterior), water-borne, primer/sealer (1 coat / m2), imported"/>
        <filter val="Paint, water-based acrylic primer/undercoat (Dulux acrylic sealer undercoat) (1 coat / m2), imported (Australia)"/>
        <filter val="Paint, water-borne, walls (Dulux Wash&amp;Wear® low sheen - vivid white) (2 coats / m2), imported (Australia)"/>
        <filter val="Plasterboard (GIB® standard 10 mm)"/>
        <filter val="Roof tiles, concrete"/>
        <filter val="Softwood (dressed, kiln dried), framing, exterior (untreated), imported (Australia)"/>
        <filter val="Softwood (Radiata pine), finger-jointed (H3.1 LOSP treated), e.g. cladding (unpainted) (WPMA)"/>
        <filter val="Softwood (Radiata pine), finger-jointed (H3.1 LOSP treated), weatherboards, all profiles (unpainted) (WPMA)"/>
        <filter val="Softwood (Radiata pine), surfaced, kiln-dried (H1.2 boron treated), e.g. framing (WPMA)"/>
        <filter val="Steel reinforcement, primary, bar (Pacific Steel)"/>
        <filter val="Tiles (ceramic), imported (Asia)"/>
        <filter val="WC, sanitary ware (ceramic vitreous china) (toilet - mass = 18 kg), imported"/>
        <filter val="Window/door frame (aluminium), powder coated finish, non-thermally broken (primary manufacture using mainly renewables-generated electricity)"/>
        <filter val="Window/door, IGU, glazing (float glass), for use with aluminium joinery"/>
      </filters>
    </filterColumn>
  </autoFilter>
  <sortState xmlns:xlrd2="http://schemas.microsoft.com/office/spreadsheetml/2017/richdata2" ref="A23:BE85">
    <sortCondition ref="D22:D85"/>
  </sortState>
  <tableColumns count="57">
    <tableColumn id="1" xr3:uid="{82779B97-A616-4E5B-B99A-B27BB63B288A}" name="family" dataDxfId="215"/>
    <tableColumn id="2" xr3:uid="{B05D962D-55F4-452A-AE7B-287754B45AEE}" name="type"/>
    <tableColumn id="3" xr3:uid="{BB43BF9C-D3AC-493C-B3E4-F7C74DDDC838}" name="code"/>
    <tableColumn id="4" xr3:uid="{AF056824-9E72-4955-A1AD-FE8846BA4B89}" name="code_description"/>
    <tableColumn id="5" xr3:uid="{63F99D5A-03E7-4B6C-8C4A-CB530C131061}" name="unit_for_calculation" dataDxfId="214"/>
    <tableColumn id="6" xr3:uid="{941C004B-9559-491C-AC0A-136CA7B84A9D}" name="no_of_full_replacements" dataDxfId="213"/>
    <tableColumn id="7" xr3:uid="{F0960735-FF9E-4B23-8D38-75A6957DA502}" name="no_of_repaints" dataDxfId="212"/>
    <tableColumn id="8" xr3:uid="{C616E665-D7E6-4DAB-9D22-BD68DE5B92A0}" name="GWP_A1-A3_total" dataDxfId="211"/>
    <tableColumn id="9" xr3:uid="{8FB11035-2960-4E7F-A58F-0D583EAEAE74}" name="GWP_A4-A5_total" dataDxfId="210"/>
    <tableColumn id="10" xr3:uid="{72B2B149-FB5B-40B8-944D-1A35454B9094}" name="GWP_B2, B4_total" dataDxfId="209"/>
    <tableColumn id="11" xr3:uid="{6171B30D-BBD5-48C9-B13C-7B97D163EE2C}" name="GWP_C1-C4_total" dataDxfId="208"/>
    <tableColumn id="12" xr3:uid="{552A2207-7024-4C64-9EBC-7EE72B322EAE}" name="GWP_D_total" dataDxfId="207"/>
    <tableColumn id="13" xr3:uid="{8AFF4C64-45FB-4CA4-997D-09698879D8D7}" name="ODP_A1-A3_total" dataDxfId="206"/>
    <tableColumn id="14" xr3:uid="{6FA8FD56-57D8-4BB0-9022-C4AF3427E137}" name="ODP_A4-A5_total" dataDxfId="205"/>
    <tableColumn id="15" xr3:uid="{CF86C3C1-4126-4588-8CB7-70C78A2981DF}" name="ODP_B2, B4_total" dataDxfId="204"/>
    <tableColumn id="16" xr3:uid="{10B6C64E-578F-4752-9C01-9433F4DF8FC1}" name="ODP_C1-C4_total" dataDxfId="203"/>
    <tableColumn id="17" xr3:uid="{B7171A14-E025-4FA0-9780-A620EDEAF60A}" name="ODP_D_total" dataDxfId="202"/>
    <tableColumn id="18" xr3:uid="{08E3C068-2B90-4673-BF94-FA7E9B20A311}" name="AP_A1-A3_total" dataDxfId="201"/>
    <tableColumn id="19" xr3:uid="{5A3C0115-3256-4D65-949A-C35D2C7836AF}" name="AP_A4-A5_total" dataDxfId="200"/>
    <tableColumn id="20" xr3:uid="{3FC5C876-C399-44BF-875A-3EB6AA66A7A0}" name="AP_B2, B4_total" dataDxfId="199"/>
    <tableColumn id="21" xr3:uid="{DEEC4BA0-9648-4EC1-A147-B263FD17E506}" name="AP_C1-C4_total" dataDxfId="198"/>
    <tableColumn id="22" xr3:uid="{B3B71CC7-11DC-495B-A136-ECE45B0FEA12}" name="AP_D_total" dataDxfId="197"/>
    <tableColumn id="23" xr3:uid="{A5331599-FA31-4DE3-89DA-DBD5EDC3D915}" name="EP_A1-A3_total" dataDxfId="196"/>
    <tableColumn id="24" xr3:uid="{63E6E11E-24EF-4A1B-B810-C53A2ABFA7BE}" name="EP_A4-A5_total" dataDxfId="195"/>
    <tableColumn id="25" xr3:uid="{C7567BFD-40FF-4EAD-AFDF-CB99E5B58575}" name="EP_B2, B4_total" dataDxfId="194"/>
    <tableColumn id="26" xr3:uid="{7B926D26-115E-41B6-90FF-98923B40AB71}" name="EP_C1-C4_total" dataDxfId="193"/>
    <tableColumn id="27" xr3:uid="{9F88E81A-73E6-4372-AA46-5771F0719BB5}" name="EP_D_total" dataDxfId="192"/>
    <tableColumn id="28" xr3:uid="{026A4829-B4FB-41A9-AFE2-D71A830713C9}" name="POCP_A1-A3_total" dataDxfId="191"/>
    <tableColumn id="29" xr3:uid="{4AF752AD-5AC7-4E05-A7D6-4DFC3A2AB4AD}" name="POCP_A4-A5_total" dataDxfId="190"/>
    <tableColumn id="30" xr3:uid="{423BD278-EC32-4443-ABE6-296EEF26AE12}" name="POCP_B2, B4_total" dataDxfId="189"/>
    <tableColumn id="31" xr3:uid="{6B3E7CDA-599C-48AB-B036-2342E5F2A3CB}" name="POCP_C1-C4_total" dataDxfId="188"/>
    <tableColumn id="32" xr3:uid="{24783681-CC54-4499-86DD-ECE23A2F7040}" name="POCP_D_total" dataDxfId="187"/>
    <tableColumn id="33" xr3:uid="{9B1E7221-B10A-4F7F-8E89-2AD2F44CFFC3}" name="ADPE_A1-A3_total" dataDxfId="186"/>
    <tableColumn id="34" xr3:uid="{0144BD9D-FB21-4BC2-A36F-FF1FA44BE6B2}" name="ADPE_A4-A5_total" dataDxfId="185"/>
    <tableColumn id="35" xr3:uid="{F0C8DFBA-92F7-43CC-96E8-4DA3E05E0D23}" name="ADPE_B2, B4_total" dataDxfId="184"/>
    <tableColumn id="36" xr3:uid="{86FC0613-C030-4869-82D3-471A94A22637}" name="ADPE_C1-C4_total" dataDxfId="183"/>
    <tableColumn id="37" xr3:uid="{9E231010-0290-4258-BDD8-617F3A25BA3B}" name="ADPE_D_total" dataDxfId="182"/>
    <tableColumn id="38" xr3:uid="{9EDF7DD3-ECA7-4658-9235-53BB31165AC9}" name="ADPF_A1-A3_total" dataDxfId="181"/>
    <tableColumn id="39" xr3:uid="{15080C33-5D99-49F5-8F86-37CD98F3E19E}" name="ADPF_A4-A5_total" dataDxfId="180"/>
    <tableColumn id="40" xr3:uid="{200AB13E-A4A9-4E21-B179-9AC3FE68A4AB}" name="ADPF_B2, B4_total" dataDxfId="179"/>
    <tableColumn id="41" xr3:uid="{9649AE19-2FE3-43B3-AB7F-7FC80F8FBD37}" name="ADPF_C1-C4_total" dataDxfId="178"/>
    <tableColumn id="42" xr3:uid="{3C29092C-EA6B-4EDA-9BDA-2B922D0DA587}" name="ADPF_D_total" dataDxfId="177"/>
    <tableColumn id="43" xr3:uid="{EB7A36D5-D5C5-4479-A5AF-3A6C0F726244}" name="TPE_A1-A3_total" dataDxfId="176"/>
    <tableColumn id="44" xr3:uid="{9361AC94-FF6E-4602-B58E-D30C644E9F6F}" name="TPE_A4-A5_total" dataDxfId="175"/>
    <tableColumn id="45" xr3:uid="{162B5467-535A-4C19-9757-9EC86EC31A47}" name="TPE_B2, B4_total" dataDxfId="174"/>
    <tableColumn id="46" xr3:uid="{81136DDC-A2DD-431F-8A7B-92626B03D2EF}" name="TPE_C1-C4_total" dataDxfId="173"/>
    <tableColumn id="47" xr3:uid="{E469FEC5-74D2-494C-A036-9C493319DE1B}" name="TPE_D_total" dataDxfId="172"/>
    <tableColumn id="48" xr3:uid="{016017A8-6E71-4827-924A-77C968AC9F0F}" name="TPENR_A1-A3_total" dataDxfId="171"/>
    <tableColumn id="49" xr3:uid="{47B7F511-758C-421B-B4C2-677A16E4047D}" name="TPENR_A4-A5_total" dataDxfId="170"/>
    <tableColumn id="50" xr3:uid="{4361F925-268C-44E9-B9BA-93FD37F6CC93}" name="TPENR_B2, B4_total" dataDxfId="169"/>
    <tableColumn id="51" xr3:uid="{184E3649-1720-486D-8D61-723E3A4A2D5A}" name="TPENR_C1-C4_total" dataDxfId="168"/>
    <tableColumn id="52" xr3:uid="{121E5AA2-3D8A-42D3-867B-7086F8DB43A1}" name="TPENR_D_total" dataDxfId="167"/>
    <tableColumn id="53" xr3:uid="{3C941638-1B15-419F-9600-61C61D5DC6ED}" name="TPER_A1-A3_total" dataDxfId="166"/>
    <tableColumn id="54" xr3:uid="{89A55D40-640C-43A5-8145-79571111574E}" name="TPER_A4-A5_total" dataDxfId="165"/>
    <tableColumn id="55" xr3:uid="{A8047CAB-F2F2-463A-982E-B5B14EE221FF}" name="TPER_B2, B4_total" dataDxfId="164"/>
    <tableColumn id="56" xr3:uid="{EC806F15-7991-4A08-A148-15E3A661DC49}" name="TPER_C1-C4_total" dataDxfId="163"/>
    <tableColumn id="57" xr3:uid="{F3327909-1E8A-4C41-A028-C6D435156D34}" name="TPER_D_total" dataDxfId="1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AF6532A-84C8-40AD-A408-898E086783A5}" name="Table14" displayName="Table14" ref="A21:BE70" totalsRowShown="0" headerRowCellStyle="Normal 5">
  <autoFilter ref="A21:BE70" xr:uid="{3AF6532A-84C8-40AD-A408-898E086783A5}"/>
  <sortState xmlns:xlrd2="http://schemas.microsoft.com/office/spreadsheetml/2017/richdata2" ref="A22:BE70">
    <sortCondition ref="D21:D70"/>
  </sortState>
  <tableColumns count="57">
    <tableColumn id="1" xr3:uid="{63A22F5C-6D91-41F2-A9DB-E9D9A654083D}" name="family" dataDxfId="161"/>
    <tableColumn id="2" xr3:uid="{FDD96E90-35EA-4819-A922-812E80998B22}" name="type"/>
    <tableColumn id="3" xr3:uid="{C5BE816E-10AA-4593-8E93-FF6EB15CE3AF}" name="code"/>
    <tableColumn id="4" xr3:uid="{3D0E69B4-17CB-4C2F-89F3-F65CF93CFE98}" name="code_description"/>
    <tableColumn id="5" xr3:uid="{DA4A1253-154C-43B7-90B6-CCE41D0ADBA8}" name="unit_for_calculation" dataDxfId="160"/>
    <tableColumn id="6" xr3:uid="{EBB8D490-35BE-4AA0-804C-D7E4B4B6108C}" name="no_of_full_replacements" dataDxfId="159"/>
    <tableColumn id="7" xr3:uid="{67E5FFB3-0FB9-4215-B45C-F8483BE55953}" name="no_of_repaints" dataDxfId="158"/>
    <tableColumn id="8" xr3:uid="{508DEDF6-9E22-451C-9541-2FC09CFBF055}" name="GWP_A1-A3_total" dataDxfId="157"/>
    <tableColumn id="9" xr3:uid="{CDDAEC23-433E-408E-BAD2-0011C81AA8B7}" name="GWP_A4-A5_total" dataDxfId="156"/>
    <tableColumn id="10" xr3:uid="{E7EFAD33-C3AB-4BC0-A8D0-E78363B672E8}" name="GWP_B2, B4_total" dataDxfId="155"/>
    <tableColumn id="11" xr3:uid="{0026DC11-2899-4E0A-8091-62AC62782F90}" name="GWP_C1-C4_total" dataDxfId="154"/>
    <tableColumn id="12" xr3:uid="{53C1F73B-81DB-4A57-975A-BEA44755BF15}" name="GWP_D_total" dataDxfId="153"/>
    <tableColumn id="13" xr3:uid="{D0246108-33F8-4CCF-BFD5-E8137ADD99EA}" name="ODP_A1-A3_total" dataDxfId="152"/>
    <tableColumn id="14" xr3:uid="{AAF0CFC8-E723-4865-AA78-13837384D9D7}" name="ODP_A4-A5_total" dataDxfId="151"/>
    <tableColumn id="15" xr3:uid="{858E5AC8-5C2E-4AD0-817A-9B1B6636035A}" name="ODP_B2, B4_total" dataDxfId="150"/>
    <tableColumn id="16" xr3:uid="{43538978-320F-405A-874A-6EF3B75B0122}" name="ODP_C1-C4_total" dataDxfId="149"/>
    <tableColumn id="17" xr3:uid="{37578C3B-2E0F-449B-A9C1-31A757A6D048}" name="ODP_D_total" dataDxfId="148"/>
    <tableColumn id="18" xr3:uid="{4C2CB322-CD31-4C89-8BEA-0327AAEBB759}" name="AP_A1-A3_total" dataDxfId="147"/>
    <tableColumn id="19" xr3:uid="{40579117-602C-47C7-8392-E1FADC92EF51}" name="AP_A4-A5_total" dataDxfId="146"/>
    <tableColumn id="20" xr3:uid="{38871C49-8A5E-41E3-B013-B0447A01B81C}" name="AP_B2, B4_total" dataDxfId="145"/>
    <tableColumn id="21" xr3:uid="{772C6751-9D1D-46D0-9949-BE63DBCAC2CB}" name="AP_C1-C4_total" dataDxfId="144"/>
    <tableColumn id="22" xr3:uid="{ACD2C8D1-4D05-4051-896B-E0B1363484BD}" name="AP_D_total" dataDxfId="143"/>
    <tableColumn id="23" xr3:uid="{57FFACA6-E143-4FD2-929D-307D93F0DE68}" name="EP_A1-A3_total" dataDxfId="142"/>
    <tableColumn id="24" xr3:uid="{76BD562E-0856-4EDD-848B-16EFB81B84E3}" name="EP_A4-A5_total" dataDxfId="141"/>
    <tableColumn id="25" xr3:uid="{BEC9BE6F-B28B-45C5-B95F-EEBA2966ECD6}" name="EP_B2, B4_total" dataDxfId="140"/>
    <tableColumn id="26" xr3:uid="{E517F042-5A1B-443B-B934-D6DD52E0B919}" name="EP_C1-C4_total" dataDxfId="139"/>
    <tableColumn id="27" xr3:uid="{DA96144E-1934-45AF-8161-E2BA97AABD46}" name="EP_D_total" dataDxfId="138"/>
    <tableColumn id="28" xr3:uid="{2A4F229B-8EB5-40C8-9397-1724F11959EB}" name="POCP_A1-A3_total" dataDxfId="137"/>
    <tableColumn id="29" xr3:uid="{27F1DADC-1B15-451B-BB8E-229246EDE5F0}" name="POCP_A4-A5_total" dataDxfId="136"/>
    <tableColumn id="30" xr3:uid="{CA5889CD-F0F5-4DA0-A86F-78FC019FF06E}" name="POCP_B2, B4_total" dataDxfId="135"/>
    <tableColumn id="31" xr3:uid="{8F29CB8A-8B69-4742-A2B8-38D6010931BF}" name="POCP_C1-C4_total" dataDxfId="134"/>
    <tableColumn id="32" xr3:uid="{387342AF-EEAA-4AAB-BC80-09DB041C0C12}" name="POCP_D_total" dataDxfId="133"/>
    <tableColumn id="33" xr3:uid="{F5BCB7CC-BC7D-42AD-92A6-19AA8B1790D7}" name="ADPE_A1-A3_total" dataDxfId="132"/>
    <tableColumn id="34" xr3:uid="{A8AAEAD5-EF93-4152-9324-0FB15E0E6181}" name="ADPE_A4-A5_total" dataDxfId="131"/>
    <tableColumn id="35" xr3:uid="{B461CE58-1FCD-4E36-98A6-F4D44A3B79FB}" name="ADPE_B2, B4_total" dataDxfId="130"/>
    <tableColumn id="36" xr3:uid="{FD1234F7-56A4-428F-8BEA-B7559C2FD5DE}" name="ADPE_C1-C4_total" dataDxfId="129"/>
    <tableColumn id="37" xr3:uid="{EFBFF2EA-06FC-488D-813B-B99B900AA6FF}" name="ADPE_D_total" dataDxfId="128"/>
    <tableColumn id="38" xr3:uid="{598A91EB-1572-4995-A46A-6191A84E1911}" name="ADPF_A1-A3_total" dataDxfId="127"/>
    <tableColumn id="39" xr3:uid="{3B81975F-85B2-41B2-917D-9A86F1FEEB9E}" name="ADPF_A4-A5_total" dataDxfId="126"/>
    <tableColumn id="40" xr3:uid="{B9AB12D4-EABE-424F-822A-948B9F85567A}" name="ADPF_B2, B4_total" dataDxfId="125"/>
    <tableColumn id="41" xr3:uid="{C2BF4F11-1A91-49A1-A511-6DB75E71F6D2}" name="ADPF_C1-C4_total" dataDxfId="124"/>
    <tableColumn id="42" xr3:uid="{3166605C-E753-423C-BA14-899C0AF33A4F}" name="ADPF_D_total" dataDxfId="123"/>
    <tableColumn id="43" xr3:uid="{58B3E4BE-CD7A-46A2-B17F-31C507F4DFFC}" name="TPE_A1-A3_total" dataDxfId="122"/>
    <tableColumn id="44" xr3:uid="{50E6C271-4241-4BC2-B754-03B0991E982C}" name="TPE_A4-A5_total" dataDxfId="121"/>
    <tableColumn id="45" xr3:uid="{41990CF2-7AEC-4E41-B948-97BCF6643F40}" name="TPE_B2, B4_total" dataDxfId="120"/>
    <tableColumn id="46" xr3:uid="{D1E1D442-75D0-473E-848D-84868AD84970}" name="TPE_C1-C4_total" dataDxfId="119"/>
    <tableColumn id="47" xr3:uid="{B2AC5D17-F102-43AB-B84B-A158D2F0448F}" name="TPE_D_total" dataDxfId="118"/>
    <tableColumn id="48" xr3:uid="{B0D9D586-657A-457E-8EDB-FD67E86A93FA}" name="TPENR_A1-A3_total" dataDxfId="117"/>
    <tableColumn id="49" xr3:uid="{A35C1287-5A6C-423A-BB3B-83DCB93C141D}" name="TPENR_A4-A5_total" dataDxfId="116"/>
    <tableColumn id="50" xr3:uid="{A99CFE0D-BA75-429F-951A-EDFDF4E328E7}" name="TPENR_B2, B4_total" dataDxfId="115"/>
    <tableColumn id="51" xr3:uid="{B6EECCD9-228A-40F7-89A6-123963EBAA3B}" name="TPENR_C1-C4_total" dataDxfId="114"/>
    <tableColumn id="52" xr3:uid="{72F29D37-DA3C-4FD2-B40A-AE315953BD94}" name="TPENR_D_total" dataDxfId="113"/>
    <tableColumn id="53" xr3:uid="{27BFCB18-6B4A-4BDF-9F20-B8500A0A2611}" name="TPER_A1-A3_total" dataDxfId="112"/>
    <tableColumn id="54" xr3:uid="{183D29BD-1182-4829-9D95-F66724B671AB}" name="TPER_A4-A5_total" dataDxfId="111"/>
    <tableColumn id="55" xr3:uid="{144330B5-9A4A-49B4-8FEB-C0DD0D3744FF}" name="TPER_B2, B4_total" dataDxfId="110"/>
    <tableColumn id="56" xr3:uid="{D29934E4-05F6-44ED-9B90-B03668AD4D2F}" name="TPER_C1-C4_total" dataDxfId="109"/>
    <tableColumn id="57" xr3:uid="{962DBF6E-FA09-405A-B207-D07D61B9E687}" name="TPER_D_total" dataDxfId="10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693CEF8-445D-4E7E-96EE-787E8CE9CC6B}" name="Table15" displayName="Table15" ref="A19:BE88" totalsRowShown="0" headerRowCellStyle="Normal 5">
  <autoFilter ref="A19:BE88" xr:uid="{5693CEF8-445D-4E7E-96EE-787E8CE9CC6B}">
    <filterColumn colId="3">
      <filters>
        <filter val="Brick, clay"/>
        <filter val="Carpet - woven broadloom (pile material 700 - 800 g/m2 polyamide 6.6, woven textile backing)"/>
        <filter val="Ceramic basins sanitary ware (ceramic vitreous china) (basin - mass = 9 kg), imported"/>
        <filter val="Colorsteel® Endura® 0.55 mm BMT (primary), AZ150 (150 g/m2 ZnAl alloy coating weight (total for both sides) + organic coating, all profiles (roof), exposure zone C"/>
        <filter val="Concrete, 20 MPa, in-situ, no reinforcement, (OPC) (Allied Concrete, Avondale batching plant) (Auckland)"/>
        <filter val="Door, interior, MDF, unpainted, imported (Australia)"/>
        <filter val="Fibre cement, soffit/eaves lining, HardieFlexTM eaves lining (4.5 mm thickness), imported (James Hardie, Australia)"/>
        <filter val="Insulation (90 mm wall), Pink® Batts® Classic R2.2 Wall (glass wool)"/>
        <filter val="Insulation (roof), Pink® Batts® Classic R3.2 Ceiling (glass wool)"/>
        <filter val="Membrane, building wrap, polyethylene (PE) (0.5 mm thickness)"/>
        <filter val="Paint (exterior), water-borne, for timber (2 coats / m2), imported"/>
        <filter val="Paint (exterior), water-borne, primer/sealer (1 coat / m2), imported"/>
        <filter val="Paint, water-based acrylic primer/undercoat (Dulux acrylic sealer undercoat) (1 coat / m2), imported (Australia)"/>
        <filter val="Paint, water-borne, walls (Dulux Wash&amp;Wear® low sheen - vivid white) (2 coats / m2), imported (Australia)"/>
        <filter val="Plasterboard (GIB® standard 10 mm)"/>
        <filter val="Plasterboard (GIB® standard 13 mm)"/>
        <filter val="Softwood (Radiata pine), finger-jointed (H3.2 CCA treated), weatherboards, all profiles (unpainted) (WPMA)"/>
        <filter val="Softwood (Radiata pine), surfaced, kiln-dried (H1.2 boron treated), e.g. framing (WPMA)"/>
        <filter val="Steel reinforcement, primary, bar (Pacific Steel)"/>
        <filter val="Tiles (ceramic), imported (Asia)"/>
        <filter val="WC, sanitary ware (ceramic vitreous china) (toilet - mass = 18 kg), imported"/>
        <filter val="Window/door frame (aluminium), powder coated finish, non-thermally broken (primary manufacture using mainly renewables-generated electricity)"/>
        <filter val="Window/door, IGU, glazing (float glass), for use with aluminium joinery"/>
      </filters>
    </filterColumn>
  </autoFilter>
  <sortState xmlns:xlrd2="http://schemas.microsoft.com/office/spreadsheetml/2017/richdata2" ref="A20:BE88">
    <sortCondition ref="D19:D88"/>
  </sortState>
  <tableColumns count="57">
    <tableColumn id="1" xr3:uid="{DDE29AB3-D352-4CE1-926F-A8D019C0CE9B}" name="family" dataDxfId="107"/>
    <tableColumn id="2" xr3:uid="{1608D3DA-A288-4518-A496-7D4C94300BE3}" name="type"/>
    <tableColumn id="3" xr3:uid="{7AC1F3CB-818D-4C71-9C7D-A00EECAF2AF5}" name="code"/>
    <tableColumn id="4" xr3:uid="{1D4D1485-5284-4AED-8C95-20035511C521}" name="code_description"/>
    <tableColumn id="5" xr3:uid="{44D56EEC-90D6-4AF7-BE5C-83C55C297A16}" name="unit_for_calculation" dataDxfId="106"/>
    <tableColumn id="6" xr3:uid="{859757B4-9E8A-4E36-9997-904E1B93939B}" name="no_of_full_replacements" dataDxfId="105"/>
    <tableColumn id="7" xr3:uid="{16A1794B-9708-4465-A70C-9499B783695F}" name="no_of_repaints" dataDxfId="104"/>
    <tableColumn id="8" xr3:uid="{F0B3501E-7063-4A6C-AD60-5F01143EE4DC}" name="GWP_A1-A3_total" dataDxfId="103"/>
    <tableColumn id="9" xr3:uid="{1ACE878A-6A74-450F-A4A5-5EC41A40B6C3}" name="GWP_A4-A5_total" dataDxfId="102"/>
    <tableColumn id="10" xr3:uid="{3CBC5F27-CDAB-44B6-81D4-D64BD1AB6741}" name="GWP_B2, B4_total" dataDxfId="101"/>
    <tableColumn id="11" xr3:uid="{13C0E0C6-989D-449A-9396-AB67A208A091}" name="GWP_C1-C4_total" dataDxfId="100"/>
    <tableColumn id="12" xr3:uid="{FF79F791-BE1B-467F-A56B-35EF4FA709E1}" name="GWP_D_total" dataDxfId="99"/>
    <tableColumn id="13" xr3:uid="{E6A37D11-000B-4731-9358-C9889DFB2A22}" name="ODP_A1-A3_total" dataDxfId="98"/>
    <tableColumn id="14" xr3:uid="{F44392BD-808B-4F47-93B9-755DC4018362}" name="ODP_A4-A5_total" dataDxfId="97"/>
    <tableColumn id="15" xr3:uid="{9B3E0805-1C39-44A0-8F9D-B4B2B77FE7C6}" name="ODP_B2, B4_total" dataDxfId="96"/>
    <tableColumn id="16" xr3:uid="{C7C0B33D-A5C2-42D7-B458-66E5452C3669}" name="ODP_C1-C4_total" dataDxfId="95"/>
    <tableColumn id="17" xr3:uid="{773BA0E2-B505-4CB9-8694-DA2D88E9369C}" name="ODP_D_total" dataDxfId="94"/>
    <tableColumn id="18" xr3:uid="{80808454-844D-48FD-B433-FA0455BF15FC}" name="AP_A1-A3_total" dataDxfId="93"/>
    <tableColumn id="19" xr3:uid="{252F3F1A-69C0-44E7-B1A9-176266D002B1}" name="AP_A4-A5_total" dataDxfId="92"/>
    <tableColumn id="20" xr3:uid="{A1DA1056-6FD9-410F-B4BB-26F4B4B84549}" name="AP_B2, B4_total" dataDxfId="91"/>
    <tableColumn id="21" xr3:uid="{5DCA4429-03DD-4BAD-83A8-3A3A6EF0D838}" name="AP_C1-C4_total" dataDxfId="90"/>
    <tableColumn id="22" xr3:uid="{6A552927-97AA-4A65-BCCA-B318D414AB91}" name="AP_D_total" dataDxfId="89"/>
    <tableColumn id="23" xr3:uid="{075A188C-EC40-460A-B2F9-B0AEA3481357}" name="EP_A1-A3_total" dataDxfId="88"/>
    <tableColumn id="24" xr3:uid="{545B7879-FD01-4575-A5DF-D9DCF11B82AF}" name="EP_A4-A5_total" dataDxfId="87"/>
    <tableColumn id="25" xr3:uid="{F48076B1-5A28-4A0C-B580-E386DFDD9333}" name="EP_B2, B4_total" dataDxfId="86"/>
    <tableColumn id="26" xr3:uid="{040BBBF1-E3A4-4EB1-8698-DFA2F9579435}" name="EP_C1-C4_total" dataDxfId="85"/>
    <tableColumn id="27" xr3:uid="{C279F050-1AE7-4881-B428-9688170F0759}" name="EP_D_total" dataDxfId="84"/>
    <tableColumn id="28" xr3:uid="{726542AD-7950-4D18-86A2-0B27CB0C7BD9}" name="POCP_A1-A3_total" dataDxfId="83"/>
    <tableColumn id="29" xr3:uid="{E2809C55-D9F0-4DC4-875B-0DFDF499F6DF}" name="POCP_A4-A5_total" dataDxfId="82"/>
    <tableColumn id="30" xr3:uid="{71FD6515-1F40-4DD0-B9B6-09020CF188BE}" name="POCP_B2, B4_total" dataDxfId="81"/>
    <tableColumn id="31" xr3:uid="{ECCDD5D2-0700-40F2-9DFD-E4CF24285007}" name="POCP_C1-C4_total" dataDxfId="80"/>
    <tableColumn id="32" xr3:uid="{D96DEC07-7535-4E57-9E39-E08B7570D57A}" name="POCP_D_total" dataDxfId="79"/>
    <tableColumn id="33" xr3:uid="{A0214856-8D18-4721-91CA-62D319842B01}" name="ADPE_A1-A3_total" dataDxfId="78"/>
    <tableColumn id="34" xr3:uid="{7A5B21E9-DDFE-4645-B114-EF664957D1E7}" name="ADPE_A4-A5_total" dataDxfId="77"/>
    <tableColumn id="35" xr3:uid="{F83C7D62-E013-4A5C-9A88-6762B10CE50E}" name="ADPE_B2, B4_total" dataDxfId="76"/>
    <tableColumn id="36" xr3:uid="{09D5340E-05FF-452D-A0B1-C68F5550D3CA}" name="ADPE_C1-C4_total" dataDxfId="75"/>
    <tableColumn id="37" xr3:uid="{EF4FE97B-D715-4B89-B2B3-76F634C28615}" name="ADPE_D_total" dataDxfId="74"/>
    <tableColumn id="38" xr3:uid="{C86F8279-6CFA-43BC-9785-D650225A7622}" name="ADPF_A1-A3_total" dataDxfId="73"/>
    <tableColumn id="39" xr3:uid="{DCDE1BC6-7136-4519-A72B-BC9C093DB569}" name="ADPF_A4-A5_total" dataDxfId="72"/>
    <tableColumn id="40" xr3:uid="{4F40B0A8-9933-4494-B135-7FCC22974B9C}" name="ADPF_B2, B4_total" dataDxfId="71"/>
    <tableColumn id="41" xr3:uid="{831FFEC6-0C68-4AC7-8855-3E5FFDE3458B}" name="ADPF_C1-C4_total" dataDxfId="70"/>
    <tableColumn id="42" xr3:uid="{01C47823-7558-49F1-A29C-5E7DCDCE88E8}" name="ADPF_D_total" dataDxfId="69"/>
    <tableColumn id="43" xr3:uid="{C294157A-464D-4077-A904-777287227FDC}" name="TPE_A1-A3_total" dataDxfId="68"/>
    <tableColumn id="44" xr3:uid="{F658CD85-23C9-4A05-B80E-0956584F6CA7}" name="TPE_A4-A5_total" dataDxfId="67"/>
    <tableColumn id="45" xr3:uid="{0B737EAC-26BE-4312-B6AB-4B265EBB35C1}" name="TPE_B2, B4_total" dataDxfId="66"/>
    <tableColumn id="46" xr3:uid="{6F897EBA-5DB2-4C33-BF84-09A35F3D6D2D}" name="TPE_C1-C4_total" dataDxfId="65"/>
    <tableColumn id="47" xr3:uid="{21870EC6-A095-4E07-B1BF-4DD60F5816BB}" name="TPE_D_total" dataDxfId="64"/>
    <tableColumn id="48" xr3:uid="{E6F9E452-7AB6-4850-BF6E-E66559039634}" name="TPENR_A1-A3_total" dataDxfId="63"/>
    <tableColumn id="49" xr3:uid="{AECE1EF8-82BE-4AB0-A8AB-10135C5F9099}" name="TPENR_A4-A5_total" dataDxfId="62"/>
    <tableColumn id="50" xr3:uid="{CBDA247A-B68F-478B-A82C-4389214B7B36}" name="TPENR_B2, B4_total" dataDxfId="61"/>
    <tableColumn id="51" xr3:uid="{7CD4EA55-7A12-4F59-BE32-7496E77D3ED7}" name="TPENR_C1-C4_total" dataDxfId="60"/>
    <tableColumn id="52" xr3:uid="{1F1C57B8-0DE0-4FE2-8C0A-C74C72E3F576}" name="TPENR_D_total" dataDxfId="59"/>
    <tableColumn id="53" xr3:uid="{71518CF3-8994-4DA2-BCC2-B7A49EA569E3}" name="TPER_A1-A3_total" dataDxfId="58"/>
    <tableColumn id="54" xr3:uid="{EA008C24-D3CB-4AD0-A56F-8D53900040D2}" name="TPER_A4-A5_total" dataDxfId="57"/>
    <tableColumn id="55" xr3:uid="{CC1BDE33-04A3-4921-930F-2EED3290A106}" name="TPER_B2, B4_total" dataDxfId="56"/>
    <tableColumn id="56" xr3:uid="{4814E697-CF57-468F-B6D8-98C71FDBCF96}" name="TPER_C1-C4_total" dataDxfId="55"/>
    <tableColumn id="57" xr3:uid="{3C68BC1B-D45C-4C4E-97F1-817DE52E242F}" name="TPER_D_total" dataDxfId="5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5B0BAF2-EDBE-419C-AB44-D5CA1051777D}" name="Table16" displayName="Table16" ref="A20:BE139" totalsRowShown="0" headerRowCellStyle="Normal 5">
  <autoFilter ref="A20:BE139" xr:uid="{25B0BAF2-EDBE-419C-AB44-D5CA1051777D}">
    <filterColumn colId="3">
      <filters>
        <filter val="Carpet - woven broadloom (pile material 700 - 800 g/m2 polyamide 6.6, woven textile backing)"/>
        <filter val="Ceramic basins sanitary ware (ceramic vitreous china) (basin - mass = 9 kg), imported"/>
        <filter val="Colorsteel® Endura® 0.55 mm BMT (primary), AZ150 (150 g/m2 ZnAl alloy coating weight (total for both sides) + organic coating, all profiles (roof), exposure zone C"/>
        <filter val="Colorsteel® Endura® 0.55 mm BMT (primary), AZ150 (150 g/m2 ZnAl alloy coating weight (total for both sides) + organic coating, all profiles (wall), exposure zone C"/>
        <filter val="Concrete, 20 MPa, in-situ, no reinforcement, (OPC) (Allied Concrete, Avondale batching plant) (Auckland)"/>
        <filter val="Door, interior, MDF, unpainted, imported (Australia)"/>
        <filter val="Engineered wood, plywood (exterior, A-bond), imported (Australia)"/>
        <filter val="Fibre cement, soffit/eaves lining, HardieFlexTM eaves lining (4.5 mm thickness), imported (James Hardie, Australia)"/>
        <filter val="Insulation (90 mm wall), Pink® Batts® Ultra® R2.8 Wall (glass wool)"/>
        <filter val="Insulation (blanket, roof), Pink® Batts® BIB R1.2 Blanket (glass wool)"/>
        <filter val="Insulation (roof), Pink® Batts® Classic R3.2 Ceiling (glass wool)"/>
        <filter val="Membrane, building wrap, polyethylene (PE) (0.5 mm thickness)"/>
        <filter val="Paint (exterior), water-borne, for timber (2 coats / m2), imported"/>
        <filter val="Paint (exterior), water-borne, primer/sealer (1 coat / m2), imported"/>
        <filter val="Paint, water-based acrylic primer/undercoat (Dulux acrylic sealer undercoat) (1 coat / m2), imported (Australia)"/>
        <filter val="Paint, water-borne, walls (Dulux Wash&amp;Wear® low sheen - vivid white) (2 coats / m2), imported (Australia)"/>
        <filter val="Plasterboard (GIB® standard 10 mm)"/>
        <filter val="Plasterboard (GIB® standard 13 mm)"/>
        <filter val="Softwood (dressed, kiln dried) floor (untreated), imported, with galvanised fixings (Australia)"/>
        <filter val="Softwood (Radiata pine), finger-jointed (H3.1 LOSP treated), weatherboards, all profiles (unpainted) (WPMA)"/>
        <filter val="Softwood (Radiata pine), surfaced, kiln-dried (H1.2 boron treated), e.g. framing (WPMA)"/>
        <filter val="Softwood (Radiata pine), surfaced, kiln-dried (H4 CCA treated), e.g. framing (WPMA)"/>
        <filter val="Steel reinforcement, primary, bar (Pacific Steel)"/>
        <filter val="Tiles (ceramic), imported (Asia)"/>
        <filter val="WC, sanitary ware (ceramic vitreous china) (toilet - mass = 18 kg), imported"/>
        <filter val="Window/door frame (aluminium), powder coated finish, non-thermally broken (primary manufacture using mainly renewables-generated electricity)"/>
        <filter val="Window/door, IGU, glazing (float glass), for use with aluminium joinery"/>
      </filters>
    </filterColumn>
  </autoFilter>
  <sortState xmlns:xlrd2="http://schemas.microsoft.com/office/spreadsheetml/2017/richdata2" ref="A21:BE139">
    <sortCondition ref="D20:D139"/>
  </sortState>
  <tableColumns count="57">
    <tableColumn id="1" xr3:uid="{4603917A-65F3-440E-B031-6D40854BD15A}" name="family" dataDxfId="53"/>
    <tableColumn id="2" xr3:uid="{641C456B-4126-403E-96A9-EDA0B55D884F}" name="type"/>
    <tableColumn id="3" xr3:uid="{18B437FC-9880-42A9-B32F-4E6ABCD3A177}" name="code"/>
    <tableColumn id="4" xr3:uid="{3CC00AE3-7A3E-4EBD-8B07-A81CEAF9D56F}" name="code_description"/>
    <tableColumn id="5" xr3:uid="{2D8FE35E-2353-4ADD-A818-D2BEB0E94733}" name="unit_for_calculation" dataDxfId="52"/>
    <tableColumn id="6" xr3:uid="{A7012908-2991-4496-8036-A3DD2F254D34}" name="no_of_full_replacements" dataDxfId="51"/>
    <tableColumn id="7" xr3:uid="{D5C737F2-4103-4372-97D7-AFFD7C8F02C5}" name="no_of_repaints" dataDxfId="50"/>
    <tableColumn id="8" xr3:uid="{043FC8CF-2D3C-4A0C-89F5-1B064E5D5E93}" name="GWP_A1-A3_total" dataDxfId="49"/>
    <tableColumn id="9" xr3:uid="{C1A4DF46-FAE9-496E-9461-8ECC167CFED2}" name="GWP_A4-A5_total" dataDxfId="48"/>
    <tableColumn id="10" xr3:uid="{AF024D45-1D41-4B7A-95BA-520BB13E11A2}" name="GWP_B2, B4_total" dataDxfId="47"/>
    <tableColumn id="11" xr3:uid="{5058EA78-D098-4131-A9B6-E2FC682B1174}" name="GWP_C1-C4_total" dataDxfId="46"/>
    <tableColumn id="12" xr3:uid="{5BD4531E-0DF3-40AA-B2AB-35EE721E1FF2}" name="GWP_D_total" dataDxfId="45"/>
    <tableColumn id="13" xr3:uid="{FCE170AD-66AB-4272-8A85-B8BD1D80D85D}" name="ODP_A1-A3_total" dataDxfId="44"/>
    <tableColumn id="14" xr3:uid="{5D54B8F2-CC8D-486B-A12D-A7E269E402F2}" name="ODP_A4-A5_total" dataDxfId="43"/>
    <tableColumn id="15" xr3:uid="{47DACF7C-030F-42F6-9CCC-CF2121442100}" name="ODP_B2, B4_total" dataDxfId="42"/>
    <tableColumn id="16" xr3:uid="{F2848F7D-65CE-495E-8DAF-EF97486535D9}" name="ODP_C1-C4_total" dataDxfId="41"/>
    <tableColumn id="17" xr3:uid="{DF1FA1CC-14F6-4848-BB9F-DBD0C6A44F22}" name="ODP_D_total" dataDxfId="40"/>
    <tableColumn id="18" xr3:uid="{182E9A8D-8340-4E9A-A1FD-62C299EC23DB}" name="AP_A1-A3_total" dataDxfId="39"/>
    <tableColumn id="19" xr3:uid="{9CEBF2CE-7099-48C5-A74B-C53E784DB40C}" name="AP_A4-A5_total" dataDxfId="38"/>
    <tableColumn id="20" xr3:uid="{30356A42-7991-4A32-A586-9AC4E97437C5}" name="AP_B2, B4_total" dataDxfId="37"/>
    <tableColumn id="21" xr3:uid="{DE83DD46-A236-4911-9769-E4A787A2D717}" name="AP_C1-C4_total" dataDxfId="36"/>
    <tableColumn id="22" xr3:uid="{9E793A4C-2B5F-4802-A25D-C2A26E8F8A2E}" name="AP_D_total" dataDxfId="35"/>
    <tableColumn id="23" xr3:uid="{965813F6-4177-4B43-A590-23325944EF66}" name="EP_A1-A3_total" dataDxfId="34"/>
    <tableColumn id="24" xr3:uid="{FB7081E6-B925-4B0C-880B-40E1C520FA9D}" name="EP_A4-A5_total" dataDxfId="33"/>
    <tableColumn id="25" xr3:uid="{D1F3931A-D089-471A-A279-65167D818BB9}" name="EP_B2, B4_total" dataDxfId="32"/>
    <tableColumn id="26" xr3:uid="{8058784B-3709-4062-B0C4-7105F08CF19C}" name="EP_C1-C4_total" dataDxfId="31"/>
    <tableColumn id="27" xr3:uid="{49DC9CDB-B233-4BE3-98B5-4B79C8F9A192}" name="EP_D_total" dataDxfId="30"/>
    <tableColumn id="28" xr3:uid="{9D4F492D-7F7A-45A6-A805-7FCD7D5489B9}" name="POCP_A1-A3_total" dataDxfId="29"/>
    <tableColumn id="29" xr3:uid="{9B3D89F6-E03D-4979-8023-88027AFE7F63}" name="POCP_A4-A5_total" dataDxfId="28"/>
    <tableColumn id="30" xr3:uid="{F08DEAE2-1CA6-4D7E-9309-B27CC2903188}" name="POCP_B2, B4_total" dataDxfId="27"/>
    <tableColumn id="31" xr3:uid="{0BAE8E4D-5343-4761-BDD9-103C9A13EB55}" name="POCP_C1-C4_total" dataDxfId="26"/>
    <tableColumn id="32" xr3:uid="{F4DC3A63-40D6-476D-A915-F09AFB3538F1}" name="POCP_D_total" dataDxfId="25"/>
    <tableColumn id="33" xr3:uid="{7DB5073D-2517-4654-A4EC-BA34DFD49CA5}" name="ADPE_A1-A3_total" dataDxfId="24"/>
    <tableColumn id="34" xr3:uid="{15D9DD0C-B125-479D-9698-17C8BE0CDEE7}" name="ADPE_A4-A5_total" dataDxfId="23"/>
    <tableColumn id="35" xr3:uid="{5E91B769-21FF-47F1-B4B9-EA202E7BAD7C}" name="ADPE_B2, B4_total" dataDxfId="22"/>
    <tableColumn id="36" xr3:uid="{9FEE2DD0-651A-44DD-A20F-073BE5D0244E}" name="ADPE_C1-C4_total" dataDxfId="21"/>
    <tableColumn id="37" xr3:uid="{CDD9B838-9F25-48AA-9D7E-ECC315E9AF3F}" name="ADPE_D_total" dataDxfId="20"/>
    <tableColumn id="38" xr3:uid="{C57DD8BF-FC7C-49F9-ABAF-04FEF405F72B}" name="ADPF_A1-A3_total" dataDxfId="19"/>
    <tableColumn id="39" xr3:uid="{1358C8C5-1E67-425C-8098-45D99A230FB6}" name="ADPF_A4-A5_total" dataDxfId="18"/>
    <tableColumn id="40" xr3:uid="{7B0D5B9C-E039-4B5B-8C37-1A769262EE6E}" name="ADPF_B2, B4_total" dataDxfId="17"/>
    <tableColumn id="41" xr3:uid="{6938D9F9-B39C-4B3D-B9B8-03F7A79252E0}" name="ADPF_C1-C4_total" dataDxfId="16"/>
    <tableColumn id="42" xr3:uid="{071E0718-6350-44E8-96C7-E7910F0F75C8}" name="ADPF_D_total" dataDxfId="15"/>
    <tableColumn id="43" xr3:uid="{1C2C3759-5BE8-407B-A9D3-7C9F6909169A}" name="TPE_A1-A3_total" dataDxfId="14"/>
    <tableColumn id="44" xr3:uid="{9DC44D6B-8DC2-4DFA-8F1E-C6AB4DC88B92}" name="TPE_A4-A5_total" dataDxfId="13"/>
    <tableColumn id="45" xr3:uid="{4BB27369-8377-406D-AE2E-1ED4E26AFED4}" name="TPE_B2, B4_total" dataDxfId="12"/>
    <tableColumn id="46" xr3:uid="{E5651B03-8F5D-42AD-B4E3-D90475A16C7A}" name="TPE_C1-C4_total" dataDxfId="11"/>
    <tableColumn id="47" xr3:uid="{C8183A8B-B8F2-46EE-A2A2-7240D2723F9C}" name="TPE_D_total" dataDxfId="10"/>
    <tableColumn id="48" xr3:uid="{D9D1142C-D937-4E71-B475-FA73C6743409}" name="TPENR_A1-A3_total" dataDxfId="9"/>
    <tableColumn id="49" xr3:uid="{F16FACDA-22F3-4867-9C4E-056F0C150D43}" name="TPENR_A4-A5_total" dataDxfId="8"/>
    <tableColumn id="50" xr3:uid="{9B905FB2-FAE8-4693-9C2E-9AAF5F1853F6}" name="TPENR_B2, B4_total" dataDxfId="7"/>
    <tableColumn id="51" xr3:uid="{175C2787-BAB4-4B8B-9685-45A6A67FC759}" name="TPENR_C1-C4_total" dataDxfId="6"/>
    <tableColumn id="52" xr3:uid="{5453750A-13C2-4678-AF96-54FA924A2CED}" name="TPENR_D_total" dataDxfId="5"/>
    <tableColumn id="53" xr3:uid="{1B0DAD5D-036D-4DC3-AAC9-98D972872BF2}" name="TPER_A1-A3_total" dataDxfId="4"/>
    <tableColumn id="54" xr3:uid="{16EA06C7-CB71-43FC-BF7E-A2A7069AAFEF}" name="TPER_A4-A5_total" dataDxfId="3"/>
    <tableColumn id="55" xr3:uid="{F97210A6-2B72-4DD9-814E-33D399828D8A}" name="TPER_B2, B4_total" dataDxfId="2"/>
    <tableColumn id="56" xr3:uid="{41252785-1E3F-48BD-A75E-5A17C8CA2667}" name="TPER_C1-C4_total" dataDxfId="1"/>
    <tableColumn id="57" xr3:uid="{A4DACFCB-81FD-4D01-8D0E-799F27CC3FFC}" name="TPER_D_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4-11-28T22:18:28.75" personId="{BA1AE488-86E8-4B2C-BC2C-1C51262A97F3}" id="{5D01DC7F-620B-4EFB-BA3D-0592249BF176}">
    <text>GRANULAR FILL &amp; SAND NEED TO BE REMOVED FROM CALCULATIONS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4-11-28T22:24:33.31" personId="{BA1AE488-86E8-4B2C-BC2C-1C51262A97F3}" id="{3FC69C88-E11C-43FD-99E0-01B46479E6D4}">
    <text>GRANULAR FILL + SAND NEED TO BE REMOVED FROM CALCULATIONS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" dT="2024-11-28T22:26:17.45" personId="{BA1AE488-86E8-4B2C-BC2C-1C51262A97F3}" id="{6435B4A0-8972-4107-95B1-B9A3F7A2A629}">
    <text>GRANULAR FILL AND SAND NEED TO BE REMOVED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" dT="2024-11-28T22:28:50.18" personId="{BA1AE488-86E8-4B2C-BC2C-1C51262A97F3}" id="{A19A597D-2984-43BA-8E81-4B71D5BF8EFE}">
    <text>GRANULAR FILL AND SAND NEED TO BE REMOVED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1" dT="2024-11-28T22:30:37.14" personId="{BA1AE488-86E8-4B2C-BC2C-1C51262A97F3}" id="{1402279F-B067-442D-8964-987DF355578A}">
    <text>GRANULAR FILL AND SAND NEED TO BE REMOVED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1" dT="2024-11-28T22:32:08.70" personId="{BA1AE488-86E8-4B2C-BC2C-1C51262A97F3}" id="{4AE2842C-15A3-40C6-8EA1-BF1044C15A3C}">
    <text>GRANULAR FILL AND SAND NEED TO BE REMOVED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1" dT="2024-11-28T22:33:24.72" personId="{BA1AE488-86E8-4B2C-BC2C-1C51262A97F3}" id="{250BC8D8-9080-4CA3-8F34-A78C05361730}">
    <text>GRANULAR FILL AND SAND NEED TO BE REMOVED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C43704-1C5A-4B64-B1DF-FC8B2389FFF7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64cddcc-8a47-4b86-a944-85e997612c5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90"/>
  <sheetViews>
    <sheetView tabSelected="1" topLeftCell="A36" zoomScale="70" zoomScaleNormal="70" workbookViewId="0">
      <selection activeCell="D61" sqref="D61"/>
    </sheetView>
  </sheetViews>
  <sheetFormatPr defaultRowHeight="14.4" x14ac:dyDescent="0.55000000000000004"/>
  <cols>
    <col min="1" max="1" width="48.15625" bestFit="1" customWidth="1"/>
    <col min="2" max="2" width="55.5234375" customWidth="1"/>
    <col min="3" max="3" width="33.734375" customWidth="1"/>
    <col min="4" max="4" width="130.47265625" customWidth="1"/>
    <col min="5" max="5" width="27.68359375" bestFit="1" customWidth="1"/>
    <col min="6" max="6" width="31.20703125" customWidth="1"/>
    <col min="7" max="7" width="20.578125" customWidth="1"/>
    <col min="8" max="8" width="23.83984375" customWidth="1"/>
    <col min="9" max="9" width="24.26171875" customWidth="1"/>
    <col min="10" max="10" width="24.41796875" customWidth="1"/>
    <col min="11" max="11" width="23.83984375" customWidth="1"/>
    <col min="12" max="12" width="18.578125" customWidth="1"/>
    <col min="13" max="13" width="23.41796875" customWidth="1"/>
    <col min="14" max="14" width="23.83984375" customWidth="1"/>
    <col min="15" max="15" width="24.15625" customWidth="1"/>
    <col min="16" max="16" width="23.41796875" customWidth="1"/>
    <col min="17" max="17" width="18.15625" customWidth="1"/>
    <col min="18" max="18" width="21.578125" customWidth="1"/>
    <col min="19" max="19" width="22" customWidth="1"/>
    <col min="20" max="20" width="22.26171875" customWidth="1"/>
    <col min="21" max="21" width="21.578125" customWidth="1"/>
    <col min="22" max="22" width="16.26171875" customWidth="1"/>
    <col min="23" max="23" width="21.41796875" customWidth="1"/>
    <col min="24" max="24" width="21.83984375" customWidth="1"/>
    <col min="25" max="25" width="22" customWidth="1"/>
    <col min="26" max="26" width="21.41796875" customWidth="1"/>
    <col min="27" max="27" width="16.15625" bestFit="1" customWidth="1"/>
    <col min="28" max="28" width="25.15625" customWidth="1"/>
    <col min="29" max="29" width="25.578125" customWidth="1"/>
    <col min="30" max="30" width="25.68359375" customWidth="1"/>
    <col min="31" max="31" width="25.15625" customWidth="1"/>
    <col min="32" max="32" width="19.83984375" customWidth="1"/>
    <col min="33" max="33" width="24.68359375" customWidth="1"/>
    <col min="34" max="34" width="25.15625" customWidth="1"/>
    <col min="35" max="35" width="25.26171875" bestFit="1" customWidth="1"/>
    <col min="36" max="36" width="24.68359375" customWidth="1"/>
    <col min="37" max="37" width="19.41796875" customWidth="1"/>
    <col min="38" max="38" width="24.68359375" customWidth="1"/>
    <col min="39" max="39" width="25.15625" customWidth="1"/>
    <col min="40" max="40" width="25.26171875" customWidth="1"/>
    <col min="41" max="41" width="24.68359375" customWidth="1"/>
    <col min="42" max="42" width="19.41796875" customWidth="1"/>
    <col min="43" max="43" width="22.83984375" customWidth="1"/>
    <col min="44" max="44" width="23.26171875" customWidth="1"/>
    <col min="45" max="45" width="23.578125" bestFit="1" customWidth="1"/>
    <col min="46" max="46" width="22.83984375" customWidth="1"/>
    <col min="47" max="47" width="17.578125" customWidth="1"/>
    <col min="48" max="48" width="26.15625" customWidth="1"/>
    <col min="49" max="49" width="26.578125" customWidth="1"/>
    <col min="50" max="50" width="27" bestFit="1" customWidth="1"/>
    <col min="51" max="51" width="26.15625" customWidth="1"/>
    <col min="52" max="52" width="20.83984375" customWidth="1"/>
    <col min="53" max="53" width="24.41796875" customWidth="1"/>
    <col min="54" max="54" width="24.83984375" customWidth="1"/>
    <col min="55" max="55" width="25.26171875" bestFit="1" customWidth="1"/>
    <col min="56" max="56" width="24.41796875" customWidth="1"/>
    <col min="57" max="57" width="19.15625" customWidth="1"/>
  </cols>
  <sheetData>
    <row r="1" spans="1:22" ht="16.8" x14ac:dyDescent="0.8">
      <c r="A1" s="3" t="s">
        <v>15</v>
      </c>
      <c r="B1" s="3" t="s">
        <v>16</v>
      </c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22" ht="16.8" x14ac:dyDescent="0.8">
      <c r="A2" s="3" t="s">
        <v>17</v>
      </c>
      <c r="B2" s="3" t="s">
        <v>18</v>
      </c>
      <c r="D2" s="1" t="s">
        <v>10</v>
      </c>
      <c r="E2" s="2">
        <v>1653695.87495149</v>
      </c>
      <c r="F2" s="2">
        <v>3.4968999637016253E-2</v>
      </c>
      <c r="G2" s="2">
        <v>10734.082382611849</v>
      </c>
      <c r="H2" s="2">
        <v>1714.9636882204511</v>
      </c>
      <c r="I2" s="2">
        <v>803.39855933528213</v>
      </c>
      <c r="J2" s="2">
        <v>25.694678067889967</v>
      </c>
      <c r="K2" s="2">
        <v>16466604.335058076</v>
      </c>
      <c r="L2" s="2">
        <v>20012254.378984921</v>
      </c>
      <c r="M2" s="2">
        <v>16821656.397425734</v>
      </c>
      <c r="N2" s="2">
        <v>3190597.9815591821</v>
      </c>
    </row>
    <row r="3" spans="1:22" ht="16.8" x14ac:dyDescent="0.8">
      <c r="A3" s="3" t="s">
        <v>19</v>
      </c>
      <c r="B3" s="3" t="s">
        <v>20</v>
      </c>
      <c r="D3" s="1" t="s">
        <v>11</v>
      </c>
      <c r="E3" s="2">
        <v>141855.7158453466</v>
      </c>
      <c r="F3" s="2">
        <v>1.4526679945807967E-2</v>
      </c>
      <c r="G3" s="2">
        <v>1292.8205834778473</v>
      </c>
      <c r="H3" s="2">
        <v>189.47751965023386</v>
      </c>
      <c r="I3" s="2">
        <v>104.52589965108015</v>
      </c>
      <c r="J3" s="2">
        <v>0.31796768565060707</v>
      </c>
      <c r="K3" s="2">
        <v>1780157.7023391663</v>
      </c>
      <c r="L3" s="2">
        <v>2027853.9811569904</v>
      </c>
      <c r="M3" s="2">
        <v>1818625.2565531232</v>
      </c>
      <c r="N3" s="2">
        <v>209228.72460386626</v>
      </c>
    </row>
    <row r="4" spans="1:22" ht="16.8" x14ac:dyDescent="0.8">
      <c r="A4" s="3" t="s">
        <v>21</v>
      </c>
      <c r="B4" s="3">
        <v>189</v>
      </c>
      <c r="D4" s="1" t="s">
        <v>12</v>
      </c>
      <c r="E4" s="2">
        <v>323356.60577242525</v>
      </c>
      <c r="F4" s="2">
        <v>8.5386760173795494E-3</v>
      </c>
      <c r="G4" s="2">
        <v>2711.573921093302</v>
      </c>
      <c r="H4" s="2">
        <v>464.63589758973831</v>
      </c>
      <c r="I4" s="2">
        <v>273.53370798013572</v>
      </c>
      <c r="J4" s="2">
        <v>21.842672406094852</v>
      </c>
      <c r="K4" s="2">
        <v>4516796.7298924327</v>
      </c>
      <c r="L4" s="2">
        <v>5165276.9441108257</v>
      </c>
      <c r="M4" s="2">
        <v>4839793.4198482251</v>
      </c>
      <c r="N4" s="2">
        <v>325483.52426260168</v>
      </c>
    </row>
    <row r="5" spans="1:22" ht="16.8" x14ac:dyDescent="0.8">
      <c r="A5" s="3" t="s">
        <v>22</v>
      </c>
      <c r="B5" s="3">
        <v>0</v>
      </c>
      <c r="D5" s="1" t="s">
        <v>13</v>
      </c>
      <c r="E5" s="2">
        <v>149857.31220538518</v>
      </c>
      <c r="F5" s="2">
        <v>1.4466851392887982E-2</v>
      </c>
      <c r="G5" s="2">
        <v>731.20790439537677</v>
      </c>
      <c r="H5" s="2">
        <v>174.08415216646952</v>
      </c>
      <c r="I5" s="2">
        <v>118.46210097220971</v>
      </c>
      <c r="J5" s="2">
        <v>7.7215384033923321E-2</v>
      </c>
      <c r="K5" s="2">
        <v>1488752.0099445833</v>
      </c>
      <c r="L5" s="2">
        <v>1503362.6802835774</v>
      </c>
      <c r="M5" s="2">
        <v>1626552.2051556548</v>
      </c>
      <c r="N5" s="2">
        <v>-123189.5248720774</v>
      </c>
    </row>
    <row r="6" spans="1:22" ht="16.8" x14ac:dyDescent="0.8">
      <c r="A6" s="3" t="s">
        <v>23</v>
      </c>
      <c r="B6" s="3" t="s">
        <v>24</v>
      </c>
      <c r="D6" s="1" t="s">
        <v>14</v>
      </c>
      <c r="E6" s="2">
        <v>-301798.135846149</v>
      </c>
      <c r="F6" s="2">
        <v>-5.4731112240718619E-3</v>
      </c>
      <c r="G6" s="2">
        <v>-738.49983812243431</v>
      </c>
      <c r="H6" s="2">
        <v>-441.84055906901051</v>
      </c>
      <c r="I6" s="2">
        <v>-101.7091386956595</v>
      </c>
      <c r="J6" s="2">
        <v>0.36776893255394949</v>
      </c>
      <c r="K6" s="2">
        <v>-2783354.8815567717</v>
      </c>
      <c r="L6" s="2">
        <v>-2841832.398811568</v>
      </c>
      <c r="M6" s="2">
        <v>-2710978.0479893419</v>
      </c>
      <c r="N6" s="2">
        <v>-130854.35082222515</v>
      </c>
    </row>
    <row r="7" spans="1:22" ht="16.8" x14ac:dyDescent="0.8">
      <c r="A7" s="3" t="s">
        <v>25</v>
      </c>
      <c r="B7" s="3">
        <v>50</v>
      </c>
      <c r="D7" s="11" t="s">
        <v>935</v>
      </c>
      <c r="E7" s="14">
        <f>E2+E3</f>
        <v>1795551.5907968367</v>
      </c>
      <c r="F7" s="14">
        <f t="shared" ref="F7:N7" si="0">F2+F3</f>
        <v>4.949567958282422E-2</v>
      </c>
      <c r="G7" s="14">
        <f t="shared" si="0"/>
        <v>12026.902966089696</v>
      </c>
      <c r="H7" s="14">
        <f t="shared" si="0"/>
        <v>1904.441207870685</v>
      </c>
      <c r="I7" s="14">
        <f t="shared" si="0"/>
        <v>907.92445898636231</v>
      </c>
      <c r="J7" s="14">
        <f t="shared" si="0"/>
        <v>26.012645753540575</v>
      </c>
      <c r="K7" s="14">
        <f t="shared" si="0"/>
        <v>18246762.037397243</v>
      </c>
      <c r="L7" s="14">
        <f t="shared" si="0"/>
        <v>22040108.360141911</v>
      </c>
      <c r="M7" s="14">
        <f t="shared" si="0"/>
        <v>18640281.653978858</v>
      </c>
      <c r="N7" s="14">
        <f t="shared" si="0"/>
        <v>3399826.7061630483</v>
      </c>
    </row>
    <row r="8" spans="1:22" ht="16.8" x14ac:dyDescent="0.8">
      <c r="A8" s="3" t="s">
        <v>26</v>
      </c>
      <c r="B8" s="3">
        <v>3720.96</v>
      </c>
      <c r="D8" s="11" t="s">
        <v>936</v>
      </c>
      <c r="E8" s="14">
        <f>SUM(E2:E5)</f>
        <v>2268765.5087746475</v>
      </c>
      <c r="F8" s="14">
        <f t="shared" ref="F8:N8" si="1">SUM(F2:F5)</f>
        <v>7.250120699309176E-2</v>
      </c>
      <c r="G8" s="14">
        <f t="shared" si="1"/>
        <v>15469.684791578375</v>
      </c>
      <c r="H8" s="14">
        <f t="shared" si="1"/>
        <v>2543.1612576268931</v>
      </c>
      <c r="I8" s="14">
        <f t="shared" si="1"/>
        <v>1299.9202679387079</v>
      </c>
      <c r="J8" s="14">
        <f t="shared" si="1"/>
        <v>47.932533543669351</v>
      </c>
      <c r="K8" s="14">
        <f t="shared" si="1"/>
        <v>24252310.77723426</v>
      </c>
      <c r="L8" s="14">
        <f t="shared" si="1"/>
        <v>28708747.984536313</v>
      </c>
      <c r="M8" s="14">
        <f t="shared" si="1"/>
        <v>25106627.27898274</v>
      </c>
      <c r="N8" s="14">
        <f t="shared" si="1"/>
        <v>3602120.7055535726</v>
      </c>
    </row>
    <row r="9" spans="1:22" ht="16.8" x14ac:dyDescent="0.8">
      <c r="A9" s="3" t="s">
        <v>27</v>
      </c>
      <c r="B9" s="3" t="s">
        <v>28</v>
      </c>
      <c r="D9" s="11" t="s">
        <v>934</v>
      </c>
      <c r="E9" s="8">
        <f>SUM(E2:E6)</f>
        <v>1966967.3729284985</v>
      </c>
      <c r="F9" s="8">
        <f t="shared" ref="F9:N9" si="2">SUM(F2:F6)</f>
        <v>6.7028095769019899E-2</v>
      </c>
      <c r="G9" s="8">
        <f t="shared" si="2"/>
        <v>14731.184953455941</v>
      </c>
      <c r="H9" s="8">
        <f t="shared" si="2"/>
        <v>2101.3206985578827</v>
      </c>
      <c r="I9" s="8">
        <f t="shared" si="2"/>
        <v>1198.2111292430484</v>
      </c>
      <c r="J9" s="8">
        <f t="shared" si="2"/>
        <v>48.300302476223301</v>
      </c>
      <c r="K9" s="8">
        <f t="shared" si="2"/>
        <v>21468955.895677488</v>
      </c>
      <c r="L9" s="8">
        <f t="shared" si="2"/>
        <v>25866915.585724745</v>
      </c>
      <c r="M9" s="8">
        <f t="shared" si="2"/>
        <v>22395649.230993398</v>
      </c>
      <c r="N9" s="8">
        <f t="shared" si="2"/>
        <v>3471266.3547313474</v>
      </c>
      <c r="S9" s="10"/>
      <c r="T9" s="10"/>
      <c r="U9" s="10"/>
      <c r="V9" s="10"/>
    </row>
    <row r="10" spans="1:22" ht="16.8" x14ac:dyDescent="0.8">
      <c r="A10" s="3" t="s">
        <v>29</v>
      </c>
      <c r="B10" s="3">
        <v>11</v>
      </c>
      <c r="D10" s="12" t="s">
        <v>933</v>
      </c>
      <c r="E10" s="8">
        <f>E7/$B$8</f>
        <v>482.55062962161287</v>
      </c>
      <c r="F10" s="8">
        <f t="shared" ref="F10:N10" si="3">F7/$B$8</f>
        <v>1.3301857473024224E-5</v>
      </c>
      <c r="G10" s="8">
        <f t="shared" si="3"/>
        <v>3.2322043145020896</v>
      </c>
      <c r="H10" s="8">
        <f t="shared" si="3"/>
        <v>0.51181448009940578</v>
      </c>
      <c r="I10" s="8">
        <f t="shared" si="3"/>
        <v>0.24400274633061422</v>
      </c>
      <c r="J10" s="8">
        <f t="shared" si="3"/>
        <v>6.9908426195230732E-3</v>
      </c>
      <c r="K10" s="8">
        <f t="shared" si="3"/>
        <v>4903.7780673259704</v>
      </c>
      <c r="L10" s="8">
        <f t="shared" si="3"/>
        <v>5923.2317359342505</v>
      </c>
      <c r="M10" s="8">
        <f t="shared" si="3"/>
        <v>5009.535618221872</v>
      </c>
      <c r="N10" s="8">
        <f t="shared" si="3"/>
        <v>913.69611771237749</v>
      </c>
    </row>
    <row r="11" spans="1:22" ht="16.8" x14ac:dyDescent="0.8">
      <c r="A11" s="3" t="s">
        <v>30</v>
      </c>
      <c r="B11" s="3" t="s">
        <v>31</v>
      </c>
      <c r="D11" s="12" t="s">
        <v>937</v>
      </c>
      <c r="E11" s="8">
        <f>E8/$B$8</f>
        <v>609.72585267636509</v>
      </c>
      <c r="F11" s="8">
        <f t="shared" ref="F11:N11" si="4">F8/$B$8</f>
        <v>1.9484543503045387E-5</v>
      </c>
      <c r="G11" s="8">
        <f t="shared" si="4"/>
        <v>4.1574445281804628</v>
      </c>
      <c r="H11" s="8">
        <f t="shared" si="4"/>
        <v>0.68346912023426565</v>
      </c>
      <c r="I11" s="8">
        <f t="shared" si="4"/>
        <v>0.34935077720231011</v>
      </c>
      <c r="J11" s="8">
        <f t="shared" si="4"/>
        <v>1.2881765335738453E-2</v>
      </c>
      <c r="K11" s="8">
        <f t="shared" si="4"/>
        <v>6517.7563793306726</v>
      </c>
      <c r="L11" s="8">
        <f t="shared" si="4"/>
        <v>7715.4142975297536</v>
      </c>
      <c r="M11" s="8">
        <f t="shared" si="4"/>
        <v>6747.3521024097918</v>
      </c>
      <c r="N11" s="8">
        <f t="shared" si="4"/>
        <v>968.06219511996164</v>
      </c>
    </row>
    <row r="12" spans="1:22" ht="16.8" x14ac:dyDescent="0.8">
      <c r="A12" s="3" t="s">
        <v>32</v>
      </c>
      <c r="B12" s="3" t="s">
        <v>33</v>
      </c>
      <c r="D12" s="12" t="s">
        <v>932</v>
      </c>
      <c r="E12" s="8">
        <f>E9/$B$8</f>
        <v>528.61825252851372</v>
      </c>
      <c r="F12" s="8">
        <f t="shared" ref="F12:N12" si="5">F9/$B$8</f>
        <v>1.8013656628671068E-5</v>
      </c>
      <c r="G12" s="8">
        <f t="shared" si="5"/>
        <v>3.9589742844470086</v>
      </c>
      <c r="H12" s="8">
        <f t="shared" si="5"/>
        <v>0.56472541993407144</v>
      </c>
      <c r="I12" s="8">
        <f t="shared" si="5"/>
        <v>0.32201666485075042</v>
      </c>
      <c r="J12" s="8">
        <f t="shared" si="5"/>
        <v>1.2980602445665446E-2</v>
      </c>
      <c r="K12" s="8">
        <f t="shared" si="5"/>
        <v>5769.7357390774123</v>
      </c>
      <c r="L12" s="8">
        <f t="shared" si="5"/>
        <v>6951.6779502399231</v>
      </c>
      <c r="M12" s="8">
        <f t="shared" si="5"/>
        <v>6018.7825805688308</v>
      </c>
      <c r="N12" s="8">
        <f t="shared" si="5"/>
        <v>932.89536967109223</v>
      </c>
    </row>
    <row r="13" spans="1:22" ht="16.8" x14ac:dyDescent="0.8">
      <c r="A13" s="3" t="s">
        <v>34</v>
      </c>
      <c r="B13" s="3" t="s">
        <v>28</v>
      </c>
      <c r="D13" s="13" t="s">
        <v>939</v>
      </c>
      <c r="E13" s="8">
        <f>E7/$B$4</f>
        <v>9500.2729671790294</v>
      </c>
      <c r="F13" s="8">
        <f t="shared" ref="F13:N13" si="6">F7/$B$4</f>
        <v>2.6188190255462549E-4</v>
      </c>
      <c r="G13" s="8">
        <f t="shared" si="6"/>
        <v>63.634407227987808</v>
      </c>
      <c r="H13" s="8">
        <f t="shared" si="6"/>
        <v>10.076408507252301</v>
      </c>
      <c r="I13" s="8">
        <f t="shared" si="6"/>
        <v>4.803833116329959</v>
      </c>
      <c r="J13" s="8">
        <f t="shared" si="6"/>
        <v>0.13763304631502948</v>
      </c>
      <c r="K13" s="8">
        <f t="shared" si="6"/>
        <v>96543.714483583302</v>
      </c>
      <c r="L13" s="8">
        <f t="shared" si="6"/>
        <v>116614.3299478408</v>
      </c>
      <c r="M13" s="8">
        <f t="shared" si="6"/>
        <v>98625.828857030996</v>
      </c>
      <c r="N13" s="8">
        <f t="shared" si="6"/>
        <v>17988.501090809779</v>
      </c>
    </row>
    <row r="14" spans="1:22" ht="16.8" x14ac:dyDescent="0.8">
      <c r="A14" s="3" t="s">
        <v>35</v>
      </c>
      <c r="B14" s="3" t="s">
        <v>36</v>
      </c>
      <c r="D14" s="13" t="s">
        <v>940</v>
      </c>
      <c r="E14" s="8">
        <f>E8/$B$4</f>
        <v>12004.050310976971</v>
      </c>
      <c r="F14" s="8">
        <f t="shared" ref="F14:N14" si="7">F8/$B$4</f>
        <v>3.8360426980471829E-4</v>
      </c>
      <c r="G14" s="8">
        <f t="shared" si="7"/>
        <v>81.850184082425258</v>
      </c>
      <c r="H14" s="8">
        <f t="shared" si="7"/>
        <v>13.455879669983561</v>
      </c>
      <c r="I14" s="8">
        <f t="shared" si="7"/>
        <v>6.8778850155487188</v>
      </c>
      <c r="J14" s="8">
        <f t="shared" si="7"/>
        <v>0.25361128859084314</v>
      </c>
      <c r="K14" s="8">
        <f t="shared" si="7"/>
        <v>128319.10464145111</v>
      </c>
      <c r="L14" s="8">
        <f t="shared" si="7"/>
        <v>151898.1374843191</v>
      </c>
      <c r="M14" s="8">
        <f t="shared" si="7"/>
        <v>132839.29777239545</v>
      </c>
      <c r="N14" s="8">
        <f t="shared" si="7"/>
        <v>19058.839711923665</v>
      </c>
    </row>
    <row r="15" spans="1:22" ht="16.8" x14ac:dyDescent="0.8">
      <c r="A15" s="3" t="s">
        <v>37</v>
      </c>
      <c r="B15" s="3" t="s">
        <v>28</v>
      </c>
      <c r="D15" s="13" t="s">
        <v>938</v>
      </c>
      <c r="E15" s="8">
        <f>E9/$B$4</f>
        <v>10407.234777399462</v>
      </c>
      <c r="F15" s="8">
        <f t="shared" ref="F15:N15" si="8">F9/$B$4</f>
        <v>3.5464600935989363E-4</v>
      </c>
      <c r="G15" s="8">
        <f t="shared" si="8"/>
        <v>77.942777531512917</v>
      </c>
      <c r="H15" s="8">
        <f t="shared" si="8"/>
        <v>11.118098934168691</v>
      </c>
      <c r="I15" s="8">
        <f t="shared" si="8"/>
        <v>6.3397414245663937</v>
      </c>
      <c r="J15" s="8">
        <f t="shared" si="8"/>
        <v>0.25555715595885342</v>
      </c>
      <c r="K15" s="8">
        <f t="shared" si="8"/>
        <v>113592.35923638883</v>
      </c>
      <c r="L15" s="8">
        <f t="shared" si="8"/>
        <v>136861.98722605684</v>
      </c>
      <c r="M15" s="8">
        <f t="shared" si="8"/>
        <v>118495.49857668464</v>
      </c>
      <c r="N15" s="8">
        <f t="shared" si="8"/>
        <v>18366.488649372208</v>
      </c>
    </row>
    <row r="16" spans="1:22" ht="16.8" x14ac:dyDescent="0.8">
      <c r="A16" s="3" t="s">
        <v>38</v>
      </c>
      <c r="B16" s="3" t="s">
        <v>39</v>
      </c>
    </row>
    <row r="23" spans="1:57" ht="16.8" x14ac:dyDescent="0.8">
      <c r="A23" s="4" t="s">
        <v>40</v>
      </c>
      <c r="B23" s="4" t="s">
        <v>41</v>
      </c>
      <c r="C23" s="4" t="s">
        <v>42</v>
      </c>
      <c r="D23" s="4" t="s">
        <v>43</v>
      </c>
      <c r="E23" s="4" t="s">
        <v>44</v>
      </c>
      <c r="F23" s="4" t="s">
        <v>45</v>
      </c>
      <c r="G23" s="4" t="s">
        <v>46</v>
      </c>
      <c r="H23" s="4" t="s">
        <v>47</v>
      </c>
      <c r="I23" s="4" t="s">
        <v>48</v>
      </c>
      <c r="J23" s="4" t="s">
        <v>49</v>
      </c>
      <c r="K23" s="4" t="s">
        <v>50</v>
      </c>
      <c r="L23" s="4" t="s">
        <v>51</v>
      </c>
      <c r="M23" s="4" t="s">
        <v>52</v>
      </c>
      <c r="N23" s="4" t="s">
        <v>53</v>
      </c>
      <c r="O23" s="4" t="s">
        <v>54</v>
      </c>
      <c r="P23" s="4" t="s">
        <v>55</v>
      </c>
      <c r="Q23" s="4" t="s">
        <v>56</v>
      </c>
      <c r="R23" s="4" t="s">
        <v>57</v>
      </c>
      <c r="S23" s="4" t="s">
        <v>58</v>
      </c>
      <c r="T23" s="4" t="s">
        <v>59</v>
      </c>
      <c r="U23" s="4" t="s">
        <v>60</v>
      </c>
      <c r="V23" s="4" t="s">
        <v>61</v>
      </c>
      <c r="W23" s="4" t="s">
        <v>62</v>
      </c>
      <c r="X23" s="4" t="s">
        <v>63</v>
      </c>
      <c r="Y23" s="4" t="s">
        <v>64</v>
      </c>
      <c r="Z23" s="4" t="s">
        <v>65</v>
      </c>
      <c r="AA23" s="4" t="s">
        <v>66</v>
      </c>
      <c r="AB23" s="4" t="s">
        <v>67</v>
      </c>
      <c r="AC23" s="4" t="s">
        <v>68</v>
      </c>
      <c r="AD23" s="4" t="s">
        <v>69</v>
      </c>
      <c r="AE23" s="4" t="s">
        <v>70</v>
      </c>
      <c r="AF23" s="4" t="s">
        <v>71</v>
      </c>
      <c r="AG23" s="4" t="s">
        <v>72</v>
      </c>
      <c r="AH23" s="4" t="s">
        <v>73</v>
      </c>
      <c r="AI23" s="4" t="s">
        <v>74</v>
      </c>
      <c r="AJ23" s="4" t="s">
        <v>75</v>
      </c>
      <c r="AK23" s="4" t="s">
        <v>76</v>
      </c>
      <c r="AL23" s="4" t="s">
        <v>77</v>
      </c>
      <c r="AM23" s="4" t="s">
        <v>78</v>
      </c>
      <c r="AN23" s="4" t="s">
        <v>79</v>
      </c>
      <c r="AO23" s="4" t="s">
        <v>80</v>
      </c>
      <c r="AP23" s="4" t="s">
        <v>81</v>
      </c>
      <c r="AQ23" s="4" t="s">
        <v>82</v>
      </c>
      <c r="AR23" s="4" t="s">
        <v>83</v>
      </c>
      <c r="AS23" s="4" t="s">
        <v>84</v>
      </c>
      <c r="AT23" s="4" t="s">
        <v>85</v>
      </c>
      <c r="AU23" s="4" t="s">
        <v>86</v>
      </c>
      <c r="AV23" s="4" t="s">
        <v>87</v>
      </c>
      <c r="AW23" s="4" t="s">
        <v>88</v>
      </c>
      <c r="AX23" s="4" t="s">
        <v>89</v>
      </c>
      <c r="AY23" s="4" t="s">
        <v>90</v>
      </c>
      <c r="AZ23" s="4" t="s">
        <v>91</v>
      </c>
      <c r="BA23" s="4" t="s">
        <v>92</v>
      </c>
      <c r="BB23" s="4" t="s">
        <v>93</v>
      </c>
      <c r="BC23" s="4" t="s">
        <v>94</v>
      </c>
      <c r="BD23" s="4" t="s">
        <v>95</v>
      </c>
      <c r="BE23" s="4" t="s">
        <v>96</v>
      </c>
    </row>
    <row r="24" spans="1:57" ht="15.3" x14ac:dyDescent="0.7">
      <c r="A24" s="9" t="s">
        <v>231</v>
      </c>
      <c r="B24" t="s">
        <v>211</v>
      </c>
      <c r="C24" t="s">
        <v>246</v>
      </c>
      <c r="D24" t="s">
        <v>247</v>
      </c>
      <c r="E24" s="6">
        <v>823.65201017655193</v>
      </c>
      <c r="F24" s="7">
        <v>0</v>
      </c>
      <c r="G24" s="7">
        <v>4</v>
      </c>
      <c r="H24" s="8">
        <v>2474.4287098148156</v>
      </c>
      <c r="I24" s="8">
        <v>143.2758648488757</v>
      </c>
      <c r="J24" s="8">
        <v>0</v>
      </c>
      <c r="K24" s="8">
        <v>110.60637377483799</v>
      </c>
      <c r="L24" s="8">
        <v>-924.95218480833444</v>
      </c>
      <c r="M24" s="8">
        <v>1.0883691259542807E-5</v>
      </c>
      <c r="N24" s="8">
        <v>1.9242273111491935E-5</v>
      </c>
      <c r="O24" s="8">
        <v>0</v>
      </c>
      <c r="P24" s="8">
        <v>1.1729083765252366E-5</v>
      </c>
      <c r="Q24" s="8">
        <v>-4.1345218027900497E-9</v>
      </c>
      <c r="R24" s="8">
        <v>7.1597227065175923</v>
      </c>
      <c r="S24" s="8">
        <v>2.5023201448199579</v>
      </c>
      <c r="T24" s="8">
        <v>0</v>
      </c>
      <c r="U24" s="8">
        <v>1.1989795325192638</v>
      </c>
      <c r="V24" s="8">
        <v>-0.94328509528241355</v>
      </c>
      <c r="W24" s="8">
        <v>0.60398227895258494</v>
      </c>
      <c r="X24" s="8">
        <v>0.25325503841774705</v>
      </c>
      <c r="Y24" s="8">
        <v>0</v>
      </c>
      <c r="Z24" s="8">
        <v>0.14601858594982731</v>
      </c>
      <c r="AA24" s="8">
        <v>-2.6376377231714331E-2</v>
      </c>
      <c r="AB24" s="8">
        <v>0.9498813210291237</v>
      </c>
      <c r="AC24" s="8">
        <v>0.14767881557678297</v>
      </c>
      <c r="AD24" s="8">
        <v>0</v>
      </c>
      <c r="AE24" s="8">
        <v>7.761264571791647E-2</v>
      </c>
      <c r="AF24" s="8">
        <v>-0.40656396002316697</v>
      </c>
      <c r="AG24" s="8">
        <v>1.9880755386479801E-3</v>
      </c>
      <c r="AH24" s="8">
        <v>5.6095292882924975E-5</v>
      </c>
      <c r="AI24" s="8">
        <v>0</v>
      </c>
      <c r="AJ24" s="8">
        <v>3.3748777853120764E-5</v>
      </c>
      <c r="AK24" s="8">
        <v>-2.9833196490763859E-3</v>
      </c>
      <c r="AL24" s="8">
        <v>25368.32530354854</v>
      </c>
      <c r="AM24" s="8">
        <v>1938.6190185646556</v>
      </c>
      <c r="AN24" s="8">
        <v>0</v>
      </c>
      <c r="AO24" s="8">
        <v>820.34488380559935</v>
      </c>
      <c r="AP24" s="8">
        <v>-8550.5509035954838</v>
      </c>
      <c r="AQ24" s="8">
        <v>26366.144331643198</v>
      </c>
      <c r="AR24" s="8">
        <v>2058.854195468316</v>
      </c>
      <c r="AS24" s="8">
        <v>0</v>
      </c>
      <c r="AT24" s="8">
        <v>1598.1449401610273</v>
      </c>
      <c r="AU24" s="8">
        <v>-7563.4054574657857</v>
      </c>
      <c r="AV24" s="8">
        <v>25674.776054630638</v>
      </c>
      <c r="AW24" s="8">
        <v>2016.5621879050773</v>
      </c>
      <c r="AX24" s="8">
        <v>0</v>
      </c>
      <c r="AY24" s="8">
        <v>1515.2376722357808</v>
      </c>
      <c r="AZ24" s="8">
        <v>-8240.0879174470138</v>
      </c>
      <c r="BA24" s="8">
        <v>691.36827701255572</v>
      </c>
      <c r="BB24" s="8">
        <v>42.292007563238997</v>
      </c>
      <c r="BC24" s="8">
        <v>0</v>
      </c>
      <c r="BD24" s="8">
        <v>82.907267925246529</v>
      </c>
      <c r="BE24" s="8">
        <v>676.68245998122745</v>
      </c>
    </row>
    <row r="25" spans="1:57" ht="15.3" x14ac:dyDescent="0.7">
      <c r="A25" s="9" t="s">
        <v>231</v>
      </c>
      <c r="B25" t="s">
        <v>211</v>
      </c>
      <c r="C25" t="s">
        <v>244</v>
      </c>
      <c r="D25" t="s">
        <v>245</v>
      </c>
      <c r="E25" s="6">
        <v>637.43503396272695</v>
      </c>
      <c r="F25" s="7">
        <v>0</v>
      </c>
      <c r="G25" s="7">
        <v>4</v>
      </c>
      <c r="H25" s="8">
        <v>1914.1568156379396</v>
      </c>
      <c r="I25" s="8">
        <v>110.87470224172567</v>
      </c>
      <c r="J25" s="8">
        <v>0</v>
      </c>
      <c r="K25" s="8">
        <v>85.59971535617953</v>
      </c>
      <c r="L25" s="8">
        <v>-715.83256041688958</v>
      </c>
      <c r="M25" s="8">
        <v>8.316005472200109E-6</v>
      </c>
      <c r="N25" s="8">
        <v>1.489077589560722E-5</v>
      </c>
      <c r="O25" s="8">
        <v>0</v>
      </c>
      <c r="P25" s="8">
        <v>9.0772909139779773E-6</v>
      </c>
      <c r="Q25" s="8">
        <v>-3.199760351724494E-9</v>
      </c>
      <c r="R25" s="8">
        <v>5.5276720021808323</v>
      </c>
      <c r="S25" s="8">
        <v>1.9364448911537819</v>
      </c>
      <c r="T25" s="8">
        <v>0</v>
      </c>
      <c r="U25" s="8">
        <v>0.92790589908013199</v>
      </c>
      <c r="V25" s="8">
        <v>-0.73002063895769875</v>
      </c>
      <c r="W25" s="8">
        <v>0.46644238562416618</v>
      </c>
      <c r="X25" s="8">
        <v>0.19598750377721411</v>
      </c>
      <c r="Y25" s="8">
        <v>0</v>
      </c>
      <c r="Z25" s="8">
        <v>0.11300568825682361</v>
      </c>
      <c r="AA25" s="8">
        <v>-2.0413022379326875E-2</v>
      </c>
      <c r="AB25" s="8">
        <v>0.73456437238231231</v>
      </c>
      <c r="AC25" s="8">
        <v>0.11428494990310874</v>
      </c>
      <c r="AD25" s="8">
        <v>0</v>
      </c>
      <c r="AE25" s="8">
        <v>6.0065438859953135E-2</v>
      </c>
      <c r="AF25" s="8">
        <v>-0.31464515167010521</v>
      </c>
      <c r="AG25" s="8">
        <v>1.5345723084108176E-3</v>
      </c>
      <c r="AH25" s="8">
        <v>4.3372626016139843E-5</v>
      </c>
      <c r="AI25" s="8">
        <v>0</v>
      </c>
      <c r="AJ25" s="8">
        <v>2.611861938198059E-5</v>
      </c>
      <c r="AK25" s="8">
        <v>-2.3088299892852181E-3</v>
      </c>
      <c r="AL25" s="8">
        <v>19621.346593535542</v>
      </c>
      <c r="AM25" s="8">
        <v>1500.2072323014174</v>
      </c>
      <c r="AN25" s="8">
        <v>0</v>
      </c>
      <c r="AO25" s="8">
        <v>634.87560572781581</v>
      </c>
      <c r="AP25" s="8">
        <v>-6617.3828732174179</v>
      </c>
      <c r="AQ25" s="8">
        <v>20391.6514579375</v>
      </c>
      <c r="AR25" s="8">
        <v>1593.239601027364</v>
      </c>
      <c r="AS25" s="8">
        <v>0</v>
      </c>
      <c r="AT25" s="8">
        <v>1236.8252145594117</v>
      </c>
      <c r="AU25" s="8">
        <v>-5853.4181366474722</v>
      </c>
      <c r="AV25" s="8">
        <v>19857.873517428972</v>
      </c>
      <c r="AW25" s="8">
        <v>1560.5220746084776</v>
      </c>
      <c r="AX25" s="8">
        <v>0</v>
      </c>
      <c r="AY25" s="8">
        <v>1172.6621985129161</v>
      </c>
      <c r="AZ25" s="8">
        <v>-6377.1115187199048</v>
      </c>
      <c r="BA25" s="8">
        <v>533.77794050852765</v>
      </c>
      <c r="BB25" s="8">
        <v>32.717526418886294</v>
      </c>
      <c r="BC25" s="8">
        <v>0</v>
      </c>
      <c r="BD25" s="8">
        <v>64.163016046495557</v>
      </c>
      <c r="BE25" s="8">
        <v>523.69338207243163</v>
      </c>
    </row>
    <row r="26" spans="1:57" ht="15.3" x14ac:dyDescent="0.7">
      <c r="A26" s="9" t="s">
        <v>231</v>
      </c>
      <c r="B26" t="s">
        <v>211</v>
      </c>
      <c r="C26" t="s">
        <v>242</v>
      </c>
      <c r="D26" t="s">
        <v>243</v>
      </c>
      <c r="E26" s="6">
        <v>709.05694789112283</v>
      </c>
      <c r="F26" s="7">
        <v>0</v>
      </c>
      <c r="G26" s="7">
        <v>4</v>
      </c>
      <c r="H26" s="8">
        <v>2118.7953569776714</v>
      </c>
      <c r="I26" s="8">
        <v>123.22818137257755</v>
      </c>
      <c r="J26" s="8">
        <v>0</v>
      </c>
      <c r="K26" s="8">
        <v>95.217660901817624</v>
      </c>
      <c r="L26" s="8">
        <v>-796.26318518283176</v>
      </c>
      <c r="M26" s="8">
        <v>7.9142020775410213E-6</v>
      </c>
      <c r="N26" s="8">
        <v>1.6550534922434241E-5</v>
      </c>
      <c r="O26" s="8">
        <v>0</v>
      </c>
      <c r="P26" s="8">
        <v>1.0097211241391226E-5</v>
      </c>
      <c r="Q26" s="8">
        <v>-3.5592839867497161E-9</v>
      </c>
      <c r="R26" s="8">
        <v>5.982326722758299</v>
      </c>
      <c r="S26" s="8">
        <v>2.1523586485991033</v>
      </c>
      <c r="T26" s="8">
        <v>0</v>
      </c>
      <c r="U26" s="8">
        <v>1.032164988864416</v>
      </c>
      <c r="V26" s="8">
        <v>-0.81204542985182171</v>
      </c>
      <c r="W26" s="8">
        <v>0.50652443944167269</v>
      </c>
      <c r="X26" s="8">
        <v>0.2178852995874084</v>
      </c>
      <c r="Y26" s="8">
        <v>0</v>
      </c>
      <c r="Z26" s="8">
        <v>0.12570295660028685</v>
      </c>
      <c r="AA26" s="8">
        <v>-2.2706620399475949E-2</v>
      </c>
      <c r="AB26" s="8">
        <v>0.81009358694533928</v>
      </c>
      <c r="AC26" s="8">
        <v>0.12705589442843393</v>
      </c>
      <c r="AD26" s="8">
        <v>0</v>
      </c>
      <c r="AE26" s="8">
        <v>6.6814364574554572E-2</v>
      </c>
      <c r="AF26" s="8">
        <v>-0.3499985394982067</v>
      </c>
      <c r="AG26" s="8">
        <v>1.6567413788996226E-3</v>
      </c>
      <c r="AH26" s="8">
        <v>4.7743406938110088E-5</v>
      </c>
      <c r="AI26" s="8">
        <v>0</v>
      </c>
      <c r="AJ26" s="8">
        <v>2.9053295717034571E-5</v>
      </c>
      <c r="AK26" s="8">
        <v>-2.5682490892049038E-3</v>
      </c>
      <c r="AL26" s="8">
        <v>21682.02710174743</v>
      </c>
      <c r="AM26" s="8">
        <v>1667.3301909078123</v>
      </c>
      <c r="AN26" s="8">
        <v>0</v>
      </c>
      <c r="AO26" s="8">
        <v>706.20994345004192</v>
      </c>
      <c r="AP26" s="8">
        <v>-7360.9090387474607</v>
      </c>
      <c r="AQ26" s="8">
        <v>22514.908586191905</v>
      </c>
      <c r="AR26" s="8">
        <v>1770.5758898883325</v>
      </c>
      <c r="AS26" s="8">
        <v>0</v>
      </c>
      <c r="AT26" s="8">
        <v>1375.7943397908057</v>
      </c>
      <c r="AU26" s="8">
        <v>-6511.1055677314544</v>
      </c>
      <c r="AV26" s="8">
        <v>21937.148442278831</v>
      </c>
      <c r="AW26" s="8">
        <v>1734.3421653664345</v>
      </c>
      <c r="AX26" s="8">
        <v>0</v>
      </c>
      <c r="AY26" s="8">
        <v>1304.4219960986363</v>
      </c>
      <c r="AZ26" s="8">
        <v>-7093.6409028457329</v>
      </c>
      <c r="BA26" s="8">
        <v>577.76014391307444</v>
      </c>
      <c r="BB26" s="8">
        <v>36.233724521898147</v>
      </c>
      <c r="BC26" s="8">
        <v>0</v>
      </c>
      <c r="BD26" s="8">
        <v>71.372343692169167</v>
      </c>
      <c r="BE26" s="8">
        <v>582.53533511427759</v>
      </c>
    </row>
    <row r="27" spans="1:57" ht="15.3" x14ac:dyDescent="0.7">
      <c r="A27" s="9" t="s">
        <v>226</v>
      </c>
      <c r="B27" t="s">
        <v>211</v>
      </c>
      <c r="C27" t="s">
        <v>227</v>
      </c>
      <c r="D27" t="s">
        <v>228</v>
      </c>
      <c r="E27" s="6">
        <v>1110.1396658901388</v>
      </c>
      <c r="F27" s="7">
        <v>0</v>
      </c>
      <c r="G27" s="7">
        <v>4</v>
      </c>
      <c r="H27" s="8">
        <v>3289.5444533119708</v>
      </c>
      <c r="I27" s="8">
        <v>192.65539715366603</v>
      </c>
      <c r="J27" s="8">
        <v>0</v>
      </c>
      <c r="K27" s="8">
        <v>149.07815595739081</v>
      </c>
      <c r="L27" s="8">
        <v>-1246.6746838721069</v>
      </c>
      <c r="M27" s="8">
        <v>8.8362038334488225E-6</v>
      </c>
      <c r="N27" s="8">
        <v>2.5876906480325519E-5</v>
      </c>
      <c r="O27" s="8">
        <v>0</v>
      </c>
      <c r="P27" s="8">
        <v>1.5808765074905412E-5</v>
      </c>
      <c r="Q27" s="8">
        <v>-5.572616342890954E-9</v>
      </c>
      <c r="R27" s="8">
        <v>8.9235021693322025</v>
      </c>
      <c r="S27" s="8">
        <v>3.3654267804062994</v>
      </c>
      <c r="T27" s="8">
        <v>0</v>
      </c>
      <c r="U27" s="8">
        <v>1.6160158916564045</v>
      </c>
      <c r="V27" s="8">
        <v>-1.2713842588589093</v>
      </c>
      <c r="W27" s="8">
        <v>0.76024867576266064</v>
      </c>
      <c r="X27" s="8">
        <v>0.3408056034739258</v>
      </c>
      <c r="Y27" s="8">
        <v>0</v>
      </c>
      <c r="Z27" s="8">
        <v>0.19680765932368091</v>
      </c>
      <c r="AA27" s="8">
        <v>-3.5550769312310736E-2</v>
      </c>
      <c r="AB27" s="8">
        <v>1.2496896637536365</v>
      </c>
      <c r="AC27" s="8">
        <v>0.19873950852280844</v>
      </c>
      <c r="AD27" s="8">
        <v>0</v>
      </c>
      <c r="AE27" s="8">
        <v>0.10460834857632254</v>
      </c>
      <c r="AF27" s="8">
        <v>-0.5479775113355746</v>
      </c>
      <c r="AG27" s="8">
        <v>2.4601928484643126E-3</v>
      </c>
      <c r="AH27" s="8">
        <v>7.3412826849417217E-5</v>
      </c>
      <c r="AI27" s="8">
        <v>0</v>
      </c>
      <c r="AJ27" s="8">
        <v>4.548748319333683E-5</v>
      </c>
      <c r="AK27" s="8">
        <v>-4.0209960487551412E-3</v>
      </c>
      <c r="AL27" s="8">
        <v>33563.61075150418</v>
      </c>
      <c r="AM27" s="8">
        <v>2606.636487141322</v>
      </c>
      <c r="AN27" s="8">
        <v>0</v>
      </c>
      <c r="AO27" s="8">
        <v>1105.6822346945071</v>
      </c>
      <c r="AP27" s="8">
        <v>-11524.65556571569</v>
      </c>
      <c r="AQ27" s="8">
        <v>34803.836656001477</v>
      </c>
      <c r="AR27" s="8">
        <v>2767.6459890256056</v>
      </c>
      <c r="AS27" s="8">
        <v>0</v>
      </c>
      <c r="AT27" s="8">
        <v>2154.0214410866088</v>
      </c>
      <c r="AU27" s="8">
        <v>-10194.155181801743</v>
      </c>
      <c r="AV27" s="8">
        <v>33941.809214739638</v>
      </c>
      <c r="AW27" s="8">
        <v>2711.3418855440077</v>
      </c>
      <c r="AX27" s="8">
        <v>0</v>
      </c>
      <c r="AY27" s="8">
        <v>2042.2768625786675</v>
      </c>
      <c r="AZ27" s="8">
        <v>-11106.205453950359</v>
      </c>
      <c r="BA27" s="8">
        <v>862.02744126183802</v>
      </c>
      <c r="BB27" s="8">
        <v>56.304103481597515</v>
      </c>
      <c r="BC27" s="8">
        <v>0</v>
      </c>
      <c r="BD27" s="8">
        <v>111.74457850794133</v>
      </c>
      <c r="BE27" s="8">
        <v>912.05027214861389</v>
      </c>
    </row>
    <row r="28" spans="1:57" ht="15.3" x14ac:dyDescent="0.7">
      <c r="A28" s="9" t="s">
        <v>231</v>
      </c>
      <c r="B28" t="s">
        <v>211</v>
      </c>
      <c r="C28" t="s">
        <v>227</v>
      </c>
      <c r="D28" t="s">
        <v>228</v>
      </c>
      <c r="E28" s="6">
        <v>401.08271799901905</v>
      </c>
      <c r="F28" s="7">
        <v>0</v>
      </c>
      <c r="G28" s="7">
        <v>4</v>
      </c>
      <c r="H28" s="8">
        <v>1188.4805766804575</v>
      </c>
      <c r="I28" s="8">
        <v>69.604530584550517</v>
      </c>
      <c r="J28" s="8">
        <v>0</v>
      </c>
      <c r="K28" s="8">
        <v>53.860495055573615</v>
      </c>
      <c r="L28" s="8">
        <v>-450.41149868927863</v>
      </c>
      <c r="M28" s="8">
        <v>3.1924349333750676E-6</v>
      </c>
      <c r="N28" s="8">
        <v>9.3490758896660212E-6</v>
      </c>
      <c r="O28" s="8">
        <v>0</v>
      </c>
      <c r="P28" s="8">
        <v>5.7115538335142305E-6</v>
      </c>
      <c r="Q28" s="8">
        <v>-2.013332356141254E-9</v>
      </c>
      <c r="R28" s="8">
        <v>3.2239749773071278</v>
      </c>
      <c r="S28" s="8">
        <v>1.2158961271145377</v>
      </c>
      <c r="T28" s="8">
        <v>0</v>
      </c>
      <c r="U28" s="8">
        <v>0.58385090279199292</v>
      </c>
      <c r="V28" s="8">
        <v>-0.45933882900709117</v>
      </c>
      <c r="W28" s="8">
        <v>0.2746704893078008</v>
      </c>
      <c r="X28" s="8">
        <v>0.12312976641638645</v>
      </c>
      <c r="Y28" s="8">
        <v>0</v>
      </c>
      <c r="Z28" s="8">
        <v>7.11047027233946E-2</v>
      </c>
      <c r="AA28" s="8">
        <v>-1.2844148912834884E-2</v>
      </c>
      <c r="AB28" s="8">
        <v>0.4515007817432507</v>
      </c>
      <c r="AC28" s="8">
        <v>7.180266114372455E-2</v>
      </c>
      <c r="AD28" s="8">
        <v>0</v>
      </c>
      <c r="AE28" s="8">
        <v>3.7793984001768255E-2</v>
      </c>
      <c r="AF28" s="8">
        <v>-0.19797897183736948</v>
      </c>
      <c r="AG28" s="8">
        <v>8.888438678322704E-4</v>
      </c>
      <c r="AH28" s="8">
        <v>2.6523343893983074E-5</v>
      </c>
      <c r="AI28" s="8">
        <v>0</v>
      </c>
      <c r="AJ28" s="8">
        <v>1.6434187476302388E-5</v>
      </c>
      <c r="AK28" s="8">
        <v>-1.4527469595502489E-3</v>
      </c>
      <c r="AL28" s="8">
        <v>12126.207755382193</v>
      </c>
      <c r="AM28" s="8">
        <v>941.75253728977077</v>
      </c>
      <c r="AN28" s="8">
        <v>0</v>
      </c>
      <c r="AO28" s="8">
        <v>399.47229124446824</v>
      </c>
      <c r="AP28" s="8">
        <v>-4163.7465269682616</v>
      </c>
      <c r="AQ28" s="8">
        <v>12574.289372490894</v>
      </c>
      <c r="AR28" s="8">
        <v>999.92371216409265</v>
      </c>
      <c r="AS28" s="8">
        <v>0</v>
      </c>
      <c r="AT28" s="8">
        <v>778.22710129580935</v>
      </c>
      <c r="AU28" s="8">
        <v>-3683.0496140703181</v>
      </c>
      <c r="AV28" s="8">
        <v>12262.847200164035</v>
      </c>
      <c r="AW28" s="8">
        <v>979.58158445461208</v>
      </c>
      <c r="AX28" s="8">
        <v>0</v>
      </c>
      <c r="AY28" s="8">
        <v>737.85486648003689</v>
      </c>
      <c r="AZ28" s="8">
        <v>-4012.5645511046578</v>
      </c>
      <c r="BA28" s="8">
        <v>311.4421723268585</v>
      </c>
      <c r="BB28" s="8">
        <v>20.342127709480454</v>
      </c>
      <c r="BC28" s="8">
        <v>0</v>
      </c>
      <c r="BD28" s="8">
        <v>40.372234815772472</v>
      </c>
      <c r="BE28" s="8">
        <v>329.51493703433891</v>
      </c>
    </row>
    <row r="29" spans="1:57" ht="15.3" x14ac:dyDescent="0.7">
      <c r="A29" s="9" t="s">
        <v>231</v>
      </c>
      <c r="B29" t="s">
        <v>211</v>
      </c>
      <c r="C29" t="s">
        <v>240</v>
      </c>
      <c r="D29" t="s">
        <v>241</v>
      </c>
      <c r="E29" s="6">
        <v>1224.7347281755749</v>
      </c>
      <c r="F29" s="7">
        <v>0</v>
      </c>
      <c r="G29" s="7">
        <v>4</v>
      </c>
      <c r="H29" s="8">
        <v>3677.2449625599825</v>
      </c>
      <c r="I29" s="8">
        <v>213.02375219407389</v>
      </c>
      <c r="J29" s="8">
        <v>0</v>
      </c>
      <c r="K29" s="8">
        <v>164.46686883041212</v>
      </c>
      <c r="L29" s="8">
        <v>-1375.3636834976176</v>
      </c>
      <c r="M29" s="8">
        <v>1.5911742504884868E-5</v>
      </c>
      <c r="N29" s="8">
        <v>2.8609705164277715E-5</v>
      </c>
      <c r="O29" s="8">
        <v>0</v>
      </c>
      <c r="P29" s="8">
        <v>1.744063759876665E-5</v>
      </c>
      <c r="Q29" s="8">
        <v>-6.1478541589313235E-9</v>
      </c>
      <c r="R29" s="8">
        <v>10.612337503213558</v>
      </c>
      <c r="S29" s="8">
        <v>3.7205026701283952</v>
      </c>
      <c r="T29" s="8">
        <v>0</v>
      </c>
      <c r="U29" s="8">
        <v>1.7828304353112625</v>
      </c>
      <c r="V29" s="8">
        <v>-1.4026239242895091</v>
      </c>
      <c r="W29" s="8">
        <v>0.89558754706769417</v>
      </c>
      <c r="X29" s="8">
        <v>0.37655415262220776</v>
      </c>
      <c r="Y29" s="8">
        <v>0</v>
      </c>
      <c r="Z29" s="8">
        <v>0.21712328867322261</v>
      </c>
      <c r="AA29" s="8">
        <v>-3.9220526144549336E-2</v>
      </c>
      <c r="AB29" s="8">
        <v>1.4110069051160994</v>
      </c>
      <c r="AC29" s="8">
        <v>0.21957772474394541</v>
      </c>
      <c r="AD29" s="8">
        <v>0</v>
      </c>
      <c r="AE29" s="8">
        <v>0.11540662971968509</v>
      </c>
      <c r="AF29" s="8">
        <v>-0.60454293186053842</v>
      </c>
      <c r="AG29" s="8">
        <v>2.9459580730807865E-3</v>
      </c>
      <c r="AH29" s="8">
        <v>8.3309023442913583E-5</v>
      </c>
      <c r="AI29" s="8">
        <v>0</v>
      </c>
      <c r="AJ29" s="8">
        <v>5.0182965329423312E-5</v>
      </c>
      <c r="AK29" s="8">
        <v>-4.4360666086266489E-3</v>
      </c>
      <c r="AL29" s="8">
        <v>37692.308533251184</v>
      </c>
      <c r="AM29" s="8">
        <v>2882.349310597639</v>
      </c>
      <c r="AN29" s="8">
        <v>0</v>
      </c>
      <c r="AO29" s="8">
        <v>1219.8171750500715</v>
      </c>
      <c r="AP29" s="8">
        <v>-12714.297430563785</v>
      </c>
      <c r="AQ29" s="8">
        <v>39171.14468352103</v>
      </c>
      <c r="AR29" s="8">
        <v>3061.0850174262864</v>
      </c>
      <c r="AS29" s="8">
        <v>0</v>
      </c>
      <c r="AT29" s="8">
        <v>2376.3720414568443</v>
      </c>
      <c r="AU29" s="8">
        <v>-11246.45507153614</v>
      </c>
      <c r="AV29" s="8">
        <v>38146.363693810505</v>
      </c>
      <c r="AW29" s="8">
        <v>2998.2311767498559</v>
      </c>
      <c r="AX29" s="8">
        <v>0</v>
      </c>
      <c r="AY29" s="8">
        <v>2253.092538715825</v>
      </c>
      <c r="AZ29" s="8">
        <v>-12252.652468551711</v>
      </c>
      <c r="BA29" s="8">
        <v>1024.7809897105262</v>
      </c>
      <c r="BB29" s="8">
        <v>62.853840676430735</v>
      </c>
      <c r="BC29" s="8">
        <v>0</v>
      </c>
      <c r="BD29" s="8">
        <v>123.27950274101939</v>
      </c>
      <c r="BE29" s="8">
        <v>1006.1973970155697</v>
      </c>
    </row>
    <row r="30" spans="1:57" ht="15.3" x14ac:dyDescent="0.7">
      <c r="A30" s="9" t="s">
        <v>231</v>
      </c>
      <c r="B30" t="s">
        <v>211</v>
      </c>
      <c r="C30" t="s">
        <v>238</v>
      </c>
      <c r="D30" t="s">
        <v>239</v>
      </c>
      <c r="E30" s="6">
        <v>916.7604982834664</v>
      </c>
      <c r="F30" s="7">
        <v>0</v>
      </c>
      <c r="G30" s="7">
        <v>4</v>
      </c>
      <c r="H30" s="8">
        <v>2738.6722277465637</v>
      </c>
      <c r="I30" s="8">
        <v>159.31752186088411</v>
      </c>
      <c r="J30" s="8">
        <v>0</v>
      </c>
      <c r="K30" s="8">
        <v>123.1097029841675</v>
      </c>
      <c r="L30" s="8">
        <v>-1029.5119970040591</v>
      </c>
      <c r="M30" s="8">
        <v>1.0132582884424796E-5</v>
      </c>
      <c r="N30" s="8">
        <v>2.1397672206746448E-5</v>
      </c>
      <c r="O30" s="8">
        <v>0</v>
      </c>
      <c r="P30" s="8">
        <v>1.3054980190889588E-5</v>
      </c>
      <c r="Q30" s="8">
        <v>-4.601902528322837E-9</v>
      </c>
      <c r="R30" s="8">
        <v>7.7222795710027086</v>
      </c>
      <c r="S30" s="8">
        <v>2.7827230867762185</v>
      </c>
      <c r="T30" s="8">
        <v>0</v>
      </c>
      <c r="U30" s="8">
        <v>1.3345163492388328</v>
      </c>
      <c r="V30" s="8">
        <v>-1.0499173234447732</v>
      </c>
      <c r="W30" s="8">
        <v>0.65397844953084061</v>
      </c>
      <c r="X30" s="8">
        <v>0.28170106797715461</v>
      </c>
      <c r="Y30" s="8">
        <v>0</v>
      </c>
      <c r="Z30" s="8">
        <v>0.16252503479632951</v>
      </c>
      <c r="AA30" s="8">
        <v>-2.9358054657908122E-2</v>
      </c>
      <c r="AB30" s="8">
        <v>1.0468698075051182</v>
      </c>
      <c r="AC30" s="8">
        <v>0.16426904853514632</v>
      </c>
      <c r="AD30" s="8">
        <v>0</v>
      </c>
      <c r="AE30" s="8">
        <v>8.6386249146898325E-2</v>
      </c>
      <c r="AF30" s="8">
        <v>-0.45252336419969885</v>
      </c>
      <c r="AG30" s="8">
        <v>2.1382913759581154E-3</v>
      </c>
      <c r="AH30" s="8">
        <v>6.169126853823317E-5</v>
      </c>
      <c r="AI30" s="8">
        <v>0</v>
      </c>
      <c r="AJ30" s="8">
        <v>3.7563857088690933E-5</v>
      </c>
      <c r="AK30" s="8">
        <v>-3.3205644789719769E-3</v>
      </c>
      <c r="AL30" s="8">
        <v>28022.562165656775</v>
      </c>
      <c r="AM30" s="8">
        <v>2155.6323867672963</v>
      </c>
      <c r="AN30" s="8">
        <v>0</v>
      </c>
      <c r="AO30" s="8">
        <v>913.07952284449311</v>
      </c>
      <c r="AP30" s="8">
        <v>-9517.1349187845371</v>
      </c>
      <c r="AQ30" s="8">
        <v>29097.626207478574</v>
      </c>
      <c r="AR30" s="8">
        <v>2289.1038470786216</v>
      </c>
      <c r="AS30" s="8">
        <v>0</v>
      </c>
      <c r="AT30" s="8">
        <v>1778.804802961839</v>
      </c>
      <c r="AU30" s="8">
        <v>-8418.3991178749602</v>
      </c>
      <c r="AV30" s="8">
        <v>28351.819147975395</v>
      </c>
      <c r="AW30" s="8">
        <v>2242.2681628008199</v>
      </c>
      <c r="AX30" s="8">
        <v>0</v>
      </c>
      <c r="AY30" s="8">
        <v>1686.5254090972167</v>
      </c>
      <c r="AZ30" s="8">
        <v>-9171.5761168105892</v>
      </c>
      <c r="BA30" s="8">
        <v>745.80705950317633</v>
      </c>
      <c r="BB30" s="8">
        <v>46.835684277801498</v>
      </c>
      <c r="BC30" s="8">
        <v>0</v>
      </c>
      <c r="BD30" s="8">
        <v>92.279393864622207</v>
      </c>
      <c r="BE30" s="8">
        <v>753.17699893562701</v>
      </c>
    </row>
    <row r="31" spans="1:57" ht="15.3" x14ac:dyDescent="0.7">
      <c r="A31" s="9" t="s">
        <v>231</v>
      </c>
      <c r="B31" t="s">
        <v>211</v>
      </c>
      <c r="C31" t="s">
        <v>236</v>
      </c>
      <c r="D31" t="s">
        <v>237</v>
      </c>
      <c r="E31" s="6">
        <v>393.92052660617901</v>
      </c>
      <c r="F31" s="7">
        <v>0</v>
      </c>
      <c r="G31" s="7">
        <v>4</v>
      </c>
      <c r="H31" s="8">
        <v>1167.0008447967666</v>
      </c>
      <c r="I31" s="8">
        <v>68.359023893968086</v>
      </c>
      <c r="J31" s="8">
        <v>0</v>
      </c>
      <c r="K31" s="8">
        <v>52.898700501009742</v>
      </c>
      <c r="L31" s="8">
        <v>-442.36843621268395</v>
      </c>
      <c r="M31" s="8">
        <v>3.1025368754268682E-6</v>
      </c>
      <c r="N31" s="8">
        <v>9.1817992030091671E-6</v>
      </c>
      <c r="O31" s="8">
        <v>0</v>
      </c>
      <c r="P31" s="8">
        <v>5.6095618007728989E-6</v>
      </c>
      <c r="Q31" s="8">
        <v>-1.9773799926387295E-9</v>
      </c>
      <c r="R31" s="8">
        <v>3.1623072623856294</v>
      </c>
      <c r="S31" s="8">
        <v>1.1941427289413664</v>
      </c>
      <c r="T31" s="8">
        <v>0</v>
      </c>
      <c r="U31" s="8">
        <v>0.57342499381356393</v>
      </c>
      <c r="V31" s="8">
        <v>-0.45113634991767831</v>
      </c>
      <c r="W31" s="8">
        <v>0.2694622243746852</v>
      </c>
      <c r="X31" s="8">
        <v>0.12092798623985325</v>
      </c>
      <c r="Y31" s="8">
        <v>0</v>
      </c>
      <c r="Z31" s="8">
        <v>6.9834975889048204E-2</v>
      </c>
      <c r="AA31" s="8">
        <v>-1.2614789110819962E-2</v>
      </c>
      <c r="AB31" s="8">
        <v>0.44326581205271864</v>
      </c>
      <c r="AC31" s="8">
        <v>7.0518746208849653E-2</v>
      </c>
      <c r="AD31" s="8">
        <v>0</v>
      </c>
      <c r="AE31" s="8">
        <v>3.7119091430308067E-2</v>
      </c>
      <c r="AF31" s="8">
        <v>-0.19444363305455911</v>
      </c>
      <c r="AG31" s="8">
        <v>8.7173463167710633E-4</v>
      </c>
      <c r="AH31" s="8">
        <v>2.6037342510723192E-5</v>
      </c>
      <c r="AI31" s="8">
        <v>0</v>
      </c>
      <c r="AJ31" s="8">
        <v>1.6140719842796971E-5</v>
      </c>
      <c r="AK31" s="8">
        <v>-1.4268050495582787E-3</v>
      </c>
      <c r="AL31" s="8">
        <v>11906.124620591814</v>
      </c>
      <c r="AM31" s="8">
        <v>924.90009058943849</v>
      </c>
      <c r="AN31" s="8">
        <v>0</v>
      </c>
      <c r="AO31" s="8">
        <v>392.33885747224519</v>
      </c>
      <c r="AP31" s="8">
        <v>-4089.3939104152523</v>
      </c>
      <c r="AQ31" s="8">
        <v>12345.614646928501</v>
      </c>
      <c r="AR31" s="8">
        <v>982.02659315062522</v>
      </c>
      <c r="AS31" s="8">
        <v>0</v>
      </c>
      <c r="AT31" s="8">
        <v>764.33018877266909</v>
      </c>
      <c r="AU31" s="8">
        <v>-3617.2808709619158</v>
      </c>
      <c r="AV31" s="8">
        <v>12040.127606734157</v>
      </c>
      <c r="AW31" s="8">
        <v>962.05165436936659</v>
      </c>
      <c r="AX31" s="8">
        <v>0</v>
      </c>
      <c r="AY31" s="8">
        <v>724.67888672146398</v>
      </c>
      <c r="AZ31" s="8">
        <v>-3940.9116126920703</v>
      </c>
      <c r="BA31" s="8">
        <v>305.4870401943453</v>
      </c>
      <c r="BB31" s="8">
        <v>19.974938781258661</v>
      </c>
      <c r="BC31" s="8">
        <v>0</v>
      </c>
      <c r="BD31" s="8">
        <v>39.651302051205064</v>
      </c>
      <c r="BE31" s="8">
        <v>323.63074173015394</v>
      </c>
    </row>
    <row r="32" spans="1:57" ht="15.3" x14ac:dyDescent="0.7">
      <c r="A32" s="9" t="s">
        <v>210</v>
      </c>
      <c r="B32" t="s">
        <v>211</v>
      </c>
      <c r="C32" t="s">
        <v>212</v>
      </c>
      <c r="D32" t="s">
        <v>213</v>
      </c>
      <c r="E32" s="6">
        <v>766.35447903384011</v>
      </c>
      <c r="F32" s="7">
        <v>0</v>
      </c>
      <c r="G32" s="7">
        <v>4</v>
      </c>
      <c r="H32" s="8">
        <v>2298.8686012170206</v>
      </c>
      <c r="I32" s="8">
        <v>133.27458878893478</v>
      </c>
      <c r="J32" s="8">
        <v>0</v>
      </c>
      <c r="K32" s="8">
        <v>102.91201733832817</v>
      </c>
      <c r="L32" s="8">
        <v>-860.60768499558617</v>
      </c>
      <c r="M32" s="8">
        <v>9.6878896302947403E-6</v>
      </c>
      <c r="N32" s="8">
        <v>1.789929344658068E-5</v>
      </c>
      <c r="O32" s="8">
        <v>0</v>
      </c>
      <c r="P32" s="8">
        <v>1.0913147503321835E-5</v>
      </c>
      <c r="Q32" s="8">
        <v>-3.8469028947698968E-9</v>
      </c>
      <c r="R32" s="8">
        <v>6.6070147339890362</v>
      </c>
      <c r="S32" s="8">
        <v>2.3276992969030492</v>
      </c>
      <c r="T32" s="8">
        <v>0</v>
      </c>
      <c r="U32" s="8">
        <v>1.1155722606918439</v>
      </c>
      <c r="V32" s="8">
        <v>-0.87766526256712074</v>
      </c>
      <c r="W32" s="8">
        <v>0.55791904979560236</v>
      </c>
      <c r="X32" s="8">
        <v>0.23559682590856332</v>
      </c>
      <c r="Y32" s="8">
        <v>0</v>
      </c>
      <c r="Z32" s="8">
        <v>0.13586077127505758</v>
      </c>
      <c r="AA32" s="8">
        <v>-2.4541498815595229E-2</v>
      </c>
      <c r="AB32" s="8">
        <v>0.88150248677341625</v>
      </c>
      <c r="AC32" s="8">
        <v>0.13738250533047075</v>
      </c>
      <c r="AD32" s="8">
        <v>0</v>
      </c>
      <c r="AE32" s="8">
        <v>7.2213505146235785E-2</v>
      </c>
      <c r="AF32" s="8">
        <v>-0.37828124976068817</v>
      </c>
      <c r="AG32" s="8">
        <v>1.8332757825565455E-3</v>
      </c>
      <c r="AH32" s="8">
        <v>5.2028023148345088E-5</v>
      </c>
      <c r="AI32" s="8">
        <v>0</v>
      </c>
      <c r="AJ32" s="8">
        <v>3.1401036785077778E-5</v>
      </c>
      <c r="AK32" s="8">
        <v>-2.7757843691406546E-3</v>
      </c>
      <c r="AL32" s="8">
        <v>23556.307889013911</v>
      </c>
      <c r="AM32" s="8">
        <v>1803.2859215998985</v>
      </c>
      <c r="AN32" s="8">
        <v>0</v>
      </c>
      <c r="AO32" s="8">
        <v>763.27741362782342</v>
      </c>
      <c r="AP32" s="8">
        <v>-7955.7299711715004</v>
      </c>
      <c r="AQ32" s="8">
        <v>24476.842497982187</v>
      </c>
      <c r="AR32" s="8">
        <v>1915.0782030689768</v>
      </c>
      <c r="AS32" s="8">
        <v>0</v>
      </c>
      <c r="AT32" s="8">
        <v>1486.9696399759218</v>
      </c>
      <c r="AU32" s="8">
        <v>-7037.2555125986446</v>
      </c>
      <c r="AV32" s="8">
        <v>23838.8199215391</v>
      </c>
      <c r="AW32" s="8">
        <v>1875.7807533666053</v>
      </c>
      <c r="AX32" s="8">
        <v>0</v>
      </c>
      <c r="AY32" s="8">
        <v>1409.8298341672134</v>
      </c>
      <c r="AZ32" s="8">
        <v>-7666.8644101464006</v>
      </c>
      <c r="BA32" s="8">
        <v>638.02257644308861</v>
      </c>
      <c r="BB32" s="8">
        <v>39.297449702371424</v>
      </c>
      <c r="BC32" s="8">
        <v>0</v>
      </c>
      <c r="BD32" s="8">
        <v>77.139805808708118</v>
      </c>
      <c r="BE32" s="8">
        <v>629.60889754775474</v>
      </c>
    </row>
    <row r="33" spans="1:57" ht="15.3" x14ac:dyDescent="0.7">
      <c r="A33" s="9" t="s">
        <v>210</v>
      </c>
      <c r="B33" t="s">
        <v>211</v>
      </c>
      <c r="C33" t="s">
        <v>214</v>
      </c>
      <c r="D33" t="s">
        <v>215</v>
      </c>
      <c r="E33" s="6">
        <v>3122.715447278073</v>
      </c>
      <c r="F33" s="7">
        <v>0</v>
      </c>
      <c r="G33" s="7">
        <v>4</v>
      </c>
      <c r="H33" s="8">
        <v>9356.088775489945</v>
      </c>
      <c r="I33" s="8">
        <v>542.95017383592085</v>
      </c>
      <c r="J33" s="8">
        <v>0</v>
      </c>
      <c r="K33" s="8">
        <v>419.34242578982264</v>
      </c>
      <c r="L33" s="8">
        <v>-3506.7752397950935</v>
      </c>
      <c r="M33" s="8">
        <v>3.8033628262290431E-5</v>
      </c>
      <c r="N33" s="8">
        <v>7.2921016132352631E-5</v>
      </c>
      <c r="O33" s="8">
        <v>0</v>
      </c>
      <c r="P33" s="8">
        <v>4.4468526275217878E-5</v>
      </c>
      <c r="Q33" s="8">
        <v>-1.5675230487099743E-8</v>
      </c>
      <c r="R33" s="8">
        <v>26.742397206488931</v>
      </c>
      <c r="S33" s="8">
        <v>9.4830343385091496</v>
      </c>
      <c r="T33" s="8">
        <v>0</v>
      </c>
      <c r="U33" s="8">
        <v>4.5456963145947968</v>
      </c>
      <c r="V33" s="8">
        <v>-3.5762808829837769</v>
      </c>
      <c r="W33" s="8">
        <v>2.2600839814953004</v>
      </c>
      <c r="X33" s="8">
        <v>0.95986896167499625</v>
      </c>
      <c r="Y33" s="8">
        <v>0</v>
      </c>
      <c r="Z33" s="8">
        <v>0.55360089977500015</v>
      </c>
      <c r="AA33" s="8">
        <v>-0.10000087367850004</v>
      </c>
      <c r="AB33" s="8">
        <v>3.5843543906969755</v>
      </c>
      <c r="AC33" s="8">
        <v>0.55972598766167136</v>
      </c>
      <c r="AD33" s="8">
        <v>0</v>
      </c>
      <c r="AE33" s="8">
        <v>0.29425316115662387</v>
      </c>
      <c r="AF33" s="8">
        <v>-1.5414077093052319</v>
      </c>
      <c r="AG33" s="8">
        <v>7.4159262445071704E-3</v>
      </c>
      <c r="AH33" s="8">
        <v>2.1145959590985583E-4</v>
      </c>
      <c r="AI33" s="8">
        <v>0</v>
      </c>
      <c r="AJ33" s="8">
        <v>1.2795188820835415E-4</v>
      </c>
      <c r="AK33" s="8">
        <v>-1.1310672756498353E-2</v>
      </c>
      <c r="AL33" s="8">
        <v>95831.057061403902</v>
      </c>
      <c r="AM33" s="8">
        <v>7346.4148642724904</v>
      </c>
      <c r="AN33" s="8">
        <v>0</v>
      </c>
      <c r="AO33" s="8">
        <v>3110.1771246890703</v>
      </c>
      <c r="AP33" s="8">
        <v>-32417.740817109992</v>
      </c>
      <c r="AQ33" s="8">
        <v>99556.14282433968</v>
      </c>
      <c r="AR33" s="8">
        <v>7801.6835146627463</v>
      </c>
      <c r="AS33" s="8">
        <v>0</v>
      </c>
      <c r="AT33" s="8">
        <v>6059.053860088794</v>
      </c>
      <c r="AU33" s="8">
        <v>-28675.171995261728</v>
      </c>
      <c r="AV33" s="8">
        <v>96973.612325774011</v>
      </c>
      <c r="AW33" s="8">
        <v>7641.7282130701551</v>
      </c>
      <c r="AX33" s="8">
        <v>0</v>
      </c>
      <c r="AY33" s="8">
        <v>5744.7271747374225</v>
      </c>
      <c r="AZ33" s="8">
        <v>-31240.681147886226</v>
      </c>
      <c r="BA33" s="8">
        <v>2582.530498565674</v>
      </c>
      <c r="BB33" s="8">
        <v>159.95530159259184</v>
      </c>
      <c r="BC33" s="8">
        <v>0</v>
      </c>
      <c r="BD33" s="8">
        <v>314.326685351371</v>
      </c>
      <c r="BE33" s="8">
        <v>2565.5091526244923</v>
      </c>
    </row>
    <row r="34" spans="1:57" ht="15.3" x14ac:dyDescent="0.7">
      <c r="A34" s="9" t="s">
        <v>252</v>
      </c>
      <c r="B34" t="s">
        <v>211</v>
      </c>
      <c r="C34" t="s">
        <v>253</v>
      </c>
      <c r="D34" t="s">
        <v>254</v>
      </c>
      <c r="E34" s="6">
        <v>1353.6541732466899</v>
      </c>
      <c r="F34" s="7">
        <v>0</v>
      </c>
      <c r="G34" s="7">
        <v>4</v>
      </c>
      <c r="H34" s="8">
        <v>4048.4916399842596</v>
      </c>
      <c r="I34" s="8">
        <v>235.28898765973526</v>
      </c>
      <c r="J34" s="8">
        <v>0</v>
      </c>
      <c r="K34" s="8">
        <v>181.77917081256103</v>
      </c>
      <c r="L34" s="8">
        <v>-1520.1388080763161</v>
      </c>
      <c r="M34" s="8">
        <v>1.5559482502647037E-5</v>
      </c>
      <c r="N34" s="8">
        <v>3.1600981273647891E-5</v>
      </c>
      <c r="O34" s="8">
        <v>0</v>
      </c>
      <c r="P34" s="8">
        <v>1.9276494188110535E-5</v>
      </c>
      <c r="Q34" s="8">
        <v>-6.7949967019767346E-9</v>
      </c>
      <c r="R34" s="8">
        <v>11.476925110626381</v>
      </c>
      <c r="S34" s="8">
        <v>4.1096095246337141</v>
      </c>
      <c r="T34" s="8">
        <v>0</v>
      </c>
      <c r="U34" s="8">
        <v>1.9704967969229772</v>
      </c>
      <c r="V34" s="8">
        <v>-1.5502685478989333</v>
      </c>
      <c r="W34" s="8">
        <v>0.97115783701659519</v>
      </c>
      <c r="X34" s="8">
        <v>0.41600441101133218</v>
      </c>
      <c r="Y34" s="8">
        <v>0</v>
      </c>
      <c r="Z34" s="8">
        <v>0.23997837169145689</v>
      </c>
      <c r="AA34" s="8">
        <v>-4.3349002580817753E-2</v>
      </c>
      <c r="AB34" s="8">
        <v>1.5489047061001522</v>
      </c>
      <c r="AC34" s="8">
        <v>0.24258487703723727</v>
      </c>
      <c r="AD34" s="8">
        <v>0</v>
      </c>
      <c r="AE34" s="8">
        <v>0.12755469600596792</v>
      </c>
      <c r="AF34" s="8">
        <v>-0.66817902995112222</v>
      </c>
      <c r="AG34" s="8">
        <v>3.1798154173025097E-3</v>
      </c>
      <c r="AH34" s="8">
        <v>9.1315959275878867E-5</v>
      </c>
      <c r="AI34" s="8">
        <v>0</v>
      </c>
      <c r="AJ34" s="8">
        <v>5.5465382732520581E-5</v>
      </c>
      <c r="AK34" s="8">
        <v>-4.9030209884820923E-3</v>
      </c>
      <c r="AL34" s="8">
        <v>41441.504738888478</v>
      </c>
      <c r="AM34" s="8">
        <v>3183.5703489977132</v>
      </c>
      <c r="AN34" s="8">
        <v>0</v>
      </c>
      <c r="AO34" s="8">
        <v>1348.218982950081</v>
      </c>
      <c r="AP34" s="8">
        <v>-14052.644528517887</v>
      </c>
      <c r="AQ34" s="8">
        <v>43039.635215272661</v>
      </c>
      <c r="AR34" s="8">
        <v>3380.7566143849726</v>
      </c>
      <c r="AS34" s="8">
        <v>0</v>
      </c>
      <c r="AT34" s="8">
        <v>2626.5164668733578</v>
      </c>
      <c r="AU34" s="8">
        <v>-12430.292447487329</v>
      </c>
      <c r="AV34" s="8">
        <v>41931.245916856329</v>
      </c>
      <c r="AW34" s="8">
        <v>3311.5292136973444</v>
      </c>
      <c r="AX34" s="8">
        <v>0</v>
      </c>
      <c r="AY34" s="8">
        <v>2490.2601743701257</v>
      </c>
      <c r="AZ34" s="8">
        <v>-13542.405359978226</v>
      </c>
      <c r="BA34" s="8">
        <v>1108.3892984163303</v>
      </c>
      <c r="BB34" s="8">
        <v>69.227400687628389</v>
      </c>
      <c r="BC34" s="8">
        <v>0</v>
      </c>
      <c r="BD34" s="8">
        <v>136.25629250323215</v>
      </c>
      <c r="BE34" s="8">
        <v>1112.1129124908944</v>
      </c>
    </row>
    <row r="35" spans="1:57" ht="15.3" x14ac:dyDescent="0.7">
      <c r="A35" s="9" t="s">
        <v>277</v>
      </c>
      <c r="B35" t="s">
        <v>211</v>
      </c>
      <c r="C35" t="s">
        <v>282</v>
      </c>
      <c r="D35" t="s">
        <v>283</v>
      </c>
      <c r="E35" s="6">
        <v>752.0300962481607</v>
      </c>
      <c r="F35" s="7">
        <v>0</v>
      </c>
      <c r="G35" s="7">
        <v>4</v>
      </c>
      <c r="H35" s="8">
        <v>2235.0653503566473</v>
      </c>
      <c r="I35" s="8">
        <v>130.57513753684012</v>
      </c>
      <c r="J35" s="8">
        <v>0</v>
      </c>
      <c r="K35" s="8">
        <v>100.98842822920052</v>
      </c>
      <c r="L35" s="8">
        <v>-844.52156004239748</v>
      </c>
      <c r="M35" s="8">
        <v>6.8391440056071377E-6</v>
      </c>
      <c r="N35" s="8">
        <v>1.753805057817908E-5</v>
      </c>
      <c r="O35" s="8">
        <v>0</v>
      </c>
      <c r="P35" s="8">
        <v>1.0709163437839182E-5</v>
      </c>
      <c r="Q35" s="8">
        <v>-3.7749981677648511E-9</v>
      </c>
      <c r="R35" s="8">
        <v>6.1512415666572275</v>
      </c>
      <c r="S35" s="8">
        <v>2.2808681231818215</v>
      </c>
      <c r="T35" s="8">
        <v>0</v>
      </c>
      <c r="U35" s="8">
        <v>1.0947204427349868</v>
      </c>
      <c r="V35" s="8">
        <v>-0.86126030438829593</v>
      </c>
      <c r="W35" s="8">
        <v>0.52287968928410755</v>
      </c>
      <c r="X35" s="8">
        <v>0.23094703724904445</v>
      </c>
      <c r="Y35" s="8">
        <v>0</v>
      </c>
      <c r="Z35" s="8">
        <v>0.13332131760636487</v>
      </c>
      <c r="AA35" s="8">
        <v>-2.4082779211565406E-2</v>
      </c>
      <c r="AB35" s="8">
        <v>0.85103827673785037</v>
      </c>
      <c r="AC35" s="8">
        <v>0.13467473275417607</v>
      </c>
      <c r="AD35" s="8">
        <v>0</v>
      </c>
      <c r="AE35" s="8">
        <v>7.0863720003315478E-2</v>
      </c>
      <c r="AF35" s="8">
        <v>-0.37121057219506776</v>
      </c>
      <c r="AG35" s="8">
        <v>1.6986764658890269E-3</v>
      </c>
      <c r="AH35" s="8">
        <v>5.0052211938253454E-5</v>
      </c>
      <c r="AI35" s="8">
        <v>0</v>
      </c>
      <c r="AJ35" s="8">
        <v>3.0814101518066977E-5</v>
      </c>
      <c r="AK35" s="8">
        <v>-2.7239005491567166E-3</v>
      </c>
      <c r="AL35" s="8">
        <v>22828.580024127576</v>
      </c>
      <c r="AM35" s="8">
        <v>1766.7054122461798</v>
      </c>
      <c r="AN35" s="8">
        <v>0</v>
      </c>
      <c r="AO35" s="8">
        <v>749.0105460833779</v>
      </c>
      <c r="AP35" s="8">
        <v>-7807.0247380654901</v>
      </c>
      <c r="AQ35" s="8">
        <v>23684.043884037892</v>
      </c>
      <c r="AR35" s="8">
        <v>1875.9294734138482</v>
      </c>
      <c r="AS35" s="8">
        <v>0</v>
      </c>
      <c r="AT35" s="8">
        <v>1459.1758149296425</v>
      </c>
      <c r="AU35" s="8">
        <v>-6905.7180263818464</v>
      </c>
      <c r="AV35" s="8">
        <v>23089.876299387619</v>
      </c>
      <c r="AW35" s="8">
        <v>1837.6858488431981</v>
      </c>
      <c r="AX35" s="8">
        <v>0</v>
      </c>
      <c r="AY35" s="8">
        <v>1383.477874650069</v>
      </c>
      <c r="AZ35" s="8">
        <v>-7523.558533321233</v>
      </c>
      <c r="BA35" s="8">
        <v>594.16758465027397</v>
      </c>
      <c r="BB35" s="8">
        <v>38.243624570649992</v>
      </c>
      <c r="BC35" s="8">
        <v>0</v>
      </c>
      <c r="BD35" s="8">
        <v>75.697940279573373</v>
      </c>
      <c r="BE35" s="8">
        <v>617.84050693938536</v>
      </c>
    </row>
    <row r="36" spans="1:57" ht="15.3" x14ac:dyDescent="0.7">
      <c r="A36" s="9" t="s">
        <v>220</v>
      </c>
      <c r="B36" t="s">
        <v>211</v>
      </c>
      <c r="C36" t="s">
        <v>221</v>
      </c>
      <c r="D36" t="s">
        <v>222</v>
      </c>
      <c r="E36" s="6">
        <v>479.86682332025498</v>
      </c>
      <c r="F36" s="7">
        <v>0</v>
      </c>
      <c r="G36" s="7">
        <v>4</v>
      </c>
      <c r="H36" s="8">
        <v>1440.7918859153162</v>
      </c>
      <c r="I36" s="8">
        <v>83.465446766099205</v>
      </c>
      <c r="J36" s="8">
        <v>0</v>
      </c>
      <c r="K36" s="8">
        <v>64.440235155775582</v>
      </c>
      <c r="L36" s="8">
        <v>-538.88518593181561</v>
      </c>
      <c r="M36" s="8">
        <v>6.2344254258905681E-6</v>
      </c>
      <c r="N36" s="8">
        <v>1.1209650561442157E-5</v>
      </c>
      <c r="O36" s="8">
        <v>0</v>
      </c>
      <c r="P36" s="8">
        <v>6.8334661936688117E-6</v>
      </c>
      <c r="Q36" s="8">
        <v>-2.4088083546690003E-9</v>
      </c>
      <c r="R36" s="8">
        <v>4.1580503667561937</v>
      </c>
      <c r="S36" s="8">
        <v>1.4577408122725306</v>
      </c>
      <c r="T36" s="8">
        <v>0</v>
      </c>
      <c r="U36" s="8">
        <v>0.69853590155470591</v>
      </c>
      <c r="V36" s="8">
        <v>-0.54956609899062692</v>
      </c>
      <c r="W36" s="8">
        <v>0.35090272312009108</v>
      </c>
      <c r="X36" s="8">
        <v>0.14753876155373069</v>
      </c>
      <c r="Y36" s="8">
        <v>0</v>
      </c>
      <c r="Z36" s="8">
        <v>8.5071697901204266E-2</v>
      </c>
      <c r="AA36" s="8">
        <v>-1.536710673499888E-2</v>
      </c>
      <c r="AB36" s="8">
        <v>0.55285065872970029</v>
      </c>
      <c r="AC36" s="8">
        <v>8.6033377531253549E-2</v>
      </c>
      <c r="AD36" s="8">
        <v>0</v>
      </c>
      <c r="AE36" s="8">
        <v>4.5217802287829879E-2</v>
      </c>
      <c r="AF36" s="8">
        <v>-0.23686769844828137</v>
      </c>
      <c r="AG36" s="8">
        <v>1.1542642742480287E-3</v>
      </c>
      <c r="AH36" s="8">
        <v>3.2641547196931085E-5</v>
      </c>
      <c r="AI36" s="8">
        <v>0</v>
      </c>
      <c r="AJ36" s="8">
        <v>1.9662331444861786E-5</v>
      </c>
      <c r="AK36" s="8">
        <v>-1.7381079694619051E-3</v>
      </c>
      <c r="AL36" s="8">
        <v>14768.331413613052</v>
      </c>
      <c r="AM36" s="8">
        <v>1129.3415427487837</v>
      </c>
      <c r="AN36" s="8">
        <v>0</v>
      </c>
      <c r="AO36" s="8">
        <v>477.94006273891739</v>
      </c>
      <c r="AP36" s="8">
        <v>-4981.6253090513128</v>
      </c>
      <c r="AQ36" s="8">
        <v>15347.758443250947</v>
      </c>
      <c r="AR36" s="8">
        <v>1199.3724922079614</v>
      </c>
      <c r="AS36" s="8">
        <v>0</v>
      </c>
      <c r="AT36" s="8">
        <v>931.09313905034344</v>
      </c>
      <c r="AU36" s="8">
        <v>-4406.5057882627025</v>
      </c>
      <c r="AV36" s="8">
        <v>14946.236067165535</v>
      </c>
      <c r="AW36" s="8">
        <v>1174.7455487850325</v>
      </c>
      <c r="AX36" s="8">
        <v>0</v>
      </c>
      <c r="AY36" s="8">
        <v>882.79064382432989</v>
      </c>
      <c r="AZ36" s="8">
        <v>-4800.7468736430728</v>
      </c>
      <c r="BA36" s="8">
        <v>401.52237608541128</v>
      </c>
      <c r="BB36" s="8">
        <v>24.626943422929028</v>
      </c>
      <c r="BC36" s="8">
        <v>0</v>
      </c>
      <c r="BD36" s="8">
        <v>48.302495226013498</v>
      </c>
      <c r="BE36" s="8">
        <v>394.24108538036978</v>
      </c>
    </row>
    <row r="37" spans="1:57" ht="15.3" x14ac:dyDescent="0.7">
      <c r="A37" s="9" t="s">
        <v>220</v>
      </c>
      <c r="B37" t="s">
        <v>211</v>
      </c>
      <c r="C37" t="s">
        <v>223</v>
      </c>
      <c r="D37" t="s">
        <v>224</v>
      </c>
      <c r="E37" s="6">
        <v>4325.9636012751344</v>
      </c>
      <c r="F37" s="7">
        <v>0</v>
      </c>
      <c r="G37" s="7">
        <v>4</v>
      </c>
      <c r="H37" s="8">
        <v>12815.791095586324</v>
      </c>
      <c r="I37" s="8">
        <v>750.70637149012305</v>
      </c>
      <c r="J37" s="8">
        <v>0</v>
      </c>
      <c r="K37" s="8">
        <v>580.92391095654398</v>
      </c>
      <c r="L37" s="8">
        <v>-4858.0097358629346</v>
      </c>
      <c r="M37" s="8">
        <v>3.4071495868324191E-5</v>
      </c>
      <c r="N37" s="8">
        <v>1.0083284942940987E-4</v>
      </c>
      <c r="O37" s="8">
        <v>0</v>
      </c>
      <c r="P37" s="8">
        <v>6.1603187775760638E-5</v>
      </c>
      <c r="Q37" s="8">
        <v>-2.1715227555523527E-8</v>
      </c>
      <c r="R37" s="8">
        <v>34.727883390562226</v>
      </c>
      <c r="S37" s="8">
        <v>13.113858332374294</v>
      </c>
      <c r="T37" s="8">
        <v>0</v>
      </c>
      <c r="U37" s="8">
        <v>6.2972490229707816</v>
      </c>
      <c r="V37" s="8">
        <v>-4.9542973700050545</v>
      </c>
      <c r="W37" s="8">
        <v>2.9591851549510917</v>
      </c>
      <c r="X37" s="8">
        <v>1.3280091579794808</v>
      </c>
      <c r="Y37" s="8">
        <v>0</v>
      </c>
      <c r="Z37" s="8">
        <v>0.76691500794518475</v>
      </c>
      <c r="AA37" s="8">
        <v>-0.13853332041700483</v>
      </c>
      <c r="AB37" s="8">
        <v>4.8678645541789516</v>
      </c>
      <c r="AC37" s="8">
        <v>0.77442404927536801</v>
      </c>
      <c r="AD37" s="8">
        <v>0</v>
      </c>
      <c r="AE37" s="8">
        <v>0.40763511316192902</v>
      </c>
      <c r="AF37" s="8">
        <v>-2.1353446248173422</v>
      </c>
      <c r="AG37" s="8">
        <v>9.573231227872233E-3</v>
      </c>
      <c r="AH37" s="8">
        <v>2.8593736139048774E-4</v>
      </c>
      <c r="AI37" s="8">
        <v>0</v>
      </c>
      <c r="AJ37" s="8">
        <v>1.7725445063726146E-4</v>
      </c>
      <c r="AK37" s="8">
        <v>-1.5668913635149113E-2</v>
      </c>
      <c r="AL37" s="8">
        <v>130750.89583340845</v>
      </c>
      <c r="AM37" s="8">
        <v>10157.084631200391</v>
      </c>
      <c r="AN37" s="8">
        <v>0</v>
      </c>
      <c r="AO37" s="8">
        <v>4308.5939984224797</v>
      </c>
      <c r="AP37" s="8">
        <v>-44908.980398014821</v>
      </c>
      <c r="AQ37" s="8">
        <v>135577.29539536042</v>
      </c>
      <c r="AR37" s="8">
        <v>10784.437495690514</v>
      </c>
      <c r="AS37" s="8">
        <v>0</v>
      </c>
      <c r="AT37" s="8">
        <v>8393.735163976231</v>
      </c>
      <c r="AU37" s="8">
        <v>-39724.320837472718</v>
      </c>
      <c r="AV37" s="8">
        <v>132222.49226304435</v>
      </c>
      <c r="AW37" s="8">
        <v>10565.076349801784</v>
      </c>
      <c r="AX37" s="8">
        <v>0</v>
      </c>
      <c r="AY37" s="8">
        <v>7958.2917741775409</v>
      </c>
      <c r="AZ37" s="8">
        <v>-43278.37480120024</v>
      </c>
      <c r="BA37" s="8">
        <v>3354.8031323160867</v>
      </c>
      <c r="BB37" s="8">
        <v>219.36114588873173</v>
      </c>
      <c r="BC37" s="8">
        <v>0</v>
      </c>
      <c r="BD37" s="8">
        <v>435.44338979868883</v>
      </c>
      <c r="BE37" s="8">
        <v>3554.0539637275128</v>
      </c>
    </row>
    <row r="38" spans="1:57" ht="15.3" x14ac:dyDescent="0.7">
      <c r="A38" s="9" t="s">
        <v>231</v>
      </c>
      <c r="B38" t="s">
        <v>211</v>
      </c>
      <c r="C38" t="s">
        <v>234</v>
      </c>
      <c r="D38" t="s">
        <v>235</v>
      </c>
      <c r="E38" s="6">
        <v>444.05586635605624</v>
      </c>
      <c r="F38" s="7">
        <v>0</v>
      </c>
      <c r="G38" s="7">
        <v>4</v>
      </c>
      <c r="H38" s="8">
        <v>1326.2828609605997</v>
      </c>
      <c r="I38" s="8">
        <v>77.166809657824629</v>
      </c>
      <c r="J38" s="8">
        <v>0</v>
      </c>
      <c r="K38" s="8">
        <v>59.631262382956422</v>
      </c>
      <c r="L38" s="8">
        <v>-498.66987354884355</v>
      </c>
      <c r="M38" s="8">
        <v>4.8744860646502951E-6</v>
      </c>
      <c r="N38" s="8">
        <v>1.0364162637442931E-5</v>
      </c>
      <c r="O38" s="8">
        <v>0</v>
      </c>
      <c r="P38" s="8">
        <v>6.3235060299621755E-6</v>
      </c>
      <c r="Q38" s="8">
        <v>-2.2290465371563852E-9</v>
      </c>
      <c r="R38" s="8">
        <v>3.736308511782763</v>
      </c>
      <c r="S38" s="8">
        <v>1.3478397886030207</v>
      </c>
      <c r="T38" s="8">
        <v>0</v>
      </c>
      <c r="U38" s="8">
        <v>0.64640635666256285</v>
      </c>
      <c r="V38" s="8">
        <v>-0.50855370354356455</v>
      </c>
      <c r="W38" s="8">
        <v>0.31646190148957598</v>
      </c>
      <c r="X38" s="8">
        <v>0.13644586570141568</v>
      </c>
      <c r="Y38" s="8">
        <v>0</v>
      </c>
      <c r="Z38" s="8">
        <v>7.8723063729472492E-2</v>
      </c>
      <c r="AA38" s="8">
        <v>-1.4220307724924316E-2</v>
      </c>
      <c r="AB38" s="8">
        <v>0.50690199545524239</v>
      </c>
      <c r="AC38" s="8">
        <v>7.9566064708661371E-2</v>
      </c>
      <c r="AD38" s="8">
        <v>0</v>
      </c>
      <c r="AE38" s="8">
        <v>4.1843339430529085E-2</v>
      </c>
      <c r="AF38" s="8">
        <v>-0.21919100453423021</v>
      </c>
      <c r="AG38" s="8">
        <v>1.0344755398981225E-3</v>
      </c>
      <c r="AH38" s="8">
        <v>2.9869114744890894E-5</v>
      </c>
      <c r="AI38" s="8">
        <v>0</v>
      </c>
      <c r="AJ38" s="8">
        <v>1.819499327733476E-5</v>
      </c>
      <c r="AK38" s="8">
        <v>-1.6083984195020592E-3</v>
      </c>
      <c r="AL38" s="8">
        <v>13569.820895010736</v>
      </c>
      <c r="AM38" s="8">
        <v>1044.0983608006209</v>
      </c>
      <c r="AN38" s="8">
        <v>0</v>
      </c>
      <c r="AO38" s="8">
        <v>442.2728938778036</v>
      </c>
      <c r="AP38" s="8">
        <v>-4609.8622262862837</v>
      </c>
      <c r="AQ38" s="8">
        <v>14089.954258465861</v>
      </c>
      <c r="AR38" s="8">
        <v>1108.7425915708964</v>
      </c>
      <c r="AS38" s="8">
        <v>0</v>
      </c>
      <c r="AT38" s="8">
        <v>861.60857643464499</v>
      </c>
      <c r="AU38" s="8">
        <v>-4077.6620727207041</v>
      </c>
      <c r="AV38" s="8">
        <v>13729.104732151005</v>
      </c>
      <c r="AW38" s="8">
        <v>1086.0605646801562</v>
      </c>
      <c r="AX38" s="8">
        <v>0</v>
      </c>
      <c r="AY38" s="8">
        <v>816.91074503146831</v>
      </c>
      <c r="AZ38" s="8">
        <v>-4442.4821815801506</v>
      </c>
      <c r="BA38" s="8">
        <v>360.84952631485709</v>
      </c>
      <c r="BB38" s="8">
        <v>22.682026890740257</v>
      </c>
      <c r="BC38" s="8">
        <v>0</v>
      </c>
      <c r="BD38" s="8">
        <v>44.697831403176608</v>
      </c>
      <c r="BE38" s="8">
        <v>364.82010885944618</v>
      </c>
    </row>
    <row r="39" spans="1:57" ht="15.3" x14ac:dyDescent="0.7">
      <c r="A39" s="9" t="s">
        <v>210</v>
      </c>
      <c r="B39" t="s">
        <v>211</v>
      </c>
      <c r="C39" t="s">
        <v>216</v>
      </c>
      <c r="D39" t="s">
        <v>217</v>
      </c>
      <c r="E39" s="6">
        <v>15241.143283962669</v>
      </c>
      <c r="F39" s="7">
        <v>0</v>
      </c>
      <c r="G39" s="7">
        <v>4</v>
      </c>
      <c r="H39" s="8">
        <v>45643.896374925847</v>
      </c>
      <c r="I39" s="8">
        <v>2649.788506823596</v>
      </c>
      <c r="J39" s="8">
        <v>0</v>
      </c>
      <c r="K39" s="8">
        <v>2046.6988121117899</v>
      </c>
      <c r="L39" s="8">
        <v>-17115.636950192526</v>
      </c>
      <c r="M39" s="8">
        <v>1.8298356894219553E-4</v>
      </c>
      <c r="N39" s="8">
        <v>3.5588159422204695E-4</v>
      </c>
      <c r="O39" s="8">
        <v>0</v>
      </c>
      <c r="P39" s="8">
        <v>2.1703904567353996E-4</v>
      </c>
      <c r="Q39" s="8">
        <v>-7.6506629533367372E-8</v>
      </c>
      <c r="R39" s="8">
        <v>130.19264125046467</v>
      </c>
      <c r="S39" s="8">
        <v>46.280868751480199</v>
      </c>
      <c r="T39" s="8">
        <v>0</v>
      </c>
      <c r="U39" s="8">
        <v>22.186334306095652</v>
      </c>
      <c r="V39" s="8">
        <v>-17.454875502269399</v>
      </c>
      <c r="W39" s="8">
        <v>11.006434883400694</v>
      </c>
      <c r="X39" s="8">
        <v>4.684620686719712</v>
      </c>
      <c r="Y39" s="8">
        <v>0</v>
      </c>
      <c r="Z39" s="8">
        <v>2.7019787034889853</v>
      </c>
      <c r="AA39" s="8">
        <v>-0.48807765868772379</v>
      </c>
      <c r="AB39" s="8">
        <v>17.480393352909935</v>
      </c>
      <c r="AC39" s="8">
        <v>2.7317347599281878</v>
      </c>
      <c r="AD39" s="8">
        <v>0</v>
      </c>
      <c r="AE39" s="8">
        <v>1.4361713920671884</v>
      </c>
      <c r="AF39" s="8">
        <v>-7.5232009298200131</v>
      </c>
      <c r="AG39" s="8">
        <v>3.6095553050761196E-2</v>
      </c>
      <c r="AH39" s="8">
        <v>1.0310819287027036E-3</v>
      </c>
      <c r="AI39" s="8">
        <v>0</v>
      </c>
      <c r="AJ39" s="8">
        <v>6.2449912409948843E-4</v>
      </c>
      <c r="AK39" s="8">
        <v>-5.5204384462909262E-2</v>
      </c>
      <c r="AL39" s="8">
        <v>467440.54010226729</v>
      </c>
      <c r="AM39" s="8">
        <v>35853.042870988618</v>
      </c>
      <c r="AN39" s="8">
        <v>0</v>
      </c>
      <c r="AO39" s="8">
        <v>15179.947067289739</v>
      </c>
      <c r="AP39" s="8">
        <v>-158222.36802479337</v>
      </c>
      <c r="AQ39" s="8">
        <v>485574.17284964048</v>
      </c>
      <c r="AR39" s="8">
        <v>38074.612829185266</v>
      </c>
      <c r="AS39" s="8">
        <v>0</v>
      </c>
      <c r="AT39" s="8">
        <v>29572.629849240649</v>
      </c>
      <c r="AU39" s="8">
        <v>-139955.88533467159</v>
      </c>
      <c r="AV39" s="8">
        <v>473001.22796853405</v>
      </c>
      <c r="AW39" s="8">
        <v>37294.230552898152</v>
      </c>
      <c r="AX39" s="8">
        <v>0</v>
      </c>
      <c r="AY39" s="8">
        <v>28038.484926241301</v>
      </c>
      <c r="AZ39" s="8">
        <v>-152477.45294197643</v>
      </c>
      <c r="BA39" s="8">
        <v>12572.944881106498</v>
      </c>
      <c r="BB39" s="8">
        <v>780.38227628711365</v>
      </c>
      <c r="BC39" s="8">
        <v>0</v>
      </c>
      <c r="BD39" s="8">
        <v>1534.1449229993482</v>
      </c>
      <c r="BE39" s="8">
        <v>12521.567607304833</v>
      </c>
    </row>
    <row r="40" spans="1:57" ht="15.3" hidden="1" x14ac:dyDescent="0.7">
      <c r="A40" s="9" t="s">
        <v>210</v>
      </c>
      <c r="B40" t="s">
        <v>211</v>
      </c>
      <c r="C40" t="s">
        <v>218</v>
      </c>
      <c r="D40" t="s">
        <v>219</v>
      </c>
      <c r="E40" s="6">
        <v>10206.122734796456</v>
      </c>
      <c r="F40" s="7">
        <v>0</v>
      </c>
      <c r="G40" s="7">
        <v>0</v>
      </c>
      <c r="H40" s="8">
        <v>29699.817158257687</v>
      </c>
      <c r="I40" s="8">
        <v>1765.7590263198606</v>
      </c>
      <c r="J40" s="8">
        <v>0</v>
      </c>
      <c r="K40" s="8">
        <v>1370.5572402534342</v>
      </c>
      <c r="L40" s="8">
        <v>-11461.364029146811</v>
      </c>
      <c r="M40" s="8">
        <v>1.1737041145015923E-5</v>
      </c>
      <c r="N40" s="8">
        <v>2.372056015716907E-4</v>
      </c>
      <c r="O40" s="8">
        <v>0</v>
      </c>
      <c r="P40" s="8">
        <v>1.4533864665638874E-4</v>
      </c>
      <c r="Q40" s="8">
        <v>-5.1232117991094352E-8</v>
      </c>
      <c r="R40" s="8">
        <v>73.382022463186516</v>
      </c>
      <c r="S40" s="8">
        <v>30.85364768376736</v>
      </c>
      <c r="T40" s="8">
        <v>0</v>
      </c>
      <c r="U40" s="8">
        <v>14.856920294260519</v>
      </c>
      <c r="V40" s="8">
        <v>-11.688532702412575</v>
      </c>
      <c r="W40" s="8">
        <v>6.3482083410433958</v>
      </c>
      <c r="X40" s="8">
        <v>3.1268010596731903</v>
      </c>
      <c r="Y40" s="8">
        <v>0</v>
      </c>
      <c r="Z40" s="8">
        <v>1.8093607389435216</v>
      </c>
      <c r="AA40" s="8">
        <v>-0.32683771787124444</v>
      </c>
      <c r="AB40" s="8">
        <v>11.124673780928138</v>
      </c>
      <c r="AC40" s="8">
        <v>1.8234772019158181</v>
      </c>
      <c r="AD40" s="8">
        <v>0</v>
      </c>
      <c r="AE40" s="8">
        <v>0.96172191433070897</v>
      </c>
      <c r="AF40" s="8">
        <v>-5.0378577655044854</v>
      </c>
      <c r="AG40" s="8">
        <v>2.0004000560201053E-2</v>
      </c>
      <c r="AH40" s="8">
        <v>6.4878536153622482E-4</v>
      </c>
      <c r="AI40" s="8">
        <v>0</v>
      </c>
      <c r="AJ40" s="8">
        <v>4.1819137774519422E-4</v>
      </c>
      <c r="AK40" s="8">
        <v>-3.6967221738555399E-2</v>
      </c>
      <c r="AL40" s="8">
        <v>301080.62067649543</v>
      </c>
      <c r="AM40" s="8">
        <v>23889.358083974344</v>
      </c>
      <c r="AN40" s="8">
        <v>0</v>
      </c>
      <c r="AO40" s="8">
        <v>10165.143125417262</v>
      </c>
      <c r="AP40" s="8">
        <v>-105952.47858803153</v>
      </c>
      <c r="AQ40" s="8">
        <v>311235.71279761795</v>
      </c>
      <c r="AR40" s="8">
        <v>25357.136882901814</v>
      </c>
      <c r="AS40" s="8">
        <v>0</v>
      </c>
      <c r="AT40" s="8">
        <v>19803.1003454737</v>
      </c>
      <c r="AU40" s="8">
        <v>-93720.458929467815</v>
      </c>
      <c r="AV40" s="8">
        <v>304142.4574969344</v>
      </c>
      <c r="AW40" s="8">
        <v>24847.820740067265</v>
      </c>
      <c r="AX40" s="8">
        <v>0</v>
      </c>
      <c r="AY40" s="8">
        <v>18775.771155965205</v>
      </c>
      <c r="AZ40" s="8">
        <v>-102105.43723793091</v>
      </c>
      <c r="BA40" s="8">
        <v>7093.255300683536</v>
      </c>
      <c r="BB40" s="8">
        <v>509.31614283454758</v>
      </c>
      <c r="BC40" s="8">
        <v>0</v>
      </c>
      <c r="BD40" s="8">
        <v>1027.3291895084947</v>
      </c>
      <c r="BE40" s="8">
        <v>8384.9783084630781</v>
      </c>
    </row>
    <row r="41" spans="1:57" ht="15.3" x14ac:dyDescent="0.7">
      <c r="A41" s="9" t="s">
        <v>252</v>
      </c>
      <c r="B41" t="s">
        <v>211</v>
      </c>
      <c r="C41" t="s">
        <v>255</v>
      </c>
      <c r="D41" t="s">
        <v>256</v>
      </c>
      <c r="E41" s="6">
        <v>4361.7745582393336</v>
      </c>
      <c r="F41" s="7">
        <v>0</v>
      </c>
      <c r="G41" s="7">
        <v>4</v>
      </c>
      <c r="H41" s="8">
        <v>13083.084445231414</v>
      </c>
      <c r="I41" s="8">
        <v>758.53285184530137</v>
      </c>
      <c r="J41" s="8">
        <v>0</v>
      </c>
      <c r="K41" s="8">
        <v>585.73288372936327</v>
      </c>
      <c r="L41" s="8">
        <v>-4898.2250482459067</v>
      </c>
      <c r="M41" s="8">
        <v>5.4994753858473532E-5</v>
      </c>
      <c r="N41" s="8">
        <v>1.018739705396982E-4</v>
      </c>
      <c r="O41" s="8">
        <v>0</v>
      </c>
      <c r="P41" s="8">
        <v>6.2113147939467269E-5</v>
      </c>
      <c r="Q41" s="8">
        <v>-2.1894989373036144E-8</v>
      </c>
      <c r="R41" s="8">
        <v>37.586383738472783</v>
      </c>
      <c r="S41" s="8">
        <v>13.248126940973178</v>
      </c>
      <c r="T41" s="8">
        <v>0</v>
      </c>
      <c r="U41" s="8">
        <v>6.3493785678629253</v>
      </c>
      <c r="V41" s="8">
        <v>-4.9953097654521184</v>
      </c>
      <c r="W41" s="8">
        <v>3.1741105754368077</v>
      </c>
      <c r="X41" s="8">
        <v>1.3409068998203482</v>
      </c>
      <c r="Y41" s="8">
        <v>0</v>
      </c>
      <c r="Z41" s="8">
        <v>0.77326364211691656</v>
      </c>
      <c r="AA41" s="8">
        <v>-0.13968011942707939</v>
      </c>
      <c r="AB41" s="8">
        <v>5.0163907952200351</v>
      </c>
      <c r="AC41" s="8">
        <v>0.78191713787562656</v>
      </c>
      <c r="AD41" s="8">
        <v>0</v>
      </c>
      <c r="AE41" s="8">
        <v>0.41100957601922988</v>
      </c>
      <c r="AF41" s="8">
        <v>-2.1530213187313936</v>
      </c>
      <c r="AG41" s="8">
        <v>1.0428808494725357E-2</v>
      </c>
      <c r="AH41" s="8">
        <v>2.9606767916756015E-4</v>
      </c>
      <c r="AI41" s="8">
        <v>0</v>
      </c>
      <c r="AJ41" s="8">
        <v>1.7872178880478851E-4</v>
      </c>
      <c r="AK41" s="8">
        <v>-1.5798623185108964E-2</v>
      </c>
      <c r="AL41" s="8">
        <v>134057.22408924057</v>
      </c>
      <c r="AM41" s="8">
        <v>10263.405990520852</v>
      </c>
      <c r="AN41" s="8">
        <v>0</v>
      </c>
      <c r="AO41" s="8">
        <v>4344.2611672835937</v>
      </c>
      <c r="AP41" s="8">
        <v>-45280.743480779856</v>
      </c>
      <c r="AQ41" s="8">
        <v>139293.93172905775</v>
      </c>
      <c r="AR41" s="8">
        <v>10899.655717816702</v>
      </c>
      <c r="AS41" s="8">
        <v>0</v>
      </c>
      <c r="AT41" s="8">
        <v>8463.2197265919294</v>
      </c>
      <c r="AU41" s="8">
        <v>-40053.164553014722</v>
      </c>
      <c r="AV41" s="8">
        <v>135664.30186692154</v>
      </c>
      <c r="AW41" s="8">
        <v>10676.008116595287</v>
      </c>
      <c r="AX41" s="8">
        <v>0</v>
      </c>
      <c r="AY41" s="8">
        <v>8024.171672970404</v>
      </c>
      <c r="AZ41" s="8">
        <v>-43636.639493263167</v>
      </c>
      <c r="BA41" s="8">
        <v>3629.6298621361948</v>
      </c>
      <c r="BB41" s="8">
        <v>223.64760122141607</v>
      </c>
      <c r="BC41" s="8">
        <v>0</v>
      </c>
      <c r="BD41" s="8">
        <v>439.04805362152575</v>
      </c>
      <c r="BE41" s="8">
        <v>3583.4749402484367</v>
      </c>
    </row>
    <row r="42" spans="1:57" ht="15.3" x14ac:dyDescent="0.7">
      <c r="A42" s="9" t="s">
        <v>277</v>
      </c>
      <c r="B42" t="s">
        <v>211</v>
      </c>
      <c r="C42" t="s">
        <v>280</v>
      </c>
      <c r="D42" t="s">
        <v>281</v>
      </c>
      <c r="E42" s="6">
        <v>1181.7615798185313</v>
      </c>
      <c r="F42" s="7">
        <v>0</v>
      </c>
      <c r="G42" s="7">
        <v>4</v>
      </c>
      <c r="H42" s="8">
        <v>3497.0656248547466</v>
      </c>
      <c r="I42" s="8">
        <v>205.03770258654791</v>
      </c>
      <c r="J42" s="8">
        <v>0</v>
      </c>
      <c r="K42" s="8">
        <v>158.69610150302847</v>
      </c>
      <c r="L42" s="8">
        <v>-1327.1053086380455</v>
      </c>
      <c r="M42" s="8">
        <v>8.8035077622401962E-6</v>
      </c>
      <c r="N42" s="8">
        <v>2.7540356580386966E-5</v>
      </c>
      <c r="O42" s="8">
        <v>0</v>
      </c>
      <c r="P42" s="8">
        <v>1.6828685402318616E-5</v>
      </c>
      <c r="Q42" s="8">
        <v>-5.93213997791616E-9</v>
      </c>
      <c r="R42" s="8">
        <v>9.4241319835164195</v>
      </c>
      <c r="S42" s="8">
        <v>3.5818002887876781</v>
      </c>
      <c r="T42" s="8">
        <v>0</v>
      </c>
      <c r="U42" s="8">
        <v>1.7202749814406835</v>
      </c>
      <c r="V42" s="8">
        <v>-1.3534090497530284</v>
      </c>
      <c r="W42" s="8">
        <v>0.80373598962173243</v>
      </c>
      <c r="X42" s="8">
        <v>0.36273745188453482</v>
      </c>
      <c r="Y42" s="8">
        <v>0</v>
      </c>
      <c r="Z42" s="8">
        <v>0.2095049276671436</v>
      </c>
      <c r="AA42" s="8">
        <v>-3.7844367332459702E-2</v>
      </c>
      <c r="AB42" s="8">
        <v>1.3271542419374069</v>
      </c>
      <c r="AC42" s="8">
        <v>0.21152980668434052</v>
      </c>
      <c r="AD42" s="8">
        <v>0</v>
      </c>
      <c r="AE42" s="8">
        <v>0.11135727429092367</v>
      </c>
      <c r="AF42" s="8">
        <v>-0.58333089916367453</v>
      </c>
      <c r="AG42" s="8">
        <v>2.5962442740386379E-3</v>
      </c>
      <c r="AH42" s="8">
        <v>7.7922431322242507E-5</v>
      </c>
      <c r="AI42" s="8">
        <v>0</v>
      </c>
      <c r="AJ42" s="8">
        <v>4.8422159528390679E-5</v>
      </c>
      <c r="AK42" s="8">
        <v>-4.2804151486748156E-3</v>
      </c>
      <c r="AL42" s="8">
        <v>35664.060123990392</v>
      </c>
      <c r="AM42" s="8">
        <v>2774.1571343904534</v>
      </c>
      <c r="AN42" s="8">
        <v>0</v>
      </c>
      <c r="AO42" s="8">
        <v>1177.01657241673</v>
      </c>
      <c r="AP42" s="8">
        <v>-12268.181731245697</v>
      </c>
      <c r="AQ42" s="8">
        <v>36973.485348515118</v>
      </c>
      <c r="AR42" s="8">
        <v>2945.4461935291592</v>
      </c>
      <c r="AS42" s="8">
        <v>0</v>
      </c>
      <c r="AT42" s="8">
        <v>2292.9905663179961</v>
      </c>
      <c r="AU42" s="8">
        <v>-10851.842612885695</v>
      </c>
      <c r="AV42" s="8">
        <v>36063.057848495046</v>
      </c>
      <c r="AW42" s="8">
        <v>2885.5817133910136</v>
      </c>
      <c r="AX42" s="8">
        <v>0</v>
      </c>
      <c r="AY42" s="8">
        <v>2174.0366601643818</v>
      </c>
      <c r="AZ42" s="8">
        <v>-11822.734838076154</v>
      </c>
      <c r="BA42" s="8">
        <v>910.42750002007051</v>
      </c>
      <c r="BB42" s="8">
        <v>59.864480138146085</v>
      </c>
      <c r="BC42" s="8">
        <v>0</v>
      </c>
      <c r="BD42" s="8">
        <v>118.95390615361461</v>
      </c>
      <c r="BE42" s="8">
        <v>970.89222519045711</v>
      </c>
    </row>
    <row r="43" spans="1:57" ht="15.3" x14ac:dyDescent="0.7">
      <c r="A43" s="9" t="s">
        <v>272</v>
      </c>
      <c r="B43" t="s">
        <v>211</v>
      </c>
      <c r="C43" t="s">
        <v>273</v>
      </c>
      <c r="D43" t="s">
        <v>274</v>
      </c>
      <c r="E43" s="6">
        <v>9676.1205717262801</v>
      </c>
      <c r="F43" s="7">
        <v>0</v>
      </c>
      <c r="G43" s="7">
        <v>4</v>
      </c>
      <c r="H43" s="8">
        <v>28551.362486047234</v>
      </c>
      <c r="I43" s="8">
        <v>1678.0019860885855</v>
      </c>
      <c r="J43" s="8">
        <v>0</v>
      </c>
      <c r="K43" s="8">
        <v>1299.3844432157061</v>
      </c>
      <c r="L43" s="8">
        <v>-10866.177405878787</v>
      </c>
      <c r="M43" s="8">
        <v>6.1558397946532466E-5</v>
      </c>
      <c r="N43" s="8">
        <v>2.2539186488998005E-4</v>
      </c>
      <c r="O43" s="8">
        <v>0</v>
      </c>
      <c r="P43" s="8">
        <v>1.3779123623353003E-4</v>
      </c>
      <c r="Q43" s="8">
        <v>-4.8571643091907477E-8</v>
      </c>
      <c r="R43" s="8">
        <v>75.852849782334431</v>
      </c>
      <c r="S43" s="8">
        <v>29.314238601186055</v>
      </c>
      <c r="T43" s="8">
        <v>0</v>
      </c>
      <c r="U43" s="8">
        <v>14.085403029856751</v>
      </c>
      <c r="V43" s="8">
        <v>-11.081549249796012</v>
      </c>
      <c r="W43" s="8">
        <v>6.48380514436447</v>
      </c>
      <c r="X43" s="8">
        <v>2.9690794106934453</v>
      </c>
      <c r="Y43" s="8">
        <v>0</v>
      </c>
      <c r="Z43" s="8">
        <v>1.7154009532018852</v>
      </c>
      <c r="AA43" s="8">
        <v>-0.30986509252213984</v>
      </c>
      <c r="AB43" s="8">
        <v>10.811398716356516</v>
      </c>
      <c r="AC43" s="8">
        <v>1.7314286236603516</v>
      </c>
      <c r="AD43" s="8">
        <v>0</v>
      </c>
      <c r="AE43" s="8">
        <v>0.91177986404265399</v>
      </c>
      <c r="AF43" s="8">
        <v>-4.7762426955765118</v>
      </c>
      <c r="AG43" s="8">
        <v>2.0861932178799884E-2</v>
      </c>
      <c r="AH43" s="8">
        <v>6.3406141011580275E-4</v>
      </c>
      <c r="AI43" s="8">
        <v>0</v>
      </c>
      <c r="AJ43" s="8">
        <v>3.9647477286579286E-4</v>
      </c>
      <c r="AK43" s="8">
        <v>-3.5047520399149559E-2</v>
      </c>
      <c r="AL43" s="8">
        <v>290879.14723622747</v>
      </c>
      <c r="AM43" s="8">
        <v>22703.123813491929</v>
      </c>
      <c r="AN43" s="8">
        <v>0</v>
      </c>
      <c r="AO43" s="8">
        <v>9637.2690262727428</v>
      </c>
      <c r="AP43" s="8">
        <v>-100450.38496310874</v>
      </c>
      <c r="AQ43" s="8">
        <v>301411.74178216187</v>
      </c>
      <c r="AR43" s="8">
        <v>24103.729662666807</v>
      </c>
      <c r="AS43" s="8">
        <v>0</v>
      </c>
      <c r="AT43" s="8">
        <v>18774.728818761294</v>
      </c>
      <c r="AU43" s="8">
        <v>-88853.57193944593</v>
      </c>
      <c r="AV43" s="8">
        <v>294083.22969110915</v>
      </c>
      <c r="AW43" s="8">
        <v>23614.826134838921</v>
      </c>
      <c r="AX43" s="8">
        <v>0</v>
      </c>
      <c r="AY43" s="8">
        <v>17800.748653830789</v>
      </c>
      <c r="AZ43" s="8">
        <v>-96803.119795399325</v>
      </c>
      <c r="BA43" s="8">
        <v>7328.5120910527412</v>
      </c>
      <c r="BB43" s="8">
        <v>488.90352782788636</v>
      </c>
      <c r="BC43" s="8">
        <v>0</v>
      </c>
      <c r="BD43" s="8">
        <v>973.98016493050534</v>
      </c>
      <c r="BE43" s="8">
        <v>7949.5478559533813</v>
      </c>
    </row>
    <row r="44" spans="1:57" ht="15.3" x14ac:dyDescent="0.7">
      <c r="A44" s="9" t="s">
        <v>231</v>
      </c>
      <c r="B44" t="s">
        <v>211</v>
      </c>
      <c r="C44" t="s">
        <v>232</v>
      </c>
      <c r="D44" t="s">
        <v>233</v>
      </c>
      <c r="E44" s="6">
        <v>1697.4393601029906</v>
      </c>
      <c r="F44" s="7">
        <v>0</v>
      </c>
      <c r="G44" s="7">
        <v>4</v>
      </c>
      <c r="H44" s="8">
        <v>5069.2412036039987</v>
      </c>
      <c r="I44" s="8">
        <v>294.97053313971463</v>
      </c>
      <c r="J44" s="8">
        <v>0</v>
      </c>
      <c r="K44" s="8">
        <v>227.94530943162394</v>
      </c>
      <c r="L44" s="8">
        <v>-1906.2058069528391</v>
      </c>
      <c r="M44" s="8">
        <v>1.8558594895376694E-5</v>
      </c>
      <c r="N44" s="8">
        <v>3.9617102289288534E-5</v>
      </c>
      <c r="O44" s="8">
        <v>0</v>
      </c>
      <c r="P44" s="8">
        <v>2.4172111759694142E-5</v>
      </c>
      <c r="Q44" s="8">
        <v>-8.5207101500978026E-9</v>
      </c>
      <c r="R44" s="8">
        <v>14.273058426662272</v>
      </c>
      <c r="S44" s="8">
        <v>5.152133466943897</v>
      </c>
      <c r="T44" s="8">
        <v>0</v>
      </c>
      <c r="U44" s="8">
        <v>2.4709404278875406</v>
      </c>
      <c r="V44" s="8">
        <v>-1.9439875441907242</v>
      </c>
      <c r="W44" s="8">
        <v>1.2090136321219958</v>
      </c>
      <c r="X44" s="8">
        <v>0.52156845026807874</v>
      </c>
      <c r="Y44" s="8">
        <v>0</v>
      </c>
      <c r="Z44" s="8">
        <v>0.30092525974008061</v>
      </c>
      <c r="AA44" s="8">
        <v>-5.4358273077533319E-2</v>
      </c>
      <c r="AB44" s="8">
        <v>1.9372830151805831</v>
      </c>
      <c r="AC44" s="8">
        <v>0.30414379155057741</v>
      </c>
      <c r="AD44" s="8">
        <v>0</v>
      </c>
      <c r="AE44" s="8">
        <v>0.15994953943605486</v>
      </c>
      <c r="AF44" s="8">
        <v>-0.8378752915260097</v>
      </c>
      <c r="AG44" s="8">
        <v>3.9515633885704241E-3</v>
      </c>
      <c r="AH44" s="8">
        <v>1.1414907203055254E-4</v>
      </c>
      <c r="AI44" s="8">
        <v>0</v>
      </c>
      <c r="AJ44" s="8">
        <v>6.9551829140779715E-5</v>
      </c>
      <c r="AK44" s="8">
        <v>-6.1482326680965867E-3</v>
      </c>
      <c r="AL44" s="8">
        <v>51863.705547910518</v>
      </c>
      <c r="AM44" s="8">
        <v>3991.0698940044581</v>
      </c>
      <c r="AN44" s="8">
        <v>0</v>
      </c>
      <c r="AO44" s="8">
        <v>1690.6238040167666</v>
      </c>
      <c r="AP44" s="8">
        <v>-17621.570123062098</v>
      </c>
      <c r="AQ44" s="8">
        <v>53850.620181145525</v>
      </c>
      <c r="AR44" s="8">
        <v>4238.1643084201414</v>
      </c>
      <c r="AS44" s="8">
        <v>0</v>
      </c>
      <c r="AT44" s="8">
        <v>3293.5682679840488</v>
      </c>
      <c r="AU44" s="8">
        <v>-15587.192116690447</v>
      </c>
      <c r="AV44" s="8">
        <v>52472.135712145828</v>
      </c>
      <c r="AW44" s="8">
        <v>4151.4693508956416</v>
      </c>
      <c r="AX44" s="8">
        <v>0</v>
      </c>
      <c r="AY44" s="8">
        <v>3122.7072027815834</v>
      </c>
      <c r="AZ44" s="8">
        <v>-16981.746403782203</v>
      </c>
      <c r="BA44" s="8">
        <v>1378.4844689996914</v>
      </c>
      <c r="BB44" s="8">
        <v>86.69495752450068</v>
      </c>
      <c r="BC44" s="8">
        <v>0</v>
      </c>
      <c r="BD44" s="8">
        <v>170.86106520246554</v>
      </c>
      <c r="BE44" s="8">
        <v>1394.554287091755</v>
      </c>
    </row>
    <row r="45" spans="1:57" ht="15.3" x14ac:dyDescent="0.7">
      <c r="A45" s="9" t="s">
        <v>226</v>
      </c>
      <c r="B45" t="s">
        <v>211</v>
      </c>
      <c r="C45" t="s">
        <v>229</v>
      </c>
      <c r="D45" t="s">
        <v>230</v>
      </c>
      <c r="E45" s="6">
        <v>14524.92414467874</v>
      </c>
      <c r="F45" s="7">
        <v>0</v>
      </c>
      <c r="G45" s="7">
        <v>4</v>
      </c>
      <c r="H45" s="8">
        <v>43015.227833453951</v>
      </c>
      <c r="I45" s="8">
        <v>2520.4308842343362</v>
      </c>
      <c r="J45" s="8">
        <v>0</v>
      </c>
      <c r="K45" s="8">
        <v>1950.519356655413</v>
      </c>
      <c r="L45" s="8">
        <v>-16311.330702533138</v>
      </c>
      <c r="M45" s="8">
        <v>1.1244297005882961E-4</v>
      </c>
      <c r="N45" s="8">
        <v>3.3853841762547786E-4</v>
      </c>
      <c r="O45" s="8">
        <v>0</v>
      </c>
      <c r="P45" s="8">
        <v>2.0683984239940791E-4</v>
      </c>
      <c r="Q45" s="8">
        <v>-7.2911393183115308E-8</v>
      </c>
      <c r="R45" s="8">
        <v>116.35925548644565</v>
      </c>
      <c r="S45" s="8">
        <v>44.028862791444631</v>
      </c>
      <c r="T45" s="8">
        <v>0</v>
      </c>
      <c r="U45" s="8">
        <v>21.143743408252856</v>
      </c>
      <c r="V45" s="8">
        <v>-16.634627593328204</v>
      </c>
      <c r="W45" s="8">
        <v>9.9177614715510458</v>
      </c>
      <c r="X45" s="8">
        <v>4.4587641998810312</v>
      </c>
      <c r="Y45" s="8">
        <v>0</v>
      </c>
      <c r="Z45" s="8">
        <v>2.5750060200543579</v>
      </c>
      <c r="AA45" s="8">
        <v>-0.465141678486234</v>
      </c>
      <c r="AB45" s="8">
        <v>16.334163243104925</v>
      </c>
      <c r="AC45" s="8">
        <v>2.6001159350331933</v>
      </c>
      <c r="AD45" s="8">
        <v>0</v>
      </c>
      <c r="AE45" s="8">
        <v>1.3686821349211769</v>
      </c>
      <c r="AF45" s="8">
        <v>-7.1696670515390126</v>
      </c>
      <c r="AG45" s="8">
        <v>3.2069665978374823E-2</v>
      </c>
      <c r="AH45" s="8">
        <v>9.5933215580801907E-4</v>
      </c>
      <c r="AI45" s="8">
        <v>0</v>
      </c>
      <c r="AJ45" s="8">
        <v>5.9515236074894986E-4</v>
      </c>
      <c r="AK45" s="8">
        <v>-5.2610193463712512E-2</v>
      </c>
      <c r="AL45" s="8">
        <v>438800.53719090397</v>
      </c>
      <c r="AM45" s="8">
        <v>34101.481306632282</v>
      </c>
      <c r="AN45" s="8">
        <v>0</v>
      </c>
      <c r="AO45" s="8">
        <v>14466.603690067508</v>
      </c>
      <c r="AP45" s="8">
        <v>-150787.10636949324</v>
      </c>
      <c r="AQ45" s="8">
        <v>454970.63711782784</v>
      </c>
      <c r="AR45" s="8">
        <v>36207.540296082952</v>
      </c>
      <c r="AS45" s="8">
        <v>0</v>
      </c>
      <c r="AT45" s="8">
        <v>28182.938596926771</v>
      </c>
      <c r="AU45" s="8">
        <v>-133379.01102383205</v>
      </c>
      <c r="AV45" s="8">
        <v>443729.90852654126</v>
      </c>
      <c r="AW45" s="8">
        <v>35471.243943383706</v>
      </c>
      <c r="AX45" s="8">
        <v>0</v>
      </c>
      <c r="AY45" s="8">
        <v>26720.886950384152</v>
      </c>
      <c r="AZ45" s="8">
        <v>-145312.15910071845</v>
      </c>
      <c r="BA45" s="8">
        <v>11240.728591286568</v>
      </c>
      <c r="BB45" s="8">
        <v>736.29635269925166</v>
      </c>
      <c r="BC45" s="8">
        <v>0</v>
      </c>
      <c r="BD45" s="8">
        <v>1462.0516465426151</v>
      </c>
      <c r="BE45" s="8">
        <v>11933.148076886398</v>
      </c>
    </row>
    <row r="46" spans="1:57" ht="15.3" x14ac:dyDescent="0.7">
      <c r="A46" s="9" t="s">
        <v>231</v>
      </c>
      <c r="B46" t="s">
        <v>211</v>
      </c>
      <c r="C46" t="s">
        <v>229</v>
      </c>
      <c r="D46" t="s">
        <v>230</v>
      </c>
      <c r="E46" s="6">
        <v>3409.2031029916598</v>
      </c>
      <c r="F46" s="7">
        <v>0</v>
      </c>
      <c r="G46" s="7">
        <v>4</v>
      </c>
      <c r="H46" s="8">
        <v>10096.276355386635</v>
      </c>
      <c r="I46" s="8">
        <v>591.58042450470657</v>
      </c>
      <c r="J46" s="8">
        <v>0</v>
      </c>
      <c r="K46" s="8">
        <v>457.81420797237541</v>
      </c>
      <c r="L46" s="8">
        <v>-3828.4977388588659</v>
      </c>
      <c r="M46" s="8">
        <v>2.6391939717950168E-5</v>
      </c>
      <c r="N46" s="8">
        <v>7.9459707490003742E-5</v>
      </c>
      <c r="O46" s="8">
        <v>0</v>
      </c>
      <c r="P46" s="8">
        <v>4.8548207584870927E-5</v>
      </c>
      <c r="Q46" s="8">
        <v>-1.7113325027200647E-8</v>
      </c>
      <c r="R46" s="8">
        <v>27.311146751256498</v>
      </c>
      <c r="S46" s="8">
        <v>10.334190674915021</v>
      </c>
      <c r="T46" s="8">
        <v>0</v>
      </c>
      <c r="U46" s="8">
        <v>4.9627326737319368</v>
      </c>
      <c r="V46" s="8">
        <v>-3.9043800465602723</v>
      </c>
      <c r="W46" s="8">
        <v>2.3278375051569533</v>
      </c>
      <c r="X46" s="8">
        <v>1.0465343979996908</v>
      </c>
      <c r="Y46" s="8">
        <v>0</v>
      </c>
      <c r="Z46" s="8">
        <v>0.60438997314885379</v>
      </c>
      <c r="AA46" s="8">
        <v>-0.10917526575909643</v>
      </c>
      <c r="AB46" s="8">
        <v>3.8338568558767014</v>
      </c>
      <c r="AC46" s="8">
        <v>0.61028362183224893</v>
      </c>
      <c r="AD46" s="8">
        <v>0</v>
      </c>
      <c r="AE46" s="8">
        <v>0.32124886401502994</v>
      </c>
      <c r="AF46" s="8">
        <v>-1.6828212606176394</v>
      </c>
      <c r="AG46" s="8">
        <v>7.5271997069558333E-3</v>
      </c>
      <c r="AH46" s="8">
        <v>2.2516869140267135E-4</v>
      </c>
      <c r="AI46" s="8">
        <v>0</v>
      </c>
      <c r="AJ46" s="8">
        <v>1.396905935485702E-4</v>
      </c>
      <c r="AK46" s="8">
        <v>-1.2348349156177107E-2</v>
      </c>
      <c r="AL46" s="8">
        <v>102992.63101719451</v>
      </c>
      <c r="AM46" s="8">
        <v>8004.0952179275055</v>
      </c>
      <c r="AN46" s="8">
        <v>0</v>
      </c>
      <c r="AO46" s="8">
        <v>3395.5144755779779</v>
      </c>
      <c r="AP46" s="8">
        <v>-35391.8454792302</v>
      </c>
      <c r="AQ46" s="8">
        <v>106787.97991522989</v>
      </c>
      <c r="AR46" s="8">
        <v>8498.4167558853551</v>
      </c>
      <c r="AS46" s="8">
        <v>0</v>
      </c>
      <c r="AT46" s="8">
        <v>6614.9303610143752</v>
      </c>
      <c r="AU46" s="8">
        <v>-31305.921719597685</v>
      </c>
      <c r="AV46" s="8">
        <v>104149.62350031253</v>
      </c>
      <c r="AW46" s="8">
        <v>8325.5976908533812</v>
      </c>
      <c r="AX46" s="8">
        <v>0</v>
      </c>
      <c r="AY46" s="8">
        <v>6271.7663650803097</v>
      </c>
      <c r="AZ46" s="8">
        <v>-34106.798684389571</v>
      </c>
      <c r="BA46" s="8">
        <v>2638.3564149173621</v>
      </c>
      <c r="BB46" s="8">
        <v>172.81906503197442</v>
      </c>
      <c r="BC46" s="8">
        <v>0</v>
      </c>
      <c r="BD46" s="8">
        <v>343.16399593406578</v>
      </c>
      <c r="BE46" s="8">
        <v>2800.8769647918789</v>
      </c>
    </row>
    <row r="47" spans="1:57" ht="15.3" x14ac:dyDescent="0.7">
      <c r="A47" s="9" t="s">
        <v>252</v>
      </c>
      <c r="B47" t="s">
        <v>211</v>
      </c>
      <c r="C47" t="s">
        <v>257</v>
      </c>
      <c r="D47" t="s">
        <v>258</v>
      </c>
      <c r="E47" s="6">
        <v>1403.7895129965607</v>
      </c>
      <c r="F47" s="7">
        <v>0</v>
      </c>
      <c r="G47" s="7">
        <v>4</v>
      </c>
      <c r="H47" s="8">
        <v>4200.0805424255223</v>
      </c>
      <c r="I47" s="8">
        <v>244.01984228636513</v>
      </c>
      <c r="J47" s="8">
        <v>0</v>
      </c>
      <c r="K47" s="8">
        <v>188.51173269450683</v>
      </c>
      <c r="L47" s="8">
        <v>-1576.4402454124686</v>
      </c>
      <c r="M47" s="8">
        <v>1.634636443901114E-5</v>
      </c>
      <c r="N47" s="8">
        <v>3.2773494035552918E-5</v>
      </c>
      <c r="O47" s="8">
        <v>0</v>
      </c>
      <c r="P47" s="8">
        <v>1.9990438417299721E-5</v>
      </c>
      <c r="Q47" s="8">
        <v>-7.0466632464943585E-9</v>
      </c>
      <c r="R47" s="8">
        <v>11.928228823881918</v>
      </c>
      <c r="S47" s="8">
        <v>4.2620796089339335</v>
      </c>
      <c r="T47" s="8">
        <v>0</v>
      </c>
      <c r="U47" s="8">
        <v>2.0434781597719667</v>
      </c>
      <c r="V47" s="8">
        <v>-1.6076859015248122</v>
      </c>
      <c r="W47" s="8">
        <v>1.0090696149181562</v>
      </c>
      <c r="X47" s="8">
        <v>0.43143141148075936</v>
      </c>
      <c r="Y47" s="8">
        <v>0</v>
      </c>
      <c r="Z47" s="8">
        <v>0.24886645953188005</v>
      </c>
      <c r="AA47" s="8">
        <v>-4.4954521194921902E-2</v>
      </c>
      <c r="AB47" s="8">
        <v>1.6073758244821457</v>
      </c>
      <c r="AC47" s="8">
        <v>0.25158054488684262</v>
      </c>
      <c r="AD47" s="8">
        <v>0</v>
      </c>
      <c r="AE47" s="8">
        <v>0.13227894400618831</v>
      </c>
      <c r="AF47" s="8">
        <v>-0.69292640143079021</v>
      </c>
      <c r="AG47" s="8">
        <v>3.3055073359248219E-3</v>
      </c>
      <c r="AH47" s="8">
        <v>9.4777241614059235E-5</v>
      </c>
      <c r="AI47" s="8">
        <v>0</v>
      </c>
      <c r="AJ47" s="8">
        <v>5.751965616705811E-5</v>
      </c>
      <c r="AK47" s="8">
        <v>-5.0846143584258501E-3</v>
      </c>
      <c r="AL47" s="8">
        <v>42999.066554868608</v>
      </c>
      <c r="AM47" s="8">
        <v>3301.7072746244949</v>
      </c>
      <c r="AN47" s="8">
        <v>0</v>
      </c>
      <c r="AO47" s="8">
        <v>1398.153019355633</v>
      </c>
      <c r="AP47" s="8">
        <v>-14573.112844388852</v>
      </c>
      <c r="AQ47" s="8">
        <v>44660.165820980314</v>
      </c>
      <c r="AR47" s="8">
        <v>3506.2345227469332</v>
      </c>
      <c r="AS47" s="8">
        <v>0</v>
      </c>
      <c r="AT47" s="8">
        <v>2723.7948545353211</v>
      </c>
      <c r="AU47" s="8">
        <v>-12890.673649246059</v>
      </c>
      <c r="AV47" s="8">
        <v>43508.204332545181</v>
      </c>
      <c r="AW47" s="8">
        <v>3434.4179369108401</v>
      </c>
      <c r="AX47" s="8">
        <v>0</v>
      </c>
      <c r="AY47" s="8">
        <v>2582.492032680118</v>
      </c>
      <c r="AZ47" s="8">
        <v>-14043.975928866243</v>
      </c>
      <c r="BA47" s="8">
        <v>1151.9614884351365</v>
      </c>
      <c r="BB47" s="8">
        <v>71.816585836092642</v>
      </c>
      <c r="BC47" s="8">
        <v>0</v>
      </c>
      <c r="BD47" s="8">
        <v>141.30282185520304</v>
      </c>
      <c r="BE47" s="8">
        <v>1153.3022796201813</v>
      </c>
    </row>
    <row r="48" spans="1:57" ht="15.3" x14ac:dyDescent="0.7">
      <c r="A48" s="9" t="s">
        <v>252</v>
      </c>
      <c r="B48" t="s">
        <v>211</v>
      </c>
      <c r="C48" t="s">
        <v>259</v>
      </c>
      <c r="D48" t="s">
        <v>260</v>
      </c>
      <c r="E48" s="6">
        <v>15405.873685998014</v>
      </c>
      <c r="F48" s="7">
        <v>0</v>
      </c>
      <c r="G48" s="7">
        <v>4</v>
      </c>
      <c r="H48" s="8">
        <v>45944.643648538819</v>
      </c>
      <c r="I48" s="8">
        <v>2676.5022951098767</v>
      </c>
      <c r="J48" s="8">
        <v>0</v>
      </c>
      <c r="K48" s="8">
        <v>2068.8200868667623</v>
      </c>
      <c r="L48" s="8">
        <v>-17300.627387154233</v>
      </c>
      <c r="M48" s="8">
        <v>1.6030178376797265E-4</v>
      </c>
      <c r="N48" s="8">
        <v>3.5948146361008482E-4</v>
      </c>
      <c r="O48" s="8">
        <v>0</v>
      </c>
      <c r="P48" s="8">
        <v>2.1938486242659096E-4</v>
      </c>
      <c r="Q48" s="8">
        <v>-7.7333533893925561E-8</v>
      </c>
      <c r="R48" s="8">
        <v>128.52826971015077</v>
      </c>
      <c r="S48" s="8">
        <v>46.750369619628117</v>
      </c>
      <c r="T48" s="8">
        <v>0</v>
      </c>
      <c r="U48" s="8">
        <v>22.426130212599556</v>
      </c>
      <c r="V48" s="8">
        <v>-17.643532521325923</v>
      </c>
      <c r="W48" s="8">
        <v>10.897894961565195</v>
      </c>
      <c r="X48" s="8">
        <v>4.7329783306270112</v>
      </c>
      <c r="Y48" s="8">
        <v>0</v>
      </c>
      <c r="Z48" s="8">
        <v>2.731182420678957</v>
      </c>
      <c r="AA48" s="8">
        <v>-0.49335293413406778</v>
      </c>
      <c r="AB48" s="8">
        <v>17.540027359328342</v>
      </c>
      <c r="AC48" s="8">
        <v>2.7599671004656758</v>
      </c>
      <c r="AD48" s="8">
        <v>0</v>
      </c>
      <c r="AE48" s="8">
        <v>1.4516939212107751</v>
      </c>
      <c r="AF48" s="8">
        <v>-7.6045137218246639</v>
      </c>
      <c r="AG48" s="8">
        <v>3.5558223693348746E-2</v>
      </c>
      <c r="AH48" s="8">
        <v>1.0329515426278698E-3</v>
      </c>
      <c r="AI48" s="8">
        <v>0</v>
      </c>
      <c r="AJ48" s="8">
        <v>6.3124887967011404E-4</v>
      </c>
      <c r="AK48" s="8">
        <v>-5.5801048392724664E-2</v>
      </c>
      <c r="AL48" s="8">
        <v>469835.86425401212</v>
      </c>
      <c r="AM48" s="8">
        <v>36213.983265611969</v>
      </c>
      <c r="AN48" s="8">
        <v>0</v>
      </c>
      <c r="AO48" s="8">
        <v>15344.016044050893</v>
      </c>
      <c r="AP48" s="8">
        <v>-159932.47820551283</v>
      </c>
      <c r="AQ48" s="8">
        <v>487723.03730039834</v>
      </c>
      <c r="AR48" s="8">
        <v>38455.140024123291</v>
      </c>
      <c r="AS48" s="8">
        <v>0</v>
      </c>
      <c r="AT48" s="8">
        <v>29892.258837272922</v>
      </c>
      <c r="AU48" s="8">
        <v>-141468.56642616505</v>
      </c>
      <c r="AV48" s="8">
        <v>475309.35109073744</v>
      </c>
      <c r="AW48" s="8">
        <v>37669.274669592014</v>
      </c>
      <c r="AX48" s="8">
        <v>0</v>
      </c>
      <c r="AY48" s="8">
        <v>28341.532460688522</v>
      </c>
      <c r="AZ48" s="8">
        <v>-154125.4705254662</v>
      </c>
      <c r="BA48" s="8">
        <v>12413.686209660866</v>
      </c>
      <c r="BB48" s="8">
        <v>785.86535453128135</v>
      </c>
      <c r="BC48" s="8">
        <v>0</v>
      </c>
      <c r="BD48" s="8">
        <v>1550.7263765844011</v>
      </c>
      <c r="BE48" s="8">
        <v>12656.904099301108</v>
      </c>
    </row>
    <row r="49" spans="1:57" ht="15.3" x14ac:dyDescent="0.7">
      <c r="A49" s="9" t="s">
        <v>277</v>
      </c>
      <c r="B49" t="s">
        <v>211</v>
      </c>
      <c r="C49" t="s">
        <v>278</v>
      </c>
      <c r="D49" t="s">
        <v>279</v>
      </c>
      <c r="E49" s="6">
        <v>637.43503396272695</v>
      </c>
      <c r="F49" s="7">
        <v>0</v>
      </c>
      <c r="G49" s="7">
        <v>4</v>
      </c>
      <c r="H49" s="8">
        <v>1878.6578235208676</v>
      </c>
      <c r="I49" s="8">
        <v>110.51971232055494</v>
      </c>
      <c r="J49" s="8">
        <v>0</v>
      </c>
      <c r="K49" s="8">
        <v>85.59971535617953</v>
      </c>
      <c r="L49" s="8">
        <v>-715.83256041688958</v>
      </c>
      <c r="M49" s="8">
        <v>3.7705254617421678E-6</v>
      </c>
      <c r="N49" s="8">
        <v>1.4845321095502642E-5</v>
      </c>
      <c r="O49" s="8">
        <v>0</v>
      </c>
      <c r="P49" s="8">
        <v>9.0772909139779773E-6</v>
      </c>
      <c r="Q49" s="8">
        <v>-3.199760351724494E-9</v>
      </c>
      <c r="R49" s="8">
        <v>4.9614982752145007</v>
      </c>
      <c r="S49" s="8">
        <v>1.9307831538841189</v>
      </c>
      <c r="T49" s="8">
        <v>0</v>
      </c>
      <c r="U49" s="8">
        <v>0.92790589908013199</v>
      </c>
      <c r="V49" s="8">
        <v>-0.73002063895769875</v>
      </c>
      <c r="W49" s="8">
        <v>0.42450731561618033</v>
      </c>
      <c r="X49" s="8">
        <v>0.19556815307713424</v>
      </c>
      <c r="Y49" s="8">
        <v>0</v>
      </c>
      <c r="Z49" s="8">
        <v>0.11300568825682361</v>
      </c>
      <c r="AA49" s="8">
        <v>-2.0413022379326875E-2</v>
      </c>
      <c r="AB49" s="8">
        <v>0.71073077144252172</v>
      </c>
      <c r="AC49" s="8">
        <v>0.11404661389371083</v>
      </c>
      <c r="AD49" s="8">
        <v>0</v>
      </c>
      <c r="AE49" s="8">
        <v>6.0065438859953135E-2</v>
      </c>
      <c r="AF49" s="8">
        <v>-0.31464515167010521</v>
      </c>
      <c r="AG49" s="8">
        <v>1.3636139894334172E-3</v>
      </c>
      <c r="AH49" s="8">
        <v>4.1663042826365837E-5</v>
      </c>
      <c r="AI49" s="8">
        <v>0</v>
      </c>
      <c r="AJ49" s="8">
        <v>2.611861938198059E-5</v>
      </c>
      <c r="AK49" s="8">
        <v>-2.3088299892852181E-3</v>
      </c>
      <c r="AL49" s="8">
        <v>19131.60129152381</v>
      </c>
      <c r="AM49" s="8">
        <v>1495.3097792813001</v>
      </c>
      <c r="AN49" s="8">
        <v>0</v>
      </c>
      <c r="AO49" s="8">
        <v>634.87560572781581</v>
      </c>
      <c r="AP49" s="8">
        <v>-6617.3828732174179</v>
      </c>
      <c r="AQ49" s="8">
        <v>19820.348981401847</v>
      </c>
      <c r="AR49" s="8">
        <v>1587.5265762620072</v>
      </c>
      <c r="AS49" s="8">
        <v>0</v>
      </c>
      <c r="AT49" s="8">
        <v>1236.8252145594117</v>
      </c>
      <c r="AU49" s="8">
        <v>-5853.4181366474722</v>
      </c>
      <c r="AV49" s="8">
        <v>19340.97601181495</v>
      </c>
      <c r="AW49" s="8">
        <v>1555.3530995523372</v>
      </c>
      <c r="AX49" s="8">
        <v>0</v>
      </c>
      <c r="AY49" s="8">
        <v>1172.6621985129161</v>
      </c>
      <c r="AZ49" s="8">
        <v>-6377.1115187199048</v>
      </c>
      <c r="BA49" s="8">
        <v>479.37296958689615</v>
      </c>
      <c r="BB49" s="8">
        <v>32.173476709669977</v>
      </c>
      <c r="BC49" s="8">
        <v>0</v>
      </c>
      <c r="BD49" s="8">
        <v>64.163016046495557</v>
      </c>
      <c r="BE49" s="8">
        <v>523.69338207243163</v>
      </c>
    </row>
    <row r="50" spans="1:57" ht="15.3" x14ac:dyDescent="0.7">
      <c r="A50" s="9" t="s">
        <v>272</v>
      </c>
      <c r="B50" t="s">
        <v>211</v>
      </c>
      <c r="C50" t="s">
        <v>275</v>
      </c>
      <c r="D50" t="s">
        <v>276</v>
      </c>
      <c r="E50" s="6">
        <v>6123.6736408778743</v>
      </c>
      <c r="F50" s="7">
        <v>0</v>
      </c>
      <c r="G50" s="7">
        <v>4</v>
      </c>
      <c r="H50" s="8">
        <v>18093.67038079675</v>
      </c>
      <c r="I50" s="8">
        <v>1062.1932166503377</v>
      </c>
      <c r="J50" s="8">
        <v>0</v>
      </c>
      <c r="K50" s="8">
        <v>822.33434415206068</v>
      </c>
      <c r="L50" s="8">
        <v>-6876.8184174880871</v>
      </c>
      <c r="M50" s="8">
        <v>4.2098484970478106E-5</v>
      </c>
      <c r="N50" s="8">
        <v>1.4267392354584912E-4</v>
      </c>
      <c r="O50" s="8">
        <v>0</v>
      </c>
      <c r="P50" s="8">
        <v>8.7203187993833254E-5</v>
      </c>
      <c r="Q50" s="8">
        <v>-3.0739270794656614E-8</v>
      </c>
      <c r="R50" s="8">
        <v>48.395734393751027</v>
      </c>
      <c r="S50" s="8">
        <v>18.555853819418807</v>
      </c>
      <c r="T50" s="8">
        <v>0</v>
      </c>
      <c r="U50" s="8">
        <v>8.9141521765563123</v>
      </c>
      <c r="V50" s="8">
        <v>-7.0131196214475455</v>
      </c>
      <c r="W50" s="8">
        <v>4.1323422731704271</v>
      </c>
      <c r="X50" s="8">
        <v>1.8793148084893585</v>
      </c>
      <c r="Y50" s="8">
        <v>0</v>
      </c>
      <c r="Z50" s="8">
        <v>1.0856164433661131</v>
      </c>
      <c r="AA50" s="8">
        <v>-0.1961026307227467</v>
      </c>
      <c r="AB50" s="8">
        <v>6.858616960751176</v>
      </c>
      <c r="AC50" s="8">
        <v>1.0959244480714341</v>
      </c>
      <c r="AD50" s="8">
        <v>0</v>
      </c>
      <c r="AE50" s="8">
        <v>0.57703314859842547</v>
      </c>
      <c r="AF50" s="8">
        <v>-3.0227146593026917</v>
      </c>
      <c r="AG50" s="8">
        <v>1.3320888001649317E-2</v>
      </c>
      <c r="AH50" s="8">
        <v>4.0245609357702177E-4</v>
      </c>
      <c r="AI50" s="8">
        <v>0</v>
      </c>
      <c r="AJ50" s="8">
        <v>2.5091482664711657E-4</v>
      </c>
      <c r="AK50" s="8">
        <v>-2.2180333043133243E-2</v>
      </c>
      <c r="AL50" s="8">
        <v>184425.45177714713</v>
      </c>
      <c r="AM50" s="8">
        <v>14371.385644097107</v>
      </c>
      <c r="AN50" s="8">
        <v>0</v>
      </c>
      <c r="AO50" s="8">
        <v>6099.0858752503573</v>
      </c>
      <c r="AP50" s="8">
        <v>-63571.487152818925</v>
      </c>
      <c r="AQ50" s="8">
        <v>191147.50322437577</v>
      </c>
      <c r="AR50" s="8">
        <v>15258.342885199139</v>
      </c>
      <c r="AS50" s="8">
        <v>0</v>
      </c>
      <c r="AT50" s="8">
        <v>11881.86020728422</v>
      </c>
      <c r="AU50" s="8">
        <v>-56232.275357680694</v>
      </c>
      <c r="AV50" s="8">
        <v>186471.96073393564</v>
      </c>
      <c r="AW50" s="8">
        <v>14948.55730639811</v>
      </c>
      <c r="AX50" s="8">
        <v>0</v>
      </c>
      <c r="AY50" s="8">
        <v>11265.462693579124</v>
      </c>
      <c r="AZ50" s="8">
        <v>-61263.262342758557</v>
      </c>
      <c r="BA50" s="8">
        <v>4675.5424904401334</v>
      </c>
      <c r="BB50" s="8">
        <v>309.78557880102869</v>
      </c>
      <c r="BC50" s="8">
        <v>0</v>
      </c>
      <c r="BD50" s="8">
        <v>616.39751370509691</v>
      </c>
      <c r="BE50" s="8">
        <v>5030.9869850778477</v>
      </c>
    </row>
    <row r="51" spans="1:57" ht="15.3" x14ac:dyDescent="0.7">
      <c r="A51" s="9" t="s">
        <v>284</v>
      </c>
      <c r="B51" t="s">
        <v>211</v>
      </c>
      <c r="C51" t="s">
        <v>285</v>
      </c>
      <c r="D51" t="s">
        <v>286</v>
      </c>
      <c r="E51" s="6">
        <v>615.94845978420744</v>
      </c>
      <c r="F51" s="7">
        <v>0</v>
      </c>
      <c r="G51" s="7">
        <v>4</v>
      </c>
      <c r="H51" s="8">
        <v>1717.4735572579025</v>
      </c>
      <c r="I51" s="8">
        <v>55.860473608810231</v>
      </c>
      <c r="J51" s="8">
        <v>0</v>
      </c>
      <c r="K51" s="8">
        <v>82.714331692488003</v>
      </c>
      <c r="L51" s="8">
        <v>-691.71518063353176</v>
      </c>
      <c r="M51" s="8">
        <v>3.0242282330150425E-6</v>
      </c>
      <c r="N51" s="8">
        <v>6.2799386934582019E-6</v>
      </c>
      <c r="O51" s="8">
        <v>0</v>
      </c>
      <c r="P51" s="8">
        <v>8.7713148157539909E-6</v>
      </c>
      <c r="Q51" s="8">
        <v>-4.6038171944750141E-9</v>
      </c>
      <c r="R51" s="8">
        <v>5.5506075685697782</v>
      </c>
      <c r="S51" s="8">
        <v>0.82039615651473707</v>
      </c>
      <c r="T51" s="8">
        <v>0</v>
      </c>
      <c r="U51" s="8">
        <v>0.8966281721448458</v>
      </c>
      <c r="V51" s="8">
        <v>-0.70560152194265202</v>
      </c>
      <c r="W51" s="8">
        <v>0.50402497844720229</v>
      </c>
      <c r="X51" s="8">
        <v>8.3795063971148456E-2</v>
      </c>
      <c r="Y51" s="8">
        <v>0</v>
      </c>
      <c r="Z51" s="8">
        <v>0.10919650775378451</v>
      </c>
      <c r="AA51" s="8">
        <v>-1.9738891382799138E-2</v>
      </c>
      <c r="AB51" s="8">
        <v>0.81042853976685625</v>
      </c>
      <c r="AC51" s="8">
        <v>5.1993993345563198E-2</v>
      </c>
      <c r="AD51" s="8">
        <v>0</v>
      </c>
      <c r="AE51" s="8">
        <v>5.8040761145572634E-2</v>
      </c>
      <c r="AF51" s="8">
        <v>-0.304047062834997</v>
      </c>
      <c r="AG51" s="8">
        <v>3.5938368370081503E-3</v>
      </c>
      <c r="AH51" s="8">
        <v>5.0603269667122776E-5</v>
      </c>
      <c r="AI51" s="8">
        <v>0</v>
      </c>
      <c r="AJ51" s="8">
        <v>2.5238216481464365E-5</v>
      </c>
      <c r="AK51" s="8">
        <v>-2.2310611233289234E-3</v>
      </c>
      <c r="AL51" s="8">
        <v>16648.431567244636</v>
      </c>
      <c r="AM51" s="8">
        <v>718.06670891894623</v>
      </c>
      <c r="AN51" s="8">
        <v>0</v>
      </c>
      <c r="AO51" s="8">
        <v>613.47530441114725</v>
      </c>
      <c r="AP51" s="8">
        <v>-6394.4879222498785</v>
      </c>
      <c r="AQ51" s="8">
        <v>17125.843123712508</v>
      </c>
      <c r="AR51" s="8">
        <v>757.03945053536904</v>
      </c>
      <c r="AS51" s="8">
        <v>0</v>
      </c>
      <c r="AT51" s="8">
        <v>1195.1344769899922</v>
      </c>
      <c r="AU51" s="8">
        <v>-5656.3019334960509</v>
      </c>
      <c r="AV51" s="8">
        <v>16728.089101806228</v>
      </c>
      <c r="AW51" s="8">
        <v>741.39009352937899</v>
      </c>
      <c r="AX51" s="8">
        <v>0</v>
      </c>
      <c r="AY51" s="8">
        <v>1133.1342592371989</v>
      </c>
      <c r="AZ51" s="8">
        <v>-6162.3246335179219</v>
      </c>
      <c r="BA51" s="8">
        <v>397.7540219062779</v>
      </c>
      <c r="BB51" s="8">
        <v>15.649357005990051</v>
      </c>
      <c r="BC51" s="8">
        <v>0</v>
      </c>
      <c r="BD51" s="8">
        <v>62.000217752793397</v>
      </c>
      <c r="BE51" s="8">
        <v>506.02270002187078</v>
      </c>
    </row>
    <row r="52" spans="1:57" ht="15.3" x14ac:dyDescent="0.7">
      <c r="A52" s="9" t="s">
        <v>252</v>
      </c>
      <c r="B52" t="s">
        <v>211</v>
      </c>
      <c r="C52" t="s">
        <v>261</v>
      </c>
      <c r="D52" t="s">
        <v>262</v>
      </c>
      <c r="E52" s="6">
        <v>5314.3460134870011</v>
      </c>
      <c r="F52" s="7">
        <v>0</v>
      </c>
      <c r="G52" s="7">
        <v>4</v>
      </c>
      <c r="H52" s="8">
        <v>15870.681784514991</v>
      </c>
      <c r="I52" s="8">
        <v>923.49317168028347</v>
      </c>
      <c r="J52" s="8">
        <v>0</v>
      </c>
      <c r="K52" s="8">
        <v>713.65155948635015</v>
      </c>
      <c r="L52" s="8">
        <v>-5967.9523576329402</v>
      </c>
      <c r="M52" s="8">
        <v>5.8089562544703656E-5</v>
      </c>
      <c r="N52" s="8">
        <v>1.2403315353484958E-4</v>
      </c>
      <c r="O52" s="8">
        <v>0</v>
      </c>
      <c r="P52" s="8">
        <v>7.5678088294063537E-5</v>
      </c>
      <c r="Q52" s="8">
        <v>-2.6676653718871608E-8</v>
      </c>
      <c r="R52" s="8">
        <v>44.684406771979496</v>
      </c>
      <c r="S52" s="8">
        <v>16.13029106749422</v>
      </c>
      <c r="T52" s="8">
        <v>0</v>
      </c>
      <c r="U52" s="8">
        <v>7.7360244619939049</v>
      </c>
      <c r="V52" s="8">
        <v>-6.086239484343956</v>
      </c>
      <c r="W52" s="8">
        <v>3.785055365308688</v>
      </c>
      <c r="X52" s="8">
        <v>1.6329261188369235</v>
      </c>
      <c r="Y52" s="8">
        <v>0</v>
      </c>
      <c r="Z52" s="8">
        <v>0.94213731108497822</v>
      </c>
      <c r="AA52" s="8">
        <v>-0.17018497309506217</v>
      </c>
      <c r="AB52" s="8">
        <v>6.0651770068494795</v>
      </c>
      <c r="AC52" s="8">
        <v>0.95221317664186422</v>
      </c>
      <c r="AD52" s="8">
        <v>0</v>
      </c>
      <c r="AE52" s="8">
        <v>0.50077028802342927</v>
      </c>
      <c r="AF52" s="8">
        <v>-2.6232213768451449</v>
      </c>
      <c r="AG52" s="8">
        <v>1.2371045395939591E-2</v>
      </c>
      <c r="AH52" s="8">
        <v>3.5737294806689572E-4</v>
      </c>
      <c r="AI52" s="8">
        <v>0</v>
      </c>
      <c r="AJ52" s="8">
        <v>2.1775298406100658E-4</v>
      </c>
      <c r="AK52" s="8">
        <v>-1.9248897214040793E-2</v>
      </c>
      <c r="AL52" s="8">
        <v>162373.49887450752</v>
      </c>
      <c r="AM52" s="8">
        <v>12495.233580246395</v>
      </c>
      <c r="AN52" s="8">
        <v>0</v>
      </c>
      <c r="AO52" s="8">
        <v>5293.0078589892028</v>
      </c>
      <c r="AP52" s="8">
        <v>-55169.641482329447</v>
      </c>
      <c r="AQ52" s="8">
        <v>168593.8884325792</v>
      </c>
      <c r="AR52" s="8">
        <v>13268.834728644972</v>
      </c>
      <c r="AS52" s="8">
        <v>0</v>
      </c>
      <c r="AT52" s="8">
        <v>10311.509092169472</v>
      </c>
      <c r="AU52" s="8">
        <v>-48800.407386431703</v>
      </c>
      <c r="AV52" s="8">
        <v>164278.29111771032</v>
      </c>
      <c r="AW52" s="8">
        <v>12997.411651178976</v>
      </c>
      <c r="AX52" s="8">
        <v>0</v>
      </c>
      <c r="AY52" s="8">
        <v>9776.5769808604855</v>
      </c>
      <c r="AZ52" s="8">
        <v>-53166.480302136697</v>
      </c>
      <c r="BA52" s="8">
        <v>4315.5973148689018</v>
      </c>
      <c r="BB52" s="8">
        <v>271.42307746599619</v>
      </c>
      <c r="BC52" s="8">
        <v>0</v>
      </c>
      <c r="BD52" s="8">
        <v>534.9321113089851</v>
      </c>
      <c r="BE52" s="8">
        <v>4366.0729157049891</v>
      </c>
    </row>
    <row r="53" spans="1:57" ht="15.3" x14ac:dyDescent="0.7">
      <c r="A53" s="9" t="s">
        <v>252</v>
      </c>
      <c r="B53" t="s">
        <v>211</v>
      </c>
      <c r="C53" t="s">
        <v>263</v>
      </c>
      <c r="D53" t="s">
        <v>264</v>
      </c>
      <c r="E53" s="6">
        <v>9647.4718061549702</v>
      </c>
      <c r="F53" s="7">
        <v>0</v>
      </c>
      <c r="G53" s="7">
        <v>4</v>
      </c>
      <c r="H53" s="8">
        <v>28727.847593954728</v>
      </c>
      <c r="I53" s="8">
        <v>1675.6439996806855</v>
      </c>
      <c r="J53" s="8">
        <v>0</v>
      </c>
      <c r="K53" s="8">
        <v>1295.5372649974574</v>
      </c>
      <c r="L53" s="8">
        <v>-10834.005155972463</v>
      </c>
      <c r="M53" s="8">
        <v>9.4798415918659102E-5</v>
      </c>
      <c r="N53" s="8">
        <v>2.2505875424539302E-4</v>
      </c>
      <c r="O53" s="8">
        <v>0</v>
      </c>
      <c r="P53" s="8">
        <v>1.3738326810256541E-4</v>
      </c>
      <c r="Q53" s="8">
        <v>-4.8427833637897632E-8</v>
      </c>
      <c r="R53" s="8">
        <v>79.791263113977692</v>
      </c>
      <c r="S53" s="8">
        <v>29.269075850406811</v>
      </c>
      <c r="T53" s="8">
        <v>0</v>
      </c>
      <c r="U53" s="8">
        <v>14.043699393943108</v>
      </c>
      <c r="V53" s="8">
        <v>-11.048739333438418</v>
      </c>
      <c r="W53" s="8">
        <v>6.7729507893894372</v>
      </c>
      <c r="X53" s="8">
        <v>2.9633720770349012</v>
      </c>
      <c r="Y53" s="8">
        <v>0</v>
      </c>
      <c r="Z53" s="8">
        <v>1.7103220458645085</v>
      </c>
      <c r="AA53" s="8">
        <v>-0.30894765331408175</v>
      </c>
      <c r="AB53" s="8">
        <v>10.954633784902605</v>
      </c>
      <c r="AC53" s="8">
        <v>1.7280547133939426</v>
      </c>
      <c r="AD53" s="8">
        <v>0</v>
      </c>
      <c r="AE53" s="8">
        <v>0.90908029375681798</v>
      </c>
      <c r="AF53" s="8">
        <v>-4.7621013404452954</v>
      </c>
      <c r="AG53" s="8">
        <v>2.2057197387866562E-2</v>
      </c>
      <c r="AH53" s="8">
        <v>6.4475442611963891E-4</v>
      </c>
      <c r="AI53" s="8">
        <v>0</v>
      </c>
      <c r="AJ53" s="8">
        <v>3.9530090233177322E-4</v>
      </c>
      <c r="AK53" s="8">
        <v>-3.4943752759181858E-2</v>
      </c>
      <c r="AL53" s="8">
        <v>293618.94969027734</v>
      </c>
      <c r="AM53" s="8">
        <v>22671.915376622819</v>
      </c>
      <c r="AN53" s="8">
        <v>0</v>
      </c>
      <c r="AO53" s="8">
        <v>9608.7352911839007</v>
      </c>
      <c r="AP53" s="8">
        <v>-100152.97449689722</v>
      </c>
      <c r="AQ53" s="8">
        <v>304720.03813585336</v>
      </c>
      <c r="AR53" s="8">
        <v>24074.371139172457</v>
      </c>
      <c r="AS53" s="8">
        <v>0</v>
      </c>
      <c r="AT53" s="8">
        <v>18719.141168668833</v>
      </c>
      <c r="AU53" s="8">
        <v>-88590.496967012776</v>
      </c>
      <c r="AV53" s="8">
        <v>297013.19194677484</v>
      </c>
      <c r="AW53" s="8">
        <v>23582.914820791899</v>
      </c>
      <c r="AX53" s="8">
        <v>0</v>
      </c>
      <c r="AY53" s="8">
        <v>17748.044734796589</v>
      </c>
      <c r="AZ53" s="8">
        <v>-96516.508041749476</v>
      </c>
      <c r="BA53" s="8">
        <v>7706.8461890784838</v>
      </c>
      <c r="BB53" s="8">
        <v>491.45631838055931</v>
      </c>
      <c r="BC53" s="8">
        <v>0</v>
      </c>
      <c r="BD53" s="8">
        <v>971.09643387224082</v>
      </c>
      <c r="BE53" s="8">
        <v>7926.0110747366825</v>
      </c>
    </row>
    <row r="54" spans="1:57" ht="15.3" x14ac:dyDescent="0.7">
      <c r="A54" s="9" t="s">
        <v>267</v>
      </c>
      <c r="B54" t="s">
        <v>211</v>
      </c>
      <c r="C54" t="s">
        <v>263</v>
      </c>
      <c r="D54" t="s">
        <v>264</v>
      </c>
      <c r="E54" s="6">
        <v>5385.9679274153941</v>
      </c>
      <c r="F54" s="7">
        <v>0</v>
      </c>
      <c r="G54" s="7">
        <v>4</v>
      </c>
      <c r="H54" s="8">
        <v>16038.115360544878</v>
      </c>
      <c r="I54" s="8">
        <v>935.47460115803653</v>
      </c>
      <c r="J54" s="8">
        <v>0</v>
      </c>
      <c r="K54" s="8">
        <v>723.26950503198793</v>
      </c>
      <c r="L54" s="8">
        <v>-6048.3829823988799</v>
      </c>
      <c r="M54" s="8">
        <v>5.2923837246348648E-5</v>
      </c>
      <c r="N54" s="8">
        <v>1.2564527334263959E-4</v>
      </c>
      <c r="O54" s="8">
        <v>0</v>
      </c>
      <c r="P54" s="8">
        <v>7.6698008621476745E-5</v>
      </c>
      <c r="Q54" s="8">
        <v>-2.7036177353896816E-8</v>
      </c>
      <c r="R54" s="8">
        <v>44.545679184640839</v>
      </c>
      <c r="S54" s="8">
        <v>16.340271001860369</v>
      </c>
      <c r="T54" s="8">
        <v>0</v>
      </c>
      <c r="U54" s="8">
        <v>7.8402835517781844</v>
      </c>
      <c r="V54" s="8">
        <v>-6.1682642752380756</v>
      </c>
      <c r="W54" s="8">
        <v>3.7811870776695287</v>
      </c>
      <c r="X54" s="8">
        <v>1.6543844112325503</v>
      </c>
      <c r="Y54" s="8">
        <v>0</v>
      </c>
      <c r="Z54" s="8">
        <v>0.95483457942844097</v>
      </c>
      <c r="AA54" s="8">
        <v>-0.17247857111521114</v>
      </c>
      <c r="AB54" s="8">
        <v>6.1157272503687876</v>
      </c>
      <c r="AC54" s="8">
        <v>0.96473433145675169</v>
      </c>
      <c r="AD54" s="8">
        <v>0</v>
      </c>
      <c r="AE54" s="8">
        <v>0.50751921373803044</v>
      </c>
      <c r="AF54" s="8">
        <v>-2.6585747646732449</v>
      </c>
      <c r="AG54" s="8">
        <v>1.2314040412528322E-2</v>
      </c>
      <c r="AH54" s="8">
        <v>3.599519884498651E-4</v>
      </c>
      <c r="AI54" s="8">
        <v>0</v>
      </c>
      <c r="AJ54" s="8">
        <v>2.2068766039606044E-4</v>
      </c>
      <c r="AK54" s="8">
        <v>-1.950831631396047E-2</v>
      </c>
      <c r="AL54" s="8">
        <v>163920.89841654678</v>
      </c>
      <c r="AM54" s="8">
        <v>12657.223729191059</v>
      </c>
      <c r="AN54" s="8">
        <v>0</v>
      </c>
      <c r="AO54" s="8">
        <v>5364.3421967114264</v>
      </c>
      <c r="AP54" s="8">
        <v>-55913.16764785946</v>
      </c>
      <c r="AQ54" s="8">
        <v>170118.38803130042</v>
      </c>
      <c r="AR54" s="8">
        <v>13440.183442210604</v>
      </c>
      <c r="AS54" s="8">
        <v>0</v>
      </c>
      <c r="AT54" s="8">
        <v>10450.47821740086</v>
      </c>
      <c r="AU54" s="8">
        <v>-49458.094817515659</v>
      </c>
      <c r="AV54" s="8">
        <v>165815.82802076812</v>
      </c>
      <c r="AW54" s="8">
        <v>13165.814361719007</v>
      </c>
      <c r="AX54" s="8">
        <v>0</v>
      </c>
      <c r="AY54" s="8">
        <v>9908.3367784462007</v>
      </c>
      <c r="AZ54" s="8">
        <v>-53883.0096862625</v>
      </c>
      <c r="BA54" s="8">
        <v>4302.5600105323074</v>
      </c>
      <c r="BB54" s="8">
        <v>274.36908049159649</v>
      </c>
      <c r="BC54" s="8">
        <v>0</v>
      </c>
      <c r="BD54" s="8">
        <v>542.14143895465838</v>
      </c>
      <c r="BE54" s="8">
        <v>4424.9148687468332</v>
      </c>
    </row>
    <row r="55" spans="1:57" ht="15.3" x14ac:dyDescent="0.7">
      <c r="A55" s="9" t="s">
        <v>252</v>
      </c>
      <c r="B55" t="s">
        <v>211</v>
      </c>
      <c r="C55" t="s">
        <v>265</v>
      </c>
      <c r="D55" t="s">
        <v>266</v>
      </c>
      <c r="E55" s="6">
        <v>3838.9345865620398</v>
      </c>
      <c r="F55" s="7">
        <v>0</v>
      </c>
      <c r="G55" s="7">
        <v>4</v>
      </c>
      <c r="H55" s="8">
        <v>11414.89502762104</v>
      </c>
      <c r="I55" s="8">
        <v>666.60917353177877</v>
      </c>
      <c r="J55" s="8">
        <v>0</v>
      </c>
      <c r="K55" s="8">
        <v>515.52188124620466</v>
      </c>
      <c r="L55" s="8">
        <v>-4311.0814874545249</v>
      </c>
      <c r="M55" s="8">
        <v>3.5606024657812031E-5</v>
      </c>
      <c r="N55" s="8">
        <v>8.9534510704044132E-5</v>
      </c>
      <c r="O55" s="8">
        <v>0</v>
      </c>
      <c r="P55" s="8">
        <v>5.4667729549350493E-5</v>
      </c>
      <c r="Q55" s="8">
        <v>-1.9270466837352002E-8</v>
      </c>
      <c r="R55" s="8">
        <v>31.48704447478783</v>
      </c>
      <c r="S55" s="8">
        <v>11.644152913587629</v>
      </c>
      <c r="T55" s="8">
        <v>0</v>
      </c>
      <c r="U55" s="8">
        <v>5.5882872124376473</v>
      </c>
      <c r="V55" s="8">
        <v>-4.3965287919250153</v>
      </c>
      <c r="W55" s="8">
        <v>2.6755772951717169</v>
      </c>
      <c r="X55" s="8">
        <v>1.1789936475319553</v>
      </c>
      <c r="Y55" s="8">
        <v>0</v>
      </c>
      <c r="Z55" s="8">
        <v>0.68057358320963413</v>
      </c>
      <c r="AA55" s="8">
        <v>-0.12293685387999104</v>
      </c>
      <c r="AB55" s="8">
        <v>4.3479857396697472</v>
      </c>
      <c r="AC55" s="8">
        <v>0.68751882494834993</v>
      </c>
      <c r="AD55" s="8">
        <v>0</v>
      </c>
      <c r="AE55" s="8">
        <v>0.36174241830263903</v>
      </c>
      <c r="AF55" s="8">
        <v>-1.894941587586251</v>
      </c>
      <c r="AG55" s="8">
        <v>8.6974340197844228E-3</v>
      </c>
      <c r="AH55" s="8">
        <v>2.5576557583345061E-4</v>
      </c>
      <c r="AI55" s="8">
        <v>0</v>
      </c>
      <c r="AJ55" s="8">
        <v>1.5729865155889429E-4</v>
      </c>
      <c r="AK55" s="8">
        <v>-1.3904863755695241E-2</v>
      </c>
      <c r="AL55" s="8">
        <v>116609.22045693203</v>
      </c>
      <c r="AM55" s="8">
        <v>9019.3580334705457</v>
      </c>
      <c r="AN55" s="8">
        <v>0</v>
      </c>
      <c r="AO55" s="8">
        <v>3823.5205019113391</v>
      </c>
      <c r="AP55" s="8">
        <v>-39853.002472410502</v>
      </c>
      <c r="AQ55" s="8">
        <v>120988.60868151985</v>
      </c>
      <c r="AR55" s="8">
        <v>9577.0453490188156</v>
      </c>
      <c r="AS55" s="8">
        <v>0</v>
      </c>
      <c r="AT55" s="8">
        <v>7448.7451124027475</v>
      </c>
      <c r="AU55" s="8">
        <v>-35252.04630610162</v>
      </c>
      <c r="AV55" s="8">
        <v>117947.22024592015</v>
      </c>
      <c r="AW55" s="8">
        <v>9381.7377073662192</v>
      </c>
      <c r="AX55" s="8">
        <v>0</v>
      </c>
      <c r="AY55" s="8">
        <v>7062.3251505946391</v>
      </c>
      <c r="AZ55" s="8">
        <v>-38405.974989144583</v>
      </c>
      <c r="BA55" s="8">
        <v>3041.3884355997043</v>
      </c>
      <c r="BB55" s="8">
        <v>195.30764165259635</v>
      </c>
      <c r="BC55" s="8">
        <v>0</v>
      </c>
      <c r="BD55" s="8">
        <v>386.41996180810798</v>
      </c>
      <c r="BE55" s="8">
        <v>3153.9286830429583</v>
      </c>
    </row>
    <row r="56" spans="1:57" ht="15.3" x14ac:dyDescent="0.7">
      <c r="A56" s="9" t="s">
        <v>267</v>
      </c>
      <c r="B56" t="s">
        <v>211</v>
      </c>
      <c r="C56" t="s">
        <v>270</v>
      </c>
      <c r="D56" t="s">
        <v>271</v>
      </c>
      <c r="E56" s="6">
        <v>7448.6790485532074</v>
      </c>
      <c r="F56" s="7">
        <v>0</v>
      </c>
      <c r="G56" s="7">
        <v>4</v>
      </c>
      <c r="H56" s="8">
        <v>22097.950989833414</v>
      </c>
      <c r="I56" s="8">
        <v>1292.9172565136153</v>
      </c>
      <c r="J56" s="8">
        <v>0</v>
      </c>
      <c r="K56" s="8">
        <v>1000.2663367463666</v>
      </c>
      <c r="L56" s="8">
        <v>-8364.7849756580272</v>
      </c>
      <c r="M56" s="8">
        <v>6.2638876447393955E-5</v>
      </c>
      <c r="N56" s="8">
        <v>1.736592030849303E-4</v>
      </c>
      <c r="O56" s="8">
        <v>0</v>
      </c>
      <c r="P56" s="8">
        <v>1.0607171405097851E-4</v>
      </c>
      <c r="Q56" s="8">
        <v>-3.7390458042623267E-8</v>
      </c>
      <c r="R56" s="8">
        <v>60.291188241818148</v>
      </c>
      <c r="S56" s="8">
        <v>22.585101747331112</v>
      </c>
      <c r="T56" s="8">
        <v>0</v>
      </c>
      <c r="U56" s="8">
        <v>10.842945337565579</v>
      </c>
      <c r="V56" s="8">
        <v>-8.5305782529888319</v>
      </c>
      <c r="W56" s="8">
        <v>5.1319367186609268</v>
      </c>
      <c r="X56" s="8">
        <v>2.2870047954766224</v>
      </c>
      <c r="Y56" s="8">
        <v>0</v>
      </c>
      <c r="Z56" s="8">
        <v>1.3205159077201849</v>
      </c>
      <c r="AA56" s="8">
        <v>-0.23853419409550486</v>
      </c>
      <c r="AB56" s="8">
        <v>8.4025839736165615</v>
      </c>
      <c r="AC56" s="8">
        <v>1.3336536872244458</v>
      </c>
      <c r="AD56" s="8">
        <v>0</v>
      </c>
      <c r="AE56" s="8">
        <v>0.70188827431855294</v>
      </c>
      <c r="AF56" s="8">
        <v>-3.6767523341225741</v>
      </c>
      <c r="AG56" s="8">
        <v>1.6633126032966239E-2</v>
      </c>
      <c r="AH56" s="8">
        <v>4.9383664290621188E-4</v>
      </c>
      <c r="AI56" s="8">
        <v>0</v>
      </c>
      <c r="AJ56" s="8">
        <v>3.0520633884561561E-4</v>
      </c>
      <c r="AK56" s="8">
        <v>-2.6979586391647468E-2</v>
      </c>
      <c r="AL56" s="8">
        <v>225562.02753602286</v>
      </c>
      <c r="AM56" s="8">
        <v>17493.300241884983</v>
      </c>
      <c r="AN56" s="8">
        <v>0</v>
      </c>
      <c r="AO56" s="8">
        <v>7418.77112311155</v>
      </c>
      <c r="AP56" s="8">
        <v>-77326.72121512481</v>
      </c>
      <c r="AQ56" s="8">
        <v>233943.66492128468</v>
      </c>
      <c r="AR56" s="8">
        <v>18574.223277369107</v>
      </c>
      <c r="AS56" s="8">
        <v>0</v>
      </c>
      <c r="AT56" s="8">
        <v>14452.789024065025</v>
      </c>
      <c r="AU56" s="8">
        <v>-68399.492832734453</v>
      </c>
      <c r="AV56" s="8">
        <v>228119.63306023972</v>
      </c>
      <c r="AW56" s="8">
        <v>18196.039847586155</v>
      </c>
      <c r="AX56" s="8">
        <v>0</v>
      </c>
      <c r="AY56" s="8">
        <v>13703.018948914963</v>
      </c>
      <c r="AZ56" s="8">
        <v>-74519.055949086469</v>
      </c>
      <c r="BA56" s="8">
        <v>5824.0318610449822</v>
      </c>
      <c r="BB56" s="8">
        <v>378.18342978295578</v>
      </c>
      <c r="BC56" s="8">
        <v>0</v>
      </c>
      <c r="BD56" s="8">
        <v>749.77007515005982</v>
      </c>
      <c r="BE56" s="8">
        <v>6119.5631163520047</v>
      </c>
    </row>
    <row r="57" spans="1:57" ht="15.3" x14ac:dyDescent="0.7">
      <c r="A57" s="9" t="s">
        <v>267</v>
      </c>
      <c r="B57" t="s">
        <v>211</v>
      </c>
      <c r="C57" t="s">
        <v>268</v>
      </c>
      <c r="D57" t="s">
        <v>269</v>
      </c>
      <c r="E57" s="6">
        <v>7964.3568288376027</v>
      </c>
      <c r="F57" s="7">
        <v>0</v>
      </c>
      <c r="G57" s="7">
        <v>4</v>
      </c>
      <c r="H57" s="8">
        <v>23554.582772693026</v>
      </c>
      <c r="I57" s="8">
        <v>1381.6946491078766</v>
      </c>
      <c r="J57" s="8">
        <v>0</v>
      </c>
      <c r="K57" s="8">
        <v>1069.5155446749536</v>
      </c>
      <c r="L57" s="8">
        <v>-8943.8854739727503</v>
      </c>
      <c r="M57" s="8">
        <v>5.7599120594118379E-5</v>
      </c>
      <c r="N57" s="8">
        <v>1.8558800036396628E-4</v>
      </c>
      <c r="O57" s="8">
        <v>0</v>
      </c>
      <c r="P57" s="8">
        <v>1.1341514040835313E-4</v>
      </c>
      <c r="Q57" s="8">
        <v>-3.997902821480459E-8</v>
      </c>
      <c r="R57" s="8">
        <v>63.297305702363992</v>
      </c>
      <c r="S57" s="8">
        <v>24.137006835661143</v>
      </c>
      <c r="T57" s="8">
        <v>0</v>
      </c>
      <c r="U57" s="8">
        <v>11.593610784012343</v>
      </c>
      <c r="V57" s="8">
        <v>-9.1211567474264541</v>
      </c>
      <c r="W57" s="8">
        <v>5.400722115025447</v>
      </c>
      <c r="X57" s="8">
        <v>2.4444708713987899</v>
      </c>
      <c r="Y57" s="8">
        <v>0</v>
      </c>
      <c r="Z57" s="8">
        <v>1.4119362397931106</v>
      </c>
      <c r="AA57" s="8">
        <v>-0.25504809984057641</v>
      </c>
      <c r="AB57" s="8">
        <v>8.9351380170415364</v>
      </c>
      <c r="AC57" s="8">
        <v>1.42549192479249</v>
      </c>
      <c r="AD57" s="8">
        <v>0</v>
      </c>
      <c r="AE57" s="8">
        <v>0.7504805394636781</v>
      </c>
      <c r="AF57" s="8">
        <v>-3.9312967264848777</v>
      </c>
      <c r="AG57" s="8">
        <v>1.7432001937831957E-2</v>
      </c>
      <c r="AH57" s="8">
        <v>5.2449885151785848E-4</v>
      </c>
      <c r="AI57" s="8">
        <v>0</v>
      </c>
      <c r="AJ57" s="8">
        <v>3.2633600845800203E-4</v>
      </c>
      <c r="AK57" s="8">
        <v>-2.8847403911069009E-2</v>
      </c>
      <c r="AL57" s="8">
        <v>240167.62682401572</v>
      </c>
      <c r="AM57" s="8">
        <v>18694.272540139587</v>
      </c>
      <c r="AN57" s="8">
        <v>0</v>
      </c>
      <c r="AO57" s="8">
        <v>7932.3783547115227</v>
      </c>
      <c r="AP57" s="8">
        <v>-82680.109606940547</v>
      </c>
      <c r="AQ57" s="8">
        <v>248961.2974750236</v>
      </c>
      <c r="AR57" s="8">
        <v>19848.346369471037</v>
      </c>
      <c r="AS57" s="8">
        <v>0</v>
      </c>
      <c r="AT57" s="8">
        <v>15453.366725730953</v>
      </c>
      <c r="AU57" s="8">
        <v>-73134.842336538612</v>
      </c>
      <c r="AV57" s="8">
        <v>242846.28851348686</v>
      </c>
      <c r="AW57" s="8">
        <v>19445.103260986609</v>
      </c>
      <c r="AX57" s="8">
        <v>0</v>
      </c>
      <c r="AY57" s="8">
        <v>14651.689491532048</v>
      </c>
      <c r="AZ57" s="8">
        <v>-79678.067514791881</v>
      </c>
      <c r="BA57" s="8">
        <v>6115.0089615367515</v>
      </c>
      <c r="BB57" s="8">
        <v>403.24310848442911</v>
      </c>
      <c r="BC57" s="8">
        <v>0</v>
      </c>
      <c r="BD57" s="8">
        <v>801.67723419890433</v>
      </c>
      <c r="BE57" s="8">
        <v>6543.2251782532503</v>
      </c>
    </row>
    <row r="58" spans="1:57" ht="15.3" hidden="1" x14ac:dyDescent="0.7">
      <c r="A58" s="9" t="s">
        <v>108</v>
      </c>
      <c r="B58" t="s">
        <v>119</v>
      </c>
      <c r="C58" t="s">
        <v>122</v>
      </c>
      <c r="D58" t="s">
        <v>123</v>
      </c>
      <c r="E58" s="6">
        <v>38949.593461132899</v>
      </c>
      <c r="F58" s="7">
        <v>0</v>
      </c>
      <c r="G58" s="7">
        <v>0</v>
      </c>
      <c r="H58" s="8">
        <v>19864.292665177778</v>
      </c>
      <c r="I58" s="8">
        <v>5452.9430845586066</v>
      </c>
      <c r="J58" s="8">
        <v>0</v>
      </c>
      <c r="K58" s="8">
        <v>630.98341407035298</v>
      </c>
      <c r="L58" s="8">
        <v>-893.89316993299997</v>
      </c>
      <c r="M58" s="8">
        <v>6.8940780426205231E-4</v>
      </c>
      <c r="N58" s="8">
        <v>8.6078601549103705E-4</v>
      </c>
      <c r="O58" s="8">
        <v>0</v>
      </c>
      <c r="P58" s="8">
        <v>1.4683996734847103E-4</v>
      </c>
      <c r="Q58" s="8">
        <v>-3.1023351191792353E-5</v>
      </c>
      <c r="R58" s="8">
        <v>44.013040611080172</v>
      </c>
      <c r="S58" s="8">
        <v>30.653330053911592</v>
      </c>
      <c r="T58" s="8">
        <v>0</v>
      </c>
      <c r="U58" s="8">
        <v>4.3234048741857523</v>
      </c>
      <c r="V58" s="8">
        <v>-1.9805868274986078</v>
      </c>
      <c r="W58" s="8">
        <v>15.346139823686361</v>
      </c>
      <c r="X58" s="8">
        <v>6.816178855698257</v>
      </c>
      <c r="Y58" s="8">
        <v>0</v>
      </c>
      <c r="Z58" s="8">
        <v>1.1451180477573073</v>
      </c>
      <c r="AA58" s="8">
        <v>-0.69057629206588622</v>
      </c>
      <c r="AB58" s="8">
        <v>4.284455280724619</v>
      </c>
      <c r="AC58" s="8">
        <v>3.8793795087288365</v>
      </c>
      <c r="AD58" s="8">
        <v>0</v>
      </c>
      <c r="AE58" s="8">
        <v>0.65824812949314604</v>
      </c>
      <c r="AF58" s="8">
        <v>-0.19280048763260785</v>
      </c>
      <c r="AG58" s="8">
        <v>0.10165843893355686</v>
      </c>
      <c r="AH58" s="8">
        <v>1.3281811370246319E-2</v>
      </c>
      <c r="AI58" s="8">
        <v>0</v>
      </c>
      <c r="AJ58" s="8">
        <v>8.2183642202990424E-4</v>
      </c>
      <c r="AK58" s="8">
        <v>-4.5746297520100586E-3</v>
      </c>
      <c r="AL58" s="8">
        <v>94647.512110552954</v>
      </c>
      <c r="AM58" s="8">
        <v>72835.739772318528</v>
      </c>
      <c r="AN58" s="8">
        <v>0</v>
      </c>
      <c r="AO58" s="8">
        <v>12152.273159873464</v>
      </c>
      <c r="AP58" s="8">
        <v>-4259.1380449748831</v>
      </c>
      <c r="AQ58" s="8">
        <v>111084.24055115103</v>
      </c>
      <c r="AR58" s="8">
        <v>76247.72415951376</v>
      </c>
      <c r="AS58" s="8">
        <v>0</v>
      </c>
      <c r="AT58" s="8">
        <v>12556.959435934636</v>
      </c>
      <c r="AU58" s="8">
        <v>-4998.7908248017957</v>
      </c>
      <c r="AV58" s="8">
        <v>97763.479587443566</v>
      </c>
      <c r="AW58" s="8">
        <v>74393.723510763841</v>
      </c>
      <c r="AX58" s="8">
        <v>0</v>
      </c>
      <c r="AY58" s="8">
        <v>12308.071533717997</v>
      </c>
      <c r="AZ58" s="8">
        <v>-4399.3565814349604</v>
      </c>
      <c r="BA58" s="8">
        <v>13320.760963707453</v>
      </c>
      <c r="BB58" s="8">
        <v>1854.0006487499261</v>
      </c>
      <c r="BC58" s="8">
        <v>0</v>
      </c>
      <c r="BD58" s="8">
        <v>248.88790221663922</v>
      </c>
      <c r="BE58" s="8">
        <v>-599.4342433668354</v>
      </c>
    </row>
    <row r="59" spans="1:57" ht="15.3" hidden="1" x14ac:dyDescent="0.7">
      <c r="A59" s="9" t="s">
        <v>108</v>
      </c>
      <c r="B59" t="s">
        <v>147</v>
      </c>
      <c r="C59" t="s">
        <v>122</v>
      </c>
      <c r="D59" t="s">
        <v>123</v>
      </c>
      <c r="E59" s="6">
        <v>10200.420353114225</v>
      </c>
      <c r="F59" s="7">
        <v>0</v>
      </c>
      <c r="G59" s="7">
        <v>0</v>
      </c>
      <c r="H59" s="8">
        <v>5202.214380088255</v>
      </c>
      <c r="I59" s="8">
        <v>1428.0588494359915</v>
      </c>
      <c r="J59" s="8">
        <v>0</v>
      </c>
      <c r="K59" s="8">
        <v>165.24680972045044</v>
      </c>
      <c r="L59" s="8">
        <v>-234.09964710397145</v>
      </c>
      <c r="M59" s="8">
        <v>1.8054744025012176E-4</v>
      </c>
      <c r="N59" s="8">
        <v>2.2542928980382436E-4</v>
      </c>
      <c r="O59" s="8">
        <v>0</v>
      </c>
      <c r="P59" s="8">
        <v>3.8455584731240631E-5</v>
      </c>
      <c r="Q59" s="8">
        <v>-8.1246348112554798E-6</v>
      </c>
      <c r="R59" s="8">
        <v>11.526474999019074</v>
      </c>
      <c r="S59" s="8">
        <v>8.0277308179008955</v>
      </c>
      <c r="T59" s="8">
        <v>0</v>
      </c>
      <c r="U59" s="8">
        <v>1.132246659195679</v>
      </c>
      <c r="V59" s="8">
        <v>-0.51869137495585826</v>
      </c>
      <c r="W59" s="8">
        <v>4.0189656191270045</v>
      </c>
      <c r="X59" s="8">
        <v>1.7850735617949893</v>
      </c>
      <c r="Y59" s="8">
        <v>0</v>
      </c>
      <c r="Z59" s="8">
        <v>0.2998923583815582</v>
      </c>
      <c r="AA59" s="8">
        <v>-0.18085345286071519</v>
      </c>
      <c r="AB59" s="8">
        <v>1.1220462388425647</v>
      </c>
      <c r="AC59" s="8">
        <v>1.0159618671701767</v>
      </c>
      <c r="AD59" s="8">
        <v>0</v>
      </c>
      <c r="AE59" s="8">
        <v>0.17238710396763041</v>
      </c>
      <c r="AF59" s="8">
        <v>-5.0492080747915412E-2</v>
      </c>
      <c r="AG59" s="8">
        <v>2.6623097121628126E-2</v>
      </c>
      <c r="AH59" s="8">
        <v>3.4783433404119504E-3</v>
      </c>
      <c r="AI59" s="8">
        <v>0</v>
      </c>
      <c r="AJ59" s="8">
        <v>2.1522886945071014E-4</v>
      </c>
      <c r="AK59" s="8">
        <v>-1.1980393704732657E-3</v>
      </c>
      <c r="AL59" s="8">
        <v>24787.021458067567</v>
      </c>
      <c r="AM59" s="8">
        <v>19074.7860603236</v>
      </c>
      <c r="AN59" s="8">
        <v>0</v>
      </c>
      <c r="AO59" s="8">
        <v>3182.5311501716383</v>
      </c>
      <c r="AP59" s="8">
        <v>-1115.4159656130405</v>
      </c>
      <c r="AQ59" s="8">
        <v>29091.598847081768</v>
      </c>
      <c r="AR59" s="8">
        <v>19968.342883256406</v>
      </c>
      <c r="AS59" s="8">
        <v>0</v>
      </c>
      <c r="AT59" s="8">
        <v>3288.5135176404951</v>
      </c>
      <c r="AU59" s="8">
        <v>-1309.1219481186795</v>
      </c>
      <c r="AV59" s="8">
        <v>25603.055086316701</v>
      </c>
      <c r="AW59" s="8">
        <v>19482.802874448167</v>
      </c>
      <c r="AX59" s="8">
        <v>0</v>
      </c>
      <c r="AY59" s="8">
        <v>3223.3328315840949</v>
      </c>
      <c r="AZ59" s="8">
        <v>-1152.1374788842515</v>
      </c>
      <c r="BA59" s="8">
        <v>3488.5437607650651</v>
      </c>
      <c r="BB59" s="8">
        <v>485.54000880823713</v>
      </c>
      <c r="BC59" s="8">
        <v>0</v>
      </c>
      <c r="BD59" s="8">
        <v>65.180686056399892</v>
      </c>
      <c r="BE59" s="8">
        <v>-156.98446923442793</v>
      </c>
    </row>
    <row r="60" spans="1:57" ht="15.3" hidden="1" x14ac:dyDescent="0.7">
      <c r="A60" s="9" t="s">
        <v>108</v>
      </c>
      <c r="B60" t="s">
        <v>150</v>
      </c>
      <c r="C60" t="s">
        <v>122</v>
      </c>
      <c r="D60" t="s">
        <v>123</v>
      </c>
      <c r="E60" s="6">
        <v>15480.917028935735</v>
      </c>
      <c r="F60" s="7">
        <v>0</v>
      </c>
      <c r="G60" s="7">
        <v>0</v>
      </c>
      <c r="H60" s="8">
        <v>7895.2676847572247</v>
      </c>
      <c r="I60" s="8">
        <v>2167.328384051003</v>
      </c>
      <c r="J60" s="8">
        <v>0</v>
      </c>
      <c r="K60" s="8">
        <v>250.79085586875891</v>
      </c>
      <c r="L60" s="8">
        <v>-355.2870458140751</v>
      </c>
      <c r="M60" s="8">
        <v>2.7401223141216251E-4</v>
      </c>
      <c r="N60" s="8">
        <v>3.4212826633947974E-4</v>
      </c>
      <c r="O60" s="8">
        <v>0</v>
      </c>
      <c r="P60" s="8">
        <v>5.8363057199087721E-5</v>
      </c>
      <c r="Q60" s="8">
        <v>-1.2330550413547313E-5</v>
      </c>
      <c r="R60" s="8">
        <v>17.493436242697381</v>
      </c>
      <c r="S60" s="8">
        <v>12.183481701772424</v>
      </c>
      <c r="T60" s="8">
        <v>0</v>
      </c>
      <c r="U60" s="8">
        <v>1.7183817902118665</v>
      </c>
      <c r="V60" s="8">
        <v>-0.78720463092138204</v>
      </c>
      <c r="W60" s="8">
        <v>6.0994813094006792</v>
      </c>
      <c r="X60" s="8">
        <v>2.7091604800637534</v>
      </c>
      <c r="Y60" s="8">
        <v>0</v>
      </c>
      <c r="Z60" s="8">
        <v>0.45513896065071063</v>
      </c>
      <c r="AA60" s="8">
        <v>-0.27447665892303058</v>
      </c>
      <c r="AB60" s="8">
        <v>1.7029008731829309</v>
      </c>
      <c r="AC60" s="8">
        <v>1.5418993360819992</v>
      </c>
      <c r="AD60" s="8">
        <v>0</v>
      </c>
      <c r="AE60" s="8">
        <v>0.26162749778901395</v>
      </c>
      <c r="AF60" s="8">
        <v>-7.6630539293231895E-2</v>
      </c>
      <c r="AG60" s="8">
        <v>4.0405193445522271E-2</v>
      </c>
      <c r="AH60" s="8">
        <v>5.2789927068670854E-3</v>
      </c>
      <c r="AI60" s="8">
        <v>0</v>
      </c>
      <c r="AJ60" s="8">
        <v>3.2664734931054404E-4</v>
      </c>
      <c r="AK60" s="8">
        <v>-1.818233705048502E-3</v>
      </c>
      <c r="AL60" s="8">
        <v>37618.628380313836</v>
      </c>
      <c r="AM60" s="8">
        <v>28949.314844109827</v>
      </c>
      <c r="AN60" s="8">
        <v>0</v>
      </c>
      <c r="AO60" s="8">
        <v>4830.0461130279491</v>
      </c>
      <c r="AP60" s="8">
        <v>-1692.8382771141228</v>
      </c>
      <c r="AQ60" s="8">
        <v>44151.575366524718</v>
      </c>
      <c r="AR60" s="8">
        <v>30305.443175844597</v>
      </c>
      <c r="AS60" s="8">
        <v>0</v>
      </c>
      <c r="AT60" s="8">
        <v>4990.8928409585915</v>
      </c>
      <c r="AU60" s="8">
        <v>-1986.820891493612</v>
      </c>
      <c r="AV60" s="8">
        <v>38857.101742628693</v>
      </c>
      <c r="AW60" s="8">
        <v>29568.551525267252</v>
      </c>
      <c r="AX60" s="8">
        <v>0</v>
      </c>
      <c r="AY60" s="8">
        <v>4891.9697811436927</v>
      </c>
      <c r="AZ60" s="8">
        <v>-1748.569578418291</v>
      </c>
      <c r="BA60" s="8">
        <v>5294.4736238960222</v>
      </c>
      <c r="BB60" s="8">
        <v>736.89165057734101</v>
      </c>
      <c r="BC60" s="8">
        <v>0</v>
      </c>
      <c r="BD60" s="8">
        <v>98.923059814899347</v>
      </c>
      <c r="BE60" s="8">
        <v>-238.25131307532098</v>
      </c>
    </row>
    <row r="61" spans="1:57" ht="15.3" hidden="1" x14ac:dyDescent="0.7">
      <c r="A61" s="9" t="s">
        <v>108</v>
      </c>
      <c r="B61" t="s">
        <v>151</v>
      </c>
      <c r="C61" t="s">
        <v>122</v>
      </c>
      <c r="D61" t="s">
        <v>123</v>
      </c>
      <c r="E61" s="6">
        <v>6712.706859122095</v>
      </c>
      <c r="F61" s="7">
        <v>0</v>
      </c>
      <c r="G61" s="7">
        <v>0</v>
      </c>
      <c r="H61" s="8">
        <v>3423.4804981522684</v>
      </c>
      <c r="I61" s="8">
        <v>939.77896027709335</v>
      </c>
      <c r="J61" s="8">
        <v>0</v>
      </c>
      <c r="K61" s="8">
        <v>108.74585111777793</v>
      </c>
      <c r="L61" s="8">
        <v>-154.05662241685206</v>
      </c>
      <c r="M61" s="8">
        <v>1.1881491140646108E-4</v>
      </c>
      <c r="N61" s="8">
        <v>1.4835082158659829E-4</v>
      </c>
      <c r="O61" s="8">
        <v>0</v>
      </c>
      <c r="P61" s="8">
        <v>2.5306904858890298E-5</v>
      </c>
      <c r="Q61" s="8">
        <v>-5.3466710132907489E-6</v>
      </c>
      <c r="R61" s="8">
        <v>7.5853587508079672</v>
      </c>
      <c r="S61" s="8">
        <v>5.2829002981290891</v>
      </c>
      <c r="T61" s="8">
        <v>0</v>
      </c>
      <c r="U61" s="8">
        <v>0.74511046136255255</v>
      </c>
      <c r="V61" s="8">
        <v>-0.34134114378635849</v>
      </c>
      <c r="W61" s="8">
        <v>2.6448065024941054</v>
      </c>
      <c r="X61" s="8">
        <v>1.1747237003463666</v>
      </c>
      <c r="Y61" s="8">
        <v>0</v>
      </c>
      <c r="Z61" s="8">
        <v>0.19735358165818959</v>
      </c>
      <c r="AA61" s="8">
        <v>-0.11901629261223473</v>
      </c>
      <c r="AB61" s="8">
        <v>0.73839775450343048</v>
      </c>
      <c r="AC61" s="8">
        <v>0.66858560316856064</v>
      </c>
      <c r="AD61" s="8">
        <v>0</v>
      </c>
      <c r="AE61" s="8">
        <v>0.11344474591916341</v>
      </c>
      <c r="AF61" s="8">
        <v>-3.3227898952654371E-2</v>
      </c>
      <c r="AG61" s="8">
        <v>1.7520164902308667E-2</v>
      </c>
      <c r="AH61" s="8">
        <v>2.2890330389606344E-3</v>
      </c>
      <c r="AI61" s="8">
        <v>0</v>
      </c>
      <c r="AJ61" s="8">
        <v>1.4163811472747622E-4</v>
      </c>
      <c r="AK61" s="8">
        <v>-7.8840742060389002E-4</v>
      </c>
      <c r="AL61" s="8">
        <v>16311.877667666691</v>
      </c>
      <c r="AM61" s="8">
        <v>12552.761826558319</v>
      </c>
      <c r="AN61" s="8">
        <v>0</v>
      </c>
      <c r="AO61" s="8">
        <v>2094.3645400460937</v>
      </c>
      <c r="AP61" s="8">
        <v>-734.03449504500111</v>
      </c>
      <c r="AQ61" s="8">
        <v>19144.639962216213</v>
      </c>
      <c r="AR61" s="8">
        <v>13140.794947417413</v>
      </c>
      <c r="AS61" s="8">
        <v>0</v>
      </c>
      <c r="AT61" s="8">
        <v>2164.1095643123722</v>
      </c>
      <c r="AU61" s="8">
        <v>-861.50879829972951</v>
      </c>
      <c r="AV61" s="8">
        <v>16848.894216396457</v>
      </c>
      <c r="AW61" s="8">
        <v>12821.270100923201</v>
      </c>
      <c r="AX61" s="8">
        <v>0</v>
      </c>
      <c r="AY61" s="8">
        <v>2121.2153674825822</v>
      </c>
      <c r="AZ61" s="8">
        <v>-758.20023973784055</v>
      </c>
      <c r="BA61" s="8">
        <v>2295.7457458197568</v>
      </c>
      <c r="BB61" s="8">
        <v>319.52484649421177</v>
      </c>
      <c r="BC61" s="8">
        <v>0</v>
      </c>
      <c r="BD61" s="8">
        <v>42.894196829790189</v>
      </c>
      <c r="BE61" s="8">
        <v>-103.30855856188904</v>
      </c>
    </row>
    <row r="62" spans="1:57" ht="15.3" hidden="1" x14ac:dyDescent="0.7">
      <c r="A62" s="9" t="s">
        <v>108</v>
      </c>
      <c r="B62" t="s">
        <v>160</v>
      </c>
      <c r="C62" t="s">
        <v>122</v>
      </c>
      <c r="D62" t="s">
        <v>123</v>
      </c>
      <c r="E62" s="6">
        <v>7433.8528561794901</v>
      </c>
      <c r="F62" s="7">
        <v>0</v>
      </c>
      <c r="G62" s="7">
        <v>0</v>
      </c>
      <c r="H62" s="8">
        <v>3791.2649566515402</v>
      </c>
      <c r="I62" s="8">
        <v>1040.7393998651287</v>
      </c>
      <c r="J62" s="8">
        <v>0</v>
      </c>
      <c r="K62" s="8">
        <v>120.42841627010773</v>
      </c>
      <c r="L62" s="8">
        <v>-170.60692304931928</v>
      </c>
      <c r="M62" s="8">
        <v>1.3157919555437697E-4</v>
      </c>
      <c r="N62" s="8">
        <v>1.6428814812156673E-4</v>
      </c>
      <c r="O62" s="8">
        <v>0</v>
      </c>
      <c r="P62" s="8">
        <v>2.8025625267796679E-5</v>
      </c>
      <c r="Q62" s="8">
        <v>-5.9210637999469638E-6</v>
      </c>
      <c r="R62" s="8">
        <v>8.4002537274828235</v>
      </c>
      <c r="S62" s="8">
        <v>5.8504421978132592</v>
      </c>
      <c r="T62" s="8">
        <v>0</v>
      </c>
      <c r="U62" s="8">
        <v>0.82515766703592341</v>
      </c>
      <c r="V62" s="8">
        <v>-0.37801141773672703</v>
      </c>
      <c r="W62" s="8">
        <v>2.9289380253347188</v>
      </c>
      <c r="X62" s="8">
        <v>1.3009242498314109</v>
      </c>
      <c r="Y62" s="8">
        <v>0</v>
      </c>
      <c r="Z62" s="8">
        <v>0.21855527397167701</v>
      </c>
      <c r="AA62" s="8">
        <v>-0.13180221114006235</v>
      </c>
      <c r="AB62" s="8">
        <v>0.81772381417974394</v>
      </c>
      <c r="AC62" s="8">
        <v>0.7404117444754772</v>
      </c>
      <c r="AD62" s="8">
        <v>0</v>
      </c>
      <c r="AE62" s="8">
        <v>0.12563211326943338</v>
      </c>
      <c r="AF62" s="8">
        <v>-3.6797571638088479E-2</v>
      </c>
      <c r="AG62" s="8">
        <v>1.940235595462847E-2</v>
      </c>
      <c r="AH62" s="8">
        <v>2.5349438239572063E-3</v>
      </c>
      <c r="AI62" s="8">
        <v>0</v>
      </c>
      <c r="AJ62" s="8">
        <v>1.5685429526538725E-4</v>
      </c>
      <c r="AK62" s="8">
        <v>-8.7310601795828103E-4</v>
      </c>
      <c r="AL62" s="8">
        <v>18064.262440516162</v>
      </c>
      <c r="AM62" s="8">
        <v>13901.304841055648</v>
      </c>
      <c r="AN62" s="8">
        <v>0</v>
      </c>
      <c r="AO62" s="8">
        <v>2319.3620911280009</v>
      </c>
      <c r="AP62" s="8">
        <v>-812.89180982322728</v>
      </c>
      <c r="AQ62" s="8">
        <v>21201.348345823906</v>
      </c>
      <c r="AR62" s="8">
        <v>14552.510351256969</v>
      </c>
      <c r="AS62" s="8">
        <v>0</v>
      </c>
      <c r="AT62" s="8">
        <v>2396.5998223037059</v>
      </c>
      <c r="AU62" s="8">
        <v>-954.06067556207563</v>
      </c>
      <c r="AV62" s="8">
        <v>18658.970669010519</v>
      </c>
      <c r="AW62" s="8">
        <v>14198.658955302826</v>
      </c>
      <c r="AX62" s="8">
        <v>0</v>
      </c>
      <c r="AY62" s="8">
        <v>2349.0975025527191</v>
      </c>
      <c r="AZ62" s="8">
        <v>-839.65368010547331</v>
      </c>
      <c r="BA62" s="8">
        <v>2542.3776768133857</v>
      </c>
      <c r="BB62" s="8">
        <v>353.85139595414375</v>
      </c>
      <c r="BC62" s="8">
        <v>0</v>
      </c>
      <c r="BD62" s="8">
        <v>47.502319750986942</v>
      </c>
      <c r="BE62" s="8">
        <v>-114.40699545660236</v>
      </c>
    </row>
    <row r="63" spans="1:57" ht="15.3" hidden="1" x14ac:dyDescent="0.7">
      <c r="A63" s="9" t="s">
        <v>178</v>
      </c>
      <c r="B63" t="s">
        <v>182</v>
      </c>
      <c r="C63" t="s">
        <v>183</v>
      </c>
      <c r="D63" t="s">
        <v>184</v>
      </c>
      <c r="E63" s="6">
        <v>2029.4676045021999</v>
      </c>
      <c r="F63" s="7">
        <v>1</v>
      </c>
      <c r="G63" s="7">
        <v>0</v>
      </c>
      <c r="H63" s="8">
        <v>22324.143649524198</v>
      </c>
      <c r="I63" s="8">
        <v>3206.8429405781062</v>
      </c>
      <c r="J63" s="8">
        <v>34825.948218722377</v>
      </c>
      <c r="K63" s="8">
        <v>9294.9616286200762</v>
      </c>
      <c r="L63" s="8">
        <v>0</v>
      </c>
      <c r="M63" s="8">
        <v>8.3208171784590208E-5</v>
      </c>
      <c r="N63" s="8">
        <v>6.8240947645299089E-5</v>
      </c>
      <c r="O63" s="8">
        <v>1.5156297256250188E-4</v>
      </c>
      <c r="P63" s="8">
        <v>1.1385313261257342E-7</v>
      </c>
      <c r="Q63" s="8">
        <v>0</v>
      </c>
      <c r="R63" s="8">
        <v>45.460074340849282</v>
      </c>
      <c r="S63" s="8">
        <v>10.147423260150388</v>
      </c>
      <c r="T63" s="8">
        <v>56.792300788508051</v>
      </c>
      <c r="U63" s="8">
        <v>1.1848031875083842</v>
      </c>
      <c r="V63" s="8">
        <v>0</v>
      </c>
      <c r="W63" s="8">
        <v>7.4075567564330296</v>
      </c>
      <c r="X63" s="8">
        <v>1.8635659339175215</v>
      </c>
      <c r="Y63" s="8">
        <v>14.618851006918028</v>
      </c>
      <c r="Z63" s="8">
        <v>5.3477283165674772</v>
      </c>
      <c r="AA63" s="8">
        <v>0</v>
      </c>
      <c r="AB63" s="8">
        <v>8.7470053754044805</v>
      </c>
      <c r="AC63" s="8">
        <v>1.3417638356146679</v>
      </c>
      <c r="AD63" s="8">
        <v>11.442667639334656</v>
      </c>
      <c r="AE63" s="8">
        <v>1.3538984283155076</v>
      </c>
      <c r="AF63" s="8">
        <v>0</v>
      </c>
      <c r="AG63" s="8">
        <v>9.3964350088451849E-3</v>
      </c>
      <c r="AH63" s="8">
        <v>1.1487176299262514E-3</v>
      </c>
      <c r="AI63" s="8">
        <v>1.0588542656155692E-2</v>
      </c>
      <c r="AJ63" s="8">
        <v>4.3390017384257035E-5</v>
      </c>
      <c r="AK63" s="8">
        <v>0</v>
      </c>
      <c r="AL63" s="8">
        <v>446482.872990484</v>
      </c>
      <c r="AM63" s="8">
        <v>45669.312450873462</v>
      </c>
      <c r="AN63" s="8">
        <v>495784.9324534164</v>
      </c>
      <c r="AO63" s="8">
        <v>3632.7470120589378</v>
      </c>
      <c r="AP63" s="8">
        <v>0</v>
      </c>
      <c r="AQ63" s="8">
        <v>467386.38931685669</v>
      </c>
      <c r="AR63" s="8">
        <v>47804.525464908242</v>
      </c>
      <c r="AS63" s="8">
        <v>518681.59906150872</v>
      </c>
      <c r="AT63" s="8">
        <v>3490.6842797437844</v>
      </c>
      <c r="AU63" s="8">
        <v>0</v>
      </c>
      <c r="AV63" s="8">
        <v>446482.872990484</v>
      </c>
      <c r="AW63" s="8">
        <v>45808.330981781859</v>
      </c>
      <c r="AX63" s="8">
        <v>495619.53084364941</v>
      </c>
      <c r="AY63" s="8">
        <v>3328.3268713836082</v>
      </c>
      <c r="AZ63" s="8">
        <v>0</v>
      </c>
      <c r="BA63" s="8">
        <v>20903.516326372661</v>
      </c>
      <c r="BB63" s="8">
        <v>1996.1944831263866</v>
      </c>
      <c r="BC63" s="8">
        <v>23062.068217859225</v>
      </c>
      <c r="BD63" s="8">
        <v>162.35740836017601</v>
      </c>
      <c r="BE63" s="8">
        <v>0</v>
      </c>
    </row>
    <row r="64" spans="1:57" ht="15.3" hidden="1" x14ac:dyDescent="0.7">
      <c r="A64" s="9" t="s">
        <v>178</v>
      </c>
      <c r="B64" t="s">
        <v>185</v>
      </c>
      <c r="C64" t="s">
        <v>183</v>
      </c>
      <c r="D64" t="s">
        <v>184</v>
      </c>
      <c r="E64" s="6">
        <v>156.653092430112</v>
      </c>
      <c r="F64" s="7">
        <v>1</v>
      </c>
      <c r="G64" s="7">
        <v>0</v>
      </c>
      <c r="H64" s="8">
        <v>1723.1840167312321</v>
      </c>
      <c r="I64" s="8">
        <v>247.5338174725172</v>
      </c>
      <c r="J64" s="8">
        <v>2688.1889975336617</v>
      </c>
      <c r="K64" s="8">
        <v>717.471163329913</v>
      </c>
      <c r="L64" s="8">
        <v>0</v>
      </c>
      <c r="M64" s="8">
        <v>6.4227767896345921E-6</v>
      </c>
      <c r="N64" s="8">
        <v>5.2674679089640446E-6</v>
      </c>
      <c r="O64" s="8">
        <v>1.1699032937083966E-5</v>
      </c>
      <c r="P64" s="8">
        <v>8.7882384853292824E-9</v>
      </c>
      <c r="Q64" s="8">
        <v>0</v>
      </c>
      <c r="R64" s="8">
        <v>3.5090292704345085</v>
      </c>
      <c r="S64" s="8">
        <v>0.78327204158044195</v>
      </c>
      <c r="T64" s="8">
        <v>4.3837553873756496</v>
      </c>
      <c r="U64" s="8">
        <v>9.1454075360699383E-2</v>
      </c>
      <c r="V64" s="8">
        <v>0</v>
      </c>
      <c r="W64" s="8">
        <v>0.57178378736990876</v>
      </c>
      <c r="X64" s="8">
        <v>0.14384726607508311</v>
      </c>
      <c r="Y64" s="8">
        <v>1.1284182181220341</v>
      </c>
      <c r="Z64" s="8">
        <v>0.4127871646770423</v>
      </c>
      <c r="AA64" s="8">
        <v>0</v>
      </c>
      <c r="AB64" s="8">
        <v>0.67517482837378262</v>
      </c>
      <c r="AC64" s="8">
        <v>0.10356975085171817</v>
      </c>
      <c r="AD64" s="8">
        <v>0.88325099024747711</v>
      </c>
      <c r="AE64" s="8">
        <v>0.10450641102197632</v>
      </c>
      <c r="AF64" s="8">
        <v>0</v>
      </c>
      <c r="AG64" s="8">
        <v>7.2530381795141846E-4</v>
      </c>
      <c r="AH64" s="8">
        <v>8.8668658054818033E-5</v>
      </c>
      <c r="AI64" s="8">
        <v>8.1732171912239225E-4</v>
      </c>
      <c r="AJ64" s="8">
        <v>3.3492431161557945E-6</v>
      </c>
      <c r="AK64" s="8">
        <v>0</v>
      </c>
      <c r="AL64" s="8">
        <v>34463.680334624638</v>
      </c>
      <c r="AM64" s="8">
        <v>3525.1802042640538</v>
      </c>
      <c r="AN64" s="8">
        <v>38269.269574338592</v>
      </c>
      <c r="AO64" s="8">
        <v>280.4090354499005</v>
      </c>
      <c r="AP64" s="8">
        <v>0</v>
      </c>
      <c r="AQ64" s="8">
        <v>36077.207186654792</v>
      </c>
      <c r="AR64" s="8">
        <v>3689.9957060752363</v>
      </c>
      <c r="AS64" s="8">
        <v>40036.64621170982</v>
      </c>
      <c r="AT64" s="8">
        <v>269.44331897979265</v>
      </c>
      <c r="AU64" s="8">
        <v>0</v>
      </c>
      <c r="AV64" s="8">
        <v>34463.680334624638</v>
      </c>
      <c r="AW64" s="8">
        <v>3535.9109410955161</v>
      </c>
      <c r="AX64" s="8">
        <v>38256.502347305533</v>
      </c>
      <c r="AY64" s="8">
        <v>256.9110715853837</v>
      </c>
      <c r="AZ64" s="8">
        <v>0</v>
      </c>
      <c r="BA64" s="8">
        <v>1613.5268520301536</v>
      </c>
      <c r="BB64" s="8">
        <v>154.08476497972032</v>
      </c>
      <c r="BC64" s="8">
        <v>1780.143864404283</v>
      </c>
      <c r="BD64" s="8">
        <v>12.532247394408961</v>
      </c>
      <c r="BE64" s="8">
        <v>0</v>
      </c>
    </row>
    <row r="65" spans="1:57" ht="15.3" x14ac:dyDescent="0.7">
      <c r="A65" s="9" t="s">
        <v>97</v>
      </c>
      <c r="B65" t="s">
        <v>103</v>
      </c>
      <c r="C65" t="s">
        <v>106</v>
      </c>
      <c r="D65" t="s">
        <v>107</v>
      </c>
      <c r="E65" s="6">
        <v>2584.8771880419408</v>
      </c>
      <c r="F65" s="7">
        <v>1</v>
      </c>
      <c r="G65" s="7">
        <v>1</v>
      </c>
      <c r="H65" s="8">
        <v>10350.821124981951</v>
      </c>
      <c r="I65" s="8">
        <v>113.35511758580583</v>
      </c>
      <c r="J65" s="8">
        <v>10860.939993379227</v>
      </c>
      <c r="K65" s="8">
        <v>149.35486406383643</v>
      </c>
      <c r="L65" s="8">
        <v>-5997.6611844417885</v>
      </c>
      <c r="M65" s="8">
        <v>2.2341936308021149E-6</v>
      </c>
      <c r="N65" s="8">
        <v>2.2341964054186469E-8</v>
      </c>
      <c r="O65" s="8">
        <v>2.8779430609554074E-5</v>
      </c>
      <c r="P65" s="8">
        <v>1.7964904686974917E-5</v>
      </c>
      <c r="Q65" s="8">
        <v>3.7690220557967519E-5</v>
      </c>
      <c r="R65" s="8">
        <v>92.761457076340974</v>
      </c>
      <c r="S65" s="8">
        <v>0.94639542352940109</v>
      </c>
      <c r="T65" s="8">
        <v>97.168644680472198</v>
      </c>
      <c r="U65" s="8">
        <v>2.4920988606241203</v>
      </c>
      <c r="V65" s="8">
        <v>5.8447153618877161</v>
      </c>
      <c r="W65" s="8">
        <v>5.0057249702781563</v>
      </c>
      <c r="X65" s="8">
        <v>5.3868516653572542E-2</v>
      </c>
      <c r="Y65" s="8">
        <v>5.3334771966539174</v>
      </c>
      <c r="Z65" s="8">
        <v>0.27388370972218873</v>
      </c>
      <c r="AA65" s="8">
        <v>0.97229844337945182</v>
      </c>
      <c r="AB65" s="8">
        <v>5.1414734440484118</v>
      </c>
      <c r="AC65" s="8">
        <v>4.6486679193550644E-2</v>
      </c>
      <c r="AD65" s="8">
        <v>5.8153716075661297</v>
      </c>
      <c r="AE65" s="8">
        <v>0.16612895100146147</v>
      </c>
      <c r="AF65" s="8">
        <v>-2.1084674109239803</v>
      </c>
      <c r="AG65" s="8">
        <v>8.2580321543571852E-2</v>
      </c>
      <c r="AH65" s="8">
        <v>8.2595130467983139E-4</v>
      </c>
      <c r="AI65" s="8">
        <v>8.3484258914675591E-2</v>
      </c>
      <c r="AJ65" s="8">
        <v>7.6442037974376123E-5</v>
      </c>
      <c r="AK65" s="8">
        <v>-1.966446289980914E-3</v>
      </c>
      <c r="AL65" s="8">
        <v>133485.99920741751</v>
      </c>
      <c r="AM65" s="8">
        <v>1466.4126039278949</v>
      </c>
      <c r="AN65" s="8">
        <v>142667.70202415442</v>
      </c>
      <c r="AO65" s="8">
        <v>2188.9555732459758</v>
      </c>
      <c r="AP65" s="8">
        <v>-57136.189425556557</v>
      </c>
      <c r="AQ65" s="8">
        <v>158656.02871898565</v>
      </c>
      <c r="AR65" s="8">
        <v>1724.8810402784286</v>
      </c>
      <c r="AS65" s="8">
        <v>169406.14636667629</v>
      </c>
      <c r="AT65" s="8">
        <v>2982.1935704525276</v>
      </c>
      <c r="AU65" s="8">
        <v>-48800.64209635969</v>
      </c>
      <c r="AV65" s="8">
        <v>135748.47377025508</v>
      </c>
      <c r="AW65" s="8">
        <v>1489.0630594944848</v>
      </c>
      <c r="AX65" s="8">
        <v>145561.61302309434</v>
      </c>
      <c r="AY65" s="8">
        <v>2281.1051164602795</v>
      </c>
      <c r="AZ65" s="8">
        <v>-53203.296845594734</v>
      </c>
      <c r="BA65" s="8">
        <v>22907.554948730547</v>
      </c>
      <c r="BB65" s="8">
        <v>235.8179807839436</v>
      </c>
      <c r="BC65" s="8">
        <v>23844.533343581934</v>
      </c>
      <c r="BD65" s="8">
        <v>701.08845399224754</v>
      </c>
      <c r="BE65" s="8">
        <v>4402.6547492350464</v>
      </c>
    </row>
    <row r="66" spans="1:57" ht="15.3" hidden="1" x14ac:dyDescent="0.7">
      <c r="A66" s="9" t="s">
        <v>178</v>
      </c>
      <c r="B66" t="s">
        <v>197</v>
      </c>
      <c r="C66" t="s">
        <v>198</v>
      </c>
      <c r="D66" t="s">
        <v>199</v>
      </c>
      <c r="E66" s="6">
        <v>137274.46022838406</v>
      </c>
      <c r="F66" s="7">
        <v>0</v>
      </c>
      <c r="G66" s="7">
        <v>0</v>
      </c>
      <c r="H66" s="8">
        <v>19594.36278778594</v>
      </c>
      <c r="I66" s="8">
        <v>1213.7895036660555</v>
      </c>
      <c r="J66" s="8">
        <v>0</v>
      </c>
      <c r="K66" s="8">
        <v>2083.4014469134959</v>
      </c>
      <c r="L66" s="8">
        <v>-75.701373837544679</v>
      </c>
      <c r="M66" s="8">
        <v>7.0630842607135366E-4</v>
      </c>
      <c r="N66" s="8">
        <v>1.1318360630788265E-4</v>
      </c>
      <c r="O66" s="8">
        <v>0</v>
      </c>
      <c r="P66" s="8">
        <v>4.6923879208359763E-4</v>
      </c>
      <c r="Q66" s="8">
        <v>-8.3465617308062091E-6</v>
      </c>
      <c r="R66" s="8">
        <v>63.79559977418679</v>
      </c>
      <c r="S66" s="8">
        <v>4.6857368058911106</v>
      </c>
      <c r="T66" s="8">
        <v>0</v>
      </c>
      <c r="U66" s="8">
        <v>14.360962555759608</v>
      </c>
      <c r="V66" s="8">
        <v>-0.50744876968024455</v>
      </c>
      <c r="W66" s="8">
        <v>24.265112056967475</v>
      </c>
      <c r="X66" s="8">
        <v>1.4548176277228462</v>
      </c>
      <c r="Y66" s="8">
        <v>0</v>
      </c>
      <c r="Z66" s="8">
        <v>3.3250923551360985</v>
      </c>
      <c r="AA66" s="8">
        <v>-0.15778051909730009</v>
      </c>
      <c r="AB66" s="8">
        <v>3.2638284527329491</v>
      </c>
      <c r="AC66" s="8">
        <v>0.36329880065906589</v>
      </c>
      <c r="AD66" s="8">
        <v>0</v>
      </c>
      <c r="AE66" s="8">
        <v>1.5309657168538944</v>
      </c>
      <c r="AF66" s="8">
        <v>-8.12472620307714E-2</v>
      </c>
      <c r="AG66" s="8">
        <v>1.9537402430844703E-2</v>
      </c>
      <c r="AH66" s="8">
        <v>1.5883778033253203E-3</v>
      </c>
      <c r="AI66" s="8">
        <v>0</v>
      </c>
      <c r="AJ66" s="8">
        <v>2.310914084070441E-3</v>
      </c>
      <c r="AK66" s="8">
        <v>-7.0155485644317968E-4</v>
      </c>
      <c r="AL66" s="8">
        <v>88858.156828331601</v>
      </c>
      <c r="AM66" s="8">
        <v>10589.719233535676</v>
      </c>
      <c r="AN66" s="8">
        <v>0</v>
      </c>
      <c r="AO66" s="8">
        <v>38678.481386583408</v>
      </c>
      <c r="AP66" s="8">
        <v>-876.25033452982132</v>
      </c>
      <c r="AQ66" s="8">
        <v>97060.448227869885</v>
      </c>
      <c r="AR66" s="8">
        <v>11130.612000650157</v>
      </c>
      <c r="AS66" s="8">
        <v>0</v>
      </c>
      <c r="AT66" s="8">
        <v>39674.552034117725</v>
      </c>
      <c r="AU66" s="8">
        <v>-1118.6056485738286</v>
      </c>
      <c r="AV66" s="8">
        <v>91136.571105981115</v>
      </c>
      <c r="AW66" s="8">
        <v>10792.344630260741</v>
      </c>
      <c r="AX66" s="8">
        <v>0</v>
      </c>
      <c r="AY66" s="8">
        <v>39112.35256455544</v>
      </c>
      <c r="AZ66" s="8">
        <v>-892.88799910950138</v>
      </c>
      <c r="BA66" s="8">
        <v>5923.8771218887732</v>
      </c>
      <c r="BB66" s="8">
        <v>338.26737038941661</v>
      </c>
      <c r="BC66" s="8">
        <v>0</v>
      </c>
      <c r="BD66" s="8">
        <v>562.19946956227977</v>
      </c>
      <c r="BE66" s="8">
        <v>-225.71764946432737</v>
      </c>
    </row>
    <row r="67" spans="1:57" ht="15.3" hidden="1" x14ac:dyDescent="0.7">
      <c r="A67" s="9" t="s">
        <v>200</v>
      </c>
      <c r="B67" t="s">
        <v>201</v>
      </c>
      <c r="C67" t="s">
        <v>198</v>
      </c>
      <c r="D67" t="s">
        <v>199</v>
      </c>
      <c r="E67" s="6">
        <v>25196.797075571681</v>
      </c>
      <c r="F67" s="7">
        <v>0</v>
      </c>
      <c r="G67" s="7">
        <v>0</v>
      </c>
      <c r="H67" s="8">
        <v>3596.5552672185304</v>
      </c>
      <c r="I67" s="8">
        <v>222.79168146391103</v>
      </c>
      <c r="J67" s="8">
        <v>0</v>
      </c>
      <c r="K67" s="8">
        <v>382.40939645652639</v>
      </c>
      <c r="L67" s="8">
        <v>-13.895025715294761</v>
      </c>
      <c r="M67" s="8">
        <v>1.2964327126020284E-4</v>
      </c>
      <c r="N67" s="8">
        <v>2.0774908571313672E-5</v>
      </c>
      <c r="O67" s="8">
        <v>0</v>
      </c>
      <c r="P67" s="8">
        <v>8.6129019225034909E-5</v>
      </c>
      <c r="Q67" s="8">
        <v>-1.5320156557889094E-6</v>
      </c>
      <c r="R67" s="8">
        <v>11.709714823502194</v>
      </c>
      <c r="S67" s="8">
        <v>0.86006937671544725</v>
      </c>
      <c r="T67" s="8">
        <v>0</v>
      </c>
      <c r="U67" s="8">
        <v>2.6359619897637652</v>
      </c>
      <c r="V67" s="8">
        <v>-9.3142480069558289E-2</v>
      </c>
      <c r="W67" s="8">
        <v>4.4538736739392268</v>
      </c>
      <c r="X67" s="8">
        <v>0.26703251636692776</v>
      </c>
      <c r="Y67" s="8">
        <v>0</v>
      </c>
      <c r="Z67" s="8">
        <v>0.61032239493428775</v>
      </c>
      <c r="AA67" s="8">
        <v>-2.8960694622720579E-2</v>
      </c>
      <c r="AB67" s="8">
        <v>0.59907737445238896</v>
      </c>
      <c r="AC67" s="8">
        <v>6.6683679854035199E-2</v>
      </c>
      <c r="AD67" s="8">
        <v>0</v>
      </c>
      <c r="AE67" s="8">
        <v>0.28100953690181413</v>
      </c>
      <c r="AF67" s="8">
        <v>-1.4912976317147856E-2</v>
      </c>
      <c r="AG67" s="8">
        <v>3.5861001646975465E-3</v>
      </c>
      <c r="AH67" s="8">
        <v>2.9154755460808653E-4</v>
      </c>
      <c r="AI67" s="8">
        <v>0</v>
      </c>
      <c r="AJ67" s="8">
        <v>4.2416945685694156E-4</v>
      </c>
      <c r="AK67" s="8">
        <v>-1.2877075113441666E-4</v>
      </c>
      <c r="AL67" s="8">
        <v>16309.959932735197</v>
      </c>
      <c r="AM67" s="8">
        <v>1943.748357638819</v>
      </c>
      <c r="AN67" s="8">
        <v>0</v>
      </c>
      <c r="AO67" s="8">
        <v>7099.4549537300391</v>
      </c>
      <c r="AP67" s="8">
        <v>-160.83619509278918</v>
      </c>
      <c r="AQ67" s="8">
        <v>17815.494695756905</v>
      </c>
      <c r="AR67" s="8">
        <v>2043.0295004672359</v>
      </c>
      <c r="AS67" s="8">
        <v>0</v>
      </c>
      <c r="AT67" s="8">
        <v>7282.28422828774</v>
      </c>
      <c r="AU67" s="8">
        <v>-205.32063639376946</v>
      </c>
      <c r="AV67" s="8">
        <v>16728.164033574558</v>
      </c>
      <c r="AW67" s="8">
        <v>1980.9403523852895</v>
      </c>
      <c r="AX67" s="8">
        <v>0</v>
      </c>
      <c r="AY67" s="8">
        <v>7179.0922293755793</v>
      </c>
      <c r="AZ67" s="8">
        <v>-163.89004689834846</v>
      </c>
      <c r="BA67" s="8">
        <v>1087.3306621823465</v>
      </c>
      <c r="BB67" s="8">
        <v>62.08914808194622</v>
      </c>
      <c r="BC67" s="8">
        <v>0</v>
      </c>
      <c r="BD67" s="8">
        <v>103.19199891216032</v>
      </c>
      <c r="BE67" s="8">
        <v>-41.43058949542101</v>
      </c>
    </row>
    <row r="68" spans="1:57" ht="15.3" hidden="1" x14ac:dyDescent="0.7">
      <c r="A68" s="9" t="s">
        <v>205</v>
      </c>
      <c r="B68" t="s">
        <v>206</v>
      </c>
      <c r="C68" t="s">
        <v>198</v>
      </c>
      <c r="D68" t="s">
        <v>199</v>
      </c>
      <c r="E68" s="6">
        <v>177032.65129582555</v>
      </c>
      <c r="F68" s="7">
        <v>0</v>
      </c>
      <c r="G68" s="7">
        <v>0</v>
      </c>
      <c r="H68" s="8">
        <v>25269.3908903585</v>
      </c>
      <c r="I68" s="8">
        <v>1565.3339564515395</v>
      </c>
      <c r="J68" s="8">
        <v>0</v>
      </c>
      <c r="K68" s="8">
        <v>2686.8077371932932</v>
      </c>
      <c r="L68" s="8">
        <v>-97.626425883595957</v>
      </c>
      <c r="M68" s="8">
        <v>9.1087339255943437E-4</v>
      </c>
      <c r="N68" s="8">
        <v>1.459644705546205E-4</v>
      </c>
      <c r="O68" s="8">
        <v>0</v>
      </c>
      <c r="P68" s="8">
        <v>6.0514233540022715E-4</v>
      </c>
      <c r="Q68" s="8">
        <v>-1.0763939264088785E-5</v>
      </c>
      <c r="R68" s="8">
        <v>82.272435456981171</v>
      </c>
      <c r="S68" s="8">
        <v>6.0428459062322792</v>
      </c>
      <c r="T68" s="8">
        <v>0</v>
      </c>
      <c r="U68" s="8">
        <v>18.520264236890569</v>
      </c>
      <c r="V68" s="8">
        <v>-0.65441889878014881</v>
      </c>
      <c r="W68" s="8">
        <v>31.292908486316051</v>
      </c>
      <c r="X68" s="8">
        <v>1.8761699835438539</v>
      </c>
      <c r="Y68" s="8">
        <v>0</v>
      </c>
      <c r="Z68" s="8">
        <v>4.2881240578464856</v>
      </c>
      <c r="AA68" s="8">
        <v>-0.20347778874639597</v>
      </c>
      <c r="AB68" s="8">
        <v>4.209116564004483</v>
      </c>
      <c r="AC68" s="8">
        <v>0.46851941567474154</v>
      </c>
      <c r="AD68" s="8">
        <v>0</v>
      </c>
      <c r="AE68" s="8">
        <v>1.9743725048836023</v>
      </c>
      <c r="AF68" s="8">
        <v>-0.10477854499594733</v>
      </c>
      <c r="AG68" s="8">
        <v>2.5195933358700483E-2</v>
      </c>
      <c r="AH68" s="8">
        <v>2.0484125984855158E-3</v>
      </c>
      <c r="AI68" s="8">
        <v>0</v>
      </c>
      <c r="AJ68" s="8">
        <v>2.9802138470566273E-3</v>
      </c>
      <c r="AK68" s="8">
        <v>-9.0474306771244617E-4</v>
      </c>
      <c r="AL68" s="8">
        <v>114593.74938650949</v>
      </c>
      <c r="AM68" s="8">
        <v>13656.772492656164</v>
      </c>
      <c r="AN68" s="8">
        <v>0</v>
      </c>
      <c r="AO68" s="8">
        <v>49880.757837773526</v>
      </c>
      <c r="AP68" s="8">
        <v>-1130.0348197515139</v>
      </c>
      <c r="AQ68" s="8">
        <v>125171.6339452642</v>
      </c>
      <c r="AR68" s="8">
        <v>14354.321625027205</v>
      </c>
      <c r="AS68" s="8">
        <v>0</v>
      </c>
      <c r="AT68" s="8">
        <v>51165.315994604578</v>
      </c>
      <c r="AU68" s="8">
        <v>-1442.5824249612679</v>
      </c>
      <c r="AV68" s="8">
        <v>117532.05065283024</v>
      </c>
      <c r="AW68" s="8">
        <v>13918.083381385411</v>
      </c>
      <c r="AX68" s="8">
        <v>0</v>
      </c>
      <c r="AY68" s="8">
        <v>50440.289194367055</v>
      </c>
      <c r="AZ68" s="8">
        <v>-1151.4911770885678</v>
      </c>
      <c r="BA68" s="8">
        <v>7639.5832924339657</v>
      </c>
      <c r="BB68" s="8">
        <v>436.23824364179313</v>
      </c>
      <c r="BC68" s="8">
        <v>0</v>
      </c>
      <c r="BD68" s="8">
        <v>725.02680023751395</v>
      </c>
      <c r="BE68" s="8">
        <v>-291.09124787270008</v>
      </c>
    </row>
    <row r="69" spans="1:57" ht="15.3" hidden="1" x14ac:dyDescent="0.7">
      <c r="A69" s="9" t="s">
        <v>205</v>
      </c>
      <c r="B69" t="s">
        <v>207</v>
      </c>
      <c r="C69" t="s">
        <v>198</v>
      </c>
      <c r="D69" t="s">
        <v>199</v>
      </c>
      <c r="E69" s="6">
        <v>210600.42607132383</v>
      </c>
      <c r="F69" s="7">
        <v>0</v>
      </c>
      <c r="G69" s="7">
        <v>0</v>
      </c>
      <c r="H69" s="8">
        <v>30060.807704786472</v>
      </c>
      <c r="I69" s="8">
        <v>1862.1423548684024</v>
      </c>
      <c r="J69" s="8">
        <v>0</v>
      </c>
      <c r="K69" s="8">
        <v>3196.2626672697847</v>
      </c>
      <c r="L69" s="8">
        <v>-116.13771096129224</v>
      </c>
      <c r="M69" s="8">
        <v>1.0835872544748611E-3</v>
      </c>
      <c r="N69" s="8">
        <v>1.7364129986795909E-4</v>
      </c>
      <c r="O69" s="8">
        <v>0</v>
      </c>
      <c r="P69" s="8">
        <v>7.1988547161350061E-4</v>
      </c>
      <c r="Q69" s="8">
        <v>-1.2804927105988632E-5</v>
      </c>
      <c r="R69" s="8">
        <v>97.87239717837457</v>
      </c>
      <c r="S69" s="8">
        <v>7.188650868755766</v>
      </c>
      <c r="T69" s="8">
        <v>0</v>
      </c>
      <c r="U69" s="8">
        <v>22.03195574767188</v>
      </c>
      <c r="V69" s="8">
        <v>-0.77850553501525577</v>
      </c>
      <c r="W69" s="8">
        <v>37.226465355346036</v>
      </c>
      <c r="X69" s="8">
        <v>2.2319170787105604</v>
      </c>
      <c r="Y69" s="8">
        <v>0</v>
      </c>
      <c r="Z69" s="8">
        <v>5.1012101271651611</v>
      </c>
      <c r="AA69" s="8">
        <v>-0.2420599177178582</v>
      </c>
      <c r="AB69" s="8">
        <v>5.0072217485007702</v>
      </c>
      <c r="AC69" s="8">
        <v>0.5573570064140756</v>
      </c>
      <c r="AD69" s="8">
        <v>0</v>
      </c>
      <c r="AE69" s="8">
        <v>2.3487401205847402</v>
      </c>
      <c r="AF69" s="8">
        <v>-0.12464596817457374</v>
      </c>
      <c r="AG69" s="8">
        <v>2.9973421635877212E-2</v>
      </c>
      <c r="AH69" s="8">
        <v>2.4368192130277927E-3</v>
      </c>
      <c r="AI69" s="8">
        <v>0</v>
      </c>
      <c r="AJ69" s="8">
        <v>3.545302526848529E-3</v>
      </c>
      <c r="AK69" s="8">
        <v>-1.0762945374801077E-3</v>
      </c>
      <c r="AL69" s="8">
        <v>136322.2674984503</v>
      </c>
      <c r="AM69" s="8">
        <v>16246.280472331959</v>
      </c>
      <c r="AN69" s="8">
        <v>0</v>
      </c>
      <c r="AO69" s="8">
        <v>59338.821265472048</v>
      </c>
      <c r="AP69" s="8">
        <v>-1344.3046396984746</v>
      </c>
      <c r="AQ69" s="8">
        <v>148905.86142138415</v>
      </c>
      <c r="AR69" s="8">
        <v>17076.094314059625</v>
      </c>
      <c r="AS69" s="8">
        <v>0</v>
      </c>
      <c r="AT69" s="8">
        <v>60866.948947918339</v>
      </c>
      <c r="AU69" s="8">
        <v>-1716.1154799188751</v>
      </c>
      <c r="AV69" s="8">
        <v>139817.71025482079</v>
      </c>
      <c r="AW69" s="8">
        <v>16557.139424624864</v>
      </c>
      <c r="AX69" s="8">
        <v>0</v>
      </c>
      <c r="AY69" s="8">
        <v>60004.447302456341</v>
      </c>
      <c r="AZ69" s="8">
        <v>-1369.8294113383188</v>
      </c>
      <c r="BA69" s="8">
        <v>9088.1511665633516</v>
      </c>
      <c r="BB69" s="8">
        <v>518.95488943476028</v>
      </c>
      <c r="BC69" s="8">
        <v>0</v>
      </c>
      <c r="BD69" s="8">
        <v>862.5016454619946</v>
      </c>
      <c r="BE69" s="8">
        <v>-346.28606858055639</v>
      </c>
    </row>
    <row r="70" spans="1:57" ht="15.3" hidden="1" x14ac:dyDescent="0.7">
      <c r="A70" s="9" t="s">
        <v>205</v>
      </c>
      <c r="B70" t="s">
        <v>208</v>
      </c>
      <c r="C70" t="s">
        <v>198</v>
      </c>
      <c r="D70" t="s">
        <v>199</v>
      </c>
      <c r="E70" s="6">
        <v>44900.503736739127</v>
      </c>
      <c r="F70" s="7">
        <v>0</v>
      </c>
      <c r="G70" s="7">
        <v>0</v>
      </c>
      <c r="H70" s="8">
        <v>6409.0345582731361</v>
      </c>
      <c r="I70" s="8">
        <v>397.01310829633553</v>
      </c>
      <c r="J70" s="8">
        <v>0</v>
      </c>
      <c r="K70" s="8">
        <v>681.45068133310929</v>
      </c>
      <c r="L70" s="8">
        <v>-24.760831790662159</v>
      </c>
      <c r="M70" s="8">
        <v>2.3102333872845028E-4</v>
      </c>
      <c r="N70" s="8">
        <v>3.702073152944655E-5</v>
      </c>
      <c r="O70" s="8">
        <v>0</v>
      </c>
      <c r="P70" s="8">
        <v>1.5348126739904753E-4</v>
      </c>
      <c r="Q70" s="8">
        <v>-2.7300404282012125E-6</v>
      </c>
      <c r="R70" s="8">
        <v>20.866624143214867</v>
      </c>
      <c r="S70" s="8">
        <v>1.5326371898476963</v>
      </c>
      <c r="T70" s="8">
        <v>0</v>
      </c>
      <c r="U70" s="8">
        <v>4.6972645299444231</v>
      </c>
      <c r="V70" s="8">
        <v>-0.16597920211322986</v>
      </c>
      <c r="W70" s="8">
        <v>7.9367695401870826</v>
      </c>
      <c r="X70" s="8">
        <v>0.47584994485621768</v>
      </c>
      <c r="Y70" s="8">
        <v>0</v>
      </c>
      <c r="Z70" s="8">
        <v>1.0875899382041123</v>
      </c>
      <c r="AA70" s="8">
        <v>-5.1607740984933217E-2</v>
      </c>
      <c r="AB70" s="8">
        <v>1.0675513958984033</v>
      </c>
      <c r="AC70" s="8">
        <v>0.11882981822989064</v>
      </c>
      <c r="AD70" s="8">
        <v>0</v>
      </c>
      <c r="AE70" s="8">
        <v>0.50075689080148555</v>
      </c>
      <c r="AF70" s="8">
        <v>-2.6574812141626422E-2</v>
      </c>
      <c r="AG70" s="8">
        <v>6.3904036438595527E-3</v>
      </c>
      <c r="AH70" s="8">
        <v>5.195355594544564E-4</v>
      </c>
      <c r="AI70" s="8">
        <v>0</v>
      </c>
      <c r="AJ70" s="8">
        <v>7.5586679630325977E-4</v>
      </c>
      <c r="AK70" s="8">
        <v>-2.2946851439697901E-4</v>
      </c>
      <c r="AL70" s="8">
        <v>29064.226485192132</v>
      </c>
      <c r="AM70" s="8">
        <v>3463.7450201976581</v>
      </c>
      <c r="AN70" s="8">
        <v>0</v>
      </c>
      <c r="AO70" s="8">
        <v>12651.175572938739</v>
      </c>
      <c r="AP70" s="8">
        <v>-286.60889545235324</v>
      </c>
      <c r="AQ70" s="8">
        <v>31747.078160748326</v>
      </c>
      <c r="AR70" s="8">
        <v>3640.6632733861511</v>
      </c>
      <c r="AS70" s="8">
        <v>0</v>
      </c>
      <c r="AT70" s="8">
        <v>12976.975971332316</v>
      </c>
      <c r="AU70" s="8">
        <v>-365.87983678949138</v>
      </c>
      <c r="AV70" s="8">
        <v>29809.463061735518</v>
      </c>
      <c r="AW70" s="8">
        <v>3530.0208763742235</v>
      </c>
      <c r="AX70" s="8">
        <v>0</v>
      </c>
      <c r="AY70" s="8">
        <v>12793.088601883715</v>
      </c>
      <c r="AZ70" s="8">
        <v>-292.05083650524602</v>
      </c>
      <c r="BA70" s="8">
        <v>1937.6150990128087</v>
      </c>
      <c r="BB70" s="8">
        <v>110.64239701192747</v>
      </c>
      <c r="BC70" s="8">
        <v>0</v>
      </c>
      <c r="BD70" s="8">
        <v>183.88736944859923</v>
      </c>
      <c r="BE70" s="8">
        <v>-73.829000284245424</v>
      </c>
    </row>
    <row r="71" spans="1:57" ht="15.3" hidden="1" x14ac:dyDescent="0.7">
      <c r="A71" s="9" t="s">
        <v>205</v>
      </c>
      <c r="B71" t="s">
        <v>209</v>
      </c>
      <c r="C71" t="s">
        <v>198</v>
      </c>
      <c r="D71" t="s">
        <v>199</v>
      </c>
      <c r="E71" s="6">
        <v>295778.32683919475</v>
      </c>
      <c r="F71" s="7">
        <v>0</v>
      </c>
      <c r="G71" s="7">
        <v>0</v>
      </c>
      <c r="H71" s="8">
        <v>42218.981092399583</v>
      </c>
      <c r="I71" s="8">
        <v>2615.2907680862977</v>
      </c>
      <c r="J71" s="8">
        <v>0</v>
      </c>
      <c r="K71" s="8">
        <v>4488.9995784883458</v>
      </c>
      <c r="L71" s="8">
        <v>-163.10991611874235</v>
      </c>
      <c r="M71" s="8">
        <v>1.5218469928655663E-3</v>
      </c>
      <c r="N71" s="8">
        <v>2.4387098403938658E-4</v>
      </c>
      <c r="O71" s="8">
        <v>0</v>
      </c>
      <c r="P71" s="8">
        <v>1.011045059507972E-3</v>
      </c>
      <c r="Q71" s="8">
        <v>-1.798391382847672E-5</v>
      </c>
      <c r="R71" s="8">
        <v>137.45714774269632</v>
      </c>
      <c r="S71" s="8">
        <v>10.096119774570685</v>
      </c>
      <c r="T71" s="8">
        <v>0</v>
      </c>
      <c r="U71" s="8">
        <v>30.942838671345356</v>
      </c>
      <c r="V71" s="8">
        <v>-1.0933741629937674</v>
      </c>
      <c r="W71" s="8">
        <v>52.282807980704135</v>
      </c>
      <c r="X71" s="8">
        <v>3.1346218595078228</v>
      </c>
      <c r="Y71" s="8">
        <v>0</v>
      </c>
      <c r="Z71" s="8">
        <v>7.1644080898348905</v>
      </c>
      <c r="AA71" s="8">
        <v>-0.3399616933024337</v>
      </c>
      <c r="AB71" s="8">
        <v>7.0324058621933023</v>
      </c>
      <c r="AC71" s="8">
        <v>0.78278152558640424</v>
      </c>
      <c r="AD71" s="8">
        <v>0</v>
      </c>
      <c r="AE71" s="8">
        <v>3.298694290444443</v>
      </c>
      <c r="AF71" s="8">
        <v>-0.17505936052304583</v>
      </c>
      <c r="AG71" s="8">
        <v>4.2096251496200748E-2</v>
      </c>
      <c r="AH71" s="8">
        <v>3.4223972053829812E-3</v>
      </c>
      <c r="AI71" s="8">
        <v>0</v>
      </c>
      <c r="AJ71" s="8">
        <v>4.9792095348130533E-3</v>
      </c>
      <c r="AK71" s="8">
        <v>-1.511604717144389E-3</v>
      </c>
      <c r="AL71" s="8">
        <v>191458.17007018416</v>
      </c>
      <c r="AM71" s="8">
        <v>22817.131689179128</v>
      </c>
      <c r="AN71" s="8">
        <v>0</v>
      </c>
      <c r="AO71" s="8">
        <v>83338.564873403084</v>
      </c>
      <c r="AP71" s="8">
        <v>-1888.0122158799484</v>
      </c>
      <c r="AQ71" s="8">
        <v>209131.23192281651</v>
      </c>
      <c r="AR71" s="8">
        <v>23982.565939587959</v>
      </c>
      <c r="AS71" s="8">
        <v>0</v>
      </c>
      <c r="AT71" s="8">
        <v>85484.74784910868</v>
      </c>
      <c r="AU71" s="8">
        <v>-2410.2029363480096</v>
      </c>
      <c r="AV71" s="8">
        <v>196367.35391813758</v>
      </c>
      <c r="AW71" s="8">
        <v>23253.718369022983</v>
      </c>
      <c r="AX71" s="8">
        <v>0</v>
      </c>
      <c r="AY71" s="8">
        <v>84273.405126067824</v>
      </c>
      <c r="AZ71" s="8">
        <v>-1923.8605490928585</v>
      </c>
      <c r="BA71" s="8">
        <v>12763.878004678943</v>
      </c>
      <c r="BB71" s="8">
        <v>728.84757056497358</v>
      </c>
      <c r="BC71" s="8">
        <v>0</v>
      </c>
      <c r="BD71" s="8">
        <v>1211.3427230408522</v>
      </c>
      <c r="BE71" s="8">
        <v>-486.34238725515121</v>
      </c>
    </row>
    <row r="72" spans="1:57" ht="15.3" hidden="1" x14ac:dyDescent="0.7">
      <c r="A72" s="9" t="s">
        <v>171</v>
      </c>
      <c r="B72" t="s">
        <v>172</v>
      </c>
      <c r="C72" t="s">
        <v>173</v>
      </c>
      <c r="D72" t="s">
        <v>174</v>
      </c>
      <c r="E72" s="6">
        <v>4381.248144848475</v>
      </c>
      <c r="F72" s="7">
        <v>0</v>
      </c>
      <c r="G72" s="7">
        <v>0</v>
      </c>
      <c r="H72" s="8">
        <v>5291.1996826246968</v>
      </c>
      <c r="I72" s="8">
        <v>845.2592072361972</v>
      </c>
      <c r="J72" s="8">
        <v>0</v>
      </c>
      <c r="K72" s="8">
        <v>537.18820523075215</v>
      </c>
      <c r="L72" s="8">
        <v>-21.484966864160793</v>
      </c>
      <c r="M72" s="8">
        <v>2.0760375824820463E-8</v>
      </c>
      <c r="N72" s="8">
        <v>6.7238256317648308E-5</v>
      </c>
      <c r="O72" s="8">
        <v>0</v>
      </c>
      <c r="P72" s="8">
        <v>2.7077815481558309E-6</v>
      </c>
      <c r="Q72" s="8">
        <v>-1.7862011667459167E-12</v>
      </c>
      <c r="R72" s="8">
        <v>19.142684202107183</v>
      </c>
      <c r="S72" s="8">
        <v>8.9333986692548475</v>
      </c>
      <c r="T72" s="8">
        <v>0</v>
      </c>
      <c r="U72" s="8">
        <v>1.1970918008078297</v>
      </c>
      <c r="V72" s="8">
        <v>-0.15839897139067563</v>
      </c>
      <c r="W72" s="8">
        <v>3.9431233303636275</v>
      </c>
      <c r="X72" s="8">
        <v>1.2512894412002735</v>
      </c>
      <c r="Y72" s="8">
        <v>0</v>
      </c>
      <c r="Z72" s="8">
        <v>0.5390721419330371</v>
      </c>
      <c r="AA72" s="8">
        <v>-3.6566571055081508E-2</v>
      </c>
      <c r="AB72" s="8">
        <v>7.4481218462424081</v>
      </c>
      <c r="AC72" s="8">
        <v>1.3232051861095728</v>
      </c>
      <c r="AD72" s="8">
        <v>0</v>
      </c>
      <c r="AE72" s="8">
        <v>0.28491593705037699</v>
      </c>
      <c r="AF72" s="8">
        <v>-6.4960429224580271E-2</v>
      </c>
      <c r="AG72" s="8">
        <v>1.5536579959808821E-3</v>
      </c>
      <c r="AH72" s="8">
        <v>4.1862955776376092E-3</v>
      </c>
      <c r="AI72" s="8">
        <v>0</v>
      </c>
      <c r="AJ72" s="8">
        <v>1.1906884381345894E-4</v>
      </c>
      <c r="AK72" s="8">
        <v>-4.1911526674893475E-5</v>
      </c>
      <c r="AL72" s="8">
        <v>71111.027581771399</v>
      </c>
      <c r="AM72" s="8">
        <v>16026.143155157353</v>
      </c>
      <c r="AN72" s="8">
        <v>0</v>
      </c>
      <c r="AO72" s="8">
        <v>5345.6956691648493</v>
      </c>
      <c r="AP72" s="8">
        <v>-262.87488869090851</v>
      </c>
      <c r="AQ72" s="8">
        <v>169857.62038489475</v>
      </c>
      <c r="AR72" s="8">
        <v>24631.063929052456</v>
      </c>
      <c r="AS72" s="8">
        <v>0</v>
      </c>
      <c r="AT72" s="8">
        <v>5771.8825935122495</v>
      </c>
      <c r="AU72" s="8">
        <v>-642.8639104844973</v>
      </c>
      <c r="AV72" s="8">
        <v>82232.657487925229</v>
      </c>
      <c r="AW72" s="8">
        <v>17242.547834806763</v>
      </c>
      <c r="AX72" s="8">
        <v>0</v>
      </c>
      <c r="AY72" s="8">
        <v>5445.9251459554607</v>
      </c>
      <c r="AZ72" s="8">
        <v>-262.87488869090851</v>
      </c>
      <c r="BA72" s="8">
        <v>87624.962896969504</v>
      </c>
      <c r="BB72" s="8">
        <v>7388.5160942456905</v>
      </c>
      <c r="BC72" s="8">
        <v>0</v>
      </c>
      <c r="BD72" s="8">
        <v>325.95744755678913</v>
      </c>
      <c r="BE72" s="8">
        <v>-379.9890217935889</v>
      </c>
    </row>
    <row r="73" spans="1:57" ht="15.3" hidden="1" x14ac:dyDescent="0.7">
      <c r="A73" s="9" t="s">
        <v>175</v>
      </c>
      <c r="B73" t="s">
        <v>175</v>
      </c>
      <c r="C73" t="s">
        <v>176</v>
      </c>
      <c r="D73" t="s">
        <v>177</v>
      </c>
      <c r="E73" s="6">
        <v>1.8247621383030901</v>
      </c>
      <c r="F73" s="7">
        <v>2</v>
      </c>
      <c r="G73" s="7">
        <v>0</v>
      </c>
      <c r="H73" s="8">
        <v>33965.5020232467</v>
      </c>
      <c r="I73" s="8">
        <v>4770.0012200098099</v>
      </c>
      <c r="J73" s="8">
        <v>78222.981685779858</v>
      </c>
      <c r="K73" s="8">
        <v>375.98759963341536</v>
      </c>
      <c r="L73" s="8">
        <v>0</v>
      </c>
      <c r="M73" s="8">
        <v>2.3285753954538308E-6</v>
      </c>
      <c r="N73" s="8">
        <v>6.14946561395333E-4</v>
      </c>
      <c r="O73" s="8">
        <v>1.3436290888308756E-3</v>
      </c>
      <c r="P73" s="8">
        <v>5.4539407624651082E-5</v>
      </c>
      <c r="Q73" s="8">
        <v>0</v>
      </c>
      <c r="R73" s="8">
        <v>160.7949192840118</v>
      </c>
      <c r="S73" s="8">
        <v>79.491164154585604</v>
      </c>
      <c r="T73" s="8">
        <v>483.12927112185434</v>
      </c>
      <c r="U73" s="8">
        <v>1.2785521223297582</v>
      </c>
      <c r="V73" s="8">
        <v>0</v>
      </c>
      <c r="W73" s="8">
        <v>11.245251782074549</v>
      </c>
      <c r="X73" s="8">
        <v>8.8586070613830312</v>
      </c>
      <c r="Y73" s="8">
        <v>40.551537356295334</v>
      </c>
      <c r="Z73" s="8">
        <v>0.17190983469008836</v>
      </c>
      <c r="AA73" s="8">
        <v>0</v>
      </c>
      <c r="AB73" s="8">
        <v>12.888017618989704</v>
      </c>
      <c r="AC73" s="8">
        <v>5.0053115967925459</v>
      </c>
      <c r="AD73" s="8">
        <v>35.794191692623286</v>
      </c>
      <c r="AE73" s="8">
        <v>3.7666305293916377E-3</v>
      </c>
      <c r="AF73" s="8">
        <v>0</v>
      </c>
      <c r="AG73" s="8">
        <v>2.8219109284411092</v>
      </c>
      <c r="AH73" s="8">
        <v>1.4027183776213832E-3</v>
      </c>
      <c r="AI73" s="8">
        <v>5.6501425840705135</v>
      </c>
      <c r="AJ73" s="8">
        <v>1.757645216525926E-3</v>
      </c>
      <c r="AK73" s="8">
        <v>0</v>
      </c>
      <c r="AL73" s="8">
        <v>401819.22849328106</v>
      </c>
      <c r="AM73" s="8">
        <v>58075.792194703296</v>
      </c>
      <c r="AN73" s="8">
        <v>931506.36337726412</v>
      </c>
      <c r="AO73" s="8">
        <v>5858.1610006476521</v>
      </c>
      <c r="AP73" s="8">
        <v>0</v>
      </c>
      <c r="AQ73" s="8">
        <v>483925.13993489469</v>
      </c>
      <c r="AR73" s="8">
        <v>62546.623662138307</v>
      </c>
      <c r="AS73" s="8">
        <v>1105050.4458790009</v>
      </c>
      <c r="AT73" s="8">
        <v>6053.4593424674831</v>
      </c>
      <c r="AU73" s="8">
        <v>0</v>
      </c>
      <c r="AV73" s="8">
        <v>434514.18513487012</v>
      </c>
      <c r="AW73" s="8">
        <v>60938.843989700843</v>
      </c>
      <c r="AX73" s="8">
        <v>1002793.3041934732</v>
      </c>
      <c r="AY73" s="8">
        <v>5943.6229721655991</v>
      </c>
      <c r="AZ73" s="8">
        <v>0</v>
      </c>
      <c r="BA73" s="8">
        <v>49410.954800024534</v>
      </c>
      <c r="BB73" s="8">
        <v>1607.7796724374698</v>
      </c>
      <c r="BC73" s="8">
        <v>102257.14168552778</v>
      </c>
      <c r="BD73" s="8">
        <v>109.8363703018838</v>
      </c>
      <c r="BE73" s="8">
        <v>0</v>
      </c>
    </row>
    <row r="74" spans="1:57" ht="15.3" hidden="1" x14ac:dyDescent="0.7">
      <c r="A74" s="9" t="s">
        <v>204</v>
      </c>
      <c r="B74" t="s">
        <v>204</v>
      </c>
      <c r="C74" t="s">
        <v>176</v>
      </c>
      <c r="D74" t="s">
        <v>177</v>
      </c>
      <c r="E74" s="6">
        <v>1.8247621383030901</v>
      </c>
      <c r="F74" s="7">
        <v>2</v>
      </c>
      <c r="G74" s="7">
        <v>0</v>
      </c>
      <c r="H74" s="8">
        <v>33965.5020232467</v>
      </c>
      <c r="I74" s="8">
        <v>4770.0012200098099</v>
      </c>
      <c r="J74" s="8">
        <v>78222.981685779858</v>
      </c>
      <c r="K74" s="8">
        <v>375.98759963341536</v>
      </c>
      <c r="L74" s="8">
        <v>0</v>
      </c>
      <c r="M74" s="8">
        <v>2.3285753954538308E-6</v>
      </c>
      <c r="N74" s="8">
        <v>6.14946561395333E-4</v>
      </c>
      <c r="O74" s="8">
        <v>1.3436290888308756E-3</v>
      </c>
      <c r="P74" s="8">
        <v>5.4539407624651082E-5</v>
      </c>
      <c r="Q74" s="8">
        <v>0</v>
      </c>
      <c r="R74" s="8">
        <v>160.7949192840118</v>
      </c>
      <c r="S74" s="8">
        <v>79.491164154585604</v>
      </c>
      <c r="T74" s="8">
        <v>483.12927112185434</v>
      </c>
      <c r="U74" s="8">
        <v>1.2785521223297582</v>
      </c>
      <c r="V74" s="8">
        <v>0</v>
      </c>
      <c r="W74" s="8">
        <v>11.245251782074549</v>
      </c>
      <c r="X74" s="8">
        <v>8.8586070613830312</v>
      </c>
      <c r="Y74" s="8">
        <v>40.551537356295334</v>
      </c>
      <c r="Z74" s="8">
        <v>0.17190983469008836</v>
      </c>
      <c r="AA74" s="8">
        <v>0</v>
      </c>
      <c r="AB74" s="8">
        <v>12.888017618989704</v>
      </c>
      <c r="AC74" s="8">
        <v>5.0053115967925459</v>
      </c>
      <c r="AD74" s="8">
        <v>35.794191692623286</v>
      </c>
      <c r="AE74" s="8">
        <v>3.7666305293916377E-3</v>
      </c>
      <c r="AF74" s="8">
        <v>0</v>
      </c>
      <c r="AG74" s="8">
        <v>2.8219109284411092</v>
      </c>
      <c r="AH74" s="8">
        <v>1.4027183776213832E-3</v>
      </c>
      <c r="AI74" s="8">
        <v>5.6501425840705135</v>
      </c>
      <c r="AJ74" s="8">
        <v>1.757645216525926E-3</v>
      </c>
      <c r="AK74" s="8">
        <v>0</v>
      </c>
      <c r="AL74" s="8">
        <v>401819.22849328106</v>
      </c>
      <c r="AM74" s="8">
        <v>58075.792194703296</v>
      </c>
      <c r="AN74" s="8">
        <v>931506.36337726412</v>
      </c>
      <c r="AO74" s="8">
        <v>5858.1610006476521</v>
      </c>
      <c r="AP74" s="8">
        <v>0</v>
      </c>
      <c r="AQ74" s="8">
        <v>483925.13993489469</v>
      </c>
      <c r="AR74" s="8">
        <v>62546.623662138307</v>
      </c>
      <c r="AS74" s="8">
        <v>1105050.4458790009</v>
      </c>
      <c r="AT74" s="8">
        <v>6053.4593424674831</v>
      </c>
      <c r="AU74" s="8">
        <v>0</v>
      </c>
      <c r="AV74" s="8">
        <v>434514.18513487012</v>
      </c>
      <c r="AW74" s="8">
        <v>60938.843989700843</v>
      </c>
      <c r="AX74" s="8">
        <v>1002793.3041934732</v>
      </c>
      <c r="AY74" s="8">
        <v>5943.6229721655991</v>
      </c>
      <c r="AZ74" s="8">
        <v>0</v>
      </c>
      <c r="BA74" s="8">
        <v>49410.954800024534</v>
      </c>
      <c r="BB74" s="8">
        <v>1607.7796724374698</v>
      </c>
      <c r="BC74" s="8">
        <v>102257.14168552778</v>
      </c>
      <c r="BD74" s="8">
        <v>109.8363703018838</v>
      </c>
      <c r="BE74" s="8">
        <v>0</v>
      </c>
    </row>
    <row r="75" spans="1:57" ht="15.3" hidden="1" x14ac:dyDescent="0.7">
      <c r="A75" s="9" t="s">
        <v>108</v>
      </c>
      <c r="B75" t="s">
        <v>119</v>
      </c>
      <c r="C75" t="s">
        <v>126</v>
      </c>
      <c r="D75" t="s">
        <v>127</v>
      </c>
      <c r="E75" s="6">
        <v>1198.4462924301099</v>
      </c>
      <c r="F75" s="7">
        <v>0</v>
      </c>
      <c r="G75" s="7">
        <v>0</v>
      </c>
      <c r="H75" s="8">
        <v>5321.1015383896874</v>
      </c>
      <c r="I75" s="8">
        <v>2682.3822131982552</v>
      </c>
      <c r="J75" s="8">
        <v>0</v>
      </c>
      <c r="K75" s="8">
        <v>151.00423284619384</v>
      </c>
      <c r="L75" s="8">
        <v>-257.68554494482771</v>
      </c>
      <c r="M75" s="8">
        <v>8.2962444593474364E-5</v>
      </c>
      <c r="N75" s="8">
        <v>1.3723510559169141E-4</v>
      </c>
      <c r="O75" s="8">
        <v>0</v>
      </c>
      <c r="P75" s="8">
        <v>1.2673569542448412E-5</v>
      </c>
      <c r="Q75" s="8">
        <v>-6.77985589954114E-6</v>
      </c>
      <c r="R75" s="8">
        <v>15.81949106007745</v>
      </c>
      <c r="S75" s="8">
        <v>13.42585317777772</v>
      </c>
      <c r="T75" s="8">
        <v>0</v>
      </c>
      <c r="U75" s="8">
        <v>0.61210644385867852</v>
      </c>
      <c r="V75" s="8">
        <v>-1.0291854602735695</v>
      </c>
      <c r="W75" s="8">
        <v>3.7121873908022653</v>
      </c>
      <c r="X75" s="8">
        <v>2.2603471952997309</v>
      </c>
      <c r="Y75" s="8">
        <v>0</v>
      </c>
      <c r="Z75" s="8">
        <v>0.15370073700416159</v>
      </c>
      <c r="AA75" s="8">
        <v>-0.20118096077477002</v>
      </c>
      <c r="AB75" s="8">
        <v>0.77389669333674349</v>
      </c>
      <c r="AC75" s="8">
        <v>0.86528044869868048</v>
      </c>
      <c r="AD75" s="8">
        <v>0</v>
      </c>
      <c r="AE75" s="8">
        <v>3.7661174739616207E-2</v>
      </c>
      <c r="AF75" s="8">
        <v>-5.3680861369534996E-2</v>
      </c>
      <c r="AG75" s="8">
        <v>2.7684109355135536E-3</v>
      </c>
      <c r="AH75" s="8">
        <v>3.0484473613437125E-3</v>
      </c>
      <c r="AI75" s="8">
        <v>0</v>
      </c>
      <c r="AJ75" s="8">
        <v>6.1570178273596889E-4</v>
      </c>
      <c r="AK75" s="8">
        <v>-1.3687317899558496E-4</v>
      </c>
      <c r="AL75" s="8">
        <v>48537.074843419454</v>
      </c>
      <c r="AM75" s="8">
        <v>33139.972970134819</v>
      </c>
      <c r="AN75" s="8">
        <v>0</v>
      </c>
      <c r="AO75" s="8">
        <v>2175.1800207606493</v>
      </c>
      <c r="AP75" s="8">
        <v>-2448.9021116322556</v>
      </c>
      <c r="AQ75" s="8">
        <v>63637.498128038831</v>
      </c>
      <c r="AR75" s="8">
        <v>35124.619524433896</v>
      </c>
      <c r="AS75" s="8">
        <v>0</v>
      </c>
      <c r="AT75" s="8">
        <v>2291.3993499690596</v>
      </c>
      <c r="AU75" s="8">
        <v>-3143.3855985268956</v>
      </c>
      <c r="AV75" s="8">
        <v>26875.15810774521</v>
      </c>
      <c r="AW75" s="8">
        <v>28436.546325110066</v>
      </c>
      <c r="AX75" s="8">
        <v>0</v>
      </c>
      <c r="AY75" s="8">
        <v>2265.0634926929079</v>
      </c>
      <c r="AZ75" s="8">
        <v>-1483.9430801137205</v>
      </c>
      <c r="BA75" s="8">
        <v>36762.340020293617</v>
      </c>
      <c r="BB75" s="8">
        <v>6688.0731993238342</v>
      </c>
      <c r="BC75" s="8">
        <v>0</v>
      </c>
      <c r="BD75" s="8">
        <v>26.335857276151668</v>
      </c>
      <c r="BE75" s="8">
        <v>-1659.4425184131749</v>
      </c>
    </row>
    <row r="76" spans="1:57" ht="15.3" hidden="1" x14ac:dyDescent="0.7">
      <c r="A76" s="9" t="s">
        <v>108</v>
      </c>
      <c r="B76" t="s">
        <v>161</v>
      </c>
      <c r="C76" t="s">
        <v>162</v>
      </c>
      <c r="D76" t="s">
        <v>163</v>
      </c>
      <c r="E76" s="6">
        <v>12725.434961991152</v>
      </c>
      <c r="F76" s="7">
        <v>0</v>
      </c>
      <c r="G76" s="7">
        <v>0</v>
      </c>
      <c r="H76" s="8">
        <v>15525.030653629205</v>
      </c>
      <c r="I76" s="8">
        <v>1345.0784754824647</v>
      </c>
      <c r="J76" s="8">
        <v>0</v>
      </c>
      <c r="K76" s="8">
        <v>111.4748102670425</v>
      </c>
      <c r="L76" s="8">
        <v>0</v>
      </c>
      <c r="M76" s="8">
        <v>1.2318221043207435E-3</v>
      </c>
      <c r="N76" s="8">
        <v>2.1592518043506587E-4</v>
      </c>
      <c r="O76" s="8">
        <v>0</v>
      </c>
      <c r="P76" s="8">
        <v>3.0795552608018589E-5</v>
      </c>
      <c r="Q76" s="8">
        <v>0</v>
      </c>
      <c r="R76" s="8">
        <v>148.88758905529647</v>
      </c>
      <c r="S76" s="8">
        <v>19.558993536580399</v>
      </c>
      <c r="T76" s="8">
        <v>0</v>
      </c>
      <c r="U76" s="8">
        <v>0.70880672738290718</v>
      </c>
      <c r="V76" s="8">
        <v>0</v>
      </c>
      <c r="W76" s="8">
        <v>16.415811100968586</v>
      </c>
      <c r="X76" s="8">
        <v>2.518363578978049</v>
      </c>
      <c r="Y76" s="8">
        <v>0</v>
      </c>
      <c r="Z76" s="8">
        <v>0.18706389394126993</v>
      </c>
      <c r="AA76" s="8">
        <v>0</v>
      </c>
      <c r="AB76" s="8">
        <v>8.831451863621858</v>
      </c>
      <c r="AC76" s="8">
        <v>8.8314518636218586E-2</v>
      </c>
      <c r="AD76" s="8">
        <v>0</v>
      </c>
      <c r="AE76" s="8">
        <v>0.10587561888376638</v>
      </c>
      <c r="AF76" s="8">
        <v>0</v>
      </c>
      <c r="AG76" s="8">
        <v>6.4136192208435402E-2</v>
      </c>
      <c r="AH76" s="8">
        <v>1.537232543408531E-3</v>
      </c>
      <c r="AI76" s="8">
        <v>0</v>
      </c>
      <c r="AJ76" s="8">
        <v>2.3287545980443805E-4</v>
      </c>
      <c r="AK76" s="8">
        <v>0</v>
      </c>
      <c r="AL76" s="8">
        <v>171793.37198688055</v>
      </c>
      <c r="AM76" s="8">
        <v>18770.01656893695</v>
      </c>
      <c r="AN76" s="8">
        <v>0</v>
      </c>
      <c r="AO76" s="8">
        <v>2583.2632972842039</v>
      </c>
      <c r="AP76" s="8">
        <v>0</v>
      </c>
      <c r="AQ76" s="8">
        <v>186020.40827438666</v>
      </c>
      <c r="AR76" s="8">
        <v>19752.165639303425</v>
      </c>
      <c r="AS76" s="8">
        <v>0</v>
      </c>
      <c r="AT76" s="8">
        <v>2693.592818404667</v>
      </c>
      <c r="AU76" s="8">
        <v>0</v>
      </c>
      <c r="AV76" s="8">
        <v>176883.54597167703</v>
      </c>
      <c r="AW76" s="8">
        <v>19329.935707264558</v>
      </c>
      <c r="AX76" s="8">
        <v>0</v>
      </c>
      <c r="AY76" s="8">
        <v>2621.4396021701773</v>
      </c>
      <c r="AZ76" s="8">
        <v>0</v>
      </c>
      <c r="BA76" s="8">
        <v>9136.8623027096473</v>
      </c>
      <c r="BB76" s="8">
        <v>422.22993203886642</v>
      </c>
      <c r="BC76" s="8">
        <v>0</v>
      </c>
      <c r="BD76" s="8">
        <v>72.153216234489832</v>
      </c>
      <c r="BE76" s="8">
        <v>0</v>
      </c>
    </row>
    <row r="77" spans="1:57" ht="15.3" hidden="1" x14ac:dyDescent="0.7">
      <c r="A77" s="9" t="s">
        <v>289</v>
      </c>
      <c r="B77" t="s">
        <v>290</v>
      </c>
      <c r="C77" t="s">
        <v>293</v>
      </c>
      <c r="D77" t="s">
        <v>294</v>
      </c>
      <c r="E77" s="6">
        <v>19304.033208711451</v>
      </c>
      <c r="F77" s="7">
        <v>0</v>
      </c>
      <c r="G77" s="7">
        <v>0</v>
      </c>
      <c r="H77" s="8">
        <v>26253.485163847574</v>
      </c>
      <c r="I77" s="8">
        <v>2067.4619566529964</v>
      </c>
      <c r="J77" s="8">
        <v>0</v>
      </c>
      <c r="K77" s="8">
        <v>169.10333090831233</v>
      </c>
      <c r="L77" s="8">
        <v>0</v>
      </c>
      <c r="M77" s="8">
        <v>1.7836926684849379E-3</v>
      </c>
      <c r="N77" s="8">
        <v>3.2670145802423257E-4</v>
      </c>
      <c r="O77" s="8">
        <v>0</v>
      </c>
      <c r="P77" s="8">
        <v>4.6715760365081712E-5</v>
      </c>
      <c r="Q77" s="8">
        <v>0</v>
      </c>
      <c r="R77" s="8">
        <v>208.48355865408368</v>
      </c>
      <c r="S77" s="8">
        <v>29.496562742911099</v>
      </c>
      <c r="T77" s="8">
        <v>0</v>
      </c>
      <c r="U77" s="8">
        <v>1.0752346497252279</v>
      </c>
      <c r="V77" s="8">
        <v>0</v>
      </c>
      <c r="W77" s="8">
        <v>28.569969148892948</v>
      </c>
      <c r="X77" s="8">
        <v>3.8569458351005479</v>
      </c>
      <c r="Y77" s="8">
        <v>0</v>
      </c>
      <c r="Z77" s="8">
        <v>0.28376928816805835</v>
      </c>
      <c r="AA77" s="8">
        <v>0</v>
      </c>
      <c r="AB77" s="8">
        <v>14.400808773698744</v>
      </c>
      <c r="AC77" s="8">
        <v>0.14400808773698745</v>
      </c>
      <c r="AD77" s="8">
        <v>0</v>
      </c>
      <c r="AE77" s="8">
        <v>0.16060955629647927</v>
      </c>
      <c r="AF77" s="8">
        <v>0</v>
      </c>
      <c r="AG77" s="8">
        <v>0.11234947327470064</v>
      </c>
      <c r="AH77" s="8">
        <v>2.4824986706402925E-3</v>
      </c>
      <c r="AI77" s="8">
        <v>0</v>
      </c>
      <c r="AJ77" s="8">
        <v>3.5326380771941954E-4</v>
      </c>
      <c r="AK77" s="8">
        <v>0</v>
      </c>
      <c r="AL77" s="8">
        <v>277978.07820544491</v>
      </c>
      <c r="AM77" s="8">
        <v>28647.185281727794</v>
      </c>
      <c r="AN77" s="8">
        <v>0</v>
      </c>
      <c r="AO77" s="8">
        <v>3918.7187413684251</v>
      </c>
      <c r="AP77" s="8">
        <v>0</v>
      </c>
      <c r="AQ77" s="8">
        <v>314597.82920237054</v>
      </c>
      <c r="AR77" s="8">
        <v>30287.448983472001</v>
      </c>
      <c r="AS77" s="8">
        <v>0</v>
      </c>
      <c r="AT77" s="8">
        <v>4086.0847092879526</v>
      </c>
      <c r="AU77" s="8">
        <v>0</v>
      </c>
      <c r="AV77" s="8">
        <v>297282.11141415633</v>
      </c>
      <c r="AW77" s="8">
        <v>29612.386942163361</v>
      </c>
      <c r="AX77" s="8">
        <v>0</v>
      </c>
      <c r="AY77" s="8">
        <v>3976.6308409945586</v>
      </c>
      <c r="AZ77" s="8">
        <v>0</v>
      </c>
      <c r="BA77" s="8">
        <v>17315.717788214173</v>
      </c>
      <c r="BB77" s="8">
        <v>675.06204130863944</v>
      </c>
      <c r="BC77" s="8">
        <v>0</v>
      </c>
      <c r="BD77" s="8">
        <v>109.45386829339392</v>
      </c>
      <c r="BE77" s="8">
        <v>0</v>
      </c>
    </row>
    <row r="78" spans="1:57" ht="15.3" hidden="1" x14ac:dyDescent="0.7">
      <c r="A78" s="9" t="s">
        <v>108</v>
      </c>
      <c r="B78" t="s">
        <v>119</v>
      </c>
      <c r="C78" t="s">
        <v>124</v>
      </c>
      <c r="D78" t="s">
        <v>125</v>
      </c>
      <c r="E78" s="6">
        <v>737.75589442128444</v>
      </c>
      <c r="F78" s="7">
        <v>0</v>
      </c>
      <c r="G78" s="7">
        <v>0</v>
      </c>
      <c r="H78" s="8">
        <v>708.24565864443298</v>
      </c>
      <c r="I78" s="8">
        <v>108.01852928169235</v>
      </c>
      <c r="J78" s="8">
        <v>0</v>
      </c>
      <c r="K78" s="8">
        <v>6.1381290415850858</v>
      </c>
      <c r="L78" s="8">
        <v>-35.41228293222165</v>
      </c>
      <c r="M78" s="8">
        <v>1.1804094310740552E-10</v>
      </c>
      <c r="N78" s="8">
        <v>3.37688579018088E-7</v>
      </c>
      <c r="O78" s="8">
        <v>0</v>
      </c>
      <c r="P78" s="8">
        <v>1.6968385571689541E-6</v>
      </c>
      <c r="Q78" s="8">
        <v>-5.9020471553702757E-12</v>
      </c>
      <c r="R78" s="8">
        <v>2.9805338134619892</v>
      </c>
      <c r="S78" s="8">
        <v>0.45453767747805585</v>
      </c>
      <c r="T78" s="8">
        <v>0</v>
      </c>
      <c r="U78" s="8">
        <v>3.9027286814885945E-2</v>
      </c>
      <c r="V78" s="8">
        <v>-0.14902669067309948</v>
      </c>
      <c r="W78" s="8">
        <v>0.61897719541945762</v>
      </c>
      <c r="X78" s="8">
        <v>9.450948109894422E-2</v>
      </c>
      <c r="Y78" s="8">
        <v>0</v>
      </c>
      <c r="Z78" s="8">
        <v>1.0328582521897983E-2</v>
      </c>
      <c r="AA78" s="8">
        <v>-3.0948859770972885E-2</v>
      </c>
      <c r="AB78" s="8">
        <v>0.24493495694786643</v>
      </c>
      <c r="AC78" s="8">
        <v>3.7565755500242659E-2</v>
      </c>
      <c r="AD78" s="8">
        <v>0</v>
      </c>
      <c r="AE78" s="8">
        <v>5.8282715659281475E-3</v>
      </c>
      <c r="AF78" s="8">
        <v>-1.2246747847393323E-2</v>
      </c>
      <c r="AG78" s="8">
        <v>2.5378802768092186E-4</v>
      </c>
      <c r="AH78" s="8">
        <v>4.2030322183127788E-5</v>
      </c>
      <c r="AI78" s="8">
        <v>0</v>
      </c>
      <c r="AJ78" s="8">
        <v>1.2836952562930349E-5</v>
      </c>
      <c r="AK78" s="8">
        <v>-1.2689401384046094E-5</v>
      </c>
      <c r="AL78" s="8">
        <v>10697.460469108624</v>
      </c>
      <c r="AM78" s="8">
        <v>1632.7017484874398</v>
      </c>
      <c r="AN78" s="8">
        <v>0</v>
      </c>
      <c r="AO78" s="8">
        <v>142.3868876233079</v>
      </c>
      <c r="AP78" s="8">
        <v>-534.87302345543128</v>
      </c>
      <c r="AQ78" s="8">
        <v>17669.253671389761</v>
      </c>
      <c r="AR78" s="8">
        <v>2679.3972026818246</v>
      </c>
      <c r="AS78" s="8">
        <v>0</v>
      </c>
      <c r="AT78" s="8">
        <v>148.57665957750248</v>
      </c>
      <c r="AU78" s="8">
        <v>-883.46268356948815</v>
      </c>
      <c r="AV78" s="8">
        <v>10845.01164799288</v>
      </c>
      <c r="AW78" s="8">
        <v>1655.3434768872289</v>
      </c>
      <c r="AX78" s="8">
        <v>0</v>
      </c>
      <c r="AY78" s="8">
        <v>144.60015530657176</v>
      </c>
      <c r="AZ78" s="8">
        <v>-542.25058239964403</v>
      </c>
      <c r="BA78" s="8">
        <v>6824.2420233968815</v>
      </c>
      <c r="BB78" s="8">
        <v>1024.0537257945957</v>
      </c>
      <c r="BC78" s="8">
        <v>0</v>
      </c>
      <c r="BD78" s="8">
        <v>3.976504270930723</v>
      </c>
      <c r="BE78" s="8">
        <v>-341.21210116984406</v>
      </c>
    </row>
    <row r="79" spans="1:57" ht="15.3" hidden="1" x14ac:dyDescent="0.7">
      <c r="A79" s="9" t="s">
        <v>108</v>
      </c>
      <c r="B79" t="s">
        <v>137</v>
      </c>
      <c r="C79" t="s">
        <v>124</v>
      </c>
      <c r="D79" t="s">
        <v>125</v>
      </c>
      <c r="E79" s="6">
        <v>8.5891553849926439</v>
      </c>
      <c r="F79" s="7">
        <v>0</v>
      </c>
      <c r="G79" s="7">
        <v>0</v>
      </c>
      <c r="H79" s="8">
        <v>8.2455891695929378</v>
      </c>
      <c r="I79" s="8">
        <v>1.2575811856936978</v>
      </c>
      <c r="J79" s="8">
        <v>0</v>
      </c>
      <c r="K79" s="8">
        <v>7.1461772803138784E-2</v>
      </c>
      <c r="L79" s="8">
        <v>-0.41227945847964692</v>
      </c>
      <c r="M79" s="8">
        <v>1.3742648615988231E-12</v>
      </c>
      <c r="N79" s="8">
        <v>3.9314625594403724E-9</v>
      </c>
      <c r="O79" s="8">
        <v>0</v>
      </c>
      <c r="P79" s="8">
        <v>1.9755057385483082E-8</v>
      </c>
      <c r="Q79" s="8">
        <v>-6.8713243079941152E-14</v>
      </c>
      <c r="R79" s="8">
        <v>3.4700187755370281E-2</v>
      </c>
      <c r="S79" s="8">
        <v>5.2918516405147395E-3</v>
      </c>
      <c r="T79" s="8">
        <v>0</v>
      </c>
      <c r="U79" s="8">
        <v>4.5436631986611086E-4</v>
      </c>
      <c r="V79" s="8">
        <v>-1.7350093877685144E-3</v>
      </c>
      <c r="W79" s="8">
        <v>7.2063013680088283E-3</v>
      </c>
      <c r="X79" s="8">
        <v>1.1003051614390978E-3</v>
      </c>
      <c r="Y79" s="8">
        <v>0</v>
      </c>
      <c r="Z79" s="8">
        <v>1.2024817538989701E-4</v>
      </c>
      <c r="AA79" s="8">
        <v>-3.6031506840044145E-4</v>
      </c>
      <c r="AB79" s="8">
        <v>2.8515995878175579E-3</v>
      </c>
      <c r="AC79" s="8">
        <v>4.3735077359067115E-4</v>
      </c>
      <c r="AD79" s="8">
        <v>0</v>
      </c>
      <c r="AE79" s="8">
        <v>6.785432754144189E-5</v>
      </c>
      <c r="AF79" s="8">
        <v>-1.4257997939087788E-4</v>
      </c>
      <c r="AG79" s="8">
        <v>2.9546694524374696E-6</v>
      </c>
      <c r="AH79" s="8">
        <v>4.8932847686072341E-7</v>
      </c>
      <c r="AI79" s="8">
        <v>0</v>
      </c>
      <c r="AJ79" s="8">
        <v>1.49451303698872E-7</v>
      </c>
      <c r="AK79" s="8">
        <v>-1.4773347262187349E-7</v>
      </c>
      <c r="AL79" s="8">
        <v>124.54275308239333</v>
      </c>
      <c r="AM79" s="8">
        <v>19.008359162088745</v>
      </c>
      <c r="AN79" s="8">
        <v>0</v>
      </c>
      <c r="AO79" s="8">
        <v>1.6577069893035803</v>
      </c>
      <c r="AP79" s="8">
        <v>-6.2271376541196677</v>
      </c>
      <c r="AQ79" s="8">
        <v>205.71027147057382</v>
      </c>
      <c r="AR79" s="8">
        <v>31.194273181648292</v>
      </c>
      <c r="AS79" s="8">
        <v>0</v>
      </c>
      <c r="AT79" s="8">
        <v>1.7297700029836687</v>
      </c>
      <c r="AU79" s="8">
        <v>-10.285513573528691</v>
      </c>
      <c r="AV79" s="8">
        <v>126.26058415939185</v>
      </c>
      <c r="AW79" s="8">
        <v>19.271960340854168</v>
      </c>
      <c r="AX79" s="8">
        <v>0</v>
      </c>
      <c r="AY79" s="8">
        <v>1.6834744554585583</v>
      </c>
      <c r="AZ79" s="8">
        <v>-6.3130292079695929</v>
      </c>
      <c r="BA79" s="8">
        <v>79.449687311181961</v>
      </c>
      <c r="BB79" s="8">
        <v>11.922312840794122</v>
      </c>
      <c r="BC79" s="8">
        <v>0</v>
      </c>
      <c r="BD79" s="8">
        <v>4.629554752511035E-2</v>
      </c>
      <c r="BE79" s="8">
        <v>-3.9724843655590978</v>
      </c>
    </row>
    <row r="80" spans="1:57" ht="15.3" hidden="1" x14ac:dyDescent="0.7">
      <c r="A80" s="9" t="s">
        <v>108</v>
      </c>
      <c r="B80" t="s">
        <v>138</v>
      </c>
      <c r="C80" t="s">
        <v>124</v>
      </c>
      <c r="D80" t="s">
        <v>125</v>
      </c>
      <c r="E80" s="6">
        <v>7.3245952231486022</v>
      </c>
      <c r="F80" s="7">
        <v>0</v>
      </c>
      <c r="G80" s="7">
        <v>0</v>
      </c>
      <c r="H80" s="8">
        <v>7.0316114142226578</v>
      </c>
      <c r="I80" s="8">
        <v>1.0724306095973024</v>
      </c>
      <c r="J80" s="8">
        <v>0</v>
      </c>
      <c r="K80" s="8">
        <v>6.0940632256596364E-2</v>
      </c>
      <c r="L80" s="8">
        <v>-0.35158057071113291</v>
      </c>
      <c r="M80" s="8">
        <v>1.1719352357037763E-12</v>
      </c>
      <c r="N80" s="8">
        <v>3.3526430239204708E-9</v>
      </c>
      <c r="O80" s="8">
        <v>0</v>
      </c>
      <c r="P80" s="8">
        <v>1.6846569013241785E-8</v>
      </c>
      <c r="Q80" s="8">
        <v>-5.8596761785188821E-14</v>
      </c>
      <c r="R80" s="8">
        <v>2.9591364701520354E-2</v>
      </c>
      <c r="S80" s="8">
        <v>4.5127453760412505E-3</v>
      </c>
      <c r="T80" s="8">
        <v>0</v>
      </c>
      <c r="U80" s="8">
        <v>3.8747108730456106E-4</v>
      </c>
      <c r="V80" s="8">
        <v>-1.4795682350760178E-3</v>
      </c>
      <c r="W80" s="8">
        <v>6.145335392221677E-3</v>
      </c>
      <c r="X80" s="8">
        <v>9.3830994646622854E-4</v>
      </c>
      <c r="Y80" s="8">
        <v>0</v>
      </c>
      <c r="Z80" s="8">
        <v>1.0254433312408043E-4</v>
      </c>
      <c r="AA80" s="8">
        <v>-3.072667696110839E-4</v>
      </c>
      <c r="AB80" s="8">
        <v>2.4317656140853358E-3</v>
      </c>
      <c r="AC80" s="8">
        <v>3.7296069793774246E-4</v>
      </c>
      <c r="AD80" s="8">
        <v>0</v>
      </c>
      <c r="AE80" s="8">
        <v>5.7864302262873964E-5</v>
      </c>
      <c r="AF80" s="8">
        <v>-1.215882807042668E-4</v>
      </c>
      <c r="AG80" s="8">
        <v>2.5196607567631192E-6</v>
      </c>
      <c r="AH80" s="8">
        <v>4.1728585216038742E-7</v>
      </c>
      <c r="AI80" s="8">
        <v>0</v>
      </c>
      <c r="AJ80" s="8">
        <v>1.2744795688278567E-7</v>
      </c>
      <c r="AK80" s="8">
        <v>-1.2598303783815596E-7</v>
      </c>
      <c r="AL80" s="8">
        <v>106.20663073565473</v>
      </c>
      <c r="AM80" s="8">
        <v>16.209805327517362</v>
      </c>
      <c r="AN80" s="8">
        <v>0</v>
      </c>
      <c r="AO80" s="8">
        <v>1.4136468780676803</v>
      </c>
      <c r="AP80" s="8">
        <v>-5.3103315367827371</v>
      </c>
      <c r="AQ80" s="8">
        <v>175.42405559440903</v>
      </c>
      <c r="AR80" s="8">
        <v>26.601617283011734</v>
      </c>
      <c r="AS80" s="8">
        <v>0</v>
      </c>
      <c r="AT80" s="8">
        <v>1.4751002319898971</v>
      </c>
      <c r="AU80" s="8">
        <v>-8.7712027797204506</v>
      </c>
      <c r="AV80" s="8">
        <v>107.67154978028445</v>
      </c>
      <c r="AW80" s="8">
        <v>16.434597154915789</v>
      </c>
      <c r="AX80" s="8">
        <v>0</v>
      </c>
      <c r="AY80" s="8">
        <v>1.435620663737126</v>
      </c>
      <c r="AZ80" s="8">
        <v>-5.3835774890142227</v>
      </c>
      <c r="BA80" s="8">
        <v>67.752505814124575</v>
      </c>
      <c r="BB80" s="8">
        <v>10.167020128095942</v>
      </c>
      <c r="BC80" s="8">
        <v>0</v>
      </c>
      <c r="BD80" s="8">
        <v>3.9479568252770963E-2</v>
      </c>
      <c r="BE80" s="8">
        <v>-3.3876252907062288</v>
      </c>
    </row>
    <row r="81" spans="1:57" ht="15.3" hidden="1" x14ac:dyDescent="0.7">
      <c r="A81" s="9" t="s">
        <v>108</v>
      </c>
      <c r="B81" t="s">
        <v>155</v>
      </c>
      <c r="C81" t="s">
        <v>124</v>
      </c>
      <c r="D81" t="s">
        <v>125</v>
      </c>
      <c r="E81" s="6">
        <v>1406.7739114737572</v>
      </c>
      <c r="F81" s="7">
        <v>0</v>
      </c>
      <c r="G81" s="7">
        <v>0</v>
      </c>
      <c r="H81" s="8">
        <v>1350.5029550148067</v>
      </c>
      <c r="I81" s="8">
        <v>205.97280224843013</v>
      </c>
      <c r="J81" s="8">
        <v>0</v>
      </c>
      <c r="K81" s="8">
        <v>11.704358943461658</v>
      </c>
      <c r="L81" s="8">
        <v>-67.525147750740345</v>
      </c>
      <c r="M81" s="8">
        <v>2.2508382583580114E-10</v>
      </c>
      <c r="N81" s="8">
        <v>6.4391418185541399E-7</v>
      </c>
      <c r="O81" s="8">
        <v>0</v>
      </c>
      <c r="P81" s="8">
        <v>3.2355799963896414E-6</v>
      </c>
      <c r="Q81" s="8">
        <v>-1.1254191291790059E-11</v>
      </c>
      <c r="R81" s="8">
        <v>5.6833666023539795</v>
      </c>
      <c r="S81" s="8">
        <v>0.86672536443722925</v>
      </c>
      <c r="T81" s="8">
        <v>0</v>
      </c>
      <c r="U81" s="8">
        <v>7.4418339916961757E-2</v>
      </c>
      <c r="V81" s="8">
        <v>-0.28416833011769899</v>
      </c>
      <c r="W81" s="8">
        <v>1.1802833117264824</v>
      </c>
      <c r="X81" s="8">
        <v>0.18021336515543421</v>
      </c>
      <c r="Y81" s="8">
        <v>0</v>
      </c>
      <c r="Z81" s="8">
        <v>1.96948347606326E-2</v>
      </c>
      <c r="AA81" s="8">
        <v>-5.9014165586324115E-2</v>
      </c>
      <c r="AB81" s="8">
        <v>0.46704893860928737</v>
      </c>
      <c r="AC81" s="8">
        <v>7.1631450459636661E-2</v>
      </c>
      <c r="AD81" s="8">
        <v>0</v>
      </c>
      <c r="AE81" s="8">
        <v>1.1113513900642682E-2</v>
      </c>
      <c r="AF81" s="8">
        <v>-2.3352446930464368E-2</v>
      </c>
      <c r="AG81" s="8">
        <v>4.8393022554697247E-4</v>
      </c>
      <c r="AH81" s="8">
        <v>8.0144613123615677E-5</v>
      </c>
      <c r="AI81" s="8">
        <v>0</v>
      </c>
      <c r="AJ81" s="8">
        <v>2.4477866059643376E-5</v>
      </c>
      <c r="AK81" s="8">
        <v>-2.4196511277348624E-5</v>
      </c>
      <c r="AL81" s="8">
        <v>20398.22171636948</v>
      </c>
      <c r="AM81" s="8">
        <v>3113.2821063956703</v>
      </c>
      <c r="AN81" s="8">
        <v>0</v>
      </c>
      <c r="AO81" s="8">
        <v>271.50736491443513</v>
      </c>
      <c r="AP81" s="8">
        <v>-1019.911085818474</v>
      </c>
      <c r="AQ81" s="8">
        <v>33692.23517979648</v>
      </c>
      <c r="AR81" s="8">
        <v>5109.1507525877496</v>
      </c>
      <c r="AS81" s="8">
        <v>0</v>
      </c>
      <c r="AT81" s="8">
        <v>283.3101980317</v>
      </c>
      <c r="AU81" s="8">
        <v>-1684.6117589898242</v>
      </c>
      <c r="AV81" s="8">
        <v>20679.576498664228</v>
      </c>
      <c r="AW81" s="8">
        <v>3156.4559977387994</v>
      </c>
      <c r="AX81" s="8">
        <v>0</v>
      </c>
      <c r="AY81" s="8">
        <v>275.72768664885643</v>
      </c>
      <c r="AZ81" s="8">
        <v>-1033.9788249332114</v>
      </c>
      <c r="BA81" s="8">
        <v>13012.658681132254</v>
      </c>
      <c r="BB81" s="8">
        <v>1952.6947548489497</v>
      </c>
      <c r="BC81" s="8">
        <v>0</v>
      </c>
      <c r="BD81" s="8">
        <v>7.5825113828435509</v>
      </c>
      <c r="BE81" s="8">
        <v>-650.63293405661273</v>
      </c>
    </row>
    <row r="82" spans="1:57" ht="15.3" hidden="1" x14ac:dyDescent="0.7">
      <c r="A82" s="9" t="s">
        <v>108</v>
      </c>
      <c r="B82" t="s">
        <v>160</v>
      </c>
      <c r="C82" t="s">
        <v>124</v>
      </c>
      <c r="D82" t="s">
        <v>125</v>
      </c>
      <c r="E82" s="6">
        <v>98.972361238351496</v>
      </c>
      <c r="F82" s="7">
        <v>0</v>
      </c>
      <c r="G82" s="7">
        <v>0</v>
      </c>
      <c r="H82" s="8">
        <v>95.013466788817439</v>
      </c>
      <c r="I82" s="8">
        <v>14.491038270713233</v>
      </c>
      <c r="J82" s="8">
        <v>0</v>
      </c>
      <c r="K82" s="8">
        <v>0.82345004550308443</v>
      </c>
      <c r="L82" s="8">
        <v>-4.7506733394408718</v>
      </c>
      <c r="M82" s="8">
        <v>1.583557779813624E-11</v>
      </c>
      <c r="N82" s="8">
        <v>4.53020250754632E-8</v>
      </c>
      <c r="O82" s="8">
        <v>0</v>
      </c>
      <c r="P82" s="8">
        <v>2.2763643084820843E-7</v>
      </c>
      <c r="Q82" s="8">
        <v>-7.91778889906812E-13</v>
      </c>
      <c r="R82" s="8">
        <v>0.39984833940294007</v>
      </c>
      <c r="S82" s="8">
        <v>6.0977713024018873E-2</v>
      </c>
      <c r="T82" s="8">
        <v>0</v>
      </c>
      <c r="U82" s="8">
        <v>5.2356379095087942E-3</v>
      </c>
      <c r="V82" s="8">
        <v>-1.9992416970147007E-2</v>
      </c>
      <c r="W82" s="8">
        <v>8.3037811078976911E-2</v>
      </c>
      <c r="X82" s="8">
        <v>1.267875536407778E-2</v>
      </c>
      <c r="Y82" s="8">
        <v>0</v>
      </c>
      <c r="Z82" s="8">
        <v>1.385613057336921E-3</v>
      </c>
      <c r="AA82" s="8">
        <v>-4.1518905539488452E-3</v>
      </c>
      <c r="AB82" s="8">
        <v>3.2858823931132694E-2</v>
      </c>
      <c r="AC82" s="8">
        <v>5.0395687132775572E-3</v>
      </c>
      <c r="AD82" s="8">
        <v>0</v>
      </c>
      <c r="AE82" s="8">
        <v>7.8188165378297687E-4</v>
      </c>
      <c r="AF82" s="8">
        <v>-1.6429411965566349E-3</v>
      </c>
      <c r="AG82" s="8">
        <v>3.4046492265992914E-5</v>
      </c>
      <c r="AH82" s="8">
        <v>5.6385049059295041E-6</v>
      </c>
      <c r="AI82" s="8">
        <v>0</v>
      </c>
      <c r="AJ82" s="8">
        <v>1.7221190855473161E-6</v>
      </c>
      <c r="AK82" s="8">
        <v>-1.702324613299646E-6</v>
      </c>
      <c r="AL82" s="8">
        <v>1435.0992379560967</v>
      </c>
      <c r="AM82" s="8">
        <v>219.03226862395235</v>
      </c>
      <c r="AN82" s="8">
        <v>0</v>
      </c>
      <c r="AO82" s="8">
        <v>19.10166571900184</v>
      </c>
      <c r="AP82" s="8">
        <v>-71.754961897804847</v>
      </c>
      <c r="AQ82" s="8">
        <v>2370.3880516585182</v>
      </c>
      <c r="AR82" s="8">
        <v>359.44988017055869</v>
      </c>
      <c r="AS82" s="8">
        <v>0</v>
      </c>
      <c r="AT82" s="8">
        <v>19.93204382979161</v>
      </c>
      <c r="AU82" s="8">
        <v>-118.51940258292592</v>
      </c>
      <c r="AV82" s="8">
        <v>1454.8937102037669</v>
      </c>
      <c r="AW82" s="8">
        <v>222.06973039035734</v>
      </c>
      <c r="AX82" s="8">
        <v>0</v>
      </c>
      <c r="AY82" s="8">
        <v>19.398582802716895</v>
      </c>
      <c r="AZ82" s="8">
        <v>-72.744685510188347</v>
      </c>
      <c r="BA82" s="8">
        <v>915.49434145475129</v>
      </c>
      <c r="BB82" s="8">
        <v>137.38014978020135</v>
      </c>
      <c r="BC82" s="8">
        <v>0</v>
      </c>
      <c r="BD82" s="8">
        <v>0.53346102707471454</v>
      </c>
      <c r="BE82" s="8">
        <v>-45.774717072737566</v>
      </c>
    </row>
    <row r="83" spans="1:57" ht="15.3" hidden="1" x14ac:dyDescent="0.7">
      <c r="A83" s="9" t="s">
        <v>178</v>
      </c>
      <c r="B83" t="s">
        <v>190</v>
      </c>
      <c r="C83" t="s">
        <v>193</v>
      </c>
      <c r="D83" t="s">
        <v>194</v>
      </c>
      <c r="E83" s="6">
        <v>3865.5248594329664</v>
      </c>
      <c r="F83" s="7">
        <v>0</v>
      </c>
      <c r="G83" s="7">
        <v>0</v>
      </c>
      <c r="H83" s="8">
        <v>3710.9038650556477</v>
      </c>
      <c r="I83" s="8">
        <v>565.97082229387775</v>
      </c>
      <c r="J83" s="8">
        <v>0</v>
      </c>
      <c r="K83" s="8">
        <v>32.16116683048228</v>
      </c>
      <c r="L83" s="8">
        <v>-185.54519325278238</v>
      </c>
      <c r="M83" s="8">
        <v>6.1848397750927466E-10</v>
      </c>
      <c r="N83" s="8">
        <v>1.769343500759095E-6</v>
      </c>
      <c r="O83" s="8">
        <v>0</v>
      </c>
      <c r="P83" s="8">
        <v>8.8907071766958232E-6</v>
      </c>
      <c r="Q83" s="8">
        <v>-3.0924198875463734E-11</v>
      </c>
      <c r="R83" s="8">
        <v>15.616720432109185</v>
      </c>
      <c r="S83" s="8">
        <v>2.3815827228579556</v>
      </c>
      <c r="T83" s="8">
        <v>0</v>
      </c>
      <c r="U83" s="8">
        <v>0.20448626506400391</v>
      </c>
      <c r="V83" s="8">
        <v>-0.78083602160545929</v>
      </c>
      <c r="W83" s="8">
        <v>3.243175357064259</v>
      </c>
      <c r="X83" s="8">
        <v>0.49518919659280075</v>
      </c>
      <c r="Y83" s="8">
        <v>0</v>
      </c>
      <c r="Z83" s="8">
        <v>5.411734803206153E-2</v>
      </c>
      <c r="AA83" s="8">
        <v>-0.16215876785321295</v>
      </c>
      <c r="AB83" s="8">
        <v>1.2833542533317448</v>
      </c>
      <c r="AC83" s="8">
        <v>0.19682846704122423</v>
      </c>
      <c r="AD83" s="8">
        <v>0</v>
      </c>
      <c r="AE83" s="8">
        <v>3.0537646389520438E-2</v>
      </c>
      <c r="AF83" s="8">
        <v>-6.4167712666587245E-2</v>
      </c>
      <c r="AG83" s="8">
        <v>1.3297405516449405E-3</v>
      </c>
      <c r="AH83" s="8">
        <v>2.2022088400432582E-4</v>
      </c>
      <c r="AI83" s="8">
        <v>0</v>
      </c>
      <c r="AJ83" s="8">
        <v>6.726013255413362E-5</v>
      </c>
      <c r="AK83" s="8">
        <v>-6.6487027582247036E-5</v>
      </c>
      <c r="AL83" s="8">
        <v>56050.110461778015</v>
      </c>
      <c r="AM83" s="8">
        <v>8554.6577730410172</v>
      </c>
      <c r="AN83" s="8">
        <v>0</v>
      </c>
      <c r="AO83" s="8">
        <v>746.04629787056251</v>
      </c>
      <c r="AP83" s="8">
        <v>-2802.5055230889011</v>
      </c>
      <c r="AQ83" s="8">
        <v>92579.320383419545</v>
      </c>
      <c r="AR83" s="8">
        <v>14038.893587405722</v>
      </c>
      <c r="AS83" s="8">
        <v>0</v>
      </c>
      <c r="AT83" s="8">
        <v>778.47805144120514</v>
      </c>
      <c r="AU83" s="8">
        <v>-4628.9660191709772</v>
      </c>
      <c r="AV83" s="8">
        <v>56823.215433664605</v>
      </c>
      <c r="AW83" s="8">
        <v>8673.2907309770144</v>
      </c>
      <c r="AX83" s="8">
        <v>0</v>
      </c>
      <c r="AY83" s="8">
        <v>757.64287244886145</v>
      </c>
      <c r="AZ83" s="8">
        <v>-2841.1607716832305</v>
      </c>
      <c r="BA83" s="8">
        <v>35756.104949754939</v>
      </c>
      <c r="BB83" s="8">
        <v>5365.602856428708</v>
      </c>
      <c r="BC83" s="8">
        <v>0</v>
      </c>
      <c r="BD83" s="8">
        <v>20.835178992343689</v>
      </c>
      <c r="BE83" s="8">
        <v>-1787.805247487747</v>
      </c>
    </row>
    <row r="84" spans="1:57" ht="15.3" hidden="1" x14ac:dyDescent="0.7">
      <c r="A84" s="9" t="s">
        <v>108</v>
      </c>
      <c r="B84" t="s">
        <v>109</v>
      </c>
      <c r="C84" t="s">
        <v>110</v>
      </c>
      <c r="D84" t="s">
        <v>111</v>
      </c>
      <c r="E84" s="6">
        <v>40166.804695012266</v>
      </c>
      <c r="F84" s="7">
        <v>0</v>
      </c>
      <c r="G84" s="7">
        <v>0</v>
      </c>
      <c r="H84" s="8">
        <v>5609.2932942251791</v>
      </c>
      <c r="I84" s="8">
        <v>3061.2416824325287</v>
      </c>
      <c r="J84" s="8">
        <v>0</v>
      </c>
      <c r="K84" s="8">
        <v>568.68508003499755</v>
      </c>
      <c r="L84" s="8">
        <v>-239.34908321388238</v>
      </c>
      <c r="M84" s="8">
        <v>1.9495796870294953E-4</v>
      </c>
      <c r="N84" s="8">
        <v>4.6553611537286367E-4</v>
      </c>
      <c r="O84" s="8">
        <v>0</v>
      </c>
      <c r="P84" s="8">
        <v>1.18307881750303E-4</v>
      </c>
      <c r="Q84" s="8">
        <v>-9.9284074915919361E-6</v>
      </c>
      <c r="R84" s="8">
        <v>27.641038641374067</v>
      </c>
      <c r="S84" s="8">
        <v>45.034023304985446</v>
      </c>
      <c r="T84" s="8">
        <v>0</v>
      </c>
      <c r="U84" s="8">
        <v>4.020532158910834</v>
      </c>
      <c r="V84" s="8">
        <v>-0.70875953873541309</v>
      </c>
      <c r="W84" s="8">
        <v>5.3502705421738348</v>
      </c>
      <c r="X84" s="8">
        <v>5.7759639553270361</v>
      </c>
      <c r="Y84" s="8">
        <v>0</v>
      </c>
      <c r="Z84" s="8">
        <v>1.054507894672619</v>
      </c>
      <c r="AA84" s="8">
        <v>-0.22723776673987547</v>
      </c>
      <c r="AB84" s="8">
        <v>2.0032227014757589</v>
      </c>
      <c r="AC84" s="8">
        <v>3.3992492171843698</v>
      </c>
      <c r="AD84" s="8">
        <v>0</v>
      </c>
      <c r="AE84" s="8">
        <v>0.60868292107351052</v>
      </c>
      <c r="AF84" s="8">
        <v>-0.12485411575617841</v>
      </c>
      <c r="AG84" s="8">
        <v>1.6828529129822297E-2</v>
      </c>
      <c r="AH84" s="8">
        <v>2.9885392317282981E-3</v>
      </c>
      <c r="AI84" s="8">
        <v>0</v>
      </c>
      <c r="AJ84" s="8">
        <v>5.1011031006081039E-4</v>
      </c>
      <c r="AK84" s="8">
        <v>-9.9224755286823462E-4</v>
      </c>
      <c r="AL84" s="8">
        <v>37116.155908732682</v>
      </c>
      <c r="AM84" s="8">
        <v>40322.425004462835</v>
      </c>
      <c r="AN84" s="8">
        <v>0</v>
      </c>
      <c r="AO84" s="8">
        <v>9913.27741526516</v>
      </c>
      <c r="AP84" s="8">
        <v>-2002.126734637895</v>
      </c>
      <c r="AQ84" s="8">
        <v>42809.503956923996</v>
      </c>
      <c r="AR84" s="8">
        <v>42896.825204511442</v>
      </c>
      <c r="AS84" s="8">
        <v>0</v>
      </c>
      <c r="AT84" s="8">
        <v>8100.3749613491191</v>
      </c>
      <c r="AU84" s="8">
        <v>-2197.9246354616844</v>
      </c>
      <c r="AV84" s="8">
        <v>38165.731383789833</v>
      </c>
      <c r="AW84" s="8">
        <v>41837.723647380022</v>
      </c>
      <c r="AX84" s="8">
        <v>0</v>
      </c>
      <c r="AY84" s="8">
        <v>7924.715856276528</v>
      </c>
      <c r="AZ84" s="8">
        <v>-1989.8936755589639</v>
      </c>
      <c r="BA84" s="8">
        <v>4643.7725731341689</v>
      </c>
      <c r="BB84" s="8">
        <v>1059.1015571314169</v>
      </c>
      <c r="BC84" s="8">
        <v>0</v>
      </c>
      <c r="BD84" s="8">
        <v>175.65910507259116</v>
      </c>
      <c r="BE84" s="8">
        <v>-208.03095990272038</v>
      </c>
    </row>
    <row r="85" spans="1:57" ht="15.3" hidden="1" x14ac:dyDescent="0.7">
      <c r="A85" s="9" t="s">
        <v>108</v>
      </c>
      <c r="B85" t="s">
        <v>136</v>
      </c>
      <c r="C85" t="s">
        <v>110</v>
      </c>
      <c r="D85" t="s">
        <v>111</v>
      </c>
      <c r="E85" s="6">
        <v>12605.501275231996</v>
      </c>
      <c r="F85" s="7">
        <v>0</v>
      </c>
      <c r="G85" s="7">
        <v>0</v>
      </c>
      <c r="H85" s="8">
        <v>1760.35794508409</v>
      </c>
      <c r="I85" s="8">
        <v>960.70589195979358</v>
      </c>
      <c r="J85" s="8">
        <v>0</v>
      </c>
      <c r="K85" s="8">
        <v>178.46977263981199</v>
      </c>
      <c r="L85" s="8">
        <v>-75.114642466266559</v>
      </c>
      <c r="M85" s="8">
        <v>6.1183430988894083E-5</v>
      </c>
      <c r="N85" s="8">
        <v>1.4609865386498827E-4</v>
      </c>
      <c r="O85" s="8">
        <v>0</v>
      </c>
      <c r="P85" s="8">
        <v>3.7128423970917138E-5</v>
      </c>
      <c r="Q85" s="8">
        <v>-3.1158204952216662E-6</v>
      </c>
      <c r="R85" s="8">
        <v>8.6745547844348216</v>
      </c>
      <c r="S85" s="8">
        <v>14.132974791253758</v>
      </c>
      <c r="T85" s="8">
        <v>0</v>
      </c>
      <c r="U85" s="8">
        <v>1.2617588986996291</v>
      </c>
      <c r="V85" s="8">
        <v>-0.22242917596259554</v>
      </c>
      <c r="W85" s="8">
        <v>1.6790691381677967</v>
      </c>
      <c r="X85" s="8">
        <v>1.8126640034578128</v>
      </c>
      <c r="Y85" s="8">
        <v>0</v>
      </c>
      <c r="Z85" s="8">
        <v>0.33093497757586188</v>
      </c>
      <c r="AA85" s="8">
        <v>-7.1313762201653683E-2</v>
      </c>
      <c r="AB85" s="8">
        <v>0.62866903428745968</v>
      </c>
      <c r="AC85" s="8">
        <v>1.0667824007262834</v>
      </c>
      <c r="AD85" s="8">
        <v>0</v>
      </c>
      <c r="AE85" s="8">
        <v>0.19102224824861017</v>
      </c>
      <c r="AF85" s="8">
        <v>-3.9182820922220474E-2</v>
      </c>
      <c r="AG85" s="8">
        <v>5.2812775877239589E-3</v>
      </c>
      <c r="AH85" s="8">
        <v>9.3788976700229926E-4</v>
      </c>
      <c r="AI85" s="8">
        <v>0</v>
      </c>
      <c r="AJ85" s="8">
        <v>1.600873211798948E-4</v>
      </c>
      <c r="AK85" s="8">
        <v>-3.1139588742490934E-4</v>
      </c>
      <c r="AL85" s="8">
        <v>11648.119739465787</v>
      </c>
      <c r="AM85" s="8">
        <v>12654.339414688848</v>
      </c>
      <c r="AN85" s="8">
        <v>0</v>
      </c>
      <c r="AO85" s="8">
        <v>3111.072241087943</v>
      </c>
      <c r="AP85" s="8">
        <v>-628.3250882982976</v>
      </c>
      <c r="AQ85" s="8">
        <v>13434.856489544565</v>
      </c>
      <c r="AR85" s="8">
        <v>13462.260414406805</v>
      </c>
      <c r="AS85" s="8">
        <v>0</v>
      </c>
      <c r="AT85" s="8">
        <v>2542.1311871945622</v>
      </c>
      <c r="AU85" s="8">
        <v>-689.77211420097058</v>
      </c>
      <c r="AV85" s="8">
        <v>11977.506781570433</v>
      </c>
      <c r="AW85" s="8">
        <v>13129.883813121462</v>
      </c>
      <c r="AX85" s="8">
        <v>0</v>
      </c>
      <c r="AY85" s="8">
        <v>2487.004295976511</v>
      </c>
      <c r="AZ85" s="8">
        <v>-624.48600169456279</v>
      </c>
      <c r="BA85" s="8">
        <v>1457.3497079741323</v>
      </c>
      <c r="BB85" s="8">
        <v>332.37660128534134</v>
      </c>
      <c r="BC85" s="8">
        <v>0</v>
      </c>
      <c r="BD85" s="8">
        <v>55.126891218051441</v>
      </c>
      <c r="BE85" s="8">
        <v>-65.286112506407761</v>
      </c>
    </row>
    <row r="86" spans="1:57" ht="15.3" hidden="1" x14ac:dyDescent="0.7">
      <c r="A86" s="9" t="s">
        <v>108</v>
      </c>
      <c r="B86" t="s">
        <v>137</v>
      </c>
      <c r="C86" t="s">
        <v>110</v>
      </c>
      <c r="D86" t="s">
        <v>111</v>
      </c>
      <c r="E86" s="6">
        <v>6761.4121236603914</v>
      </c>
      <c r="F86" s="7">
        <v>0</v>
      </c>
      <c r="G86" s="7">
        <v>0</v>
      </c>
      <c r="H86" s="8">
        <v>944.2310378612375</v>
      </c>
      <c r="I86" s="8">
        <v>515.30901654280854</v>
      </c>
      <c r="J86" s="8">
        <v>0</v>
      </c>
      <c r="K86" s="8">
        <v>95.7286551392245</v>
      </c>
      <c r="L86" s="8">
        <v>-40.290429007670163</v>
      </c>
      <c r="M86" s="8">
        <v>3.2817924731663138E-5</v>
      </c>
      <c r="N86" s="8">
        <v>7.8365246087765304E-5</v>
      </c>
      <c r="O86" s="8">
        <v>0</v>
      </c>
      <c r="P86" s="8">
        <v>1.9915160094634318E-5</v>
      </c>
      <c r="Q86" s="8">
        <v>-1.6712819277513076E-6</v>
      </c>
      <c r="R86" s="8">
        <v>4.6529081712979634</v>
      </c>
      <c r="S86" s="8">
        <v>7.580727256339209</v>
      </c>
      <c r="T86" s="8">
        <v>0</v>
      </c>
      <c r="U86" s="8">
        <v>0.67678958008332302</v>
      </c>
      <c r="V86" s="8">
        <v>-0.11930785568712776</v>
      </c>
      <c r="W86" s="8">
        <v>0.90062887459926133</v>
      </c>
      <c r="X86" s="8">
        <v>0.97228726581338354</v>
      </c>
      <c r="Y86" s="8">
        <v>0</v>
      </c>
      <c r="Z86" s="8">
        <v>0.17750882893655737</v>
      </c>
      <c r="AA86" s="8">
        <v>-3.8251690734545665E-2</v>
      </c>
      <c r="AB86" s="8">
        <v>0.33720915474841906</v>
      </c>
      <c r="AC86" s="8">
        <v>0.57220695155936829</v>
      </c>
      <c r="AD86" s="8">
        <v>0</v>
      </c>
      <c r="AE86" s="8">
        <v>0.10246162504737417</v>
      </c>
      <c r="AF86" s="8">
        <v>-2.1017109485623346E-2</v>
      </c>
      <c r="AG86" s="8">
        <v>2.8328024035200838E-3</v>
      </c>
      <c r="AH86" s="8">
        <v>5.0307077067426301E-4</v>
      </c>
      <c r="AI86" s="8">
        <v>0</v>
      </c>
      <c r="AJ86" s="8">
        <v>8.5868568860236326E-5</v>
      </c>
      <c r="AK86" s="8">
        <v>-1.6702833806615266E-4</v>
      </c>
      <c r="AL86" s="8">
        <v>6247.886244636662</v>
      </c>
      <c r="AM86" s="8">
        <v>6787.6082090845703</v>
      </c>
      <c r="AN86" s="8">
        <v>0</v>
      </c>
      <c r="AO86" s="8">
        <v>1668.7350315696337</v>
      </c>
      <c r="AP86" s="8">
        <v>-337.02466699737863</v>
      </c>
      <c r="AQ86" s="8">
        <v>7206.266499415533</v>
      </c>
      <c r="AR86" s="8">
        <v>7220.9655760927517</v>
      </c>
      <c r="AS86" s="8">
        <v>0</v>
      </c>
      <c r="AT86" s="8">
        <v>1363.563118493767</v>
      </c>
      <c r="AU86" s="8">
        <v>-369.98398030271647</v>
      </c>
      <c r="AV86" s="8">
        <v>6424.5647829379486</v>
      </c>
      <c r="AW86" s="8">
        <v>7042.6834806422967</v>
      </c>
      <c r="AX86" s="8">
        <v>0</v>
      </c>
      <c r="AY86" s="8">
        <v>1333.9938358065476</v>
      </c>
      <c r="AZ86" s="8">
        <v>-334.96543538575861</v>
      </c>
      <c r="BA86" s="8">
        <v>781.70171647758434</v>
      </c>
      <c r="BB86" s="8">
        <v>178.28209545045499</v>
      </c>
      <c r="BC86" s="8">
        <v>0</v>
      </c>
      <c r="BD86" s="8">
        <v>29.569282687219484</v>
      </c>
      <c r="BE86" s="8">
        <v>-35.0185449169579</v>
      </c>
    </row>
    <row r="87" spans="1:57" ht="15.3" hidden="1" x14ac:dyDescent="0.7">
      <c r="A87" s="9" t="s">
        <v>108</v>
      </c>
      <c r="B87" t="s">
        <v>138</v>
      </c>
      <c r="C87" t="s">
        <v>110</v>
      </c>
      <c r="D87" t="s">
        <v>111</v>
      </c>
      <c r="E87" s="6">
        <v>5766.2885839190967</v>
      </c>
      <c r="F87" s="7">
        <v>0</v>
      </c>
      <c r="G87" s="7">
        <v>0</v>
      </c>
      <c r="H87" s="8">
        <v>805.26205985115428</v>
      </c>
      <c r="I87" s="8">
        <v>439.46744332938999</v>
      </c>
      <c r="J87" s="8">
        <v>0</v>
      </c>
      <c r="K87" s="8">
        <v>81.639610363582662</v>
      </c>
      <c r="L87" s="8">
        <v>-34.360609378497401</v>
      </c>
      <c r="M87" s="8">
        <v>2.7987884966499978E-5</v>
      </c>
      <c r="N87" s="8">
        <v>6.6831693679879052E-5</v>
      </c>
      <c r="O87" s="8">
        <v>0</v>
      </c>
      <c r="P87" s="8">
        <v>1.6984108970189875E-5</v>
      </c>
      <c r="Q87" s="8">
        <v>-1.4253078682749309E-6</v>
      </c>
      <c r="R87" s="8">
        <v>3.9681076644170745</v>
      </c>
      <c r="S87" s="8">
        <v>6.4650194717562366</v>
      </c>
      <c r="T87" s="8">
        <v>0</v>
      </c>
      <c r="U87" s="8">
        <v>0.57718180137156816</v>
      </c>
      <c r="V87" s="8">
        <v>-0.10174849774548464</v>
      </c>
      <c r="W87" s="8">
        <v>0.7680771269327924</v>
      </c>
      <c r="X87" s="8">
        <v>0.82918905971293888</v>
      </c>
      <c r="Y87" s="8">
        <v>0</v>
      </c>
      <c r="Z87" s="8">
        <v>0.15138363334782132</v>
      </c>
      <c r="AA87" s="8">
        <v>-3.2621926243242449E-2</v>
      </c>
      <c r="AB87" s="8">
        <v>0.28757976349564129</v>
      </c>
      <c r="AC87" s="8">
        <v>0.48799131780029614</v>
      </c>
      <c r="AD87" s="8">
        <v>0</v>
      </c>
      <c r="AE87" s="8">
        <v>8.7381642768525947E-2</v>
      </c>
      <c r="AF87" s="8">
        <v>-1.7923876888060367E-2</v>
      </c>
      <c r="AG87" s="8">
        <v>2.4158793845380001E-3</v>
      </c>
      <c r="AH87" s="8">
        <v>4.2903038430261599E-4</v>
      </c>
      <c r="AI87" s="8">
        <v>0</v>
      </c>
      <c r="AJ87" s="8">
        <v>7.3230700818189236E-5</v>
      </c>
      <c r="AK87" s="8">
        <v>-1.4244562842302073E-4</v>
      </c>
      <c r="AL87" s="8">
        <v>5328.3418414923835</v>
      </c>
      <c r="AM87" s="8">
        <v>5788.6292112262572</v>
      </c>
      <c r="AN87" s="8">
        <v>0</v>
      </c>
      <c r="AO87" s="8">
        <v>1423.1358163265779</v>
      </c>
      <c r="AP87" s="8">
        <v>-287.42242807616952</v>
      </c>
      <c r="AQ87" s="8">
        <v>6145.6706806629109</v>
      </c>
      <c r="AR87" s="8">
        <v>6158.2063930980994</v>
      </c>
      <c r="AS87" s="8">
        <v>0</v>
      </c>
      <c r="AT87" s="8">
        <v>1162.8781532351177</v>
      </c>
      <c r="AU87" s="8">
        <v>-315.53089248722432</v>
      </c>
      <c r="AV87" s="8">
        <v>5479.017383790002</v>
      </c>
      <c r="AW87" s="8">
        <v>6006.1633001891878</v>
      </c>
      <c r="AX87" s="8">
        <v>0</v>
      </c>
      <c r="AY87" s="8">
        <v>1137.6607853132102</v>
      </c>
      <c r="AZ87" s="8">
        <v>-285.66626774803655</v>
      </c>
      <c r="BA87" s="8">
        <v>666.65329687290898</v>
      </c>
      <c r="BB87" s="8">
        <v>152.04309290891089</v>
      </c>
      <c r="BC87" s="8">
        <v>0</v>
      </c>
      <c r="BD87" s="8">
        <v>25.217367921907542</v>
      </c>
      <c r="BE87" s="8">
        <v>-29.864624739187796</v>
      </c>
    </row>
    <row r="88" spans="1:57" ht="15.3" hidden="1" x14ac:dyDescent="0.7">
      <c r="A88" s="9" t="s">
        <v>97</v>
      </c>
      <c r="B88" t="s">
        <v>103</v>
      </c>
      <c r="C88" t="s">
        <v>104</v>
      </c>
      <c r="D88" t="s">
        <v>105</v>
      </c>
      <c r="E88" s="6">
        <v>212.18996532844523</v>
      </c>
      <c r="F88" s="7">
        <v>0</v>
      </c>
      <c r="G88" s="7">
        <v>0</v>
      </c>
      <c r="H88" s="8">
        <v>545.32821089410425</v>
      </c>
      <c r="I88" s="8">
        <v>87.846645645976324</v>
      </c>
      <c r="J88" s="8">
        <v>0</v>
      </c>
      <c r="K88" s="8">
        <v>24.401846012771202</v>
      </c>
      <c r="L88" s="8">
        <v>0</v>
      </c>
      <c r="M88" s="8">
        <v>1.2031171034122844E-5</v>
      </c>
      <c r="N88" s="8">
        <v>6.3232609667876671E-6</v>
      </c>
      <c r="O88" s="8">
        <v>0</v>
      </c>
      <c r="P88" s="8">
        <v>7.1932398246342931E-7</v>
      </c>
      <c r="Q88" s="8">
        <v>0</v>
      </c>
      <c r="R88" s="8">
        <v>2.3765276116785863</v>
      </c>
      <c r="S88" s="8">
        <v>0.83178466408750529</v>
      </c>
      <c r="T88" s="8">
        <v>0</v>
      </c>
      <c r="U88" s="8">
        <v>3.0767544972624558E-2</v>
      </c>
      <c r="V88" s="8">
        <v>0</v>
      </c>
      <c r="W88" s="8">
        <v>0.67476408974445579</v>
      </c>
      <c r="X88" s="8">
        <v>0.53259681297439754</v>
      </c>
      <c r="Y88" s="8">
        <v>0</v>
      </c>
      <c r="Z88" s="8">
        <v>3.9679523516419262</v>
      </c>
      <c r="AA88" s="8">
        <v>0</v>
      </c>
      <c r="AB88" s="8">
        <v>0.56654720742694875</v>
      </c>
      <c r="AC88" s="8">
        <v>9.8668333877727041E-2</v>
      </c>
      <c r="AD88" s="8">
        <v>0</v>
      </c>
      <c r="AE88" s="8">
        <v>6.8749548766416256E-3</v>
      </c>
      <c r="AF88" s="8">
        <v>0</v>
      </c>
      <c r="AG88" s="8">
        <v>2.3977466082114311E-4</v>
      </c>
      <c r="AH88" s="8">
        <v>3.5435724209850355E-5</v>
      </c>
      <c r="AI88" s="8">
        <v>0</v>
      </c>
      <c r="AJ88" s="8">
        <v>6.1110710014592223E-6</v>
      </c>
      <c r="AK88" s="8">
        <v>0</v>
      </c>
      <c r="AL88" s="8">
        <v>16126.437364961837</v>
      </c>
      <c r="AM88" s="8">
        <v>2047.6331654194964</v>
      </c>
      <c r="AN88" s="8">
        <v>0</v>
      </c>
      <c r="AO88" s="8">
        <v>64.930129390504234</v>
      </c>
      <c r="AP88" s="8">
        <v>0</v>
      </c>
      <c r="AQ88" s="8">
        <v>18326.84730541781</v>
      </c>
      <c r="AR88" s="8">
        <v>2296.1076148191059</v>
      </c>
      <c r="AS88" s="8">
        <v>0</v>
      </c>
      <c r="AT88" s="8">
        <v>69.237585686671679</v>
      </c>
      <c r="AU88" s="8">
        <v>0</v>
      </c>
      <c r="AV88" s="8">
        <v>17526.891136129576</v>
      </c>
      <c r="AW88" s="8">
        <v>2206.7756394158305</v>
      </c>
      <c r="AX88" s="8">
        <v>0</v>
      </c>
      <c r="AY88" s="8">
        <v>67.052029043788693</v>
      </c>
      <c r="AZ88" s="8">
        <v>0</v>
      </c>
      <c r="BA88" s="8">
        <v>799.95616928823847</v>
      </c>
      <c r="BB88" s="8">
        <v>89.331975403275436</v>
      </c>
      <c r="BC88" s="8">
        <v>0</v>
      </c>
      <c r="BD88" s="8">
        <v>2.185556642882986</v>
      </c>
      <c r="BE88" s="8">
        <v>0</v>
      </c>
    </row>
    <row r="89" spans="1:57" ht="15.3" hidden="1" x14ac:dyDescent="0.7">
      <c r="A89" s="9" t="s">
        <v>108</v>
      </c>
      <c r="B89" t="s">
        <v>137</v>
      </c>
      <c r="C89" t="s">
        <v>104</v>
      </c>
      <c r="D89" t="s">
        <v>105</v>
      </c>
      <c r="E89" s="6">
        <v>8.255826085188799</v>
      </c>
      <c r="F89" s="7">
        <v>0</v>
      </c>
      <c r="G89" s="7">
        <v>0</v>
      </c>
      <c r="H89" s="8">
        <v>21.217473038935211</v>
      </c>
      <c r="I89" s="8">
        <v>3.4179119992681626</v>
      </c>
      <c r="J89" s="8">
        <v>0</v>
      </c>
      <c r="K89" s="8">
        <v>0.94941999979671188</v>
      </c>
      <c r="L89" s="8">
        <v>0</v>
      </c>
      <c r="M89" s="8">
        <v>4.6810533903020488E-7</v>
      </c>
      <c r="N89" s="8">
        <v>2.4602361733862622E-7</v>
      </c>
      <c r="O89" s="8">
        <v>0</v>
      </c>
      <c r="P89" s="8">
        <v>2.7987250428790029E-8</v>
      </c>
      <c r="Q89" s="8">
        <v>0</v>
      </c>
      <c r="R89" s="8">
        <v>9.2465252154114552E-2</v>
      </c>
      <c r="S89" s="8">
        <v>3.2362838253940089E-2</v>
      </c>
      <c r="T89" s="8">
        <v>0</v>
      </c>
      <c r="U89" s="8">
        <v>1.1970947823523759E-3</v>
      </c>
      <c r="V89" s="8">
        <v>0</v>
      </c>
      <c r="W89" s="8">
        <v>2.6253526950900382E-2</v>
      </c>
      <c r="X89" s="8">
        <v>2.0722123473823885E-2</v>
      </c>
      <c r="Y89" s="8">
        <v>0</v>
      </c>
      <c r="Z89" s="8">
        <v>0.15438394779303055</v>
      </c>
      <c r="AA89" s="8">
        <v>0</v>
      </c>
      <c r="AB89" s="8">
        <v>2.2043055647454093E-2</v>
      </c>
      <c r="AC89" s="8">
        <v>3.8389591296127917E-3</v>
      </c>
      <c r="AD89" s="8">
        <v>0</v>
      </c>
      <c r="AE89" s="8">
        <v>2.6748876516011709E-4</v>
      </c>
      <c r="AF89" s="8">
        <v>0</v>
      </c>
      <c r="AG89" s="8">
        <v>9.3290834762633433E-6</v>
      </c>
      <c r="AH89" s="8">
        <v>1.3787229562265295E-6</v>
      </c>
      <c r="AI89" s="8">
        <v>0</v>
      </c>
      <c r="AJ89" s="8">
        <v>2.3776779125343742E-7</v>
      </c>
      <c r="AK89" s="8">
        <v>0</v>
      </c>
      <c r="AL89" s="8">
        <v>627.44278247434875</v>
      </c>
      <c r="AM89" s="8">
        <v>79.668721722071908</v>
      </c>
      <c r="AN89" s="8">
        <v>0</v>
      </c>
      <c r="AO89" s="8">
        <v>2.5262827820677725</v>
      </c>
      <c r="AP89" s="8">
        <v>0</v>
      </c>
      <c r="AQ89" s="8">
        <v>713.05569897775649</v>
      </c>
      <c r="AR89" s="8">
        <v>89.336294067827993</v>
      </c>
      <c r="AS89" s="8">
        <v>0</v>
      </c>
      <c r="AT89" s="8">
        <v>2.6938760515971047</v>
      </c>
      <c r="AU89" s="8">
        <v>0</v>
      </c>
      <c r="AV89" s="8">
        <v>681.9312346365947</v>
      </c>
      <c r="AW89" s="8">
        <v>85.860591285963508</v>
      </c>
      <c r="AX89" s="8">
        <v>0</v>
      </c>
      <c r="AY89" s="8">
        <v>2.6088410429196607</v>
      </c>
      <c r="AZ89" s="8">
        <v>0</v>
      </c>
      <c r="BA89" s="8">
        <v>31.124464341161772</v>
      </c>
      <c r="BB89" s="8">
        <v>3.4757027818644843</v>
      </c>
      <c r="BC89" s="8">
        <v>0</v>
      </c>
      <c r="BD89" s="8">
        <v>8.5035008677444637E-2</v>
      </c>
      <c r="BE89" s="8">
        <v>0</v>
      </c>
    </row>
    <row r="90" spans="1:57" ht="15.3" hidden="1" x14ac:dyDescent="0.7">
      <c r="A90" s="9" t="s">
        <v>108</v>
      </c>
      <c r="B90" t="s">
        <v>144</v>
      </c>
      <c r="C90" t="s">
        <v>104</v>
      </c>
      <c r="D90" t="s">
        <v>105</v>
      </c>
      <c r="E90" s="6">
        <v>263.21274164904332</v>
      </c>
      <c r="F90" s="7">
        <v>0</v>
      </c>
      <c r="G90" s="7">
        <v>0</v>
      </c>
      <c r="H90" s="8">
        <v>676.45674603804127</v>
      </c>
      <c r="I90" s="8">
        <v>108.97007504270393</v>
      </c>
      <c r="J90" s="8">
        <v>0</v>
      </c>
      <c r="K90" s="8">
        <v>30.269465289639985</v>
      </c>
      <c r="L90" s="8">
        <v>0</v>
      </c>
      <c r="M90" s="8">
        <v>1.4924162451500756E-5</v>
      </c>
      <c r="N90" s="8">
        <v>7.8437397011414908E-6</v>
      </c>
      <c r="O90" s="8">
        <v>0</v>
      </c>
      <c r="P90" s="8">
        <v>8.9229119419025688E-7</v>
      </c>
      <c r="Q90" s="8">
        <v>0</v>
      </c>
      <c r="R90" s="8">
        <v>2.9479827064692854</v>
      </c>
      <c r="S90" s="8">
        <v>1.0317939472642499</v>
      </c>
      <c r="T90" s="8">
        <v>0</v>
      </c>
      <c r="U90" s="8">
        <v>3.8165847539111279E-2</v>
      </c>
      <c r="V90" s="8">
        <v>0</v>
      </c>
      <c r="W90" s="8">
        <v>0.83701651844395775</v>
      </c>
      <c r="X90" s="8">
        <v>0.66066398153909878</v>
      </c>
      <c r="Y90" s="8">
        <v>0</v>
      </c>
      <c r="Z90" s="8">
        <v>4.9220782688371107</v>
      </c>
      <c r="AA90" s="8">
        <v>0</v>
      </c>
      <c r="AB90" s="8">
        <v>0.70277802020294566</v>
      </c>
      <c r="AC90" s="8">
        <v>0.12239392486680516</v>
      </c>
      <c r="AD90" s="8">
        <v>0</v>
      </c>
      <c r="AE90" s="8">
        <v>8.5280928294290039E-3</v>
      </c>
      <c r="AF90" s="8">
        <v>0</v>
      </c>
      <c r="AG90" s="8">
        <v>2.9743039806341893E-4</v>
      </c>
      <c r="AH90" s="8">
        <v>4.3956527855390234E-5</v>
      </c>
      <c r="AI90" s="8">
        <v>0</v>
      </c>
      <c r="AJ90" s="8">
        <v>7.5805269594924478E-6</v>
      </c>
      <c r="AK90" s="8">
        <v>0</v>
      </c>
      <c r="AL90" s="8">
        <v>20004.168365327292</v>
      </c>
      <c r="AM90" s="8">
        <v>2540.002956913268</v>
      </c>
      <c r="AN90" s="8">
        <v>0</v>
      </c>
      <c r="AO90" s="8">
        <v>80.543098944607252</v>
      </c>
      <c r="AP90" s="8">
        <v>0</v>
      </c>
      <c r="AQ90" s="8">
        <v>22733.68449622787</v>
      </c>
      <c r="AR90" s="8">
        <v>2848.2250773842979</v>
      </c>
      <c r="AS90" s="8">
        <v>0</v>
      </c>
      <c r="AT90" s="8">
        <v>85.886317600082833</v>
      </c>
      <c r="AU90" s="8">
        <v>0</v>
      </c>
      <c r="AV90" s="8">
        <v>21741.372460210976</v>
      </c>
      <c r="AW90" s="8">
        <v>2737.4125131500505</v>
      </c>
      <c r="AX90" s="8">
        <v>0</v>
      </c>
      <c r="AY90" s="8">
        <v>83.175226361097685</v>
      </c>
      <c r="AZ90" s="8">
        <v>0</v>
      </c>
      <c r="BA90" s="8">
        <v>992.31203601689333</v>
      </c>
      <c r="BB90" s="8">
        <v>110.81256423424723</v>
      </c>
      <c r="BC90" s="8">
        <v>0</v>
      </c>
      <c r="BD90" s="8">
        <v>2.7110912389851465</v>
      </c>
      <c r="BE90" s="8">
        <v>0</v>
      </c>
    </row>
    <row r="91" spans="1:57" ht="15.3" x14ac:dyDescent="0.7">
      <c r="A91" s="9" t="s">
        <v>108</v>
      </c>
      <c r="B91" t="s">
        <v>109</v>
      </c>
      <c r="C91" t="s">
        <v>114</v>
      </c>
      <c r="D91" t="s">
        <v>115</v>
      </c>
      <c r="E91" s="6">
        <v>213.21250728788601</v>
      </c>
      <c r="F91" s="7">
        <v>0</v>
      </c>
      <c r="G91" s="7">
        <v>6</v>
      </c>
      <c r="H91" s="8">
        <v>144.13165492661096</v>
      </c>
      <c r="I91" s="8">
        <v>38.335608810361904</v>
      </c>
      <c r="J91" s="8">
        <v>686.13916970314608</v>
      </c>
      <c r="K91" s="8">
        <v>5.4155976851123047</v>
      </c>
      <c r="L91" s="8">
        <v>0</v>
      </c>
      <c r="M91" s="8">
        <v>7.9741477725669358E-6</v>
      </c>
      <c r="N91" s="8">
        <v>4.3158475725213889E-7</v>
      </c>
      <c r="O91" s="8">
        <v>2.3733878176255406E-5</v>
      </c>
      <c r="P91" s="8">
        <v>1.9572908169027936E-7</v>
      </c>
      <c r="Q91" s="8">
        <v>0</v>
      </c>
      <c r="R91" s="8">
        <v>0.63963752186365808</v>
      </c>
      <c r="S91" s="8">
        <v>3.1981876093182905E-2</v>
      </c>
      <c r="T91" s="8">
        <v>2.686477591827364</v>
      </c>
      <c r="U91" s="8">
        <v>5.4155976851123049E-3</v>
      </c>
      <c r="V91" s="8">
        <v>0</v>
      </c>
      <c r="W91" s="8">
        <v>0.21321250728788602</v>
      </c>
      <c r="X91" s="8">
        <v>0.22387313265228029</v>
      </c>
      <c r="Y91" s="8">
        <v>0</v>
      </c>
      <c r="Z91" s="8">
        <v>0.84858577900578636</v>
      </c>
      <c r="AA91" s="8">
        <v>0</v>
      </c>
      <c r="AB91" s="8">
        <v>0</v>
      </c>
      <c r="AC91" s="8">
        <v>0</v>
      </c>
      <c r="AD91" s="8">
        <v>1.2792750437273162</v>
      </c>
      <c r="AE91" s="8">
        <v>1.6417363061167224E-3</v>
      </c>
      <c r="AF91" s="8">
        <v>0</v>
      </c>
      <c r="AG91" s="8">
        <v>1.4303807622872223E-6</v>
      </c>
      <c r="AH91" s="8">
        <v>3.5637404530633707E-12</v>
      </c>
      <c r="AI91" s="8">
        <v>4.282054748706355E-6</v>
      </c>
      <c r="AJ91" s="8">
        <v>1.663057556845511E-6</v>
      </c>
      <c r="AK91" s="8">
        <v>0</v>
      </c>
      <c r="AL91" s="8">
        <v>3766.3867881275905</v>
      </c>
      <c r="AM91" s="8">
        <v>45.419700971255565</v>
      </c>
      <c r="AN91" s="8">
        <v>15326.186180851852</v>
      </c>
      <c r="AO91" s="8">
        <v>17.653995603436961</v>
      </c>
      <c r="AP91" s="8">
        <v>0</v>
      </c>
      <c r="AQ91" s="8">
        <v>4244.1985755098294</v>
      </c>
      <c r="AR91" s="8">
        <v>45.42289915886488</v>
      </c>
      <c r="AS91" s="8">
        <v>16759.173796733263</v>
      </c>
      <c r="AT91" s="8">
        <v>18.749907890896697</v>
      </c>
      <c r="AU91" s="8">
        <v>0</v>
      </c>
      <c r="AV91" s="8">
        <v>4243.9828044524538</v>
      </c>
      <c r="AW91" s="8">
        <v>45.419700971255565</v>
      </c>
      <c r="AX91" s="8">
        <v>16758.974229826443</v>
      </c>
      <c r="AY91" s="8">
        <v>18.165705620927888</v>
      </c>
      <c r="AZ91" s="8">
        <v>0</v>
      </c>
      <c r="BA91" s="8">
        <v>0.21577105737534061</v>
      </c>
      <c r="BB91" s="8">
        <v>3.1981876093182906E-3</v>
      </c>
      <c r="BC91" s="8">
        <v>0.19956690682146136</v>
      </c>
      <c r="BD91" s="8">
        <v>0.58420226996880764</v>
      </c>
      <c r="BE91" s="8">
        <v>0</v>
      </c>
    </row>
    <row r="92" spans="1:57" ht="15.3" x14ac:dyDescent="0.7">
      <c r="A92" s="9" t="s">
        <v>108</v>
      </c>
      <c r="B92" t="s">
        <v>137</v>
      </c>
      <c r="C92" t="s">
        <v>114</v>
      </c>
      <c r="D92" t="s">
        <v>115</v>
      </c>
      <c r="E92" s="6">
        <v>17.947448011279999</v>
      </c>
      <c r="F92" s="7">
        <v>0</v>
      </c>
      <c r="G92" s="7">
        <v>6</v>
      </c>
      <c r="H92" s="8">
        <v>12.132474855625279</v>
      </c>
      <c r="I92" s="8">
        <v>3.2269511524281436</v>
      </c>
      <c r="J92" s="8">
        <v>57.756682445100161</v>
      </c>
      <c r="K92" s="8">
        <v>0.45586517948651195</v>
      </c>
      <c r="L92" s="8">
        <v>0</v>
      </c>
      <c r="M92" s="8">
        <v>6.7123455562187191E-7</v>
      </c>
      <c r="N92" s="8">
        <v>3.6329224264432978E-8</v>
      </c>
      <c r="O92" s="8">
        <v>1.9978309438444396E-6</v>
      </c>
      <c r="P92" s="8">
        <v>1.647575727435504E-8</v>
      </c>
      <c r="Q92" s="8">
        <v>0</v>
      </c>
      <c r="R92" s="8">
        <v>5.3842344033840001E-2</v>
      </c>
      <c r="S92" s="8">
        <v>2.6921172016919999E-3</v>
      </c>
      <c r="T92" s="8">
        <v>0.22613784494212796</v>
      </c>
      <c r="U92" s="8">
        <v>4.5586517948651198E-4</v>
      </c>
      <c r="V92" s="8">
        <v>0</v>
      </c>
      <c r="W92" s="8">
        <v>1.7947448011279999E-2</v>
      </c>
      <c r="X92" s="8">
        <v>1.8844820411843998E-2</v>
      </c>
      <c r="Y92" s="8">
        <v>0</v>
      </c>
      <c r="Z92" s="8">
        <v>7.1430843084894391E-2</v>
      </c>
      <c r="AA92" s="8">
        <v>0</v>
      </c>
      <c r="AB92" s="8">
        <v>0</v>
      </c>
      <c r="AC92" s="8">
        <v>0</v>
      </c>
      <c r="AD92" s="8">
        <v>0.10768468806767999</v>
      </c>
      <c r="AE92" s="8">
        <v>1.38195349686856E-4</v>
      </c>
      <c r="AF92" s="8">
        <v>0</v>
      </c>
      <c r="AG92" s="8">
        <v>1.2040421405871037E-7</v>
      </c>
      <c r="AH92" s="8">
        <v>2.9998261978453955E-13</v>
      </c>
      <c r="AI92" s="8">
        <v>3.604476864956805E-7</v>
      </c>
      <c r="AJ92" s="8">
        <v>1.3999009448798399E-7</v>
      </c>
      <c r="AK92" s="8">
        <v>0</v>
      </c>
      <c r="AL92" s="8">
        <v>317.0406461147245</v>
      </c>
      <c r="AM92" s="8">
        <v>3.8232640863269274</v>
      </c>
      <c r="AN92" s="8">
        <v>1290.1022233214214</v>
      </c>
      <c r="AO92" s="8">
        <v>1.486048695333984</v>
      </c>
      <c r="AP92" s="8">
        <v>0</v>
      </c>
      <c r="AQ92" s="8">
        <v>357.26109247737901</v>
      </c>
      <c r="AR92" s="8">
        <v>3.8235332980470966</v>
      </c>
      <c r="AS92" s="8">
        <v>1410.7258727685612</v>
      </c>
      <c r="AT92" s="8">
        <v>1.5782985781119632</v>
      </c>
      <c r="AU92" s="8">
        <v>0</v>
      </c>
      <c r="AV92" s="8">
        <v>357.2429296599916</v>
      </c>
      <c r="AW92" s="8">
        <v>3.8232640863269274</v>
      </c>
      <c r="AX92" s="8">
        <v>1410.7090739572227</v>
      </c>
      <c r="AY92" s="8">
        <v>1.5291225705610558</v>
      </c>
      <c r="AZ92" s="8">
        <v>0</v>
      </c>
      <c r="BA92" s="8">
        <v>1.8162817387415358E-2</v>
      </c>
      <c r="BB92" s="8">
        <v>2.6921172016920004E-4</v>
      </c>
      <c r="BC92" s="8">
        <v>1.6798811338558081E-2</v>
      </c>
      <c r="BD92" s="8">
        <v>4.9176007550907196E-2</v>
      </c>
      <c r="BE92" s="8">
        <v>0</v>
      </c>
    </row>
    <row r="93" spans="1:57" ht="15.3" x14ac:dyDescent="0.7">
      <c r="A93" s="9" t="s">
        <v>108</v>
      </c>
      <c r="B93" t="s">
        <v>144</v>
      </c>
      <c r="C93" t="s">
        <v>114</v>
      </c>
      <c r="D93" t="s">
        <v>115</v>
      </c>
      <c r="E93" s="6">
        <v>572.20161228052905</v>
      </c>
      <c r="F93" s="7">
        <v>0</v>
      </c>
      <c r="G93" s="7">
        <v>6</v>
      </c>
      <c r="H93" s="8">
        <v>386.80828990163764</v>
      </c>
      <c r="I93" s="8">
        <v>102.88184988803911</v>
      </c>
      <c r="J93" s="8">
        <v>1841.4020084799706</v>
      </c>
      <c r="K93" s="8">
        <v>14.533920951925436</v>
      </c>
      <c r="L93" s="8">
        <v>0</v>
      </c>
      <c r="M93" s="8">
        <v>2.1400340299291786E-5</v>
      </c>
      <c r="N93" s="8">
        <v>1.1582505035782471E-6</v>
      </c>
      <c r="O93" s="8">
        <v>6.3694965791974461E-5</v>
      </c>
      <c r="P93" s="8">
        <v>5.2528108007352569E-7</v>
      </c>
      <c r="Q93" s="8">
        <v>0</v>
      </c>
      <c r="R93" s="8">
        <v>1.7166048368415872</v>
      </c>
      <c r="S93" s="8">
        <v>8.5830241842079366E-2</v>
      </c>
      <c r="T93" s="8">
        <v>7.2097403147346659</v>
      </c>
      <c r="U93" s="8">
        <v>1.4533920951925438E-2</v>
      </c>
      <c r="V93" s="8">
        <v>0</v>
      </c>
      <c r="W93" s="8">
        <v>0.57220161228052902</v>
      </c>
      <c r="X93" s="8">
        <v>0.60081169289455549</v>
      </c>
      <c r="Y93" s="8">
        <v>0</v>
      </c>
      <c r="Z93" s="8">
        <v>2.2773624168765054</v>
      </c>
      <c r="AA93" s="8">
        <v>0</v>
      </c>
      <c r="AB93" s="8">
        <v>0</v>
      </c>
      <c r="AC93" s="8">
        <v>0</v>
      </c>
      <c r="AD93" s="8">
        <v>3.4332096736831748</v>
      </c>
      <c r="AE93" s="8">
        <v>4.4059524145600741E-3</v>
      </c>
      <c r="AF93" s="8">
        <v>0</v>
      </c>
      <c r="AG93" s="8">
        <v>3.8387343630394197E-6</v>
      </c>
      <c r="AH93" s="8">
        <v>9.5640638484629019E-12</v>
      </c>
      <c r="AI93" s="8">
        <v>1.1491814726304678E-5</v>
      </c>
      <c r="AJ93" s="8">
        <v>4.4631725757881269E-6</v>
      </c>
      <c r="AK93" s="8">
        <v>0</v>
      </c>
      <c r="AL93" s="8">
        <v>10107.908865443644</v>
      </c>
      <c r="AM93" s="8">
        <v>121.89353455686584</v>
      </c>
      <c r="AN93" s="8">
        <v>41131.116341847242</v>
      </c>
      <c r="AO93" s="8">
        <v>47.378293496827801</v>
      </c>
      <c r="AP93" s="8">
        <v>0</v>
      </c>
      <c r="AQ93" s="8">
        <v>11390.219544983654</v>
      </c>
      <c r="AR93" s="8">
        <v>121.90211758105005</v>
      </c>
      <c r="AS93" s="8">
        <v>44976.846757081483</v>
      </c>
      <c r="AT93" s="8">
        <v>50.31940978394973</v>
      </c>
      <c r="AU93" s="8">
        <v>0</v>
      </c>
      <c r="AV93" s="8">
        <v>11389.640476952027</v>
      </c>
      <c r="AW93" s="8">
        <v>121.89353455686584</v>
      </c>
      <c r="AX93" s="8">
        <v>44976.311176372386</v>
      </c>
      <c r="AY93" s="8">
        <v>48.751577366301071</v>
      </c>
      <c r="AZ93" s="8">
        <v>0</v>
      </c>
      <c r="BA93" s="8">
        <v>0.57906803162789533</v>
      </c>
      <c r="BB93" s="8">
        <v>8.583024184207937E-3</v>
      </c>
      <c r="BC93" s="8">
        <v>0.53558070909457534</v>
      </c>
      <c r="BD93" s="8">
        <v>1.5678324176486496</v>
      </c>
      <c r="BE93" s="8">
        <v>0</v>
      </c>
    </row>
    <row r="94" spans="1:57" ht="15.3" x14ac:dyDescent="0.7">
      <c r="A94" s="9" t="s">
        <v>97</v>
      </c>
      <c r="B94" t="s">
        <v>98</v>
      </c>
      <c r="C94" t="s">
        <v>101</v>
      </c>
      <c r="D94" t="s">
        <v>102</v>
      </c>
      <c r="E94" s="6">
        <v>73.435727493869507</v>
      </c>
      <c r="F94" s="7">
        <v>0</v>
      </c>
      <c r="G94" s="7">
        <v>6</v>
      </c>
      <c r="H94" s="8">
        <v>31.35705563988228</v>
      </c>
      <c r="I94" s="8">
        <v>8.0301968014546308</v>
      </c>
      <c r="J94" s="8">
        <v>236.32351464802144</v>
      </c>
      <c r="K94" s="8">
        <v>0.87976001537655668</v>
      </c>
      <c r="L94" s="8">
        <v>0</v>
      </c>
      <c r="M94" s="8">
        <v>1.2924688038921033E-6</v>
      </c>
      <c r="N94" s="8">
        <v>6.9954874010660095E-8</v>
      </c>
      <c r="O94" s="8">
        <v>8.1745420674165798E-6</v>
      </c>
      <c r="P94" s="8">
        <v>3.172423427735163E-8</v>
      </c>
      <c r="Q94" s="8">
        <v>0</v>
      </c>
      <c r="R94" s="8">
        <v>0.14687145498773901</v>
      </c>
      <c r="S94" s="8">
        <v>7.3435727493869514E-3</v>
      </c>
      <c r="T94" s="8">
        <v>0.92529016642275574</v>
      </c>
      <c r="U94" s="8">
        <v>8.7388515717704712E-4</v>
      </c>
      <c r="V94" s="8">
        <v>0</v>
      </c>
      <c r="W94" s="8">
        <v>0</v>
      </c>
      <c r="X94" s="8">
        <v>0</v>
      </c>
      <c r="Y94" s="8">
        <v>0</v>
      </c>
      <c r="Z94" s="8">
        <v>0.13761855332351144</v>
      </c>
      <c r="AA94" s="8">
        <v>0</v>
      </c>
      <c r="AB94" s="8">
        <v>0</v>
      </c>
      <c r="AC94" s="8">
        <v>7.3435727493869507E-2</v>
      </c>
      <c r="AD94" s="8">
        <v>0.44061436496321704</v>
      </c>
      <c r="AE94" s="8">
        <v>2.6583733352780764E-4</v>
      </c>
      <c r="AF94" s="8">
        <v>0</v>
      </c>
      <c r="AG94" s="8">
        <v>2.4580781684259727E-7</v>
      </c>
      <c r="AH94" s="8">
        <v>0</v>
      </c>
      <c r="AI94" s="8">
        <v>1.4748469010555836E-6</v>
      </c>
      <c r="AJ94" s="8">
        <v>2.7024347717743977E-7</v>
      </c>
      <c r="AK94" s="8">
        <v>0</v>
      </c>
      <c r="AL94" s="8">
        <v>871.59607742819014</v>
      </c>
      <c r="AM94" s="8">
        <v>8.1909843268024574</v>
      </c>
      <c r="AN94" s="8">
        <v>5278.7223705299557</v>
      </c>
      <c r="AO94" s="8">
        <v>2.8639933722609108</v>
      </c>
      <c r="AP94" s="8">
        <v>0</v>
      </c>
      <c r="AQ94" s="8">
        <v>953.85510758044791</v>
      </c>
      <c r="AR94" s="8">
        <v>8.1914249411674209</v>
      </c>
      <c r="AS94" s="8">
        <v>5772.2791951296922</v>
      </c>
      <c r="AT94" s="8">
        <v>3.0467014622656579</v>
      </c>
      <c r="AU94" s="8">
        <v>0</v>
      </c>
      <c r="AV94" s="8">
        <v>953.84409222132388</v>
      </c>
      <c r="AW94" s="8">
        <v>8.1909843268024574</v>
      </c>
      <c r="AX94" s="8">
        <v>5772.2104592887572</v>
      </c>
      <c r="AY94" s="8">
        <v>2.9521162452535541</v>
      </c>
      <c r="AZ94" s="8">
        <v>0</v>
      </c>
      <c r="BA94" s="8">
        <v>1.1015359124080427E-2</v>
      </c>
      <c r="BB94" s="8">
        <v>4.4061436496321707E-4</v>
      </c>
      <c r="BC94" s="8">
        <v>6.8735840934261869E-2</v>
      </c>
      <c r="BD94" s="8">
        <v>9.4585217012103928E-2</v>
      </c>
      <c r="BE94" s="8">
        <v>0</v>
      </c>
    </row>
    <row r="95" spans="1:57" ht="15.3" x14ac:dyDescent="0.7">
      <c r="A95" s="9" t="s">
        <v>108</v>
      </c>
      <c r="B95" t="s">
        <v>116</v>
      </c>
      <c r="C95" t="s">
        <v>101</v>
      </c>
      <c r="D95" t="s">
        <v>102</v>
      </c>
      <c r="E95" s="6">
        <v>123.53457200098001</v>
      </c>
      <c r="F95" s="7">
        <v>0</v>
      </c>
      <c r="G95" s="7">
        <v>6</v>
      </c>
      <c r="H95" s="8">
        <v>52.74926224441846</v>
      </c>
      <c r="I95" s="8">
        <v>13.508505448307163</v>
      </c>
      <c r="J95" s="8">
        <v>397.54660615635373</v>
      </c>
      <c r="K95" s="8">
        <v>1.4799441725717404</v>
      </c>
      <c r="L95" s="8">
        <v>0</v>
      </c>
      <c r="M95" s="8">
        <v>2.1742084672172481E-6</v>
      </c>
      <c r="N95" s="8">
        <v>1.1767903328813355E-7</v>
      </c>
      <c r="O95" s="8">
        <v>1.375132500303229E-5</v>
      </c>
      <c r="P95" s="8">
        <v>5.3366935104423366E-8</v>
      </c>
      <c r="Q95" s="8">
        <v>0</v>
      </c>
      <c r="R95" s="8">
        <v>0.24706914400196001</v>
      </c>
      <c r="S95" s="8">
        <v>1.2353457200098001E-2</v>
      </c>
      <c r="T95" s="8">
        <v>1.556535607212348</v>
      </c>
      <c r="U95" s="8">
        <v>1.470061406811662E-3</v>
      </c>
      <c r="V95" s="8">
        <v>0</v>
      </c>
      <c r="W95" s="8">
        <v>0</v>
      </c>
      <c r="X95" s="8">
        <v>0</v>
      </c>
      <c r="Y95" s="8">
        <v>0</v>
      </c>
      <c r="Z95" s="8">
        <v>0.23150378792983653</v>
      </c>
      <c r="AA95" s="8">
        <v>0</v>
      </c>
      <c r="AB95" s="8">
        <v>0</v>
      </c>
      <c r="AC95" s="8">
        <v>0.12353457200098</v>
      </c>
      <c r="AD95" s="8">
        <v>0.74120743200588002</v>
      </c>
      <c r="AE95" s="8">
        <v>4.4719515064354761E-4</v>
      </c>
      <c r="AF95" s="8">
        <v>0</v>
      </c>
      <c r="AG95" s="8">
        <v>4.1350122732399576E-7</v>
      </c>
      <c r="AH95" s="8">
        <v>0</v>
      </c>
      <c r="AI95" s="8">
        <v>2.4810073639439744E-6</v>
      </c>
      <c r="AJ95" s="8">
        <v>4.5460722496360645E-7</v>
      </c>
      <c r="AK95" s="8">
        <v>0</v>
      </c>
      <c r="AL95" s="8">
        <v>1466.210685960905</v>
      </c>
      <c r="AM95" s="8">
        <v>13.778984393703309</v>
      </c>
      <c r="AN95" s="8">
        <v>8879.9380221276497</v>
      </c>
      <c r="AO95" s="8">
        <v>4.8178483080382204</v>
      </c>
      <c r="AP95" s="8">
        <v>0</v>
      </c>
      <c r="AQ95" s="8">
        <v>1604.5879367878024</v>
      </c>
      <c r="AR95" s="8">
        <v>13.779725601135317</v>
      </c>
      <c r="AS95" s="8">
        <v>9710.2059743336267</v>
      </c>
      <c r="AT95" s="8">
        <v>5.1252023231766577</v>
      </c>
      <c r="AU95" s="8">
        <v>0</v>
      </c>
      <c r="AV95" s="8">
        <v>1604.5694066020023</v>
      </c>
      <c r="AW95" s="8">
        <v>13.778984393703309</v>
      </c>
      <c r="AX95" s="8">
        <v>9710.0903459742331</v>
      </c>
      <c r="AY95" s="8">
        <v>4.9660897944393962</v>
      </c>
      <c r="AZ95" s="8">
        <v>0</v>
      </c>
      <c r="BA95" s="8">
        <v>1.8530185800147002E-2</v>
      </c>
      <c r="BB95" s="8">
        <v>7.4120743200588009E-4</v>
      </c>
      <c r="BC95" s="8">
        <v>0.11562835939291731</v>
      </c>
      <c r="BD95" s="8">
        <v>0.15911252873726225</v>
      </c>
      <c r="BE95" s="8">
        <v>0</v>
      </c>
    </row>
    <row r="96" spans="1:57" ht="15.3" x14ac:dyDescent="0.7">
      <c r="A96" s="9" t="s">
        <v>108</v>
      </c>
      <c r="B96" t="s">
        <v>119</v>
      </c>
      <c r="C96" t="s">
        <v>101</v>
      </c>
      <c r="D96" t="s">
        <v>102</v>
      </c>
      <c r="E96" s="6">
        <v>1198.4462924301099</v>
      </c>
      <c r="F96" s="7">
        <v>0</v>
      </c>
      <c r="G96" s="7">
        <v>6</v>
      </c>
      <c r="H96" s="8">
        <v>511.7365668676569</v>
      </c>
      <c r="I96" s="8">
        <v>131.05010207723251</v>
      </c>
      <c r="J96" s="8">
        <v>3856.7200136693368</v>
      </c>
      <c r="K96" s="8">
        <v>14.357386583312715</v>
      </c>
      <c r="L96" s="8">
        <v>0</v>
      </c>
      <c r="M96" s="8">
        <v>2.1092654746769931E-5</v>
      </c>
      <c r="N96" s="8">
        <v>1.1416399381689228E-6</v>
      </c>
      <c r="O96" s="8">
        <v>1.3340576810963315E-4</v>
      </c>
      <c r="P96" s="8">
        <v>5.1772879832980752E-7</v>
      </c>
      <c r="Q96" s="8">
        <v>0</v>
      </c>
      <c r="R96" s="8">
        <v>2.3968925848602201</v>
      </c>
      <c r="S96" s="8">
        <v>0.11984462924301099</v>
      </c>
      <c r="T96" s="8">
        <v>15.100423284619385</v>
      </c>
      <c r="U96" s="8">
        <v>1.4261510879918308E-2</v>
      </c>
      <c r="V96" s="8">
        <v>0</v>
      </c>
      <c r="W96" s="8">
        <v>0</v>
      </c>
      <c r="X96" s="8">
        <v>0</v>
      </c>
      <c r="Y96" s="8">
        <v>0</v>
      </c>
      <c r="Z96" s="8">
        <v>2.2458883520140258</v>
      </c>
      <c r="AA96" s="8">
        <v>0</v>
      </c>
      <c r="AB96" s="8">
        <v>0</v>
      </c>
      <c r="AC96" s="8">
        <v>1.19844629243011</v>
      </c>
      <c r="AD96" s="8">
        <v>7.1906777545806602</v>
      </c>
      <c r="AE96" s="8">
        <v>4.3383755785969978E-3</v>
      </c>
      <c r="AF96" s="8">
        <v>0</v>
      </c>
      <c r="AG96" s="8">
        <v>4.0115006250866478E-6</v>
      </c>
      <c r="AH96" s="8">
        <v>0</v>
      </c>
      <c r="AI96" s="8">
        <v>2.4069003750519887E-5</v>
      </c>
      <c r="AJ96" s="8">
        <v>4.4102823561428046E-6</v>
      </c>
      <c r="AK96" s="8">
        <v>0</v>
      </c>
      <c r="AL96" s="8">
        <v>14224.153870847709</v>
      </c>
      <c r="AM96" s="8">
        <v>133.67410023450824</v>
      </c>
      <c r="AN96" s="8">
        <v>86146.967826493303</v>
      </c>
      <c r="AO96" s="8">
        <v>46.739405404774288</v>
      </c>
      <c r="AP96" s="8">
        <v>0</v>
      </c>
      <c r="AQ96" s="8">
        <v>15566.593485313293</v>
      </c>
      <c r="AR96" s="8">
        <v>133.68129091226282</v>
      </c>
      <c r="AS96" s="8">
        <v>94201.648657353348</v>
      </c>
      <c r="AT96" s="8">
        <v>49.721139780340394</v>
      </c>
      <c r="AU96" s="8">
        <v>0</v>
      </c>
      <c r="AV96" s="8">
        <v>15566.413718369429</v>
      </c>
      <c r="AW96" s="8">
        <v>133.67410023450824</v>
      </c>
      <c r="AX96" s="8">
        <v>94200.52691162363</v>
      </c>
      <c r="AY96" s="8">
        <v>48.177540955690418</v>
      </c>
      <c r="AZ96" s="8">
        <v>0</v>
      </c>
      <c r="BA96" s="8">
        <v>0.1797669438645165</v>
      </c>
      <c r="BB96" s="8">
        <v>7.1906777545806596E-3</v>
      </c>
      <c r="BC96" s="8">
        <v>1.1217457297145832</v>
      </c>
      <c r="BD96" s="8">
        <v>1.5435988246499817</v>
      </c>
      <c r="BE96" s="8">
        <v>0</v>
      </c>
    </row>
    <row r="97" spans="1:57" ht="15.3" x14ac:dyDescent="0.7">
      <c r="A97" s="9" t="s">
        <v>108</v>
      </c>
      <c r="B97" t="s">
        <v>164</v>
      </c>
      <c r="C97" t="s">
        <v>101</v>
      </c>
      <c r="D97" t="s">
        <v>102</v>
      </c>
      <c r="E97" s="6">
        <v>301.76365195438899</v>
      </c>
      <c r="F97" s="7">
        <v>0</v>
      </c>
      <c r="G97" s="7">
        <v>6</v>
      </c>
      <c r="H97" s="8">
        <v>128.85307938452411</v>
      </c>
      <c r="I97" s="8">
        <v>32.997855341212436</v>
      </c>
      <c r="J97" s="8">
        <v>971.10560835441925</v>
      </c>
      <c r="K97" s="8">
        <v>3.6151285504135799</v>
      </c>
      <c r="L97" s="8">
        <v>0</v>
      </c>
      <c r="M97" s="8">
        <v>5.3110402743972456E-6</v>
      </c>
      <c r="N97" s="8">
        <v>2.8746005485175097E-7</v>
      </c>
      <c r="O97" s="8">
        <v>3.3591001975493985E-5</v>
      </c>
      <c r="P97" s="8">
        <v>1.3036189764429604E-7</v>
      </c>
      <c r="Q97" s="8">
        <v>0</v>
      </c>
      <c r="R97" s="8">
        <v>0.60352730390877796</v>
      </c>
      <c r="S97" s="8">
        <v>3.0176365195438901E-2</v>
      </c>
      <c r="T97" s="8">
        <v>3.8022220146253014</v>
      </c>
      <c r="U97" s="8">
        <v>3.590987458257229E-3</v>
      </c>
      <c r="V97" s="8">
        <v>0</v>
      </c>
      <c r="W97" s="8">
        <v>0</v>
      </c>
      <c r="X97" s="8">
        <v>0</v>
      </c>
      <c r="Y97" s="8">
        <v>0</v>
      </c>
      <c r="Z97" s="8">
        <v>0.56550508376252495</v>
      </c>
      <c r="AA97" s="8">
        <v>0</v>
      </c>
      <c r="AB97" s="8">
        <v>0</v>
      </c>
      <c r="AC97" s="8">
        <v>0.30176365195438898</v>
      </c>
      <c r="AD97" s="8">
        <v>1.8105819117263342</v>
      </c>
      <c r="AE97" s="8">
        <v>1.0923844200748881E-3</v>
      </c>
      <c r="AF97" s="8">
        <v>0</v>
      </c>
      <c r="AG97" s="8">
        <v>1.0100787044773269E-6</v>
      </c>
      <c r="AH97" s="8">
        <v>0</v>
      </c>
      <c r="AI97" s="8">
        <v>6.0604722268639614E-6</v>
      </c>
      <c r="AJ97" s="8">
        <v>1.1104902391921516E-6</v>
      </c>
      <c r="AK97" s="8">
        <v>0</v>
      </c>
      <c r="AL97" s="8">
        <v>3581.5811231094281</v>
      </c>
      <c r="AM97" s="8">
        <v>33.658566857166569</v>
      </c>
      <c r="AN97" s="8">
        <v>21691.438139799568</v>
      </c>
      <c r="AO97" s="8">
        <v>11.76878242622117</v>
      </c>
      <c r="AP97" s="8">
        <v>0</v>
      </c>
      <c r="AQ97" s="8">
        <v>3919.6016778461362</v>
      </c>
      <c r="AR97" s="8">
        <v>33.660377439078296</v>
      </c>
      <c r="AS97" s="8">
        <v>23719.572331711286</v>
      </c>
      <c r="AT97" s="8">
        <v>12.51957039228369</v>
      </c>
      <c r="AU97" s="8">
        <v>0</v>
      </c>
      <c r="AV97" s="8">
        <v>3919.5564132983432</v>
      </c>
      <c r="AW97" s="8">
        <v>33.658566857166569</v>
      </c>
      <c r="AX97" s="8">
        <v>23719.289880933058</v>
      </c>
      <c r="AY97" s="8">
        <v>12.130898808566437</v>
      </c>
      <c r="AZ97" s="8">
        <v>0</v>
      </c>
      <c r="BA97" s="8">
        <v>4.5264547793158354E-2</v>
      </c>
      <c r="BB97" s="8">
        <v>1.8105819117263341E-3</v>
      </c>
      <c r="BC97" s="8">
        <v>0.28245077822930814</v>
      </c>
      <c r="BD97" s="8">
        <v>0.38867158371725302</v>
      </c>
      <c r="BE97" s="8">
        <v>0</v>
      </c>
    </row>
    <row r="98" spans="1:57" ht="15.3" x14ac:dyDescent="0.7">
      <c r="A98" s="9" t="s">
        <v>178</v>
      </c>
      <c r="B98" t="s">
        <v>189</v>
      </c>
      <c r="C98" t="s">
        <v>101</v>
      </c>
      <c r="D98" t="s">
        <v>102</v>
      </c>
      <c r="E98" s="6">
        <v>486.37301272437401</v>
      </c>
      <c r="F98" s="7">
        <v>0</v>
      </c>
      <c r="G98" s="7">
        <v>6</v>
      </c>
      <c r="H98" s="8">
        <v>207.68127643330769</v>
      </c>
      <c r="I98" s="8">
        <v>53.1848889414103</v>
      </c>
      <c r="J98" s="8">
        <v>1565.1969922483081</v>
      </c>
      <c r="K98" s="8">
        <v>5.8267486924380005</v>
      </c>
      <c r="L98" s="8">
        <v>0</v>
      </c>
      <c r="M98" s="8">
        <v>8.5601650239489815E-6</v>
      </c>
      <c r="N98" s="8">
        <v>4.6331893192123868E-7</v>
      </c>
      <c r="O98" s="8">
        <v>5.4140903735221329E-5</v>
      </c>
      <c r="P98" s="8">
        <v>2.1011314149692957E-7</v>
      </c>
      <c r="Q98" s="8">
        <v>0</v>
      </c>
      <c r="R98" s="8">
        <v>0.972746025448748</v>
      </c>
      <c r="S98" s="8">
        <v>4.86373012724374E-2</v>
      </c>
      <c r="T98" s="8">
        <v>6.1282999603271122</v>
      </c>
      <c r="U98" s="8">
        <v>5.7878388514200508E-3</v>
      </c>
      <c r="V98" s="8">
        <v>0</v>
      </c>
      <c r="W98" s="8">
        <v>0</v>
      </c>
      <c r="X98" s="8">
        <v>0</v>
      </c>
      <c r="Y98" s="8">
        <v>0</v>
      </c>
      <c r="Z98" s="8">
        <v>0.91146302584547689</v>
      </c>
      <c r="AA98" s="8">
        <v>0</v>
      </c>
      <c r="AB98" s="8">
        <v>0</v>
      </c>
      <c r="AC98" s="8">
        <v>0.486373012724374</v>
      </c>
      <c r="AD98" s="8">
        <v>2.9182380763462445</v>
      </c>
      <c r="AE98" s="8">
        <v>1.7606703060622339E-3</v>
      </c>
      <c r="AF98" s="8">
        <v>0</v>
      </c>
      <c r="AG98" s="8">
        <v>1.6280125833698003E-6</v>
      </c>
      <c r="AH98" s="8">
        <v>0</v>
      </c>
      <c r="AI98" s="8">
        <v>9.7680755002188024E-6</v>
      </c>
      <c r="AJ98" s="8">
        <v>1.7898526868256963E-6</v>
      </c>
      <c r="AK98" s="8">
        <v>0</v>
      </c>
      <c r="AL98" s="8">
        <v>5772.6780209658164</v>
      </c>
      <c r="AM98" s="8">
        <v>54.249802652770313</v>
      </c>
      <c r="AN98" s="8">
        <v>34961.56694171152</v>
      </c>
      <c r="AO98" s="8">
        <v>18.968547496250586</v>
      </c>
      <c r="AP98" s="8">
        <v>0</v>
      </c>
      <c r="AQ98" s="8">
        <v>6317.4887511690222</v>
      </c>
      <c r="AR98" s="8">
        <v>54.25272089084666</v>
      </c>
      <c r="AS98" s="8">
        <v>38230.448832359216</v>
      </c>
      <c r="AT98" s="8">
        <v>20.178643551908827</v>
      </c>
      <c r="AU98" s="8">
        <v>0</v>
      </c>
      <c r="AV98" s="8">
        <v>6317.4157952171136</v>
      </c>
      <c r="AW98" s="8">
        <v>54.249802652770313</v>
      </c>
      <c r="AX98" s="8">
        <v>38229.993587219309</v>
      </c>
      <c r="AY98" s="8">
        <v>19.552195111519836</v>
      </c>
      <c r="AZ98" s="8">
        <v>0</v>
      </c>
      <c r="BA98" s="8">
        <v>7.2955951908656114E-2</v>
      </c>
      <c r="BB98" s="8">
        <v>2.9182380763462441E-3</v>
      </c>
      <c r="BC98" s="8">
        <v>0.4552451399100142</v>
      </c>
      <c r="BD98" s="8">
        <v>0.62644844038899372</v>
      </c>
      <c r="BE98" s="8">
        <v>0</v>
      </c>
    </row>
    <row r="99" spans="1:57" ht="15.3" hidden="1" x14ac:dyDescent="0.7">
      <c r="A99" s="9" t="s">
        <v>108</v>
      </c>
      <c r="B99" t="s">
        <v>109</v>
      </c>
      <c r="C99" t="s">
        <v>112</v>
      </c>
      <c r="D99" t="s">
        <v>113</v>
      </c>
      <c r="E99" s="6">
        <v>213.21250728788601</v>
      </c>
      <c r="F99" s="7">
        <v>0</v>
      </c>
      <c r="G99" s="7">
        <v>0</v>
      </c>
      <c r="H99" s="8">
        <v>58.207014489592886</v>
      </c>
      <c r="I99" s="8">
        <v>12.504913552434514</v>
      </c>
      <c r="J99" s="8">
        <v>0</v>
      </c>
      <c r="K99" s="8">
        <v>1.6566611816268744</v>
      </c>
      <c r="L99" s="8">
        <v>0</v>
      </c>
      <c r="M99" s="8">
        <v>2.4306225830819004E-6</v>
      </c>
      <c r="N99" s="8">
        <v>1.3157343824735446E-7</v>
      </c>
      <c r="O99" s="8">
        <v>0</v>
      </c>
      <c r="P99" s="8">
        <v>5.9699502040608088E-8</v>
      </c>
      <c r="Q99" s="8">
        <v>0</v>
      </c>
      <c r="R99" s="8">
        <v>0.21321250728788602</v>
      </c>
      <c r="S99" s="8">
        <v>1.0660625364394301E-2</v>
      </c>
      <c r="T99" s="8">
        <v>0</v>
      </c>
      <c r="U99" s="8">
        <v>1.6460005562624802E-3</v>
      </c>
      <c r="V99" s="8">
        <v>0</v>
      </c>
      <c r="W99" s="8">
        <v>0</v>
      </c>
      <c r="X99" s="8">
        <v>0</v>
      </c>
      <c r="Y99" s="8">
        <v>0</v>
      </c>
      <c r="Z99" s="8">
        <v>0.25798713381834204</v>
      </c>
      <c r="AA99" s="8">
        <v>0</v>
      </c>
      <c r="AB99" s="8">
        <v>0</v>
      </c>
      <c r="AC99" s="8">
        <v>0.21321250728788602</v>
      </c>
      <c r="AD99" s="8">
        <v>0</v>
      </c>
      <c r="AE99" s="8">
        <v>5.0104939212653214E-4</v>
      </c>
      <c r="AF99" s="8">
        <v>0</v>
      </c>
      <c r="AG99" s="8">
        <v>3.3826368048416326E-7</v>
      </c>
      <c r="AH99" s="8">
        <v>0</v>
      </c>
      <c r="AI99" s="8">
        <v>0</v>
      </c>
      <c r="AJ99" s="8">
        <v>5.0744576734516868E-7</v>
      </c>
      <c r="AK99" s="8">
        <v>0</v>
      </c>
      <c r="AL99" s="8">
        <v>787.66100864954694</v>
      </c>
      <c r="AM99" s="8">
        <v>16.15496242844802</v>
      </c>
      <c r="AN99" s="8">
        <v>0</v>
      </c>
      <c r="AO99" s="8">
        <v>5.3942764343835163</v>
      </c>
      <c r="AP99" s="8">
        <v>0</v>
      </c>
      <c r="AQ99" s="8">
        <v>948.97759166356116</v>
      </c>
      <c r="AR99" s="8">
        <v>17.221024964887452</v>
      </c>
      <c r="AS99" s="8">
        <v>0</v>
      </c>
      <c r="AT99" s="8">
        <v>5.7215576330704208</v>
      </c>
      <c r="AU99" s="8">
        <v>0</v>
      </c>
      <c r="AV99" s="8">
        <v>907.06001273076276</v>
      </c>
      <c r="AW99" s="8">
        <v>16.15496242844802</v>
      </c>
      <c r="AX99" s="8">
        <v>0</v>
      </c>
      <c r="AY99" s="8">
        <v>5.5435251894850364</v>
      </c>
      <c r="AZ99" s="8">
        <v>0</v>
      </c>
      <c r="BA99" s="8">
        <v>41.917578932798392</v>
      </c>
      <c r="BB99" s="8">
        <v>1.0660625364394301</v>
      </c>
      <c r="BC99" s="8">
        <v>0</v>
      </c>
      <c r="BD99" s="8">
        <v>0.17803244358538484</v>
      </c>
      <c r="BE99" s="8">
        <v>0</v>
      </c>
    </row>
    <row r="100" spans="1:57" ht="15.3" hidden="1" x14ac:dyDescent="0.7">
      <c r="A100" s="9" t="s">
        <v>108</v>
      </c>
      <c r="B100" t="s">
        <v>119</v>
      </c>
      <c r="C100" t="s">
        <v>112</v>
      </c>
      <c r="D100" t="s">
        <v>113</v>
      </c>
      <c r="E100" s="6">
        <v>1198.4462924301099</v>
      </c>
      <c r="F100" s="7">
        <v>0</v>
      </c>
      <c r="G100" s="7">
        <v>0</v>
      </c>
      <c r="H100" s="8">
        <v>327.17583783342002</v>
      </c>
      <c r="I100" s="8">
        <v>70.28887505102594</v>
      </c>
      <c r="J100" s="8">
        <v>0</v>
      </c>
      <c r="K100" s="8">
        <v>9.3119276921819534</v>
      </c>
      <c r="L100" s="8">
        <v>0</v>
      </c>
      <c r="M100" s="8">
        <v>1.3662287733703252E-5</v>
      </c>
      <c r="N100" s="8">
        <v>7.3956120705862079E-7</v>
      </c>
      <c r="O100" s="8">
        <v>0</v>
      </c>
      <c r="P100" s="8">
        <v>3.3556496188043079E-7</v>
      </c>
      <c r="Q100" s="8">
        <v>0</v>
      </c>
      <c r="R100" s="8">
        <v>1.19844629243011</v>
      </c>
      <c r="S100" s="8">
        <v>5.9922314621505497E-2</v>
      </c>
      <c r="T100" s="8">
        <v>0</v>
      </c>
      <c r="U100" s="8">
        <v>9.2520053775604488E-3</v>
      </c>
      <c r="V100" s="8">
        <v>0</v>
      </c>
      <c r="W100" s="8">
        <v>0</v>
      </c>
      <c r="X100" s="8">
        <v>0</v>
      </c>
      <c r="Y100" s="8">
        <v>0</v>
      </c>
      <c r="Z100" s="8">
        <v>1.4501200138404329</v>
      </c>
      <c r="AA100" s="8">
        <v>0</v>
      </c>
      <c r="AB100" s="8">
        <v>0</v>
      </c>
      <c r="AC100" s="8">
        <v>1.19844629243011</v>
      </c>
      <c r="AD100" s="8">
        <v>0</v>
      </c>
      <c r="AE100" s="8">
        <v>2.8163487872107582E-3</v>
      </c>
      <c r="AF100" s="8">
        <v>0</v>
      </c>
      <c r="AG100" s="8">
        <v>1.901346496491586E-6</v>
      </c>
      <c r="AH100" s="8">
        <v>0</v>
      </c>
      <c r="AI100" s="8">
        <v>0</v>
      </c>
      <c r="AJ100" s="8">
        <v>2.8523021759836616E-6</v>
      </c>
      <c r="AK100" s="8">
        <v>0</v>
      </c>
      <c r="AL100" s="8">
        <v>4427.3641706826984</v>
      </c>
      <c r="AM100" s="8">
        <v>90.805436665024729</v>
      </c>
      <c r="AN100" s="8">
        <v>0</v>
      </c>
      <c r="AO100" s="8">
        <v>30.320691198481779</v>
      </c>
      <c r="AP100" s="8">
        <v>0</v>
      </c>
      <c r="AQ100" s="8">
        <v>5334.1086355353182</v>
      </c>
      <c r="AR100" s="8">
        <v>96.797668127175285</v>
      </c>
      <c r="AS100" s="8">
        <v>0</v>
      </c>
      <c r="AT100" s="8">
        <v>32.160306257361995</v>
      </c>
      <c r="AU100" s="8">
        <v>0</v>
      </c>
      <c r="AV100" s="8">
        <v>5098.4940944435584</v>
      </c>
      <c r="AW100" s="8">
        <v>90.805436665024729</v>
      </c>
      <c r="AX100" s="8">
        <v>0</v>
      </c>
      <c r="AY100" s="8">
        <v>31.159603603182855</v>
      </c>
      <c r="AZ100" s="8">
        <v>0</v>
      </c>
      <c r="BA100" s="8">
        <v>235.61454109175961</v>
      </c>
      <c r="BB100" s="8">
        <v>5.9922314621505492</v>
      </c>
      <c r="BC100" s="8">
        <v>0</v>
      </c>
      <c r="BD100" s="8">
        <v>1.0007026541791417</v>
      </c>
      <c r="BE100" s="8">
        <v>0</v>
      </c>
    </row>
    <row r="101" spans="1:57" ht="15.3" hidden="1" x14ac:dyDescent="0.7">
      <c r="A101" s="9" t="s">
        <v>108</v>
      </c>
      <c r="B101" t="s">
        <v>137</v>
      </c>
      <c r="C101" t="s">
        <v>112</v>
      </c>
      <c r="D101" t="s">
        <v>113</v>
      </c>
      <c r="E101" s="6">
        <v>17.947448011279999</v>
      </c>
      <c r="F101" s="7">
        <v>0</v>
      </c>
      <c r="G101" s="7">
        <v>0</v>
      </c>
      <c r="H101" s="8">
        <v>4.8996533070794399</v>
      </c>
      <c r="I101" s="8">
        <v>1.0526178258615719</v>
      </c>
      <c r="J101" s="8">
        <v>0</v>
      </c>
      <c r="K101" s="8">
        <v>0.13945167104764558</v>
      </c>
      <c r="L101" s="8">
        <v>0</v>
      </c>
      <c r="M101" s="8">
        <v>2.0460090732859198E-7</v>
      </c>
      <c r="N101" s="8">
        <v>1.1075370167760886E-8</v>
      </c>
      <c r="O101" s="8">
        <v>0</v>
      </c>
      <c r="P101" s="8">
        <v>5.0252854431584002E-9</v>
      </c>
      <c r="Q101" s="8">
        <v>0</v>
      </c>
      <c r="R101" s="8">
        <v>1.7947448011279999E-2</v>
      </c>
      <c r="S101" s="8">
        <v>8.9737240056399995E-4</v>
      </c>
      <c r="T101" s="8">
        <v>0</v>
      </c>
      <c r="U101" s="8">
        <v>1.3855429864708161E-4</v>
      </c>
      <c r="V101" s="8">
        <v>0</v>
      </c>
      <c r="W101" s="8">
        <v>0</v>
      </c>
      <c r="X101" s="8">
        <v>0</v>
      </c>
      <c r="Y101" s="8">
        <v>0</v>
      </c>
      <c r="Z101" s="8">
        <v>2.1716412093648798E-2</v>
      </c>
      <c r="AA101" s="8">
        <v>0</v>
      </c>
      <c r="AB101" s="8">
        <v>0</v>
      </c>
      <c r="AC101" s="8">
        <v>1.7947448011279999E-2</v>
      </c>
      <c r="AD101" s="8">
        <v>0</v>
      </c>
      <c r="AE101" s="8">
        <v>4.2176502826507994E-5</v>
      </c>
      <c r="AF101" s="8">
        <v>0</v>
      </c>
      <c r="AG101" s="8">
        <v>2.8473797793656358E-8</v>
      </c>
      <c r="AH101" s="8">
        <v>0</v>
      </c>
      <c r="AI101" s="8">
        <v>0</v>
      </c>
      <c r="AJ101" s="8">
        <v>4.27149262668464E-8</v>
      </c>
      <c r="AK101" s="8">
        <v>0</v>
      </c>
      <c r="AL101" s="8">
        <v>66.302419042249568</v>
      </c>
      <c r="AM101" s="8">
        <v>1.3598655726010775</v>
      </c>
      <c r="AN101" s="8">
        <v>0</v>
      </c>
      <c r="AO101" s="8">
        <v>0.45407043468538394</v>
      </c>
      <c r="AP101" s="8">
        <v>0</v>
      </c>
      <c r="AQ101" s="8">
        <v>79.881458207583989</v>
      </c>
      <c r="AR101" s="8">
        <v>1.4496028126574776</v>
      </c>
      <c r="AS101" s="8">
        <v>0</v>
      </c>
      <c r="AT101" s="8">
        <v>0.48161976738269874</v>
      </c>
      <c r="AU101" s="8">
        <v>0</v>
      </c>
      <c r="AV101" s="8">
        <v>76.352989928566345</v>
      </c>
      <c r="AW101" s="8">
        <v>1.3598655726010775</v>
      </c>
      <c r="AX101" s="8">
        <v>0</v>
      </c>
      <c r="AY101" s="8">
        <v>0.46663364829327997</v>
      </c>
      <c r="AZ101" s="8">
        <v>0</v>
      </c>
      <c r="BA101" s="8">
        <v>3.5284682790176478</v>
      </c>
      <c r="BB101" s="8">
        <v>8.9737240056399992E-2</v>
      </c>
      <c r="BC101" s="8">
        <v>0</v>
      </c>
      <c r="BD101" s="8">
        <v>1.49861190894188E-2</v>
      </c>
      <c r="BE101" s="8">
        <v>0</v>
      </c>
    </row>
    <row r="102" spans="1:57" ht="15.3" hidden="1" x14ac:dyDescent="0.7">
      <c r="A102" s="9" t="s">
        <v>108</v>
      </c>
      <c r="B102" t="s">
        <v>144</v>
      </c>
      <c r="C102" t="s">
        <v>112</v>
      </c>
      <c r="D102" t="s">
        <v>113</v>
      </c>
      <c r="E102" s="6">
        <v>572.20161228052905</v>
      </c>
      <c r="F102" s="7">
        <v>0</v>
      </c>
      <c r="G102" s="7">
        <v>0</v>
      </c>
      <c r="H102" s="8">
        <v>156.21104015258445</v>
      </c>
      <c r="I102" s="8">
        <v>33.559624560253027</v>
      </c>
      <c r="J102" s="8">
        <v>0</v>
      </c>
      <c r="K102" s="8">
        <v>4.4460065274197111</v>
      </c>
      <c r="L102" s="8">
        <v>0</v>
      </c>
      <c r="M102" s="8">
        <v>6.5230983799980306E-6</v>
      </c>
      <c r="N102" s="8">
        <v>3.5310561493831445E-7</v>
      </c>
      <c r="O102" s="8">
        <v>0</v>
      </c>
      <c r="P102" s="8">
        <v>1.6021645143854814E-7</v>
      </c>
      <c r="Q102" s="8">
        <v>0</v>
      </c>
      <c r="R102" s="8">
        <v>0.57220161228052902</v>
      </c>
      <c r="S102" s="8">
        <v>2.8610080614026454E-2</v>
      </c>
      <c r="T102" s="8">
        <v>0</v>
      </c>
      <c r="U102" s="8">
        <v>4.417396446805685E-3</v>
      </c>
      <c r="V102" s="8">
        <v>0</v>
      </c>
      <c r="W102" s="8">
        <v>0</v>
      </c>
      <c r="X102" s="8">
        <v>0</v>
      </c>
      <c r="Y102" s="8">
        <v>0</v>
      </c>
      <c r="Z102" s="8">
        <v>0.69236395085944014</v>
      </c>
      <c r="AA102" s="8">
        <v>0</v>
      </c>
      <c r="AB102" s="8">
        <v>0</v>
      </c>
      <c r="AC102" s="8">
        <v>0.57220161228052902</v>
      </c>
      <c r="AD102" s="8">
        <v>0</v>
      </c>
      <c r="AE102" s="8">
        <v>1.3446737888592431E-3</v>
      </c>
      <c r="AF102" s="8">
        <v>0</v>
      </c>
      <c r="AG102" s="8">
        <v>9.0780332641386783E-7</v>
      </c>
      <c r="AH102" s="8">
        <v>0</v>
      </c>
      <c r="AI102" s="8">
        <v>0</v>
      </c>
      <c r="AJ102" s="8">
        <v>1.3618398372276592E-6</v>
      </c>
      <c r="AK102" s="8">
        <v>0</v>
      </c>
      <c r="AL102" s="8">
        <v>2113.8576944326646</v>
      </c>
      <c r="AM102" s="8">
        <v>43.35531562136709</v>
      </c>
      <c r="AN102" s="8">
        <v>0</v>
      </c>
      <c r="AO102" s="8">
        <v>14.476700790697384</v>
      </c>
      <c r="AP102" s="8">
        <v>0</v>
      </c>
      <c r="AQ102" s="8">
        <v>2546.7854342841124</v>
      </c>
      <c r="AR102" s="8">
        <v>46.216323682769733</v>
      </c>
      <c r="AS102" s="8">
        <v>0</v>
      </c>
      <c r="AT102" s="8">
        <v>15.355030265547995</v>
      </c>
      <c r="AU102" s="8">
        <v>0</v>
      </c>
      <c r="AV102" s="8">
        <v>2434.2905973097604</v>
      </c>
      <c r="AW102" s="8">
        <v>43.35531562136709</v>
      </c>
      <c r="AX102" s="8">
        <v>0</v>
      </c>
      <c r="AY102" s="8">
        <v>14.877241919293754</v>
      </c>
      <c r="AZ102" s="8">
        <v>0</v>
      </c>
      <c r="BA102" s="8">
        <v>112.49483697435201</v>
      </c>
      <c r="BB102" s="8">
        <v>2.8610080614026452</v>
      </c>
      <c r="BC102" s="8">
        <v>0</v>
      </c>
      <c r="BD102" s="8">
        <v>0.47778834625424177</v>
      </c>
      <c r="BE102" s="8">
        <v>0</v>
      </c>
    </row>
    <row r="103" spans="1:57" ht="15.3" hidden="1" x14ac:dyDescent="0.7">
      <c r="A103" s="9" t="s">
        <v>108</v>
      </c>
      <c r="B103" t="s">
        <v>119</v>
      </c>
      <c r="C103" t="s">
        <v>134</v>
      </c>
      <c r="D103" t="s">
        <v>135</v>
      </c>
      <c r="E103" s="6">
        <v>1198.4462924301099</v>
      </c>
      <c r="F103" s="7">
        <v>0</v>
      </c>
      <c r="G103" s="7">
        <v>0</v>
      </c>
      <c r="H103" s="8">
        <v>227.70479556172089</v>
      </c>
      <c r="I103" s="8">
        <v>19.354907622746271</v>
      </c>
      <c r="J103" s="8">
        <v>0</v>
      </c>
      <c r="K103" s="8">
        <v>2.9313996312840493</v>
      </c>
      <c r="L103" s="8">
        <v>-2.6365818433462418</v>
      </c>
      <c r="M103" s="8">
        <v>8.3172172694649623E-6</v>
      </c>
      <c r="N103" s="8">
        <v>1.2704265347336425E-7</v>
      </c>
      <c r="O103" s="8">
        <v>0</v>
      </c>
      <c r="P103" s="8">
        <v>4.9899708277912481E-11</v>
      </c>
      <c r="Q103" s="8">
        <v>1.3302753845974219E-11</v>
      </c>
      <c r="R103" s="8">
        <v>2.6845196950434458</v>
      </c>
      <c r="S103" s="8">
        <v>0.10402513818293353</v>
      </c>
      <c r="T103" s="8">
        <v>0</v>
      </c>
      <c r="U103" s="8">
        <v>3.6924130269771684E-2</v>
      </c>
      <c r="V103" s="8">
        <v>-1.7976694386451649E-3</v>
      </c>
      <c r="W103" s="8">
        <v>1.3422598475217231E-2</v>
      </c>
      <c r="X103" s="8">
        <v>5.1221594538462898E-3</v>
      </c>
      <c r="Y103" s="8">
        <v>0</v>
      </c>
      <c r="Z103" s="8">
        <v>1.5907816551829553E-2</v>
      </c>
      <c r="AA103" s="8">
        <v>0</v>
      </c>
      <c r="AB103" s="8">
        <v>0.11049674816205614</v>
      </c>
      <c r="AC103" s="8">
        <v>9.7074149686838893E-3</v>
      </c>
      <c r="AD103" s="8">
        <v>0</v>
      </c>
      <c r="AE103" s="8">
        <v>1.5672082166108547E-2</v>
      </c>
      <c r="AF103" s="8">
        <v>-1.1612944573647765E-3</v>
      </c>
      <c r="AG103" s="8">
        <v>1.1385239778086045E-3</v>
      </c>
      <c r="AH103" s="8">
        <v>1.7739402020550487E-5</v>
      </c>
      <c r="AI103" s="8">
        <v>0</v>
      </c>
      <c r="AJ103" s="8">
        <v>1.0033871738741852E-6</v>
      </c>
      <c r="AK103" s="8">
        <v>2.4807838253303274E-7</v>
      </c>
      <c r="AL103" s="8">
        <v>3847.0125987006527</v>
      </c>
      <c r="AM103" s="8">
        <v>274.92357948346722</v>
      </c>
      <c r="AN103" s="8">
        <v>0</v>
      </c>
      <c r="AO103" s="8">
        <v>43.839165377093423</v>
      </c>
      <c r="AP103" s="8">
        <v>-23.729236590116177</v>
      </c>
      <c r="AQ103" s="8">
        <v>4139.6731833120857</v>
      </c>
      <c r="AR103" s="8">
        <v>285.86539413335413</v>
      </c>
      <c r="AS103" s="8">
        <v>0</v>
      </c>
      <c r="AT103" s="8">
        <v>47.472854535741504</v>
      </c>
      <c r="AU103" s="8">
        <v>-21.068685820921335</v>
      </c>
      <c r="AV103" s="8">
        <v>4050.7484684137712</v>
      </c>
      <c r="AW103" s="8">
        <v>278.03953984378546</v>
      </c>
      <c r="AX103" s="8">
        <v>0</v>
      </c>
      <c r="AY103" s="8">
        <v>44.797922411037504</v>
      </c>
      <c r="AZ103" s="8">
        <v>-22.530790297686067</v>
      </c>
      <c r="BA103" s="8">
        <v>88.924714898314164</v>
      </c>
      <c r="BB103" s="8">
        <v>7.8258542895686176</v>
      </c>
      <c r="BC103" s="8">
        <v>0</v>
      </c>
      <c r="BD103" s="8">
        <v>2.6749321247040054</v>
      </c>
      <c r="BE103" s="8">
        <v>1.462104476764734</v>
      </c>
    </row>
    <row r="104" spans="1:57" ht="15.3" hidden="1" x14ac:dyDescent="0.7">
      <c r="A104" s="9" t="s">
        <v>108</v>
      </c>
      <c r="B104" t="s">
        <v>136</v>
      </c>
      <c r="C104" t="s">
        <v>134</v>
      </c>
      <c r="D104" t="s">
        <v>135</v>
      </c>
      <c r="E104" s="6">
        <v>66.908553325159403</v>
      </c>
      <c r="F104" s="7">
        <v>0</v>
      </c>
      <c r="G104" s="7">
        <v>0</v>
      </c>
      <c r="H104" s="8">
        <v>12.712625131780287</v>
      </c>
      <c r="I104" s="8">
        <v>1.0805731362013242</v>
      </c>
      <c r="J104" s="8">
        <v>0</v>
      </c>
      <c r="K104" s="8">
        <v>0.16365832143333991</v>
      </c>
      <c r="L104" s="8">
        <v>-0.1471988173153507</v>
      </c>
      <c r="M104" s="8">
        <v>4.6434536007660624E-7</v>
      </c>
      <c r="N104" s="8">
        <v>7.0927168018987791E-9</v>
      </c>
      <c r="O104" s="8">
        <v>0</v>
      </c>
      <c r="P104" s="8">
        <v>2.7858714347996618E-12</v>
      </c>
      <c r="Q104" s="8">
        <v>7.4268494190926934E-13</v>
      </c>
      <c r="R104" s="8">
        <v>0.14987515944835705</v>
      </c>
      <c r="S104" s="8">
        <v>5.807662428623836E-3</v>
      </c>
      <c r="T104" s="8">
        <v>0</v>
      </c>
      <c r="U104" s="8">
        <v>2.061452527948161E-3</v>
      </c>
      <c r="V104" s="8">
        <v>-1.0036282998773911E-4</v>
      </c>
      <c r="W104" s="8">
        <v>7.4937579724178533E-4</v>
      </c>
      <c r="X104" s="8">
        <v>2.8596715691173131E-4</v>
      </c>
      <c r="Y104" s="8">
        <v>0</v>
      </c>
      <c r="Z104" s="8">
        <v>8.8812406427216843E-4</v>
      </c>
      <c r="AA104" s="8">
        <v>0</v>
      </c>
      <c r="AB104" s="8">
        <v>6.1689686165796974E-3</v>
      </c>
      <c r="AC104" s="8">
        <v>5.4195928193379104E-4</v>
      </c>
      <c r="AD104" s="8">
        <v>0</v>
      </c>
      <c r="AE104" s="8">
        <v>8.7496315183310954E-4</v>
      </c>
      <c r="AF104" s="8">
        <v>-6.4834388172079464E-5</v>
      </c>
      <c r="AG104" s="8">
        <v>6.356312565890143E-5</v>
      </c>
      <c r="AH104" s="8">
        <v>9.9038040631900949E-7</v>
      </c>
      <c r="AI104" s="8">
        <v>0</v>
      </c>
      <c r="AJ104" s="8">
        <v>5.6018517185956457E-8</v>
      </c>
      <c r="AK104" s="8">
        <v>1.3850070538307997E-8</v>
      </c>
      <c r="AL104" s="8">
        <v>214.77645617376169</v>
      </c>
      <c r="AM104" s="8">
        <v>15.348822132791566</v>
      </c>
      <c r="AN104" s="8">
        <v>0</v>
      </c>
      <c r="AO104" s="8">
        <v>2.4475148806343312</v>
      </c>
      <c r="AP104" s="8">
        <v>-1.3247893558381563</v>
      </c>
      <c r="AQ104" s="8">
        <v>231.11552489576559</v>
      </c>
      <c r="AR104" s="8">
        <v>15.959697224650272</v>
      </c>
      <c r="AS104" s="8">
        <v>0</v>
      </c>
      <c r="AT104" s="8">
        <v>2.6503816143162138</v>
      </c>
      <c r="AU104" s="8">
        <v>-1.1762523674563024</v>
      </c>
      <c r="AV104" s="8">
        <v>226.15091023903878</v>
      </c>
      <c r="AW104" s="8">
        <v>15.52278437143698</v>
      </c>
      <c r="AX104" s="8">
        <v>0</v>
      </c>
      <c r="AY104" s="8">
        <v>2.5010417232944584</v>
      </c>
      <c r="AZ104" s="8">
        <v>-1.2578808025129968</v>
      </c>
      <c r="BA104" s="8">
        <v>4.9646146567268277</v>
      </c>
      <c r="BB104" s="8">
        <v>0.43691285321329093</v>
      </c>
      <c r="BC104" s="8">
        <v>0</v>
      </c>
      <c r="BD104" s="8">
        <v>0.14933989102175579</v>
      </c>
      <c r="BE104" s="8">
        <v>8.1628435056694468E-2</v>
      </c>
    </row>
    <row r="105" spans="1:57" ht="15.3" hidden="1" x14ac:dyDescent="0.7">
      <c r="A105" s="9" t="s">
        <v>108</v>
      </c>
      <c r="B105" t="s">
        <v>137</v>
      </c>
      <c r="C105" t="s">
        <v>134</v>
      </c>
      <c r="D105" t="s">
        <v>135</v>
      </c>
      <c r="E105" s="6">
        <v>17.947448011279999</v>
      </c>
      <c r="F105" s="7">
        <v>0</v>
      </c>
      <c r="G105" s="7">
        <v>0</v>
      </c>
      <c r="H105" s="8">
        <v>3.4100151221432</v>
      </c>
      <c r="I105" s="8">
        <v>0.28985128538217192</v>
      </c>
      <c r="J105" s="8">
        <v>0</v>
      </c>
      <c r="K105" s="8">
        <v>4.3899457835590884E-2</v>
      </c>
      <c r="L105" s="8">
        <v>-3.9484385624816001E-2</v>
      </c>
      <c r="M105" s="8">
        <v>1.245552891982832E-7</v>
      </c>
      <c r="N105" s="8">
        <v>1.9025395070519887E-9</v>
      </c>
      <c r="O105" s="8">
        <v>0</v>
      </c>
      <c r="P105" s="8">
        <v>7.4727789284566522E-13</v>
      </c>
      <c r="Q105" s="8">
        <v>1.9921667292520798E-13</v>
      </c>
      <c r="R105" s="8">
        <v>4.0202283545267191E-2</v>
      </c>
      <c r="S105" s="8">
        <v>1.5578384873791038E-3</v>
      </c>
      <c r="T105" s="8">
        <v>0</v>
      </c>
      <c r="U105" s="8">
        <v>5.5296087322753674E-4</v>
      </c>
      <c r="V105" s="8">
        <v>-2.6921172016919997E-5</v>
      </c>
      <c r="W105" s="8">
        <v>2.0101141772633599E-4</v>
      </c>
      <c r="X105" s="8">
        <v>7.6707392800210716E-5</v>
      </c>
      <c r="Y105" s="8">
        <v>0</v>
      </c>
      <c r="Z105" s="8">
        <v>2.3822904066732735E-4</v>
      </c>
      <c r="AA105" s="8">
        <v>0</v>
      </c>
      <c r="AB105" s="8">
        <v>1.6547547066400161E-3</v>
      </c>
      <c r="AC105" s="8">
        <v>1.4537432889136798E-4</v>
      </c>
      <c r="AD105" s="8">
        <v>0</v>
      </c>
      <c r="AE105" s="8">
        <v>2.3469877764350854E-4</v>
      </c>
      <c r="AF105" s="8">
        <v>-1.7391077122930319E-5</v>
      </c>
      <c r="AG105" s="8">
        <v>1.7050075610715999E-5</v>
      </c>
      <c r="AH105" s="8">
        <v>2.6565812546296654E-7</v>
      </c>
      <c r="AI105" s="8">
        <v>0</v>
      </c>
      <c r="AJ105" s="8">
        <v>1.5026321372964066E-8</v>
      </c>
      <c r="AK105" s="8">
        <v>3.7151217383349601E-9</v>
      </c>
      <c r="AL105" s="8">
        <v>57.611308116208797</v>
      </c>
      <c r="AM105" s="8">
        <v>4.1171445737876313</v>
      </c>
      <c r="AN105" s="8">
        <v>0</v>
      </c>
      <c r="AO105" s="8">
        <v>0.65651764825262238</v>
      </c>
      <c r="AP105" s="8">
        <v>-0.355359470623344</v>
      </c>
      <c r="AQ105" s="8">
        <v>61.994074920563364</v>
      </c>
      <c r="AR105" s="8">
        <v>4.2810047741306176</v>
      </c>
      <c r="AS105" s="8">
        <v>0</v>
      </c>
      <c r="AT105" s="8">
        <v>0.7109343106228232</v>
      </c>
      <c r="AU105" s="8">
        <v>-0.31551613603830242</v>
      </c>
      <c r="AV105" s="8">
        <v>60.662374278126393</v>
      </c>
      <c r="AW105" s="8">
        <v>4.1638079386169595</v>
      </c>
      <c r="AX105" s="8">
        <v>0</v>
      </c>
      <c r="AY105" s="8">
        <v>0.67087560666164625</v>
      </c>
      <c r="AZ105" s="8">
        <v>-0.33741202261206399</v>
      </c>
      <c r="BA105" s="8">
        <v>1.3317006424369759</v>
      </c>
      <c r="BB105" s="8">
        <v>0.11719683551365839</v>
      </c>
      <c r="BC105" s="8">
        <v>0</v>
      </c>
      <c r="BD105" s="8">
        <v>4.0058703961176959E-2</v>
      </c>
      <c r="BE105" s="8">
        <v>2.1895886573761597E-2</v>
      </c>
    </row>
    <row r="106" spans="1:57" ht="15.3" hidden="1" x14ac:dyDescent="0.7">
      <c r="A106" s="9" t="s">
        <v>108</v>
      </c>
      <c r="B106" t="s">
        <v>138</v>
      </c>
      <c r="C106" t="s">
        <v>134</v>
      </c>
      <c r="D106" t="s">
        <v>135</v>
      </c>
      <c r="E106" s="6">
        <v>30.6094724889651</v>
      </c>
      <c r="F106" s="7">
        <v>0</v>
      </c>
      <c r="G106" s="7">
        <v>0</v>
      </c>
      <c r="H106" s="8">
        <v>5.815799772903369</v>
      </c>
      <c r="I106" s="8">
        <v>0.49434298069678628</v>
      </c>
      <c r="J106" s="8">
        <v>0</v>
      </c>
      <c r="K106" s="8">
        <v>7.4870769708008642E-2</v>
      </c>
      <c r="L106" s="8">
        <v>-6.7340839475723224E-2</v>
      </c>
      <c r="M106" s="8">
        <v>2.1242973907341778E-7</v>
      </c>
      <c r="N106" s="8">
        <v>3.2447917198966576E-9</v>
      </c>
      <c r="O106" s="8">
        <v>0</v>
      </c>
      <c r="P106" s="8">
        <v>1.2744866060230397E-12</v>
      </c>
      <c r="Q106" s="8">
        <v>3.3976514462751261E-13</v>
      </c>
      <c r="R106" s="8">
        <v>6.8565218375281817E-2</v>
      </c>
      <c r="S106" s="8">
        <v>2.6569022120421703E-3</v>
      </c>
      <c r="T106" s="8">
        <v>0</v>
      </c>
      <c r="U106" s="8">
        <v>9.4307784738501465E-4</v>
      </c>
      <c r="V106" s="8">
        <v>-4.5914208733447649E-5</v>
      </c>
      <c r="W106" s="8">
        <v>3.4282609187640911E-4</v>
      </c>
      <c r="X106" s="8">
        <v>1.3082488541783685E-4</v>
      </c>
      <c r="Y106" s="8">
        <v>0</v>
      </c>
      <c r="Z106" s="8">
        <v>4.0630095497677611E-4</v>
      </c>
      <c r="AA106" s="8">
        <v>0</v>
      </c>
      <c r="AB106" s="8">
        <v>2.8221933634825823E-3</v>
      </c>
      <c r="AC106" s="8">
        <v>2.4793672716061729E-4</v>
      </c>
      <c r="AD106" s="8">
        <v>0</v>
      </c>
      <c r="AE106" s="8">
        <v>4.0028007173819664E-4</v>
      </c>
      <c r="AF106" s="8">
        <v>-2.9660578841807179E-5</v>
      </c>
      <c r="AG106" s="8">
        <v>2.9078998864516844E-5</v>
      </c>
      <c r="AH106" s="8">
        <v>4.5308141178166145E-7</v>
      </c>
      <c r="AI106" s="8">
        <v>0</v>
      </c>
      <c r="AJ106" s="8">
        <v>2.5627474746661138E-8</v>
      </c>
      <c r="AK106" s="8">
        <v>6.3361608052157762E-9</v>
      </c>
      <c r="AL106" s="8">
        <v>98.256406689577972</v>
      </c>
      <c r="AM106" s="8">
        <v>7.0218129889685938</v>
      </c>
      <c r="AN106" s="8">
        <v>0</v>
      </c>
      <c r="AO106" s="8">
        <v>1.1196945036463435</v>
      </c>
      <c r="AP106" s="8">
        <v>-0.60606755528150902</v>
      </c>
      <c r="AQ106" s="8">
        <v>105.73123987138324</v>
      </c>
      <c r="AR106" s="8">
        <v>7.3012774727928447</v>
      </c>
      <c r="AS106" s="8">
        <v>0</v>
      </c>
      <c r="AT106" s="8">
        <v>1.2125024242328855</v>
      </c>
      <c r="AU106" s="8">
        <v>-0.53811452635600654</v>
      </c>
      <c r="AV106" s="8">
        <v>103.46001701270204</v>
      </c>
      <c r="AW106" s="8">
        <v>7.1013976174399023</v>
      </c>
      <c r="AX106" s="8">
        <v>0</v>
      </c>
      <c r="AY106" s="8">
        <v>1.1441820816375152</v>
      </c>
      <c r="AZ106" s="8">
        <v>-0.57545808279254385</v>
      </c>
      <c r="BA106" s="8">
        <v>2.2712228586812104</v>
      </c>
      <c r="BB106" s="8">
        <v>0.19987985535294212</v>
      </c>
      <c r="BC106" s="8">
        <v>0</v>
      </c>
      <c r="BD106" s="8">
        <v>6.8320342595370107E-2</v>
      </c>
      <c r="BE106" s="8">
        <v>3.7343556436537417E-2</v>
      </c>
    </row>
    <row r="107" spans="1:57" ht="15.3" hidden="1" x14ac:dyDescent="0.7">
      <c r="A107" s="9" t="s">
        <v>108</v>
      </c>
      <c r="B107" t="s">
        <v>139</v>
      </c>
      <c r="C107" t="s">
        <v>134</v>
      </c>
      <c r="D107" t="s">
        <v>135</v>
      </c>
      <c r="E107" s="6">
        <v>2370.75834151544</v>
      </c>
      <c r="F107" s="7">
        <v>0</v>
      </c>
      <c r="G107" s="7">
        <v>0</v>
      </c>
      <c r="H107" s="8">
        <v>450.44408488793357</v>
      </c>
      <c r="I107" s="8">
        <v>38.287747215474347</v>
      </c>
      <c r="J107" s="8">
        <v>0</v>
      </c>
      <c r="K107" s="8">
        <v>5.7988749033467668</v>
      </c>
      <c r="L107" s="8">
        <v>-5.2156683513339681</v>
      </c>
      <c r="M107" s="8">
        <v>1.6453062890117152E-5</v>
      </c>
      <c r="N107" s="8">
        <v>2.5131491694927013E-7</v>
      </c>
      <c r="O107" s="8">
        <v>0</v>
      </c>
      <c r="P107" s="8">
        <v>9.8711265065678361E-11</v>
      </c>
      <c r="Q107" s="8">
        <v>2.6315417590821381E-11</v>
      </c>
      <c r="R107" s="8">
        <v>5.3104986849945854</v>
      </c>
      <c r="S107" s="8">
        <v>0.20578182404354017</v>
      </c>
      <c r="T107" s="8">
        <v>0</v>
      </c>
      <c r="U107" s="8">
        <v>7.3043064502090707E-2</v>
      </c>
      <c r="V107" s="8">
        <v>-3.5561375122731601E-3</v>
      </c>
      <c r="W107" s="8">
        <v>2.6552493424972925E-2</v>
      </c>
      <c r="X107" s="8">
        <v>1.0132621151636991E-2</v>
      </c>
      <c r="Y107" s="8">
        <v>0</v>
      </c>
      <c r="Z107" s="8">
        <v>3.1468734997773501E-2</v>
      </c>
      <c r="AA107" s="8">
        <v>0</v>
      </c>
      <c r="AB107" s="8">
        <v>0.21858391908772357</v>
      </c>
      <c r="AC107" s="8">
        <v>1.9203142566275061E-2</v>
      </c>
      <c r="AD107" s="8">
        <v>0</v>
      </c>
      <c r="AE107" s="8">
        <v>3.1002406831997408E-2</v>
      </c>
      <c r="AF107" s="8">
        <v>-2.2972648329284613E-3</v>
      </c>
      <c r="AG107" s="8">
        <v>2.252220424439668E-3</v>
      </c>
      <c r="AH107" s="8">
        <v>3.5091964971111541E-5</v>
      </c>
      <c r="AI107" s="8">
        <v>0</v>
      </c>
      <c r="AJ107" s="8">
        <v>1.984893713850387E-6</v>
      </c>
      <c r="AK107" s="8">
        <v>4.9074697669369612E-7</v>
      </c>
      <c r="AL107" s="8">
        <v>7610.1342762645618</v>
      </c>
      <c r="AM107" s="8">
        <v>543.85196354364189</v>
      </c>
      <c r="AN107" s="8">
        <v>0</v>
      </c>
      <c r="AO107" s="8">
        <v>86.722340132634798</v>
      </c>
      <c r="AP107" s="8">
        <v>-46.941015162005712</v>
      </c>
      <c r="AQ107" s="8">
        <v>8189.0734632626318</v>
      </c>
      <c r="AR107" s="8">
        <v>565.49698720167783</v>
      </c>
      <c r="AS107" s="8">
        <v>0</v>
      </c>
      <c r="AT107" s="8">
        <v>93.910479424109596</v>
      </c>
      <c r="AU107" s="8">
        <v>-41.67793164384144</v>
      </c>
      <c r="AV107" s="8">
        <v>8013.1631943221864</v>
      </c>
      <c r="AW107" s="8">
        <v>550.01593523158203</v>
      </c>
      <c r="AX107" s="8">
        <v>0</v>
      </c>
      <c r="AY107" s="8">
        <v>88.618946805847131</v>
      </c>
      <c r="AZ107" s="8">
        <v>-44.570256820490272</v>
      </c>
      <c r="BA107" s="8">
        <v>175.91026894044566</v>
      </c>
      <c r="BB107" s="8">
        <v>15.481051970095823</v>
      </c>
      <c r="BC107" s="8">
        <v>0</v>
      </c>
      <c r="BD107" s="8">
        <v>5.2915326182624618</v>
      </c>
      <c r="BE107" s="8">
        <v>2.8923251766488365</v>
      </c>
    </row>
    <row r="108" spans="1:57" ht="15.3" hidden="1" x14ac:dyDescent="0.7">
      <c r="A108" s="9" t="s">
        <v>108</v>
      </c>
      <c r="B108" t="s">
        <v>140</v>
      </c>
      <c r="C108" t="s">
        <v>134</v>
      </c>
      <c r="D108" t="s">
        <v>135</v>
      </c>
      <c r="E108" s="6">
        <v>323.50021854585498</v>
      </c>
      <c r="F108" s="7">
        <v>0</v>
      </c>
      <c r="G108" s="7">
        <v>0</v>
      </c>
      <c r="H108" s="8">
        <v>61.465041523712443</v>
      </c>
      <c r="I108" s="8">
        <v>5.224528529515557</v>
      </c>
      <c r="J108" s="8">
        <v>0</v>
      </c>
      <c r="K108" s="8">
        <v>0.7912815345631613</v>
      </c>
      <c r="L108" s="8">
        <v>-0.711700480800881</v>
      </c>
      <c r="M108" s="8">
        <v>2.2450915167082335E-6</v>
      </c>
      <c r="N108" s="8">
        <v>3.429300622220031E-8</v>
      </c>
      <c r="O108" s="8">
        <v>0</v>
      </c>
      <c r="P108" s="8">
        <v>1.3469578599593763E-11</v>
      </c>
      <c r="Q108" s="8">
        <v>3.5908524258589903E-12</v>
      </c>
      <c r="R108" s="8">
        <v>0.72464048954271509</v>
      </c>
      <c r="S108" s="8">
        <v>2.807981896978021E-2</v>
      </c>
      <c r="T108" s="8">
        <v>0</v>
      </c>
      <c r="U108" s="8">
        <v>9.9670417333977916E-3</v>
      </c>
      <c r="V108" s="8">
        <v>-4.8525032781878249E-4</v>
      </c>
      <c r="W108" s="8">
        <v>3.6232024477135757E-3</v>
      </c>
      <c r="X108" s="8">
        <v>1.3826399340649842E-3</v>
      </c>
      <c r="Y108" s="8">
        <v>0</v>
      </c>
      <c r="Z108" s="8">
        <v>4.2940448509121154E-3</v>
      </c>
      <c r="AA108" s="8">
        <v>0</v>
      </c>
      <c r="AB108" s="8">
        <v>2.9826720149927832E-2</v>
      </c>
      <c r="AC108" s="8">
        <v>2.6203517702214248E-3</v>
      </c>
      <c r="AD108" s="8">
        <v>0</v>
      </c>
      <c r="AE108" s="8">
        <v>4.2304123579241454E-3</v>
      </c>
      <c r="AF108" s="8">
        <v>-3.1347171177093343E-4</v>
      </c>
      <c r="AG108" s="8">
        <v>3.0732520761856221E-4</v>
      </c>
      <c r="AH108" s="8">
        <v>4.7884502349157456E-6</v>
      </c>
      <c r="AI108" s="8">
        <v>0</v>
      </c>
      <c r="AJ108" s="8">
        <v>2.7084732297533164E-7</v>
      </c>
      <c r="AK108" s="8">
        <v>6.6964545238991982E-8</v>
      </c>
      <c r="AL108" s="8">
        <v>1038.4357015321946</v>
      </c>
      <c r="AM108" s="8">
        <v>74.210950134419136</v>
      </c>
      <c r="AN108" s="8">
        <v>0</v>
      </c>
      <c r="AO108" s="8">
        <v>11.833637994407376</v>
      </c>
      <c r="AP108" s="8">
        <v>-6.4053043272079293</v>
      </c>
      <c r="AQ108" s="8">
        <v>1117.4344549010921</v>
      </c>
      <c r="AR108" s="8">
        <v>77.164507129742788</v>
      </c>
      <c r="AS108" s="8">
        <v>0</v>
      </c>
      <c r="AT108" s="8">
        <v>12.814490657038405</v>
      </c>
      <c r="AU108" s="8">
        <v>-5.6871338420361308</v>
      </c>
      <c r="AV108" s="8">
        <v>1093.4307386849898</v>
      </c>
      <c r="AW108" s="8">
        <v>75.052050702638354</v>
      </c>
      <c r="AX108" s="8">
        <v>0</v>
      </c>
      <c r="AY108" s="8">
        <v>12.092438169244058</v>
      </c>
      <c r="AZ108" s="8">
        <v>-6.081804108662074</v>
      </c>
      <c r="BA108" s="8">
        <v>24.00371621610244</v>
      </c>
      <c r="BB108" s="8">
        <v>2.112456427104433</v>
      </c>
      <c r="BC108" s="8">
        <v>0</v>
      </c>
      <c r="BD108" s="8">
        <v>0.72205248779434827</v>
      </c>
      <c r="BE108" s="8">
        <v>0.39467026662594307</v>
      </c>
    </row>
    <row r="109" spans="1:57" ht="15.3" hidden="1" x14ac:dyDescent="0.7">
      <c r="A109" s="9" t="s">
        <v>108</v>
      </c>
      <c r="B109" t="s">
        <v>144</v>
      </c>
      <c r="C109" t="s">
        <v>134</v>
      </c>
      <c r="D109" t="s">
        <v>135</v>
      </c>
      <c r="E109" s="6">
        <v>572.20161228052905</v>
      </c>
      <c r="F109" s="7">
        <v>0</v>
      </c>
      <c r="G109" s="7">
        <v>0</v>
      </c>
      <c r="H109" s="8">
        <v>108.71830633330052</v>
      </c>
      <c r="I109" s="8">
        <v>9.2410560383305427</v>
      </c>
      <c r="J109" s="8">
        <v>0</v>
      </c>
      <c r="K109" s="8">
        <v>1.3996051436381742</v>
      </c>
      <c r="L109" s="8">
        <v>-1.2588435470171639</v>
      </c>
      <c r="M109" s="8">
        <v>3.9710791892268716E-6</v>
      </c>
      <c r="N109" s="8">
        <v>6.0656878497619355E-8</v>
      </c>
      <c r="O109" s="8">
        <v>0</v>
      </c>
      <c r="P109" s="8">
        <v>2.3824758530524385E-11</v>
      </c>
      <c r="Q109" s="8">
        <v>6.3514378963138722E-12</v>
      </c>
      <c r="R109" s="8">
        <v>1.281731611508385</v>
      </c>
      <c r="S109" s="8">
        <v>4.9667099945949922E-2</v>
      </c>
      <c r="T109" s="8">
        <v>0</v>
      </c>
      <c r="U109" s="8">
        <v>1.76295316743631E-2</v>
      </c>
      <c r="V109" s="8">
        <v>-8.5830241842079359E-4</v>
      </c>
      <c r="W109" s="8">
        <v>6.4086580575419255E-3</v>
      </c>
      <c r="X109" s="8">
        <v>2.4455896908869811E-3</v>
      </c>
      <c r="Y109" s="8">
        <v>0</v>
      </c>
      <c r="Z109" s="8">
        <v>7.5952325409280588E-3</v>
      </c>
      <c r="AA109" s="8">
        <v>0</v>
      </c>
      <c r="AB109" s="8">
        <v>5.2756988652264782E-2</v>
      </c>
      <c r="AC109" s="8">
        <v>4.6348330594722844E-3</v>
      </c>
      <c r="AD109" s="8">
        <v>0</v>
      </c>
      <c r="AE109" s="8">
        <v>7.4826804837924785E-3</v>
      </c>
      <c r="AF109" s="8">
        <v>-5.5446336229983265E-4</v>
      </c>
      <c r="AG109" s="8">
        <v>5.4359153166650255E-4</v>
      </c>
      <c r="AH109" s="8">
        <v>8.4697282649763914E-6</v>
      </c>
      <c r="AI109" s="8">
        <v>0</v>
      </c>
      <c r="AJ109" s="8">
        <v>4.7907007786575013E-7</v>
      </c>
      <c r="AK109" s="8">
        <v>1.1844573374206952E-7</v>
      </c>
      <c r="AL109" s="8">
        <v>1836.7671754204982</v>
      </c>
      <c r="AM109" s="8">
        <v>131.26304985715336</v>
      </c>
      <c r="AN109" s="8">
        <v>0</v>
      </c>
      <c r="AO109" s="8">
        <v>20.931134977221753</v>
      </c>
      <c r="AP109" s="8">
        <v>-11.329591923154476</v>
      </c>
      <c r="AQ109" s="8">
        <v>1976.4988091394032</v>
      </c>
      <c r="AR109" s="8">
        <v>136.48725057727458</v>
      </c>
      <c r="AS109" s="8">
        <v>0</v>
      </c>
      <c r="AT109" s="8">
        <v>22.666050265656313</v>
      </c>
      <c r="AU109" s="8">
        <v>-10.059304343891702</v>
      </c>
      <c r="AV109" s="8">
        <v>1934.0414495081882</v>
      </c>
      <c r="AW109" s="8">
        <v>132.75077404908274</v>
      </c>
      <c r="AX109" s="8">
        <v>0</v>
      </c>
      <c r="AY109" s="8">
        <v>21.388896267046174</v>
      </c>
      <c r="AZ109" s="8">
        <v>-10.757390310873946</v>
      </c>
      <c r="BA109" s="8">
        <v>42.457359631215255</v>
      </c>
      <c r="BB109" s="8">
        <v>3.7364765281918548</v>
      </c>
      <c r="BC109" s="8">
        <v>0</v>
      </c>
      <c r="BD109" s="8">
        <v>1.2771539986101408</v>
      </c>
      <c r="BE109" s="8">
        <v>0.69808596698224545</v>
      </c>
    </row>
    <row r="110" spans="1:57" ht="15.3" hidden="1" x14ac:dyDescent="0.7">
      <c r="A110" s="9" t="s">
        <v>108</v>
      </c>
      <c r="B110" t="s">
        <v>147</v>
      </c>
      <c r="C110" t="s">
        <v>134</v>
      </c>
      <c r="D110" t="s">
        <v>135</v>
      </c>
      <c r="E110" s="6">
        <v>209.24456201814601</v>
      </c>
      <c r="F110" s="7">
        <v>0</v>
      </c>
      <c r="G110" s="7">
        <v>0</v>
      </c>
      <c r="H110" s="8">
        <v>39.756466783447742</v>
      </c>
      <c r="I110" s="8">
        <v>3.3792996765930576</v>
      </c>
      <c r="J110" s="8">
        <v>0</v>
      </c>
      <c r="K110" s="8">
        <v>0.51181219869638517</v>
      </c>
      <c r="L110" s="8">
        <v>-0.46033803643992127</v>
      </c>
      <c r="M110" s="8">
        <v>1.4521572604059331E-6</v>
      </c>
      <c r="N110" s="8">
        <v>2.2181206243088647E-8</v>
      </c>
      <c r="O110" s="8">
        <v>0</v>
      </c>
      <c r="P110" s="8">
        <v>8.7123158287495449E-12</v>
      </c>
      <c r="Q110" s="8">
        <v>2.3226146384014207E-12</v>
      </c>
      <c r="R110" s="8">
        <v>0.468707818920647</v>
      </c>
      <c r="S110" s="8">
        <v>1.8162427983175074E-2</v>
      </c>
      <c r="T110" s="8">
        <v>0</v>
      </c>
      <c r="U110" s="8">
        <v>6.4468249557790786E-3</v>
      </c>
      <c r="V110" s="8">
        <v>-3.1386684302721904E-4</v>
      </c>
      <c r="W110" s="8">
        <v>2.3435390946032354E-3</v>
      </c>
      <c r="X110" s="8">
        <v>8.9431125806555608E-4</v>
      </c>
      <c r="Y110" s="8">
        <v>0</v>
      </c>
      <c r="Z110" s="8">
        <v>2.777449542860265E-3</v>
      </c>
      <c r="AA110" s="8">
        <v>0</v>
      </c>
      <c r="AB110" s="8">
        <v>1.9292348618073062E-2</v>
      </c>
      <c r="AC110" s="8">
        <v>1.6948809523469825E-3</v>
      </c>
      <c r="AD110" s="8">
        <v>0</v>
      </c>
      <c r="AE110" s="8">
        <v>2.7362911375112954E-3</v>
      </c>
      <c r="AF110" s="8">
        <v>-2.0275798059558349E-4</v>
      </c>
      <c r="AG110" s="8">
        <v>1.9878233391723872E-4</v>
      </c>
      <c r="AH110" s="8">
        <v>3.0972380069925974E-6</v>
      </c>
      <c r="AI110" s="8">
        <v>0</v>
      </c>
      <c r="AJ110" s="8">
        <v>1.7518791710407257E-7</v>
      </c>
      <c r="AK110" s="8">
        <v>4.3313624337756227E-8</v>
      </c>
      <c r="AL110" s="8">
        <v>671.67504407824867</v>
      </c>
      <c r="AM110" s="8">
        <v>48.000702526962691</v>
      </c>
      <c r="AN110" s="8">
        <v>0</v>
      </c>
      <c r="AO110" s="8">
        <v>7.6541660786237813</v>
      </c>
      <c r="AP110" s="8">
        <v>-4.1430423279592912</v>
      </c>
      <c r="AQ110" s="8">
        <v>722.77256612307986</v>
      </c>
      <c r="AR110" s="8">
        <v>49.911105378188367</v>
      </c>
      <c r="AS110" s="8">
        <v>0</v>
      </c>
      <c r="AT110" s="8">
        <v>8.2885955906627995</v>
      </c>
      <c r="AU110" s="8">
        <v>-3.6785194002790074</v>
      </c>
      <c r="AV110" s="8">
        <v>707.24661962133348</v>
      </c>
      <c r="AW110" s="8">
        <v>48.544738388209872</v>
      </c>
      <c r="AX110" s="8">
        <v>0</v>
      </c>
      <c r="AY110" s="8">
        <v>7.8215617282382972</v>
      </c>
      <c r="AZ110" s="8">
        <v>-3.9337977659411454</v>
      </c>
      <c r="BA110" s="8">
        <v>15.525946501746434</v>
      </c>
      <c r="BB110" s="8">
        <v>1.3663669899784936</v>
      </c>
      <c r="BC110" s="8">
        <v>0</v>
      </c>
      <c r="BD110" s="8">
        <v>0.4670338624245019</v>
      </c>
      <c r="BE110" s="8">
        <v>0.25527836566213813</v>
      </c>
    </row>
    <row r="111" spans="1:57" ht="15.3" hidden="1" x14ac:dyDescent="0.7">
      <c r="A111" s="9" t="s">
        <v>108</v>
      </c>
      <c r="B111" t="s">
        <v>150</v>
      </c>
      <c r="C111" t="s">
        <v>134</v>
      </c>
      <c r="D111" t="s">
        <v>135</v>
      </c>
      <c r="E111" s="6">
        <v>319.88992665522301</v>
      </c>
      <c r="F111" s="7">
        <v>0</v>
      </c>
      <c r="G111" s="7">
        <v>0</v>
      </c>
      <c r="H111" s="8">
        <v>60.779086064492375</v>
      </c>
      <c r="I111" s="8">
        <v>5.1662223154818507</v>
      </c>
      <c r="J111" s="8">
        <v>0</v>
      </c>
      <c r="K111" s="8">
        <v>0.78245076059867558</v>
      </c>
      <c r="L111" s="8">
        <v>-0.70375783864149066</v>
      </c>
      <c r="M111" s="8">
        <v>2.2200360909872476E-6</v>
      </c>
      <c r="N111" s="8">
        <v>3.3910293150704031E-8</v>
      </c>
      <c r="O111" s="8">
        <v>0</v>
      </c>
      <c r="P111" s="8">
        <v>1.331925687614352E-11</v>
      </c>
      <c r="Q111" s="8">
        <v>3.5507781858729754E-12</v>
      </c>
      <c r="R111" s="8">
        <v>0.71655343570769947</v>
      </c>
      <c r="S111" s="8">
        <v>2.7766445633673354E-2</v>
      </c>
      <c r="T111" s="8">
        <v>0</v>
      </c>
      <c r="U111" s="8">
        <v>9.8558086402474199E-3</v>
      </c>
      <c r="V111" s="8">
        <v>-4.798348899828345E-4</v>
      </c>
      <c r="W111" s="8">
        <v>3.5827671785384975E-3</v>
      </c>
      <c r="X111" s="8">
        <v>1.3672095465244232E-3</v>
      </c>
      <c r="Y111" s="8">
        <v>0</v>
      </c>
      <c r="Z111" s="8">
        <v>4.2461229194434343E-3</v>
      </c>
      <c r="AA111" s="8">
        <v>0</v>
      </c>
      <c r="AB111" s="8">
        <v>2.9493851237611564E-2</v>
      </c>
      <c r="AC111" s="8">
        <v>2.591108405907306E-3</v>
      </c>
      <c r="AD111" s="8">
        <v>0</v>
      </c>
      <c r="AE111" s="8">
        <v>4.1832005708703516E-3</v>
      </c>
      <c r="AF111" s="8">
        <v>-3.099733389289111E-4</v>
      </c>
      <c r="AG111" s="8">
        <v>3.0389543032246184E-4</v>
      </c>
      <c r="AH111" s="8">
        <v>4.7350106943506111E-6</v>
      </c>
      <c r="AI111" s="8">
        <v>0</v>
      </c>
      <c r="AJ111" s="8">
        <v>2.6782464219281893E-7</v>
      </c>
      <c r="AK111" s="8">
        <v>6.6217214817631162E-8</v>
      </c>
      <c r="AL111" s="8">
        <v>1026.8466645632659</v>
      </c>
      <c r="AM111" s="8">
        <v>73.382749174708152</v>
      </c>
      <c r="AN111" s="8">
        <v>0</v>
      </c>
      <c r="AO111" s="8">
        <v>11.701573517048057</v>
      </c>
      <c r="AP111" s="8">
        <v>-6.3338205477734162</v>
      </c>
      <c r="AQ111" s="8">
        <v>1104.9637846524713</v>
      </c>
      <c r="AR111" s="8">
        <v>76.303344205070346</v>
      </c>
      <c r="AS111" s="8">
        <v>0</v>
      </c>
      <c r="AT111" s="8">
        <v>12.671479774666691</v>
      </c>
      <c r="AU111" s="8">
        <v>-5.623664910598821</v>
      </c>
      <c r="AV111" s="8">
        <v>1081.2279520946538</v>
      </c>
      <c r="AW111" s="8">
        <v>74.214462984011732</v>
      </c>
      <c r="AX111" s="8">
        <v>0</v>
      </c>
      <c r="AY111" s="8">
        <v>11.957485458372235</v>
      </c>
      <c r="AZ111" s="8">
        <v>-6.0139306211181927</v>
      </c>
      <c r="BA111" s="8">
        <v>23.735832557817549</v>
      </c>
      <c r="BB111" s="8">
        <v>2.0888812210586063</v>
      </c>
      <c r="BC111" s="8">
        <v>0</v>
      </c>
      <c r="BD111" s="8">
        <v>0.71399431629445775</v>
      </c>
      <c r="BE111" s="8">
        <v>0.39026571051937203</v>
      </c>
    </row>
    <row r="112" spans="1:57" ht="15.3" hidden="1" x14ac:dyDescent="0.7">
      <c r="A112" s="9" t="s">
        <v>108</v>
      </c>
      <c r="B112" t="s">
        <v>152</v>
      </c>
      <c r="C112" t="s">
        <v>134</v>
      </c>
      <c r="D112" t="s">
        <v>135</v>
      </c>
      <c r="E112" s="6">
        <v>393.26634937959699</v>
      </c>
      <c r="F112" s="7">
        <v>0</v>
      </c>
      <c r="G112" s="7">
        <v>0</v>
      </c>
      <c r="H112" s="8">
        <v>74.720606382123435</v>
      </c>
      <c r="I112" s="8">
        <v>6.3512515424804903</v>
      </c>
      <c r="J112" s="8">
        <v>0</v>
      </c>
      <c r="K112" s="8">
        <v>0.96192949058249433</v>
      </c>
      <c r="L112" s="8">
        <v>-0.86518596863511343</v>
      </c>
      <c r="M112" s="8">
        <v>2.7292684646944029E-6</v>
      </c>
      <c r="N112" s="8">
        <v>4.1688643756958973E-8</v>
      </c>
      <c r="O112" s="8">
        <v>0</v>
      </c>
      <c r="P112" s="8">
        <v>1.637443098911828E-11</v>
      </c>
      <c r="Q112" s="8">
        <v>4.3652564781135267E-12</v>
      </c>
      <c r="R112" s="8">
        <v>0.88091662261029713</v>
      </c>
      <c r="S112" s="8">
        <v>3.4135519126149018E-2</v>
      </c>
      <c r="T112" s="8">
        <v>0</v>
      </c>
      <c r="U112" s="8">
        <v>1.2116536224385382E-2</v>
      </c>
      <c r="V112" s="8">
        <v>-5.8989952406939548E-4</v>
      </c>
      <c r="W112" s="8">
        <v>4.4045831130514858E-3</v>
      </c>
      <c r="X112" s="8">
        <v>1.6808203772483976E-3</v>
      </c>
      <c r="Y112" s="8">
        <v>0</v>
      </c>
      <c r="Z112" s="8">
        <v>5.220099541759957E-3</v>
      </c>
      <c r="AA112" s="8">
        <v>0</v>
      </c>
      <c r="AB112" s="8">
        <v>3.6259157412798844E-2</v>
      </c>
      <c r="AC112" s="8">
        <v>3.1854574299747351E-3</v>
      </c>
      <c r="AD112" s="8">
        <v>0</v>
      </c>
      <c r="AE112" s="8">
        <v>5.1427440508369903E-3</v>
      </c>
      <c r="AF112" s="8">
        <v>-3.8107509254882947E-4</v>
      </c>
      <c r="AG112" s="8">
        <v>3.7360303191061713E-4</v>
      </c>
      <c r="AH112" s="8">
        <v>5.8211285035167949E-6</v>
      </c>
      <c r="AI112" s="8">
        <v>0</v>
      </c>
      <c r="AJ112" s="8">
        <v>3.2925831835457377E-7</v>
      </c>
      <c r="AK112" s="8">
        <v>8.1406134321576579E-8</v>
      </c>
      <c r="AL112" s="8">
        <v>1262.3849815085064</v>
      </c>
      <c r="AM112" s="8">
        <v>90.215300547679547</v>
      </c>
      <c r="AN112" s="8">
        <v>0</v>
      </c>
      <c r="AO112" s="8">
        <v>14.385683060305658</v>
      </c>
      <c r="AP112" s="8">
        <v>-7.7866737177160212</v>
      </c>
      <c r="AQ112" s="8">
        <v>1358.4206240270039</v>
      </c>
      <c r="AR112" s="8">
        <v>93.805822317515265</v>
      </c>
      <c r="AS112" s="8">
        <v>0</v>
      </c>
      <c r="AT112" s="8">
        <v>15.578066631624594</v>
      </c>
      <c r="AU112" s="8">
        <v>-6.913622422093316</v>
      </c>
      <c r="AV112" s="8">
        <v>1329.2402609030378</v>
      </c>
      <c r="AW112" s="8">
        <v>91.237793056066494</v>
      </c>
      <c r="AX112" s="8">
        <v>0</v>
      </c>
      <c r="AY112" s="8">
        <v>14.700296139809334</v>
      </c>
      <c r="AZ112" s="8">
        <v>-7.3934073683364234</v>
      </c>
      <c r="BA112" s="8">
        <v>29.180363123966096</v>
      </c>
      <c r="BB112" s="8">
        <v>2.5680292614487685</v>
      </c>
      <c r="BC112" s="8">
        <v>0</v>
      </c>
      <c r="BD112" s="8">
        <v>0.87777049181526046</v>
      </c>
      <c r="BE112" s="8">
        <v>0.4797849462431083</v>
      </c>
    </row>
    <row r="113" spans="1:57" ht="15.3" hidden="1" x14ac:dyDescent="0.7">
      <c r="A113" s="9" t="s">
        <v>108</v>
      </c>
      <c r="B113" t="s">
        <v>155</v>
      </c>
      <c r="C113" t="s">
        <v>134</v>
      </c>
      <c r="D113" t="s">
        <v>135</v>
      </c>
      <c r="E113" s="6">
        <v>4570.4132992275599</v>
      </c>
      <c r="F113" s="7">
        <v>0</v>
      </c>
      <c r="G113" s="7">
        <v>0</v>
      </c>
      <c r="H113" s="8">
        <v>868.37852685323639</v>
      </c>
      <c r="I113" s="8">
        <v>73.812174782525076</v>
      </c>
      <c r="J113" s="8">
        <v>0</v>
      </c>
      <c r="K113" s="8">
        <v>11.179230929910613</v>
      </c>
      <c r="L113" s="8">
        <v>-10.054909258300633</v>
      </c>
      <c r="M113" s="8">
        <v>3.1718668296639264E-5</v>
      </c>
      <c r="N113" s="8">
        <v>4.8449182635164559E-7</v>
      </c>
      <c r="O113" s="8">
        <v>0</v>
      </c>
      <c r="P113" s="8">
        <v>1.902982985399379E-10</v>
      </c>
      <c r="Q113" s="8">
        <v>5.0731587621425911E-11</v>
      </c>
      <c r="R113" s="8">
        <v>10.237725790269733</v>
      </c>
      <c r="S113" s="8">
        <v>0.39671187437295219</v>
      </c>
      <c r="T113" s="8">
        <v>0</v>
      </c>
      <c r="U113" s="8">
        <v>0.14081443374920111</v>
      </c>
      <c r="V113" s="8">
        <v>-6.85561994884134E-3</v>
      </c>
      <c r="W113" s="8">
        <v>5.1188628951348666E-2</v>
      </c>
      <c r="X113" s="8">
        <v>1.9533946440898592E-2</v>
      </c>
      <c r="Y113" s="8">
        <v>0</v>
      </c>
      <c r="Z113" s="8">
        <v>6.0666295009956871E-2</v>
      </c>
      <c r="AA113" s="8">
        <v>0</v>
      </c>
      <c r="AB113" s="8">
        <v>0.42139210618878103</v>
      </c>
      <c r="AC113" s="8">
        <v>3.7020347723743227E-2</v>
      </c>
      <c r="AD113" s="8">
        <v>0</v>
      </c>
      <c r="AE113" s="8">
        <v>5.9767294713998803E-2</v>
      </c>
      <c r="AF113" s="8">
        <v>-4.4287304869515057E-3</v>
      </c>
      <c r="AG113" s="8">
        <v>4.3418926342661821E-3</v>
      </c>
      <c r="AH113" s="8">
        <v>6.7651257655166347E-5</v>
      </c>
      <c r="AI113" s="8">
        <v>0</v>
      </c>
      <c r="AJ113" s="8">
        <v>3.826532830645282E-6</v>
      </c>
      <c r="AK113" s="8">
        <v>9.460755529401049E-7</v>
      </c>
      <c r="AL113" s="8">
        <v>14671.026690520468</v>
      </c>
      <c r="AM113" s="8">
        <v>1048.4528108428021</v>
      </c>
      <c r="AN113" s="8">
        <v>0</v>
      </c>
      <c r="AO113" s="8">
        <v>167.18571848574416</v>
      </c>
      <c r="AP113" s="8">
        <v>-90.494183324705688</v>
      </c>
      <c r="AQ113" s="8">
        <v>15787.121618191837</v>
      </c>
      <c r="AR113" s="8">
        <v>1090.1806842647497</v>
      </c>
      <c r="AS113" s="8">
        <v>0</v>
      </c>
      <c r="AT113" s="8">
        <v>181.04321160900207</v>
      </c>
      <c r="AU113" s="8">
        <v>-80.347865800420507</v>
      </c>
      <c r="AV113" s="8">
        <v>15447.996951389152</v>
      </c>
      <c r="AW113" s="8">
        <v>1060.3358854207938</v>
      </c>
      <c r="AX113" s="8">
        <v>0</v>
      </c>
      <c r="AY113" s="8">
        <v>170.84204912512618</v>
      </c>
      <c r="AZ113" s="8">
        <v>-85.923770025478134</v>
      </c>
      <c r="BA113" s="8">
        <v>339.12466680268494</v>
      </c>
      <c r="BB113" s="8">
        <v>29.844798843955967</v>
      </c>
      <c r="BC113" s="8">
        <v>0</v>
      </c>
      <c r="BD113" s="8">
        <v>10.201162483875914</v>
      </c>
      <c r="BE113" s="8">
        <v>5.5759042250576227</v>
      </c>
    </row>
    <row r="114" spans="1:57" ht="15.3" hidden="1" x14ac:dyDescent="0.7">
      <c r="A114" s="9" t="s">
        <v>108</v>
      </c>
      <c r="B114" t="s">
        <v>160</v>
      </c>
      <c r="C114" t="s">
        <v>134</v>
      </c>
      <c r="D114" t="s">
        <v>135</v>
      </c>
      <c r="E114" s="6">
        <v>146.623287336929</v>
      </c>
      <c r="F114" s="7">
        <v>0</v>
      </c>
      <c r="G114" s="7">
        <v>0</v>
      </c>
      <c r="H114" s="8">
        <v>27.858424594016508</v>
      </c>
      <c r="I114" s="8">
        <v>2.3679660904914028</v>
      </c>
      <c r="J114" s="8">
        <v>0</v>
      </c>
      <c r="K114" s="8">
        <v>0.35864056082612839</v>
      </c>
      <c r="L114" s="8">
        <v>-0.32257123214124384</v>
      </c>
      <c r="M114" s="8">
        <v>1.0175656141182871E-6</v>
      </c>
      <c r="N114" s="8">
        <v>1.5542967258465849E-8</v>
      </c>
      <c r="O114" s="8">
        <v>0</v>
      </c>
      <c r="P114" s="8">
        <v>6.1049538148477122E-12</v>
      </c>
      <c r="Q114" s="8">
        <v>1.6275184894399119E-12</v>
      </c>
      <c r="R114" s="8">
        <v>0.32843616363472095</v>
      </c>
      <c r="S114" s="8">
        <v>1.2726901340845436E-2</v>
      </c>
      <c r="T114" s="8">
        <v>0</v>
      </c>
      <c r="U114" s="8">
        <v>4.5174634828507821E-3</v>
      </c>
      <c r="V114" s="8">
        <v>-2.1993493100539349E-4</v>
      </c>
      <c r="W114" s="8">
        <v>1.6421808181736046E-3</v>
      </c>
      <c r="X114" s="8">
        <v>6.2666793007803458E-4</v>
      </c>
      <c r="Y114" s="8">
        <v>0</v>
      </c>
      <c r="Z114" s="8">
        <v>1.9462335291241947E-3</v>
      </c>
      <c r="AA114" s="8">
        <v>0</v>
      </c>
      <c r="AB114" s="8">
        <v>1.3518667092464853E-2</v>
      </c>
      <c r="AC114" s="8">
        <v>1.1876486274291246E-3</v>
      </c>
      <c r="AD114" s="8">
        <v>0</v>
      </c>
      <c r="AE114" s="8">
        <v>1.9173927285050206E-3</v>
      </c>
      <c r="AF114" s="8">
        <v>-1.4207796542948419E-4</v>
      </c>
      <c r="AG114" s="8">
        <v>1.3929212297008256E-4</v>
      </c>
      <c r="AH114" s="8">
        <v>2.170317899161223E-6</v>
      </c>
      <c r="AI114" s="8">
        <v>0</v>
      </c>
      <c r="AJ114" s="8">
        <v>1.2275888108997042E-7</v>
      </c>
      <c r="AK114" s="8">
        <v>3.0351020478744304E-8</v>
      </c>
      <c r="AL114" s="8">
        <v>470.6607523515421</v>
      </c>
      <c r="AM114" s="8">
        <v>33.63538211509151</v>
      </c>
      <c r="AN114" s="8">
        <v>0</v>
      </c>
      <c r="AO114" s="8">
        <v>5.3634798507848629</v>
      </c>
      <c r="AP114" s="8">
        <v>-2.9031410892711942</v>
      </c>
      <c r="AQ114" s="8">
        <v>506.46615911922009</v>
      </c>
      <c r="AR114" s="8">
        <v>34.974052728477673</v>
      </c>
      <c r="AS114" s="8">
        <v>0</v>
      </c>
      <c r="AT114" s="8">
        <v>5.8080416579904304</v>
      </c>
      <c r="AU114" s="8">
        <v>-2.5776373913832122</v>
      </c>
      <c r="AV114" s="8">
        <v>495.58671119882001</v>
      </c>
      <c r="AW114" s="8">
        <v>34.016602662167521</v>
      </c>
      <c r="AX114" s="8">
        <v>0</v>
      </c>
      <c r="AY114" s="8">
        <v>5.4807784806544051</v>
      </c>
      <c r="AZ114" s="8">
        <v>-2.7565178019342653</v>
      </c>
      <c r="BA114" s="8">
        <v>10.879447920400132</v>
      </c>
      <c r="BB114" s="8">
        <v>0.9574500663101464</v>
      </c>
      <c r="BC114" s="8">
        <v>0</v>
      </c>
      <c r="BD114" s="8">
        <v>0.3272631773360255</v>
      </c>
      <c r="BE114" s="8">
        <v>0.17888041055105336</v>
      </c>
    </row>
    <row r="115" spans="1:57" ht="15.3" hidden="1" x14ac:dyDescent="0.7">
      <c r="A115" s="9" t="s">
        <v>171</v>
      </c>
      <c r="B115" t="s">
        <v>172</v>
      </c>
      <c r="C115" t="s">
        <v>134</v>
      </c>
      <c r="D115" t="s">
        <v>135</v>
      </c>
      <c r="E115" s="6">
        <v>1011.0572641958</v>
      </c>
      <c r="F115" s="7">
        <v>0</v>
      </c>
      <c r="G115" s="7">
        <v>0</v>
      </c>
      <c r="H115" s="8">
        <v>192.100880197202</v>
      </c>
      <c r="I115" s="8">
        <v>16.328574816762167</v>
      </c>
      <c r="J115" s="8">
        <v>0</v>
      </c>
      <c r="K115" s="8">
        <v>2.4730460682229269</v>
      </c>
      <c r="L115" s="8">
        <v>-2.2243259812307601</v>
      </c>
      <c r="M115" s="8">
        <v>7.0167374135188519E-6</v>
      </c>
      <c r="N115" s="8">
        <v>1.0717826778578431E-7</v>
      </c>
      <c r="O115" s="8">
        <v>0</v>
      </c>
      <c r="P115" s="8">
        <v>4.2097391309320521E-11</v>
      </c>
      <c r="Q115" s="8">
        <v>1.1222735632573381E-11</v>
      </c>
      <c r="R115" s="8">
        <v>2.2647682717985917</v>
      </c>
      <c r="S115" s="8">
        <v>8.7759770532195441E-2</v>
      </c>
      <c r="T115" s="8">
        <v>0</v>
      </c>
      <c r="U115" s="8">
        <v>3.1150674309872596E-2</v>
      </c>
      <c r="V115" s="8">
        <v>-1.5165858962937E-3</v>
      </c>
      <c r="W115" s="8">
        <v>1.132384135899296E-2</v>
      </c>
      <c r="X115" s="8">
        <v>4.3212587471728493E-3</v>
      </c>
      <c r="Y115" s="8">
        <v>0</v>
      </c>
      <c r="Z115" s="8">
        <v>1.3420470807755791E-2</v>
      </c>
      <c r="AA115" s="8">
        <v>0</v>
      </c>
      <c r="AB115" s="8">
        <v>9.3219479758852766E-2</v>
      </c>
      <c r="AC115" s="8">
        <v>8.1895638399859787E-3</v>
      </c>
      <c r="AD115" s="8">
        <v>0</v>
      </c>
      <c r="AE115" s="8">
        <v>1.3221595843888477E-2</v>
      </c>
      <c r="AF115" s="8">
        <v>-9.7971448900573024E-4</v>
      </c>
      <c r="AG115" s="8">
        <v>9.6050440098601007E-4</v>
      </c>
      <c r="AH115" s="8">
        <v>1.4965669624626232E-5</v>
      </c>
      <c r="AI115" s="8">
        <v>0</v>
      </c>
      <c r="AJ115" s="8">
        <v>8.4649758387529164E-7</v>
      </c>
      <c r="AK115" s="8">
        <v>2.0928885368853062E-7</v>
      </c>
      <c r="AL115" s="8">
        <v>3245.4938180685181</v>
      </c>
      <c r="AM115" s="8">
        <v>231.93653640651652</v>
      </c>
      <c r="AN115" s="8">
        <v>0</v>
      </c>
      <c r="AO115" s="8">
        <v>36.984474724282364</v>
      </c>
      <c r="AP115" s="8">
        <v>-20.018933831076843</v>
      </c>
      <c r="AQ115" s="8">
        <v>3492.394001985132</v>
      </c>
      <c r="AR115" s="8">
        <v>241.16748922862416</v>
      </c>
      <c r="AS115" s="8">
        <v>0</v>
      </c>
      <c r="AT115" s="8">
        <v>40.050000349324023</v>
      </c>
      <c r="AU115" s="8">
        <v>-17.774386704562165</v>
      </c>
      <c r="AV115" s="8">
        <v>3417.3735529818041</v>
      </c>
      <c r="AW115" s="8">
        <v>234.5652852934256</v>
      </c>
      <c r="AX115" s="8">
        <v>0</v>
      </c>
      <c r="AY115" s="8">
        <v>37.793320535639005</v>
      </c>
      <c r="AZ115" s="8">
        <v>-19.007876566881041</v>
      </c>
      <c r="BA115" s="8">
        <v>75.020449003328366</v>
      </c>
      <c r="BB115" s="8">
        <v>6.6022039351985748</v>
      </c>
      <c r="BC115" s="8">
        <v>0</v>
      </c>
      <c r="BD115" s="8">
        <v>2.2566798136850257</v>
      </c>
      <c r="BE115" s="8">
        <v>1.2334898623188759</v>
      </c>
    </row>
    <row r="116" spans="1:57" ht="15.3" hidden="1" x14ac:dyDescent="0.7">
      <c r="A116" s="9" t="s">
        <v>178</v>
      </c>
      <c r="B116" t="s">
        <v>190</v>
      </c>
      <c r="C116" t="s">
        <v>134</v>
      </c>
      <c r="D116" t="s">
        <v>135</v>
      </c>
      <c r="E116" s="6">
        <v>3194.6512202942599</v>
      </c>
      <c r="F116" s="7">
        <v>0</v>
      </c>
      <c r="G116" s="7">
        <v>0</v>
      </c>
      <c r="H116" s="8">
        <v>606.98373185590935</v>
      </c>
      <c r="I116" s="8">
        <v>51.593617207752288</v>
      </c>
      <c r="J116" s="8">
        <v>0</v>
      </c>
      <c r="K116" s="8">
        <v>7.8141168848397609</v>
      </c>
      <c r="L116" s="8">
        <v>-7.0282326846473726</v>
      </c>
      <c r="M116" s="8">
        <v>2.2170879468842163E-5</v>
      </c>
      <c r="N116" s="8">
        <v>3.3865261256317191E-7</v>
      </c>
      <c r="O116" s="8">
        <v>0</v>
      </c>
      <c r="P116" s="8">
        <v>1.330156928593921E-10</v>
      </c>
      <c r="Q116" s="8">
        <v>3.5460628545266287E-11</v>
      </c>
      <c r="R116" s="8">
        <v>7.1560187334591419</v>
      </c>
      <c r="S116" s="8">
        <v>0.27729572592154172</v>
      </c>
      <c r="T116" s="8">
        <v>0</v>
      </c>
      <c r="U116" s="8">
        <v>9.8427204097266144E-2</v>
      </c>
      <c r="V116" s="8">
        <v>-4.79197683044139E-3</v>
      </c>
      <c r="W116" s="8">
        <v>3.5780093667295711E-2</v>
      </c>
      <c r="X116" s="8">
        <v>1.3653939315537668E-2</v>
      </c>
      <c r="Y116" s="8">
        <v>0</v>
      </c>
      <c r="Z116" s="8">
        <v>4.2404841902819922E-2</v>
      </c>
      <c r="AA116" s="8">
        <v>0</v>
      </c>
      <c r="AB116" s="8">
        <v>0.29454684251113078</v>
      </c>
      <c r="AC116" s="8">
        <v>2.5876674884383503E-2</v>
      </c>
      <c r="AD116" s="8">
        <v>0</v>
      </c>
      <c r="AE116" s="8">
        <v>4.1776454007788039E-2</v>
      </c>
      <c r="AF116" s="8">
        <v>-3.0956170324651379E-3</v>
      </c>
      <c r="AG116" s="8">
        <v>3.0349186592795469E-3</v>
      </c>
      <c r="AH116" s="8">
        <v>4.728722736279564E-5</v>
      </c>
      <c r="AI116" s="8">
        <v>0</v>
      </c>
      <c r="AJ116" s="8">
        <v>2.6746897876791662E-6</v>
      </c>
      <c r="AK116" s="8">
        <v>6.6129280260091182E-7</v>
      </c>
      <c r="AL116" s="8">
        <v>10254.830417144574</v>
      </c>
      <c r="AM116" s="8">
        <v>732.85298993550316</v>
      </c>
      <c r="AN116" s="8">
        <v>0</v>
      </c>
      <c r="AO116" s="8">
        <v>116.86034163836403</v>
      </c>
      <c r="AP116" s="8">
        <v>-63.254094161826352</v>
      </c>
      <c r="AQ116" s="8">
        <v>11034.964245140432</v>
      </c>
      <c r="AR116" s="8">
        <v>762.02015557678976</v>
      </c>
      <c r="AS116" s="8">
        <v>0</v>
      </c>
      <c r="AT116" s="8">
        <v>126.54652413829621</v>
      </c>
      <c r="AU116" s="8">
        <v>-56.161968452773095</v>
      </c>
      <c r="AV116" s="8">
        <v>10797.921124594599</v>
      </c>
      <c r="AW116" s="8">
        <v>741.15908310826831</v>
      </c>
      <c r="AX116" s="8">
        <v>0</v>
      </c>
      <c r="AY116" s="8">
        <v>119.41606261459943</v>
      </c>
      <c r="AZ116" s="8">
        <v>-60.05944294153209</v>
      </c>
      <c r="BA116" s="8">
        <v>237.04312054583409</v>
      </c>
      <c r="BB116" s="8">
        <v>20.861072468521517</v>
      </c>
      <c r="BC116" s="8">
        <v>0</v>
      </c>
      <c r="BD116" s="8">
        <v>7.1304615236967885</v>
      </c>
      <c r="BE116" s="8">
        <v>3.8974744887589972</v>
      </c>
    </row>
    <row r="117" spans="1:57" ht="15.3" hidden="1" x14ac:dyDescent="0.7">
      <c r="A117" s="9" t="s">
        <v>225</v>
      </c>
      <c r="B117" t="s">
        <v>103</v>
      </c>
      <c r="C117" t="s">
        <v>134</v>
      </c>
      <c r="D117" t="s">
        <v>135</v>
      </c>
      <c r="E117" s="6">
        <v>322.05044502697399</v>
      </c>
      <c r="F117" s="7">
        <v>0</v>
      </c>
      <c r="G117" s="7">
        <v>0</v>
      </c>
      <c r="H117" s="8">
        <v>61.189584555125059</v>
      </c>
      <c r="I117" s="8">
        <v>5.2011146871856289</v>
      </c>
      <c r="J117" s="8">
        <v>0</v>
      </c>
      <c r="K117" s="8">
        <v>0.78773538853597846</v>
      </c>
      <c r="L117" s="8">
        <v>-0.70851097905934279</v>
      </c>
      <c r="M117" s="8">
        <v>2.2350300884871995E-6</v>
      </c>
      <c r="N117" s="8">
        <v>3.4139321342087258E-8</v>
      </c>
      <c r="O117" s="8">
        <v>0</v>
      </c>
      <c r="P117" s="8">
        <v>1.3409214379588116E-11</v>
      </c>
      <c r="Q117" s="8">
        <v>3.574759939799411E-12</v>
      </c>
      <c r="R117" s="8">
        <v>0.72139299686042169</v>
      </c>
      <c r="S117" s="8">
        <v>2.7953978628341342E-2</v>
      </c>
      <c r="T117" s="8">
        <v>0</v>
      </c>
      <c r="U117" s="8">
        <v>9.9223742112810685E-3</v>
      </c>
      <c r="V117" s="8">
        <v>-4.8307566754046097E-4</v>
      </c>
      <c r="W117" s="8">
        <v>3.6069649843021084E-3</v>
      </c>
      <c r="X117" s="8">
        <v>1.3764436020452869E-3</v>
      </c>
      <c r="Y117" s="8">
        <v>0</v>
      </c>
      <c r="Z117" s="8">
        <v>4.2748009921545448E-3</v>
      </c>
      <c r="AA117" s="8">
        <v>0</v>
      </c>
      <c r="AB117" s="8">
        <v>2.9693051031487002E-2</v>
      </c>
      <c r="AC117" s="8">
        <v>2.6086086047184889E-3</v>
      </c>
      <c r="AD117" s="8">
        <v>0</v>
      </c>
      <c r="AE117" s="8">
        <v>4.2114536696177393E-3</v>
      </c>
      <c r="AF117" s="8">
        <v>-3.1206688123113776E-4</v>
      </c>
      <c r="AG117" s="8">
        <v>3.0594792277562527E-4</v>
      </c>
      <c r="AH117" s="8">
        <v>4.7669906872892694E-6</v>
      </c>
      <c r="AI117" s="8">
        <v>0</v>
      </c>
      <c r="AJ117" s="8">
        <v>2.6963351459438372E-7</v>
      </c>
      <c r="AK117" s="8">
        <v>6.6664442120583619E-8</v>
      </c>
      <c r="AL117" s="8">
        <v>1033.7819285365865</v>
      </c>
      <c r="AM117" s="8">
        <v>73.878372089187835</v>
      </c>
      <c r="AN117" s="8">
        <v>0</v>
      </c>
      <c r="AO117" s="8">
        <v>11.780605279086709</v>
      </c>
      <c r="AP117" s="8">
        <v>-6.3765988115340857</v>
      </c>
      <c r="AQ117" s="8">
        <v>1112.4266472121735</v>
      </c>
      <c r="AR117" s="8">
        <v>76.818692652284099</v>
      </c>
      <c r="AS117" s="8">
        <v>0</v>
      </c>
      <c r="AT117" s="8">
        <v>12.757062228408492</v>
      </c>
      <c r="AU117" s="8">
        <v>-5.6616468235742037</v>
      </c>
      <c r="AV117" s="8">
        <v>1088.530504191172</v>
      </c>
      <c r="AW117" s="8">
        <v>74.715703246257959</v>
      </c>
      <c r="AX117" s="8">
        <v>0</v>
      </c>
      <c r="AY117" s="8">
        <v>12.038245635108286</v>
      </c>
      <c r="AZ117" s="8">
        <v>-6.0545483665071114</v>
      </c>
      <c r="BA117" s="8">
        <v>23.896143021001471</v>
      </c>
      <c r="BB117" s="8">
        <v>2.1029894060261403</v>
      </c>
      <c r="BC117" s="8">
        <v>0</v>
      </c>
      <c r="BD117" s="8">
        <v>0.71881659330020597</v>
      </c>
      <c r="BE117" s="8">
        <v>0.39290154293290824</v>
      </c>
    </row>
    <row r="118" spans="1:57" ht="15.3" x14ac:dyDescent="0.7">
      <c r="A118" s="9" t="s">
        <v>108</v>
      </c>
      <c r="B118" t="s">
        <v>119</v>
      </c>
      <c r="C118" t="s">
        <v>130</v>
      </c>
      <c r="D118" t="s">
        <v>131</v>
      </c>
      <c r="E118" s="6">
        <v>1198.4462924301099</v>
      </c>
      <c r="F118" s="7">
        <v>0</v>
      </c>
      <c r="G118" s="7">
        <v>6</v>
      </c>
      <c r="H118" s="8">
        <v>443.42512819914066</v>
      </c>
      <c r="I118" s="8">
        <v>42.628734621739007</v>
      </c>
      <c r="J118" s="8">
        <v>3856.7200136693368</v>
      </c>
      <c r="K118" s="8">
        <v>6.2942399278429368</v>
      </c>
      <c r="L118" s="8">
        <v>-5.2731636866924836</v>
      </c>
      <c r="M118" s="8">
        <v>2.4208615107088219E-5</v>
      </c>
      <c r="N118" s="8">
        <v>6.3517653498795824E-7</v>
      </c>
      <c r="O118" s="8">
        <v>1.3340576810963315E-4</v>
      </c>
      <c r="P118" s="8">
        <v>1.0713390786549724E-10</v>
      </c>
      <c r="Q118" s="8">
        <v>2.6485663062705426E-11</v>
      </c>
      <c r="R118" s="8">
        <v>6.4476410532739914</v>
      </c>
      <c r="S118" s="8">
        <v>0.29074307054354465</v>
      </c>
      <c r="T118" s="8">
        <v>15.100423284619385</v>
      </c>
      <c r="U118" s="8">
        <v>7.9456989188116292E-2</v>
      </c>
      <c r="V118" s="8">
        <v>-3.5833544143660289E-3</v>
      </c>
      <c r="W118" s="8">
        <v>0.63038274981823783</v>
      </c>
      <c r="X118" s="8">
        <v>4.4905782577356217E-2</v>
      </c>
      <c r="Y118" s="8">
        <v>0</v>
      </c>
      <c r="Z118" s="8">
        <v>3.464828076044691E-2</v>
      </c>
      <c r="AA118" s="8">
        <v>1.7617160498722617E-4</v>
      </c>
      <c r="AB118" s="8">
        <v>0.22890324185415101</v>
      </c>
      <c r="AC118" s="8">
        <v>0.33604434039740289</v>
      </c>
      <c r="AD118" s="8">
        <v>7.1906777545806602</v>
      </c>
      <c r="AE118" s="8">
        <v>3.3664356354361789E-2</v>
      </c>
      <c r="AF118" s="8">
        <v>-2.3249858073144131E-3</v>
      </c>
      <c r="AG118" s="8">
        <v>6.9989263477918421E-4</v>
      </c>
      <c r="AH118" s="8">
        <v>1.701793735250756E-5</v>
      </c>
      <c r="AI118" s="8">
        <v>2.4069003750519887E-5</v>
      </c>
      <c r="AJ118" s="8">
        <v>2.1612780437684601E-6</v>
      </c>
      <c r="AK118" s="8">
        <v>4.9615676506606548E-7</v>
      </c>
      <c r="AL118" s="8">
        <v>7058.8486624133466</v>
      </c>
      <c r="AM118" s="8">
        <v>589.63557587561411</v>
      </c>
      <c r="AN118" s="8">
        <v>86146.967826493303</v>
      </c>
      <c r="AO118" s="8">
        <v>94.11398734453654</v>
      </c>
      <c r="AP118" s="8">
        <v>-47.458473180232353</v>
      </c>
      <c r="AQ118" s="8">
        <v>7637.6982216570905</v>
      </c>
      <c r="AR118" s="8">
        <v>617.95486176573763</v>
      </c>
      <c r="AS118" s="8">
        <v>94201.648657353348</v>
      </c>
      <c r="AT118" s="8">
        <v>102.14237905752583</v>
      </c>
      <c r="AU118" s="8">
        <v>-42.13737164184267</v>
      </c>
      <c r="AV118" s="8">
        <v>7502.2737906124876</v>
      </c>
      <c r="AW118" s="8">
        <v>601.62003879991516</v>
      </c>
      <c r="AX118" s="8">
        <v>94200.52691162363</v>
      </c>
      <c r="AY118" s="8">
        <v>96.391035300153746</v>
      </c>
      <c r="AZ118" s="8">
        <v>-45.061580595372135</v>
      </c>
      <c r="BA118" s="8">
        <v>135.42443104460241</v>
      </c>
      <c r="BB118" s="8">
        <v>16.334822965822397</v>
      </c>
      <c r="BC118" s="8">
        <v>1.1217457297145832</v>
      </c>
      <c r="BD118" s="8">
        <v>5.7513437573720969</v>
      </c>
      <c r="BE118" s="8">
        <v>2.924208953529468</v>
      </c>
    </row>
    <row r="119" spans="1:57" ht="15.3" x14ac:dyDescent="0.7">
      <c r="A119" s="9" t="s">
        <v>108</v>
      </c>
      <c r="B119" t="s">
        <v>136</v>
      </c>
      <c r="C119" t="s">
        <v>130</v>
      </c>
      <c r="D119" t="s">
        <v>131</v>
      </c>
      <c r="E119" s="6">
        <v>66.908553325159403</v>
      </c>
      <c r="F119" s="7">
        <v>0</v>
      </c>
      <c r="G119" s="7">
        <v>6</v>
      </c>
      <c r="H119" s="8">
        <v>24.756164730308978</v>
      </c>
      <c r="I119" s="8">
        <v>2.3799372417759197</v>
      </c>
      <c r="J119" s="8">
        <v>215.31841545569546</v>
      </c>
      <c r="K119" s="8">
        <v>0.35140372206373716</v>
      </c>
      <c r="L119" s="8">
        <v>-0.2943976346307014</v>
      </c>
      <c r="M119" s="8">
        <v>1.3515527771682199E-6</v>
      </c>
      <c r="N119" s="8">
        <v>3.5461533262334485E-8</v>
      </c>
      <c r="O119" s="8">
        <v>7.4479657585221138E-6</v>
      </c>
      <c r="P119" s="8">
        <v>5.9812232159492992E-12</v>
      </c>
      <c r="Q119" s="8">
        <v>1.4786790284860228E-12</v>
      </c>
      <c r="R119" s="8">
        <v>0.35996801688935759</v>
      </c>
      <c r="S119" s="8">
        <v>1.6232015036683669E-2</v>
      </c>
      <c r="T119" s="8">
        <v>0.84304777189700841</v>
      </c>
      <c r="U119" s="8">
        <v>4.436037085458068E-3</v>
      </c>
      <c r="V119" s="8">
        <v>-2.0005657444222664E-4</v>
      </c>
      <c r="W119" s="8">
        <v>3.5193899049033847E-2</v>
      </c>
      <c r="X119" s="8">
        <v>2.5070634930937229E-3</v>
      </c>
      <c r="Y119" s="8">
        <v>0</v>
      </c>
      <c r="Z119" s="8">
        <v>1.9343931851836837E-3</v>
      </c>
      <c r="AA119" s="8">
        <v>9.8355573387984323E-6</v>
      </c>
      <c r="AB119" s="8">
        <v>1.2779533685105447E-2</v>
      </c>
      <c r="AC119" s="8">
        <v>1.8761158352374699E-2</v>
      </c>
      <c r="AD119" s="8">
        <v>0.40145131995095645</v>
      </c>
      <c r="AE119" s="8">
        <v>1.8794612629037277E-3</v>
      </c>
      <c r="AF119" s="8">
        <v>-1.2980259345080923E-4</v>
      </c>
      <c r="AG119" s="8">
        <v>3.9074595141893096E-5</v>
      </c>
      <c r="AH119" s="8">
        <v>9.5010145721726354E-7</v>
      </c>
      <c r="AI119" s="8">
        <v>1.3437583570471405E-6</v>
      </c>
      <c r="AJ119" s="8">
        <v>1.2066288506659247E-7</v>
      </c>
      <c r="AK119" s="8">
        <v>2.7700141076615995E-8</v>
      </c>
      <c r="AL119" s="8">
        <v>394.09137908518886</v>
      </c>
      <c r="AM119" s="8">
        <v>32.919008235978424</v>
      </c>
      <c r="AN119" s="8">
        <v>4809.534667533595</v>
      </c>
      <c r="AO119" s="8">
        <v>5.2543286926247683</v>
      </c>
      <c r="AP119" s="8">
        <v>-2.6495787116763125</v>
      </c>
      <c r="AQ119" s="8">
        <v>426.40821034124087</v>
      </c>
      <c r="AR119" s="8">
        <v>34.500057351051943</v>
      </c>
      <c r="AS119" s="8">
        <v>5259.2227722845782</v>
      </c>
      <c r="AT119" s="8">
        <v>5.7025490913500105</v>
      </c>
      <c r="AU119" s="8">
        <v>-2.3525047349126047</v>
      </c>
      <c r="AV119" s="8">
        <v>418.84754381549783</v>
      </c>
      <c r="AW119" s="8">
        <v>33.588093769230021</v>
      </c>
      <c r="AX119" s="8">
        <v>5259.1601458786654</v>
      </c>
      <c r="AY119" s="8">
        <v>5.381454943942571</v>
      </c>
      <c r="AZ119" s="8">
        <v>-2.5157616050259937</v>
      </c>
      <c r="BA119" s="8">
        <v>7.560666525743013</v>
      </c>
      <c r="BB119" s="8">
        <v>0.91196358182192261</v>
      </c>
      <c r="BC119" s="8">
        <v>6.2626405912349206E-2</v>
      </c>
      <c r="BD119" s="8">
        <v>0.32109414740743991</v>
      </c>
      <c r="BE119" s="8">
        <v>0.16325687011338894</v>
      </c>
    </row>
    <row r="120" spans="1:57" ht="15.3" x14ac:dyDescent="0.7">
      <c r="A120" s="9" t="s">
        <v>108</v>
      </c>
      <c r="B120" t="s">
        <v>137</v>
      </c>
      <c r="C120" t="s">
        <v>130</v>
      </c>
      <c r="D120" t="s">
        <v>131</v>
      </c>
      <c r="E120" s="6">
        <v>17.947448011279999</v>
      </c>
      <c r="F120" s="7">
        <v>0</v>
      </c>
      <c r="G120" s="7">
        <v>6</v>
      </c>
      <c r="H120" s="8">
        <v>6.6405557641735991</v>
      </c>
      <c r="I120" s="8">
        <v>0.63839072576122946</v>
      </c>
      <c r="J120" s="8">
        <v>57.756682445100161</v>
      </c>
      <c r="K120" s="8">
        <v>9.425999695524255E-2</v>
      </c>
      <c r="L120" s="8">
        <v>-7.8968771249632003E-2</v>
      </c>
      <c r="M120" s="8">
        <v>3.6253844982785596E-7</v>
      </c>
      <c r="N120" s="8">
        <v>9.5121474459783993E-9</v>
      </c>
      <c r="O120" s="8">
        <v>1.9978309438444396E-6</v>
      </c>
      <c r="P120" s="8">
        <v>1.6043941675203641E-12</v>
      </c>
      <c r="Q120" s="8">
        <v>3.9663860104928796E-13</v>
      </c>
      <c r="R120" s="8">
        <v>9.6557270300686393E-2</v>
      </c>
      <c r="S120" s="8">
        <v>4.3540508875365277E-3</v>
      </c>
      <c r="T120" s="8">
        <v>0.22613784494212796</v>
      </c>
      <c r="U120" s="8">
        <v>1.1899158031478639E-3</v>
      </c>
      <c r="V120" s="8">
        <v>-5.3662869553727202E-5</v>
      </c>
      <c r="W120" s="8">
        <v>9.440357653933279E-3</v>
      </c>
      <c r="X120" s="8">
        <v>6.7249087698266149E-4</v>
      </c>
      <c r="Y120" s="8">
        <v>0</v>
      </c>
      <c r="Z120" s="8">
        <v>5.1887866945411602E-4</v>
      </c>
      <c r="AA120" s="8">
        <v>2.6382748576581598E-6</v>
      </c>
      <c r="AB120" s="8">
        <v>3.4279625701544797E-3</v>
      </c>
      <c r="AC120" s="8">
        <v>5.0324644223629124E-3</v>
      </c>
      <c r="AD120" s="8">
        <v>0.10768468806767999</v>
      </c>
      <c r="AE120" s="8">
        <v>5.0414381463685513E-4</v>
      </c>
      <c r="AF120" s="8">
        <v>-3.4818049141883201E-5</v>
      </c>
      <c r="AG120" s="8">
        <v>1.0481309638587519E-5</v>
      </c>
      <c r="AH120" s="8">
        <v>2.5485376176017599E-7</v>
      </c>
      <c r="AI120" s="8">
        <v>3.604476864956805E-7</v>
      </c>
      <c r="AJ120" s="8">
        <v>3.236642774354235E-8</v>
      </c>
      <c r="AK120" s="8">
        <v>7.4302434766699201E-9</v>
      </c>
      <c r="AL120" s="8">
        <v>105.71046878643919</v>
      </c>
      <c r="AM120" s="8">
        <v>8.8301444215497593</v>
      </c>
      <c r="AN120" s="8">
        <v>1290.1022233214214</v>
      </c>
      <c r="AO120" s="8">
        <v>1.4094130923258184</v>
      </c>
      <c r="AP120" s="8">
        <v>-0.710718941246688</v>
      </c>
      <c r="AQ120" s="8">
        <v>114.37908617588744</v>
      </c>
      <c r="AR120" s="8">
        <v>9.2542426180563062</v>
      </c>
      <c r="AS120" s="8">
        <v>1410.7258727685612</v>
      </c>
      <c r="AT120" s="8">
        <v>1.529643046553383</v>
      </c>
      <c r="AU120" s="8">
        <v>-0.63103227207660484</v>
      </c>
      <c r="AV120" s="8">
        <v>112.35102455061279</v>
      </c>
      <c r="AW120" s="8">
        <v>9.0096189016625594</v>
      </c>
      <c r="AX120" s="8">
        <v>1410.7090739572227</v>
      </c>
      <c r="AY120" s="8">
        <v>1.4435132435472504</v>
      </c>
      <c r="AZ120" s="8">
        <v>-0.67482404522412798</v>
      </c>
      <c r="BA120" s="8">
        <v>2.0280616252746397</v>
      </c>
      <c r="BB120" s="8">
        <v>0.24462371639374639</v>
      </c>
      <c r="BC120" s="8">
        <v>1.6798811338558081E-2</v>
      </c>
      <c r="BD120" s="8">
        <v>8.612980300613271E-2</v>
      </c>
      <c r="BE120" s="8">
        <v>4.3791773147523194E-2</v>
      </c>
    </row>
    <row r="121" spans="1:57" ht="15.3" x14ac:dyDescent="0.7">
      <c r="A121" s="9" t="s">
        <v>108</v>
      </c>
      <c r="B121" t="s">
        <v>138</v>
      </c>
      <c r="C121" t="s">
        <v>130</v>
      </c>
      <c r="D121" t="s">
        <v>131</v>
      </c>
      <c r="E121" s="6">
        <v>30.6094724889651</v>
      </c>
      <c r="F121" s="7">
        <v>0</v>
      </c>
      <c r="G121" s="7">
        <v>6</v>
      </c>
      <c r="H121" s="8">
        <v>11.325504820917088</v>
      </c>
      <c r="I121" s="8">
        <v>1.0887789364324885</v>
      </c>
      <c r="J121" s="8">
        <v>98.504343416738593</v>
      </c>
      <c r="K121" s="8">
        <v>0.1607609495120447</v>
      </c>
      <c r="L121" s="8">
        <v>-0.13468167895144645</v>
      </c>
      <c r="M121" s="8">
        <v>6.1831134427709501E-7</v>
      </c>
      <c r="N121" s="8">
        <v>1.6223020419151503E-8</v>
      </c>
      <c r="O121" s="8">
        <v>3.4073117957926434E-6</v>
      </c>
      <c r="P121" s="8">
        <v>2.7363031836785461E-12</v>
      </c>
      <c r="Q121" s="8">
        <v>6.7646934200612865E-13</v>
      </c>
      <c r="R121" s="8">
        <v>0.16467896199063226</v>
      </c>
      <c r="S121" s="8">
        <v>7.4258580258229328E-3</v>
      </c>
      <c r="T121" s="8">
        <v>0.38567935336096026</v>
      </c>
      <c r="U121" s="8">
        <v>2.0294080260183861E-3</v>
      </c>
      <c r="V121" s="8">
        <v>-9.1522322742005656E-5</v>
      </c>
      <c r="W121" s="8">
        <v>1.6100582529195641E-2</v>
      </c>
      <c r="X121" s="8">
        <v>1.1469369341615223E-3</v>
      </c>
      <c r="Y121" s="8">
        <v>0</v>
      </c>
      <c r="Z121" s="8">
        <v>8.8495045912847007E-4</v>
      </c>
      <c r="AA121" s="8">
        <v>4.4995924558778695E-6</v>
      </c>
      <c r="AB121" s="8">
        <v>5.8464092453923344E-3</v>
      </c>
      <c r="AC121" s="8">
        <v>8.582896085905815E-3</v>
      </c>
      <c r="AD121" s="8">
        <v>0.18365683493379062</v>
      </c>
      <c r="AE121" s="8">
        <v>8.5982008221502967E-4</v>
      </c>
      <c r="AF121" s="8">
        <v>-5.9382376628592295E-5</v>
      </c>
      <c r="AG121" s="8">
        <v>1.7875931933555619E-5</v>
      </c>
      <c r="AH121" s="8">
        <v>4.346545093433044E-7</v>
      </c>
      <c r="AI121" s="8">
        <v>6.1474553577568919E-7</v>
      </c>
      <c r="AJ121" s="8">
        <v>5.5201122686599658E-8</v>
      </c>
      <c r="AK121" s="8">
        <v>1.2672321610431552E-8</v>
      </c>
      <c r="AL121" s="8">
        <v>180.28979296000443</v>
      </c>
      <c r="AM121" s="8">
        <v>15.059860464570828</v>
      </c>
      <c r="AN121" s="8">
        <v>2200.2765233191171</v>
      </c>
      <c r="AO121" s="8">
        <v>2.4037618745584295</v>
      </c>
      <c r="AP121" s="8">
        <v>-1.212135110563018</v>
      </c>
      <c r="AQ121" s="8">
        <v>195.07416817217458</v>
      </c>
      <c r="AR121" s="8">
        <v>15.783162299485076</v>
      </c>
      <c r="AS121" s="8">
        <v>2406.000828911212</v>
      </c>
      <c r="AT121" s="8">
        <v>2.6088147307620067</v>
      </c>
      <c r="AU121" s="8">
        <v>-1.0762290527120131</v>
      </c>
      <c r="AV121" s="8">
        <v>191.61529778092151</v>
      </c>
      <c r="AW121" s="8">
        <v>15.365955189460481</v>
      </c>
      <c r="AX121" s="8">
        <v>2405.9721784449621</v>
      </c>
      <c r="AY121" s="8">
        <v>2.4619198722874631</v>
      </c>
      <c r="AZ121" s="8">
        <v>-1.1509161655850877</v>
      </c>
      <c r="BA121" s="8">
        <v>3.4588703912530563</v>
      </c>
      <c r="BB121" s="8">
        <v>0.41720711002459432</v>
      </c>
      <c r="BC121" s="8">
        <v>2.8650466249671339E-2</v>
      </c>
      <c r="BD121" s="8">
        <v>0.1468948584745435</v>
      </c>
      <c r="BE121" s="8">
        <v>7.4687112873074835E-2</v>
      </c>
    </row>
    <row r="122" spans="1:57" ht="15.3" x14ac:dyDescent="0.7">
      <c r="A122" s="9" t="s">
        <v>108</v>
      </c>
      <c r="B122" t="s">
        <v>139</v>
      </c>
      <c r="C122" t="s">
        <v>130</v>
      </c>
      <c r="D122" t="s">
        <v>131</v>
      </c>
      <c r="E122" s="6">
        <v>2370.75834151544</v>
      </c>
      <c r="F122" s="7">
        <v>0</v>
      </c>
      <c r="G122" s="7">
        <v>6</v>
      </c>
      <c r="H122" s="8">
        <v>877.18058636071282</v>
      </c>
      <c r="I122" s="8">
        <v>84.327874207704198</v>
      </c>
      <c r="J122" s="8">
        <v>7629.3374188308371</v>
      </c>
      <c r="K122" s="8">
        <v>12.45122280963909</v>
      </c>
      <c r="L122" s="8">
        <v>-10.431336702667936</v>
      </c>
      <c r="M122" s="8">
        <v>4.7889318498611885E-5</v>
      </c>
      <c r="N122" s="8">
        <v>1.2565019210031832E-6</v>
      </c>
      <c r="O122" s="8">
        <v>2.6390238724079606E-4</v>
      </c>
      <c r="P122" s="8">
        <v>2.1193157118143123E-10</v>
      </c>
      <c r="Q122" s="8">
        <v>5.2393759347491219E-11</v>
      </c>
      <c r="R122" s="8">
        <v>12.754679877353068</v>
      </c>
      <c r="S122" s="8">
        <v>0.57514597365164566</v>
      </c>
      <c r="T122" s="8">
        <v>29.87155510309454</v>
      </c>
      <c r="U122" s="8">
        <v>0.15718127804247367</v>
      </c>
      <c r="V122" s="8">
        <v>-7.0885674411311659E-3</v>
      </c>
      <c r="W122" s="8">
        <v>1.2470188876371213</v>
      </c>
      <c r="X122" s="8">
        <v>8.8832315056583538E-2</v>
      </c>
      <c r="Y122" s="8">
        <v>0</v>
      </c>
      <c r="Z122" s="8">
        <v>6.8540994411552883E-2</v>
      </c>
      <c r="AA122" s="8">
        <v>3.4850147620276968E-4</v>
      </c>
      <c r="AB122" s="8">
        <v>0.45281484322944904</v>
      </c>
      <c r="AC122" s="8">
        <v>0.66476063896092941</v>
      </c>
      <c r="AD122" s="8">
        <v>14.22455004909264</v>
      </c>
      <c r="AE122" s="8">
        <v>6.6594601813168702E-2</v>
      </c>
      <c r="AF122" s="8">
        <v>-4.5992711825399539E-3</v>
      </c>
      <c r="AG122" s="8">
        <v>1.3845228714450171E-3</v>
      </c>
      <c r="AH122" s="8">
        <v>3.3664768449519249E-5</v>
      </c>
      <c r="AI122" s="8">
        <v>4.7613140258297482E-5</v>
      </c>
      <c r="AJ122" s="8">
        <v>4.2754255930889441E-6</v>
      </c>
      <c r="AK122" s="8">
        <v>9.8149395338739224E-7</v>
      </c>
      <c r="AL122" s="8">
        <v>13963.766631525941</v>
      </c>
      <c r="AM122" s="8">
        <v>1166.4131040255963</v>
      </c>
      <c r="AN122" s="8">
        <v>170415.34848991287</v>
      </c>
      <c r="AO122" s="8">
        <v>186.17565255920749</v>
      </c>
      <c r="AP122" s="8">
        <v>-93.882030324011424</v>
      </c>
      <c r="AQ122" s="8">
        <v>15108.842910477899</v>
      </c>
      <c r="AR122" s="8">
        <v>1222.4341236356063</v>
      </c>
      <c r="AS122" s="8">
        <v>186349.06357470425</v>
      </c>
      <c r="AT122" s="8">
        <v>202.05736268901944</v>
      </c>
      <c r="AU122" s="8">
        <v>-83.35586328768288</v>
      </c>
      <c r="AV122" s="8">
        <v>14840.947217886654</v>
      </c>
      <c r="AW122" s="8">
        <v>1190.1206874407508</v>
      </c>
      <c r="AX122" s="8">
        <v>186346.84454489659</v>
      </c>
      <c r="AY122" s="8">
        <v>190.68009340808683</v>
      </c>
      <c r="AZ122" s="8">
        <v>-89.140513640980544</v>
      </c>
      <c r="BA122" s="8">
        <v>267.89569259124471</v>
      </c>
      <c r="BB122" s="8">
        <v>32.313436194855448</v>
      </c>
      <c r="BC122" s="8">
        <v>2.219029807658452</v>
      </c>
      <c r="BD122" s="8">
        <v>11.377269280932595</v>
      </c>
      <c r="BE122" s="8">
        <v>5.784650353297673</v>
      </c>
    </row>
    <row r="123" spans="1:57" ht="15.3" x14ac:dyDescent="0.7">
      <c r="A123" s="9" t="s">
        <v>108</v>
      </c>
      <c r="B123" t="s">
        <v>140</v>
      </c>
      <c r="C123" t="s">
        <v>130</v>
      </c>
      <c r="D123" t="s">
        <v>131</v>
      </c>
      <c r="E123" s="6">
        <v>323.50021854585498</v>
      </c>
      <c r="F123" s="7">
        <v>0</v>
      </c>
      <c r="G123" s="7">
        <v>6</v>
      </c>
      <c r="H123" s="8">
        <v>119.69508086196635</v>
      </c>
      <c r="I123" s="8">
        <v>11.50690277367606</v>
      </c>
      <c r="J123" s="8">
        <v>1041.0560533024159</v>
      </c>
      <c r="K123" s="8">
        <v>1.6990231478028301</v>
      </c>
      <c r="L123" s="8">
        <v>-1.423400961601762</v>
      </c>
      <c r="M123" s="8">
        <v>6.5347044146262703E-6</v>
      </c>
      <c r="N123" s="8">
        <v>1.7145511582930316E-7</v>
      </c>
      <c r="O123" s="8">
        <v>3.601062092756297E-5</v>
      </c>
      <c r="P123" s="8">
        <v>2.8918978536688159E-11</v>
      </c>
      <c r="Q123" s="8">
        <v>7.1493548298633947E-12</v>
      </c>
      <c r="R123" s="8">
        <v>1.7404311757766999</v>
      </c>
      <c r="S123" s="8">
        <v>7.8481153019224412E-2</v>
      </c>
      <c r="T123" s="8">
        <v>4.0761027536777723</v>
      </c>
      <c r="U123" s="8">
        <v>2.1448064489590184E-2</v>
      </c>
      <c r="V123" s="8">
        <v>-9.6726565345210647E-4</v>
      </c>
      <c r="W123" s="8">
        <v>0.17016111495511971</v>
      </c>
      <c r="X123" s="8">
        <v>1.2121553188913186E-2</v>
      </c>
      <c r="Y123" s="8">
        <v>0</v>
      </c>
      <c r="Z123" s="8">
        <v>9.3527148183792132E-3</v>
      </c>
      <c r="AA123" s="8">
        <v>4.7554532126240687E-5</v>
      </c>
      <c r="AB123" s="8">
        <v>6.1788541742258306E-2</v>
      </c>
      <c r="AC123" s="8">
        <v>9.0709461280257753E-2</v>
      </c>
      <c r="AD123" s="8">
        <v>1.9410013112751299</v>
      </c>
      <c r="AE123" s="8">
        <v>9.0871211389530662E-3</v>
      </c>
      <c r="AF123" s="8">
        <v>-6.2759042397895863E-4</v>
      </c>
      <c r="AG123" s="8">
        <v>1.8892412763077933E-4</v>
      </c>
      <c r="AH123" s="8">
        <v>4.5937031033511406E-6</v>
      </c>
      <c r="AI123" s="8">
        <v>6.4970187005090705E-6</v>
      </c>
      <c r="AJ123" s="8">
        <v>5.8340029412559487E-7</v>
      </c>
      <c r="AK123" s="8">
        <v>1.3392909047798396E-7</v>
      </c>
      <c r="AL123" s="8">
        <v>1905.4162872350857</v>
      </c>
      <c r="AM123" s="8">
        <v>159.16210752456064</v>
      </c>
      <c r="AN123" s="8">
        <v>23253.910579858995</v>
      </c>
      <c r="AO123" s="8">
        <v>25.404472162405991</v>
      </c>
      <c r="AP123" s="8">
        <v>-12.810608654415859</v>
      </c>
      <c r="AQ123" s="8">
        <v>2061.666892792734</v>
      </c>
      <c r="AR123" s="8">
        <v>166.8064176887992</v>
      </c>
      <c r="AS123" s="8">
        <v>25428.134844691696</v>
      </c>
      <c r="AT123" s="8">
        <v>27.571600126444675</v>
      </c>
      <c r="AU123" s="8">
        <v>-11.374267684072262</v>
      </c>
      <c r="AV123" s="8">
        <v>2025.111368097052</v>
      </c>
      <c r="AW123" s="8">
        <v>162.39710971001921</v>
      </c>
      <c r="AX123" s="8">
        <v>25427.832048487136</v>
      </c>
      <c r="AY123" s="8">
        <v>26.019122577643117</v>
      </c>
      <c r="AZ123" s="8">
        <v>-12.163608217324148</v>
      </c>
      <c r="BA123" s="8">
        <v>36.555524695681612</v>
      </c>
      <c r="BB123" s="8">
        <v>4.4093079787800029</v>
      </c>
      <c r="BC123" s="8">
        <v>0.30279620455892031</v>
      </c>
      <c r="BD123" s="8">
        <v>1.5524775488015579</v>
      </c>
      <c r="BE123" s="8">
        <v>0.78934053325188613</v>
      </c>
    </row>
    <row r="124" spans="1:57" ht="15.3" x14ac:dyDescent="0.7">
      <c r="A124" s="9" t="s">
        <v>108</v>
      </c>
      <c r="B124" t="s">
        <v>144</v>
      </c>
      <c r="C124" t="s">
        <v>130</v>
      </c>
      <c r="D124" t="s">
        <v>131</v>
      </c>
      <c r="E124" s="6">
        <v>572.20161228052905</v>
      </c>
      <c r="F124" s="7">
        <v>0</v>
      </c>
      <c r="G124" s="7">
        <v>6</v>
      </c>
      <c r="H124" s="8">
        <v>211.71459654379575</v>
      </c>
      <c r="I124" s="8">
        <v>20.353211348818416</v>
      </c>
      <c r="J124" s="8">
        <v>1841.4020084799706</v>
      </c>
      <c r="K124" s="8">
        <v>3.0052028676973386</v>
      </c>
      <c r="L124" s="8">
        <v>-2.5176870940343279</v>
      </c>
      <c r="M124" s="8">
        <v>1.1558472568066686E-5</v>
      </c>
      <c r="N124" s="8">
        <v>3.0326685450868041E-7</v>
      </c>
      <c r="O124" s="8">
        <v>6.3694965791974461E-5</v>
      </c>
      <c r="P124" s="8">
        <v>5.1151390928205609E-11</v>
      </c>
      <c r="Q124" s="8">
        <v>1.2645655631399691E-11</v>
      </c>
      <c r="R124" s="8">
        <v>3.0784446740692464</v>
      </c>
      <c r="S124" s="8">
        <v>0.13881611113925635</v>
      </c>
      <c r="T124" s="8">
        <v>7.2097403147346659</v>
      </c>
      <c r="U124" s="8">
        <v>3.7936966894199078E-2</v>
      </c>
      <c r="V124" s="8">
        <v>-1.7108828207187819E-3</v>
      </c>
      <c r="W124" s="8">
        <v>0.3009780480595583</v>
      </c>
      <c r="X124" s="8">
        <v>2.1440394412151422E-2</v>
      </c>
      <c r="Y124" s="8">
        <v>0</v>
      </c>
      <c r="Z124" s="8">
        <v>1.6542920812642376E-2</v>
      </c>
      <c r="AA124" s="8">
        <v>8.4113637005237769E-5</v>
      </c>
      <c r="AB124" s="8">
        <v>0.10929050794558105</v>
      </c>
      <c r="AC124" s="8">
        <v>0.16044533208346037</v>
      </c>
      <c r="AD124" s="8">
        <v>3.4332096736831748</v>
      </c>
      <c r="AE124" s="8">
        <v>1.6073143288960062E-2</v>
      </c>
      <c r="AF124" s="8">
        <v>-1.1100711278242265E-3</v>
      </c>
      <c r="AG124" s="8">
        <v>3.3416574157182899E-4</v>
      </c>
      <c r="AH124" s="8">
        <v>8.125262894383513E-6</v>
      </c>
      <c r="AI124" s="8">
        <v>1.1491814726304678E-5</v>
      </c>
      <c r="AJ124" s="8">
        <v>1.0319083875867061E-6</v>
      </c>
      <c r="AK124" s="8">
        <v>2.3689146748413905E-7</v>
      </c>
      <c r="AL124" s="8">
        <v>3370.2674963323161</v>
      </c>
      <c r="AM124" s="8">
        <v>281.52319324202028</v>
      </c>
      <c r="AN124" s="8">
        <v>41131.116341847242</v>
      </c>
      <c r="AO124" s="8">
        <v>44.934992612389948</v>
      </c>
      <c r="AP124" s="8">
        <v>-22.659183846308952</v>
      </c>
      <c r="AQ124" s="8">
        <v>3646.6408750638116</v>
      </c>
      <c r="AR124" s="8">
        <v>295.0443173402092</v>
      </c>
      <c r="AS124" s="8">
        <v>44976.846757081483</v>
      </c>
      <c r="AT124" s="8">
        <v>48.768171213057208</v>
      </c>
      <c r="AU124" s="8">
        <v>-20.118608687783404</v>
      </c>
      <c r="AV124" s="8">
        <v>3581.9820928761119</v>
      </c>
      <c r="AW124" s="8">
        <v>287.2452093648256</v>
      </c>
      <c r="AX124" s="8">
        <v>44976.311176372386</v>
      </c>
      <c r="AY124" s="8">
        <v>46.022175675722956</v>
      </c>
      <c r="AZ124" s="8">
        <v>-21.514780621747892</v>
      </c>
      <c r="BA124" s="8">
        <v>64.658782187699785</v>
      </c>
      <c r="BB124" s="8">
        <v>7.7991079753836106</v>
      </c>
      <c r="BC124" s="8">
        <v>0.53558070909457534</v>
      </c>
      <c r="BD124" s="8">
        <v>2.7459955373342586</v>
      </c>
      <c r="BE124" s="8">
        <v>1.3961719339644909</v>
      </c>
    </row>
    <row r="125" spans="1:57" ht="15.3" x14ac:dyDescent="0.7">
      <c r="A125" s="9" t="s">
        <v>108</v>
      </c>
      <c r="B125" t="s">
        <v>147</v>
      </c>
      <c r="C125" t="s">
        <v>130</v>
      </c>
      <c r="D125" t="s">
        <v>131</v>
      </c>
      <c r="E125" s="6">
        <v>209.24456201814601</v>
      </c>
      <c r="F125" s="7">
        <v>0</v>
      </c>
      <c r="G125" s="7">
        <v>6</v>
      </c>
      <c r="H125" s="8">
        <v>77.420487946714019</v>
      </c>
      <c r="I125" s="8">
        <v>7.4428290709854528</v>
      </c>
      <c r="J125" s="8">
        <v>673.36992503059571</v>
      </c>
      <c r="K125" s="8">
        <v>1.0989524397193029</v>
      </c>
      <c r="L125" s="8">
        <v>-0.92067607287984254</v>
      </c>
      <c r="M125" s="8">
        <v>4.2267401527665492E-6</v>
      </c>
      <c r="N125" s="8">
        <v>1.1089961786961739E-7</v>
      </c>
      <c r="O125" s="8">
        <v>2.3292183967787134E-5</v>
      </c>
      <c r="P125" s="8">
        <v>1.8705208377050144E-11</v>
      </c>
      <c r="Q125" s="8">
        <v>4.6243048206010264E-12</v>
      </c>
      <c r="R125" s="8">
        <v>1.1257357436576256</v>
      </c>
      <c r="S125" s="8">
        <v>5.0762730745602218E-2</v>
      </c>
      <c r="T125" s="8">
        <v>2.6364814814286399</v>
      </c>
      <c r="U125" s="8">
        <v>1.387291446180308E-2</v>
      </c>
      <c r="V125" s="8">
        <v>-6.2564124043425662E-4</v>
      </c>
      <c r="W125" s="8">
        <v>0.11006263962154481</v>
      </c>
      <c r="X125" s="8">
        <v>7.8403937388199316E-3</v>
      </c>
      <c r="Y125" s="8">
        <v>0</v>
      </c>
      <c r="Z125" s="8">
        <v>6.0494695325066196E-3</v>
      </c>
      <c r="AA125" s="8">
        <v>3.0758950616667468E-5</v>
      </c>
      <c r="AB125" s="8">
        <v>3.9965711345465893E-2</v>
      </c>
      <c r="AC125" s="8">
        <v>5.8672175189888147E-2</v>
      </c>
      <c r="AD125" s="8">
        <v>1.2554673721088763</v>
      </c>
      <c r="AE125" s="8">
        <v>5.8776797470897219E-3</v>
      </c>
      <c r="AF125" s="8">
        <v>-4.0593445031520325E-4</v>
      </c>
      <c r="AG125" s="8">
        <v>1.2219882421859727E-4</v>
      </c>
      <c r="AH125" s="8">
        <v>2.9712727806576734E-6</v>
      </c>
      <c r="AI125" s="8">
        <v>4.2023644945977841E-6</v>
      </c>
      <c r="AJ125" s="8">
        <v>3.773516431435245E-7</v>
      </c>
      <c r="AK125" s="8">
        <v>8.6627248675512453E-8</v>
      </c>
      <c r="AL125" s="8">
        <v>1232.4504702868799</v>
      </c>
      <c r="AM125" s="8">
        <v>102.94832451292784</v>
      </c>
      <c r="AN125" s="8">
        <v>15040.961506497482</v>
      </c>
      <c r="AO125" s="8">
        <v>16.431975455285006</v>
      </c>
      <c r="AP125" s="8">
        <v>-8.2860846559185823</v>
      </c>
      <c r="AQ125" s="8">
        <v>1333.5155937416446</v>
      </c>
      <c r="AR125" s="8">
        <v>107.89277351341664</v>
      </c>
      <c r="AS125" s="8">
        <v>16447.28081616947</v>
      </c>
      <c r="AT125" s="8">
        <v>17.833704776244566</v>
      </c>
      <c r="AU125" s="8">
        <v>-7.3570388005580147</v>
      </c>
      <c r="AV125" s="8">
        <v>1309.8709582335939</v>
      </c>
      <c r="AW125" s="8">
        <v>105.04077013310931</v>
      </c>
      <c r="AX125" s="8">
        <v>16447.084963259422</v>
      </c>
      <c r="AY125" s="8">
        <v>16.829540123119486</v>
      </c>
      <c r="AZ125" s="8">
        <v>-7.8675955318822908</v>
      </c>
      <c r="BA125" s="8">
        <v>23.644635508050499</v>
      </c>
      <c r="BB125" s="8">
        <v>2.8520033803073299</v>
      </c>
      <c r="BC125" s="8">
        <v>0.1958529100489847</v>
      </c>
      <c r="BD125" s="8">
        <v>1.0041646531250825</v>
      </c>
      <c r="BE125" s="8">
        <v>0.51055673132427626</v>
      </c>
    </row>
    <row r="126" spans="1:57" ht="15.3" x14ac:dyDescent="0.7">
      <c r="A126" s="9" t="s">
        <v>108</v>
      </c>
      <c r="B126" t="s">
        <v>150</v>
      </c>
      <c r="C126" t="s">
        <v>130</v>
      </c>
      <c r="D126" t="s">
        <v>131</v>
      </c>
      <c r="E126" s="6">
        <v>319.88992665522301</v>
      </c>
      <c r="F126" s="7">
        <v>0</v>
      </c>
      <c r="G126" s="7">
        <v>6</v>
      </c>
      <c r="H126" s="8">
        <v>118.3592728624325</v>
      </c>
      <c r="I126" s="8">
        <v>11.378484691126282</v>
      </c>
      <c r="J126" s="8">
        <v>1029.4377729691732</v>
      </c>
      <c r="K126" s="8">
        <v>1.6800618947932311</v>
      </c>
      <c r="L126" s="8">
        <v>-1.4075156772829813</v>
      </c>
      <c r="M126" s="8">
        <v>6.4617765184355048E-6</v>
      </c>
      <c r="N126" s="8">
        <v>1.6954166112726819E-7</v>
      </c>
      <c r="O126" s="8">
        <v>3.5608739119582143E-5</v>
      </c>
      <c r="P126" s="8">
        <v>2.8596240103417003E-11</v>
      </c>
      <c r="Q126" s="8">
        <v>7.0695673790804281E-12</v>
      </c>
      <c r="R126" s="8">
        <v>1.7210078054050999</v>
      </c>
      <c r="S126" s="8">
        <v>7.7605296206557095E-2</v>
      </c>
      <c r="T126" s="8">
        <v>4.0306130758558094</v>
      </c>
      <c r="U126" s="8">
        <v>2.1208702137241284E-2</v>
      </c>
      <c r="V126" s="8">
        <v>-9.5647088069911689E-4</v>
      </c>
      <c r="W126" s="8">
        <v>0.16826210142064729</v>
      </c>
      <c r="X126" s="8">
        <v>1.1986275551771206E-2</v>
      </c>
      <c r="Y126" s="8">
        <v>0</v>
      </c>
      <c r="Z126" s="8">
        <v>9.2483376695291532E-3</v>
      </c>
      <c r="AA126" s="8">
        <v>4.7023819218317783E-5</v>
      </c>
      <c r="AB126" s="8">
        <v>6.1098975991147594E-2</v>
      </c>
      <c r="AC126" s="8">
        <v>8.9697135434124539E-2</v>
      </c>
      <c r="AD126" s="8">
        <v>1.9193395599313381</v>
      </c>
      <c r="AE126" s="8">
        <v>8.9857080397452143E-3</v>
      </c>
      <c r="AF126" s="8">
        <v>-6.2058645771113268E-4</v>
      </c>
      <c r="AG126" s="8">
        <v>1.8681571716665024E-4</v>
      </c>
      <c r="AH126" s="8">
        <v>4.5424369585041662E-6</v>
      </c>
      <c r="AI126" s="8">
        <v>6.4245113803187828E-6</v>
      </c>
      <c r="AJ126" s="8">
        <v>5.7688949373002915E-7</v>
      </c>
      <c r="AK126" s="8">
        <v>1.3243442963526232E-7</v>
      </c>
      <c r="AL126" s="8">
        <v>1884.1516679992635</v>
      </c>
      <c r="AM126" s="8">
        <v>157.38584391436973</v>
      </c>
      <c r="AN126" s="8">
        <v>22994.394820737351</v>
      </c>
      <c r="AO126" s="8">
        <v>25.120955940234662</v>
      </c>
      <c r="AP126" s="8">
        <v>-12.667641095546832</v>
      </c>
      <c r="AQ126" s="8">
        <v>2038.6585025737363</v>
      </c>
      <c r="AR126" s="8">
        <v>164.94484288123266</v>
      </c>
      <c r="AS126" s="8">
        <v>25144.354544831793</v>
      </c>
      <c r="AT126" s="8">
        <v>27.263898558898003</v>
      </c>
      <c r="AU126" s="8">
        <v>-11.247329821197642</v>
      </c>
      <c r="AV126" s="8">
        <v>2002.5109408616959</v>
      </c>
      <c r="AW126" s="8">
        <v>160.58474318092195</v>
      </c>
      <c r="AX126" s="8">
        <v>25144.055127860443</v>
      </c>
      <c r="AY126" s="8">
        <v>25.728746800879588</v>
      </c>
      <c r="AZ126" s="8">
        <v>-12.027861242236385</v>
      </c>
      <c r="BA126" s="8">
        <v>36.147561712040201</v>
      </c>
      <c r="BB126" s="8">
        <v>4.3600997003106894</v>
      </c>
      <c r="BC126" s="8">
        <v>0.2994169713492888</v>
      </c>
      <c r="BD126" s="8">
        <v>1.5351517580184151</v>
      </c>
      <c r="BE126" s="8">
        <v>0.78053142103874407</v>
      </c>
    </row>
    <row r="127" spans="1:57" ht="15.3" x14ac:dyDescent="0.7">
      <c r="A127" s="9" t="s">
        <v>108</v>
      </c>
      <c r="B127" t="s">
        <v>152</v>
      </c>
      <c r="C127" t="s">
        <v>130</v>
      </c>
      <c r="D127" t="s">
        <v>131</v>
      </c>
      <c r="E127" s="6">
        <v>393.26634937959699</v>
      </c>
      <c r="F127" s="7">
        <v>0</v>
      </c>
      <c r="G127" s="7">
        <v>6</v>
      </c>
      <c r="H127" s="8">
        <v>145.50854927045089</v>
      </c>
      <c r="I127" s="8">
        <v>13.988484047432264</v>
      </c>
      <c r="J127" s="8">
        <v>1265.5704389384812</v>
      </c>
      <c r="K127" s="8">
        <v>2.0654348669416431</v>
      </c>
      <c r="L127" s="8">
        <v>-1.7303719372702269</v>
      </c>
      <c r="M127" s="8">
        <v>7.943980257467859E-6</v>
      </c>
      <c r="N127" s="8">
        <v>2.0843116517118643E-7</v>
      </c>
      <c r="O127" s="8">
        <v>4.3776679640999467E-5</v>
      </c>
      <c r="P127" s="8">
        <v>3.5155652036439693E-11</v>
      </c>
      <c r="Q127" s="8">
        <v>8.6911863212890934E-12</v>
      </c>
      <c r="R127" s="8">
        <v>2.1157729596622321</v>
      </c>
      <c r="S127" s="8">
        <v>9.5406416359490223E-2</v>
      </c>
      <c r="T127" s="8">
        <v>4.955156002182922</v>
      </c>
      <c r="U127" s="8">
        <v>2.6073558963867281E-2</v>
      </c>
      <c r="V127" s="8">
        <v>-1.1758663846449951E-3</v>
      </c>
      <c r="W127" s="8">
        <v>0.20685809977366801</v>
      </c>
      <c r="X127" s="8">
        <v>1.4735690111253499E-2</v>
      </c>
      <c r="Y127" s="8">
        <v>0</v>
      </c>
      <c r="Z127" s="8">
        <v>1.1369723426913529E-2</v>
      </c>
      <c r="AA127" s="8">
        <v>5.781015335880076E-5</v>
      </c>
      <c r="AB127" s="8">
        <v>7.5113872731503023E-2</v>
      </c>
      <c r="AC127" s="8">
        <v>0.11027188436603901</v>
      </c>
      <c r="AD127" s="8">
        <v>2.359598096277582</v>
      </c>
      <c r="AE127" s="8">
        <v>1.104685175407288E-2</v>
      </c>
      <c r="AF127" s="8">
        <v>-7.629367177964182E-4</v>
      </c>
      <c r="AG127" s="8">
        <v>2.2966754803768465E-4</v>
      </c>
      <c r="AH127" s="8">
        <v>5.5843821611902769E-6</v>
      </c>
      <c r="AI127" s="8">
        <v>7.8981672336583141E-6</v>
      </c>
      <c r="AJ127" s="8">
        <v>7.0921653447116522E-7</v>
      </c>
      <c r="AK127" s="8">
        <v>1.6281226864315316E-7</v>
      </c>
      <c r="AL127" s="8">
        <v>2316.3387978458263</v>
      </c>
      <c r="AM127" s="8">
        <v>193.48704389476171</v>
      </c>
      <c r="AN127" s="8">
        <v>28268.854233384289</v>
      </c>
      <c r="AO127" s="8">
        <v>30.883206416779753</v>
      </c>
      <c r="AP127" s="8">
        <v>-15.573347435432042</v>
      </c>
      <c r="AQ127" s="8">
        <v>2506.2864445961718</v>
      </c>
      <c r="AR127" s="8">
        <v>202.7799277306016</v>
      </c>
      <c r="AS127" s="8">
        <v>30911.972198518193</v>
      </c>
      <c r="AT127" s="8">
        <v>33.517697691273675</v>
      </c>
      <c r="AU127" s="8">
        <v>-13.827244844186632</v>
      </c>
      <c r="AV127" s="8">
        <v>2461.847347116277</v>
      </c>
      <c r="AW127" s="8">
        <v>197.4197073885577</v>
      </c>
      <c r="AX127" s="8">
        <v>30911.604101215173</v>
      </c>
      <c r="AY127" s="8">
        <v>31.630412480600988</v>
      </c>
      <c r="AZ127" s="8">
        <v>-14.786814736672847</v>
      </c>
      <c r="BA127" s="8">
        <v>44.439097479894464</v>
      </c>
      <c r="BB127" s="8">
        <v>5.360220342043907</v>
      </c>
      <c r="BC127" s="8">
        <v>0.36809730301930288</v>
      </c>
      <c r="BD127" s="8">
        <v>1.8872852106726856</v>
      </c>
      <c r="BE127" s="8">
        <v>0.9595698924862166</v>
      </c>
    </row>
    <row r="128" spans="1:57" ht="15.3" x14ac:dyDescent="0.7">
      <c r="A128" s="9" t="s">
        <v>108</v>
      </c>
      <c r="B128" t="s">
        <v>155</v>
      </c>
      <c r="C128" t="s">
        <v>130</v>
      </c>
      <c r="D128" t="s">
        <v>131</v>
      </c>
      <c r="E128" s="6">
        <v>4570.4132992275599</v>
      </c>
      <c r="F128" s="7">
        <v>0</v>
      </c>
      <c r="G128" s="7">
        <v>6</v>
      </c>
      <c r="H128" s="8">
        <v>1691.0529207141972</v>
      </c>
      <c r="I128" s="8">
        <v>162.56960105352431</v>
      </c>
      <c r="J128" s="8">
        <v>14708.047038244211</v>
      </c>
      <c r="K128" s="8">
        <v>24.003810647543144</v>
      </c>
      <c r="L128" s="8">
        <v>-20.109818516601266</v>
      </c>
      <c r="M128" s="8">
        <v>9.2322348644396706E-5</v>
      </c>
      <c r="N128" s="8">
        <v>2.422319048590607E-6</v>
      </c>
      <c r="O128" s="8">
        <v>5.0875829865149535E-4</v>
      </c>
      <c r="P128" s="8">
        <v>4.0856752647114848E-10</v>
      </c>
      <c r="Q128" s="8">
        <v>1.0100613391292907E-10</v>
      </c>
      <c r="R128" s="8">
        <v>24.588823549844275</v>
      </c>
      <c r="S128" s="8">
        <v>1.1087822663926059</v>
      </c>
      <c r="T128" s="8">
        <v>57.587207570267253</v>
      </c>
      <c r="U128" s="8">
        <v>0.30301840173878725</v>
      </c>
      <c r="V128" s="8">
        <v>-1.3665535764690404E-2</v>
      </c>
      <c r="W128" s="8">
        <v>2.4040373953936967</v>
      </c>
      <c r="X128" s="8">
        <v>0.17125338632205667</v>
      </c>
      <c r="Y128" s="8">
        <v>0</v>
      </c>
      <c r="Z128" s="8">
        <v>0.13213521889396798</v>
      </c>
      <c r="AA128" s="8">
        <v>6.7185075498645138E-4</v>
      </c>
      <c r="AB128" s="8">
        <v>0.87294894015246394</v>
      </c>
      <c r="AC128" s="8">
        <v>1.2815438891034079</v>
      </c>
      <c r="AD128" s="8">
        <v>27.422479795365362</v>
      </c>
      <c r="AE128" s="8">
        <v>0.12838290957530216</v>
      </c>
      <c r="AF128" s="8">
        <v>-8.8666018005014672E-3</v>
      </c>
      <c r="AG128" s="8">
        <v>2.6691213667488951E-3</v>
      </c>
      <c r="AH128" s="8">
        <v>6.4899868849031353E-5</v>
      </c>
      <c r="AI128" s="8">
        <v>9.1789924617710235E-5</v>
      </c>
      <c r="AJ128" s="8">
        <v>8.2422833438269812E-6</v>
      </c>
      <c r="AK128" s="8">
        <v>1.8921511058802098E-6</v>
      </c>
      <c r="AL128" s="8">
        <v>26919.734332450327</v>
      </c>
      <c r="AM128" s="8">
        <v>2248.6433432199597</v>
      </c>
      <c r="AN128" s="8">
        <v>328531.40764778561</v>
      </c>
      <c r="AO128" s="8">
        <v>358.91455638834032</v>
      </c>
      <c r="AP128" s="8">
        <v>-180.98836664941138</v>
      </c>
      <c r="AQ128" s="8">
        <v>29127.243955977239</v>
      </c>
      <c r="AR128" s="8">
        <v>2356.6422094807067</v>
      </c>
      <c r="AS128" s="8">
        <v>359248.86292544287</v>
      </c>
      <c r="AT128" s="8">
        <v>389.53175507986572</v>
      </c>
      <c r="AU128" s="8">
        <v>-160.69573160084101</v>
      </c>
      <c r="AV128" s="8">
        <v>28610.787253164523</v>
      </c>
      <c r="AW128" s="8">
        <v>2294.3474762122351</v>
      </c>
      <c r="AX128" s="8">
        <v>359244.58501859475</v>
      </c>
      <c r="AY128" s="8">
        <v>367.59834165687266</v>
      </c>
      <c r="AZ128" s="8">
        <v>-171.84754005095627</v>
      </c>
      <c r="BA128" s="8">
        <v>516.4567028127143</v>
      </c>
      <c r="BB128" s="8">
        <v>62.294733268471639</v>
      </c>
      <c r="BC128" s="8">
        <v>4.2779068480769968</v>
      </c>
      <c r="BD128" s="8">
        <v>21.933413422993059</v>
      </c>
      <c r="BE128" s="8">
        <v>11.151808450115245</v>
      </c>
    </row>
    <row r="129" spans="1:57" ht="15.3" x14ac:dyDescent="0.7">
      <c r="A129" s="9" t="s">
        <v>108</v>
      </c>
      <c r="B129" t="s">
        <v>160</v>
      </c>
      <c r="C129" t="s">
        <v>130</v>
      </c>
      <c r="D129" t="s">
        <v>131</v>
      </c>
      <c r="E129" s="6">
        <v>146.623287336929</v>
      </c>
      <c r="F129" s="7">
        <v>0</v>
      </c>
      <c r="G129" s="7">
        <v>6</v>
      </c>
      <c r="H129" s="8">
        <v>54.250616314663731</v>
      </c>
      <c r="I129" s="8">
        <v>5.2153903305745644</v>
      </c>
      <c r="J129" s="8">
        <v>471.84840097897114</v>
      </c>
      <c r="K129" s="8">
        <v>0.77006550509355109</v>
      </c>
      <c r="L129" s="8">
        <v>-0.64514246428248767</v>
      </c>
      <c r="M129" s="8">
        <v>2.9617904042059655E-6</v>
      </c>
      <c r="N129" s="8">
        <v>7.7710342288572368E-8</v>
      </c>
      <c r="O129" s="8">
        <v>1.6321459203882651E-5</v>
      </c>
      <c r="P129" s="8">
        <v>1.3107242148197431E-11</v>
      </c>
      <c r="Q129" s="8">
        <v>3.2403746501461308E-12</v>
      </c>
      <c r="R129" s="8">
        <v>0.78883328587267798</v>
      </c>
      <c r="S129" s="8">
        <v>3.5570809507938971E-2</v>
      </c>
      <c r="T129" s="8">
        <v>1.847453420445305</v>
      </c>
      <c r="U129" s="8">
        <v>9.7211239504383928E-3</v>
      </c>
      <c r="V129" s="8">
        <v>-4.3840362913741775E-4</v>
      </c>
      <c r="W129" s="8">
        <v>7.7123849139224654E-2</v>
      </c>
      <c r="X129" s="8">
        <v>5.4939745765147296E-3</v>
      </c>
      <c r="Y129" s="8">
        <v>0</v>
      </c>
      <c r="Z129" s="8">
        <v>4.2390258601979541E-3</v>
      </c>
      <c r="AA129" s="8">
        <v>2.1553623238528563E-5</v>
      </c>
      <c r="AB129" s="8">
        <v>2.800504788135344E-2</v>
      </c>
      <c r="AC129" s="8">
        <v>4.1113169769274899E-2</v>
      </c>
      <c r="AD129" s="8">
        <v>0.87973972402157397</v>
      </c>
      <c r="AE129" s="8">
        <v>4.1186481412943355E-3</v>
      </c>
      <c r="AF129" s="8">
        <v>-2.8444917743364226E-4</v>
      </c>
      <c r="AG129" s="8">
        <v>8.5627999804766537E-5</v>
      </c>
      <c r="AH129" s="8">
        <v>2.0820506801843916E-6</v>
      </c>
      <c r="AI129" s="8">
        <v>2.9447097255147999E-6</v>
      </c>
      <c r="AJ129" s="8">
        <v>2.6442043638341775E-7</v>
      </c>
      <c r="AK129" s="8">
        <v>6.0702040957488607E-8</v>
      </c>
      <c r="AL129" s="8">
        <v>863.6111624145118</v>
      </c>
      <c r="AM129" s="8">
        <v>72.138657369769064</v>
      </c>
      <c r="AN129" s="8">
        <v>10539.605901918811</v>
      </c>
      <c r="AO129" s="8">
        <v>11.514326754569035</v>
      </c>
      <c r="AP129" s="8">
        <v>-5.8062821785423884</v>
      </c>
      <c r="AQ129" s="8">
        <v>934.43021019824857</v>
      </c>
      <c r="AR129" s="8">
        <v>75.603365649540706</v>
      </c>
      <c r="AS129" s="8">
        <v>11525.05163221992</v>
      </c>
      <c r="AT129" s="8">
        <v>12.496556156439121</v>
      </c>
      <c r="AU129" s="8">
        <v>-5.1552747827664245</v>
      </c>
      <c r="AV129" s="8">
        <v>917.86177872917551</v>
      </c>
      <c r="AW129" s="8">
        <v>73.604890243138357</v>
      </c>
      <c r="AX129" s="8">
        <v>11524.914392822971</v>
      </c>
      <c r="AY129" s="8">
        <v>11.7929110005092</v>
      </c>
      <c r="AZ129" s="8">
        <v>-5.5130356038685306</v>
      </c>
      <c r="BA129" s="8">
        <v>16.568431469072976</v>
      </c>
      <c r="BB129" s="8">
        <v>1.9984754064023422</v>
      </c>
      <c r="BC129" s="8">
        <v>0.13723939694736556</v>
      </c>
      <c r="BD129" s="8">
        <v>0.70364515592992216</v>
      </c>
      <c r="BE129" s="8">
        <v>0.35776082110210672</v>
      </c>
    </row>
    <row r="130" spans="1:57" ht="15.3" x14ac:dyDescent="0.7">
      <c r="A130" s="9" t="s">
        <v>171</v>
      </c>
      <c r="B130" t="s">
        <v>172</v>
      </c>
      <c r="C130" t="s">
        <v>130</v>
      </c>
      <c r="D130" t="s">
        <v>131</v>
      </c>
      <c r="E130" s="6">
        <v>1011.0572641958</v>
      </c>
      <c r="F130" s="7">
        <v>0</v>
      </c>
      <c r="G130" s="7">
        <v>6</v>
      </c>
      <c r="H130" s="8">
        <v>374.09118775244599</v>
      </c>
      <c r="I130" s="8">
        <v>35.963306887444602</v>
      </c>
      <c r="J130" s="8">
        <v>3253.6833819085041</v>
      </c>
      <c r="K130" s="8">
        <v>5.3100727515563415</v>
      </c>
      <c r="L130" s="8">
        <v>-4.4486519624615202</v>
      </c>
      <c r="M130" s="8">
        <v>2.0423356736755161E-5</v>
      </c>
      <c r="N130" s="8">
        <v>5.3586035002377408E-7</v>
      </c>
      <c r="O130" s="8">
        <v>1.1254644599831399E-4</v>
      </c>
      <c r="P130" s="8">
        <v>9.0382453075519344E-11</v>
      </c>
      <c r="Q130" s="8">
        <v>2.2344365538727178E-11</v>
      </c>
      <c r="R130" s="8">
        <v>5.4394880813734048</v>
      </c>
      <c r="S130" s="8">
        <v>0.24528249229390109</v>
      </c>
      <c r="T130" s="8">
        <v>12.739321528867078</v>
      </c>
      <c r="U130" s="8">
        <v>6.7033096616181537E-2</v>
      </c>
      <c r="V130" s="8">
        <v>-3.0230612199454421E-3</v>
      </c>
      <c r="W130" s="8">
        <v>0.53181612096699082</v>
      </c>
      <c r="X130" s="8">
        <v>3.7884315689416623E-2</v>
      </c>
      <c r="Y130" s="8">
        <v>0</v>
      </c>
      <c r="Z130" s="8">
        <v>2.9230676565164777E-2</v>
      </c>
      <c r="AA130" s="8">
        <v>1.4862541783678261E-4</v>
      </c>
      <c r="AB130" s="8">
        <v>0.19311193746139782</v>
      </c>
      <c r="AC130" s="8">
        <v>0.28350045688050235</v>
      </c>
      <c r="AD130" s="8">
        <v>6.0663435851748</v>
      </c>
      <c r="AE130" s="8">
        <v>2.8400598551260023E-2</v>
      </c>
      <c r="AF130" s="8">
        <v>-1.961451092539852E-3</v>
      </c>
      <c r="AG130" s="8">
        <v>5.9045744229034721E-4</v>
      </c>
      <c r="AH130" s="8">
        <v>1.435701315158036E-5</v>
      </c>
      <c r="AI130" s="8">
        <v>2.0305575007933235E-5</v>
      </c>
      <c r="AJ130" s="8">
        <v>1.8233406702507058E-6</v>
      </c>
      <c r="AK130" s="8">
        <v>4.1857770737706124E-7</v>
      </c>
      <c r="AL130" s="8">
        <v>5955.127286113262</v>
      </c>
      <c r="AM130" s="8">
        <v>497.44017398433363</v>
      </c>
      <c r="AN130" s="8">
        <v>72677.030384736514</v>
      </c>
      <c r="AO130" s="8">
        <v>79.398326957296177</v>
      </c>
      <c r="AP130" s="8">
        <v>-40.037867662153687</v>
      </c>
      <c r="AQ130" s="8">
        <v>6443.4679447198341</v>
      </c>
      <c r="AR130" s="8">
        <v>521.33145713728038</v>
      </c>
      <c r="AS130" s="8">
        <v>79472.281549731561</v>
      </c>
      <c r="AT130" s="8">
        <v>86.171399570143834</v>
      </c>
      <c r="AU130" s="8">
        <v>-35.54877340912433</v>
      </c>
      <c r="AV130" s="8">
        <v>6329.2184738657079</v>
      </c>
      <c r="AW130" s="8">
        <v>507.55074662629164</v>
      </c>
      <c r="AX130" s="8">
        <v>79471.335200132278</v>
      </c>
      <c r="AY130" s="8">
        <v>81.319335759268199</v>
      </c>
      <c r="AZ130" s="8">
        <v>-38.015753133762082</v>
      </c>
      <c r="BA130" s="8">
        <v>114.24947085412541</v>
      </c>
      <c r="BB130" s="8">
        <v>13.780710510988754</v>
      </c>
      <c r="BC130" s="8">
        <v>0.94634959928726892</v>
      </c>
      <c r="BD130" s="8">
        <v>4.8520638108756442</v>
      </c>
      <c r="BE130" s="8">
        <v>2.4669797246377518</v>
      </c>
    </row>
    <row r="131" spans="1:57" ht="15.3" x14ac:dyDescent="0.7">
      <c r="A131" s="9" t="s">
        <v>178</v>
      </c>
      <c r="B131" t="s">
        <v>190</v>
      </c>
      <c r="C131" t="s">
        <v>130</v>
      </c>
      <c r="D131" t="s">
        <v>131</v>
      </c>
      <c r="E131" s="6">
        <v>3194.6512202942599</v>
      </c>
      <c r="F131" s="7">
        <v>0</v>
      </c>
      <c r="G131" s="7">
        <v>6</v>
      </c>
      <c r="H131" s="8">
        <v>1182.0209515088761</v>
      </c>
      <c r="I131" s="8">
        <v>113.63374390586682</v>
      </c>
      <c r="J131" s="8">
        <v>10280.707092028959</v>
      </c>
      <c r="K131" s="8">
        <v>16.778308208985454</v>
      </c>
      <c r="L131" s="8">
        <v>-14.056465369294745</v>
      </c>
      <c r="M131" s="8">
        <v>6.4531954649944053E-5</v>
      </c>
      <c r="N131" s="8">
        <v>1.6931651467559578E-6</v>
      </c>
      <c r="O131" s="8">
        <v>3.5561451737778772E-4</v>
      </c>
      <c r="P131" s="8">
        <v>2.8558265118698508E-10</v>
      </c>
      <c r="Q131" s="8">
        <v>7.0601791968503141E-11</v>
      </c>
      <c r="R131" s="8">
        <v>17.187223565183118</v>
      </c>
      <c r="S131" s="8">
        <v>0.77502238604338747</v>
      </c>
      <c r="T131" s="8">
        <v>40.252605375707674</v>
      </c>
      <c r="U131" s="8">
        <v>0.21180537590550944</v>
      </c>
      <c r="V131" s="8">
        <v>-9.5520071486798371E-3</v>
      </c>
      <c r="W131" s="8">
        <v>1.6803865418747808</v>
      </c>
      <c r="X131" s="8">
        <v>0.11970358122442591</v>
      </c>
      <c r="Y131" s="8">
        <v>0</v>
      </c>
      <c r="Z131" s="8">
        <v>9.2360561429927351E-2</v>
      </c>
      <c r="AA131" s="8">
        <v>4.6961372938325623E-4</v>
      </c>
      <c r="AB131" s="8">
        <v>0.61017838307620365</v>
      </c>
      <c r="AC131" s="8">
        <v>0.89578020217051058</v>
      </c>
      <c r="AD131" s="8">
        <v>19.167907321765561</v>
      </c>
      <c r="AE131" s="8">
        <v>8.9737752778065769E-2</v>
      </c>
      <c r="AF131" s="8">
        <v>-6.1976233673708648E-3</v>
      </c>
      <c r="AG131" s="8">
        <v>1.8656763126518479E-3</v>
      </c>
      <c r="AH131" s="8">
        <v>4.5364047328178487E-5</v>
      </c>
      <c r="AI131" s="8">
        <v>6.4159798139097341E-5</v>
      </c>
      <c r="AJ131" s="8">
        <v>5.7612340106786685E-6</v>
      </c>
      <c r="AK131" s="8">
        <v>1.3225856052018236E-6</v>
      </c>
      <c r="AL131" s="8">
        <v>18816.495687533188</v>
      </c>
      <c r="AM131" s="8">
        <v>1571.7684003847758</v>
      </c>
      <c r="AN131" s="8">
        <v>229638.58925501799</v>
      </c>
      <c r="AO131" s="8">
        <v>250.87596032970825</v>
      </c>
      <c r="AP131" s="8">
        <v>-126.5081883236527</v>
      </c>
      <c r="AQ131" s="8">
        <v>20359.51222693532</v>
      </c>
      <c r="AR131" s="8">
        <v>1647.2580087203294</v>
      </c>
      <c r="AS131" s="8">
        <v>251109.63564893758</v>
      </c>
      <c r="AT131" s="8">
        <v>272.27692885445947</v>
      </c>
      <c r="AU131" s="8">
        <v>-112.32393690554619</v>
      </c>
      <c r="AV131" s="8">
        <v>19998.516639042067</v>
      </c>
      <c r="AW131" s="8">
        <v>1603.7149125877186</v>
      </c>
      <c r="AX131" s="8">
        <v>251106.64545539537</v>
      </c>
      <c r="AY131" s="8">
        <v>256.94579764826733</v>
      </c>
      <c r="AZ131" s="8">
        <v>-120.11888588306418</v>
      </c>
      <c r="BA131" s="8">
        <v>360.99558789325135</v>
      </c>
      <c r="BB131" s="8">
        <v>43.543096132610764</v>
      </c>
      <c r="BC131" s="8">
        <v>2.9901935421954278</v>
      </c>
      <c r="BD131" s="8">
        <v>15.331131206192152</v>
      </c>
      <c r="BE131" s="8">
        <v>7.7949489775179943</v>
      </c>
    </row>
    <row r="132" spans="1:57" ht="15.3" x14ac:dyDescent="0.7">
      <c r="A132" s="9" t="s">
        <v>225</v>
      </c>
      <c r="B132" t="s">
        <v>103</v>
      </c>
      <c r="C132" t="s">
        <v>130</v>
      </c>
      <c r="D132" t="s">
        <v>131</v>
      </c>
      <c r="E132" s="6">
        <v>322.05044502697399</v>
      </c>
      <c r="F132" s="7">
        <v>0</v>
      </c>
      <c r="G132" s="7">
        <v>6</v>
      </c>
      <c r="H132" s="8">
        <v>119.15866465998037</v>
      </c>
      <c r="I132" s="8">
        <v>11.455334329609464</v>
      </c>
      <c r="J132" s="8">
        <v>1036.390537141305</v>
      </c>
      <c r="K132" s="8">
        <v>1.6914089372816674</v>
      </c>
      <c r="L132" s="8">
        <v>-1.4170219581186856</v>
      </c>
      <c r="M132" s="8">
        <v>6.505418989544874E-6</v>
      </c>
      <c r="N132" s="8">
        <v>1.7068673586429624E-7</v>
      </c>
      <c r="O132" s="8">
        <v>3.5849238518444621E-5</v>
      </c>
      <c r="P132" s="8">
        <v>2.8789377482741314E-11</v>
      </c>
      <c r="Q132" s="8">
        <v>7.1173148350961243E-12</v>
      </c>
      <c r="R132" s="8">
        <v>1.7326313942451201</v>
      </c>
      <c r="S132" s="8">
        <v>7.812943796354388E-2</v>
      </c>
      <c r="T132" s="8">
        <v>4.0578356073398716</v>
      </c>
      <c r="U132" s="8">
        <v>2.1351944505288375E-2</v>
      </c>
      <c r="V132" s="8">
        <v>-9.6293083063065223E-4</v>
      </c>
      <c r="W132" s="8">
        <v>0.16939853408418831</v>
      </c>
      <c r="X132" s="8">
        <v>1.2067230175160716E-2</v>
      </c>
      <c r="Y132" s="8">
        <v>0</v>
      </c>
      <c r="Z132" s="8">
        <v>9.3108004161748456E-3</v>
      </c>
      <c r="AA132" s="8">
        <v>4.7341415418965177E-5</v>
      </c>
      <c r="AB132" s="8">
        <v>6.1511635000152033E-2</v>
      </c>
      <c r="AC132" s="8">
        <v>9.0302944785563513E-2</v>
      </c>
      <c r="AD132" s="8">
        <v>1.932302670161844</v>
      </c>
      <c r="AE132" s="8">
        <v>9.0463970008076988E-3</v>
      </c>
      <c r="AF132" s="8">
        <v>-6.2477786335232959E-4</v>
      </c>
      <c r="AG132" s="8">
        <v>1.8807745989575284E-4</v>
      </c>
      <c r="AH132" s="8">
        <v>4.5731163193830307E-6</v>
      </c>
      <c r="AI132" s="8">
        <v>6.4679021648046671E-6</v>
      </c>
      <c r="AJ132" s="8">
        <v>5.8078577256164485E-7</v>
      </c>
      <c r="AK132" s="8">
        <v>1.3332888424116724E-7</v>
      </c>
      <c r="AL132" s="8">
        <v>1896.8771212088766</v>
      </c>
      <c r="AM132" s="8">
        <v>158.4488189532712</v>
      </c>
      <c r="AN132" s="8">
        <v>23149.697655612308</v>
      </c>
      <c r="AO132" s="8">
        <v>25.290621447968267</v>
      </c>
      <c r="AP132" s="8">
        <v>-12.753197623068171</v>
      </c>
      <c r="AQ132" s="8">
        <v>2052.4274861569052</v>
      </c>
      <c r="AR132" s="8">
        <v>166.05887096925861</v>
      </c>
      <c r="AS132" s="8">
        <v>25314.178085410116</v>
      </c>
      <c r="AT132" s="8">
        <v>27.448037379203967</v>
      </c>
      <c r="AU132" s="8">
        <v>-11.323293647148407</v>
      </c>
      <c r="AV132" s="8">
        <v>2016.0357858688571</v>
      </c>
      <c r="AW132" s="8">
        <v>161.66932340354094</v>
      </c>
      <c r="AX132" s="8">
        <v>25313.876646193567</v>
      </c>
      <c r="AY132" s="8">
        <v>25.902517293519519</v>
      </c>
      <c r="AZ132" s="8">
        <v>-12.109096733014223</v>
      </c>
      <c r="BA132" s="8">
        <v>36.391700288048064</v>
      </c>
      <c r="BB132" s="8">
        <v>4.3895475657176553</v>
      </c>
      <c r="BC132" s="8">
        <v>0.30143921654524769</v>
      </c>
      <c r="BD132" s="8">
        <v>1.545520085684448</v>
      </c>
      <c r="BE132" s="8">
        <v>0.78580308586581649</v>
      </c>
    </row>
    <row r="133" spans="1:57" ht="15.3" hidden="1" x14ac:dyDescent="0.7">
      <c r="A133" s="9" t="s">
        <v>108</v>
      </c>
      <c r="B133" t="s">
        <v>119</v>
      </c>
      <c r="C133" t="s">
        <v>132</v>
      </c>
      <c r="D133" t="s">
        <v>133</v>
      </c>
      <c r="E133" s="6">
        <v>14763.639527611567</v>
      </c>
      <c r="F133" s="7">
        <v>0</v>
      </c>
      <c r="G133" s="7">
        <v>0</v>
      </c>
      <c r="H133" s="8">
        <v>4030.4735910379582</v>
      </c>
      <c r="I133" s="8">
        <v>1815.9276618962228</v>
      </c>
      <c r="J133" s="8">
        <v>0</v>
      </c>
      <c r="K133" s="8">
        <v>129.32948226187733</v>
      </c>
      <c r="L133" s="8">
        <v>0</v>
      </c>
      <c r="M133" s="8">
        <v>1.6535276270924956E-4</v>
      </c>
      <c r="N133" s="8">
        <v>2.5984005568596355E-4</v>
      </c>
      <c r="O133" s="8">
        <v>0</v>
      </c>
      <c r="P133" s="8">
        <v>3.572800765681999E-5</v>
      </c>
      <c r="Q133" s="8">
        <v>0</v>
      </c>
      <c r="R133" s="8">
        <v>12.283348086972824</v>
      </c>
      <c r="S133" s="8">
        <v>20.669095338656195</v>
      </c>
      <c r="T133" s="8">
        <v>0</v>
      </c>
      <c r="U133" s="8">
        <v>0.82233472168796429</v>
      </c>
      <c r="V133" s="8">
        <v>0</v>
      </c>
      <c r="W133" s="8">
        <v>3.439928009933495</v>
      </c>
      <c r="X133" s="8">
        <v>2.9084369869394786</v>
      </c>
      <c r="Y133" s="8">
        <v>0</v>
      </c>
      <c r="Z133" s="8">
        <v>0.21702550105589002</v>
      </c>
      <c r="AA133" s="8">
        <v>0</v>
      </c>
      <c r="AB133" s="8">
        <v>1.0674111378463162</v>
      </c>
      <c r="AC133" s="8">
        <v>1.6387639875648841</v>
      </c>
      <c r="AD133" s="8">
        <v>0</v>
      </c>
      <c r="AE133" s="8">
        <v>0.12283348086972824</v>
      </c>
      <c r="AF133" s="8">
        <v>0</v>
      </c>
      <c r="AG133" s="8">
        <v>6.1121467644311882E-3</v>
      </c>
      <c r="AH133" s="8">
        <v>2.4360005220559087E-3</v>
      </c>
      <c r="AI133" s="8">
        <v>0</v>
      </c>
      <c r="AJ133" s="8">
        <v>2.7017460335529165E-4</v>
      </c>
      <c r="AK133" s="8">
        <v>0</v>
      </c>
      <c r="AL133" s="8">
        <v>21407.277315036772</v>
      </c>
      <c r="AM133" s="8">
        <v>22736.004872521815</v>
      </c>
      <c r="AN133" s="8">
        <v>0</v>
      </c>
      <c r="AO133" s="8">
        <v>2997.0188241051483</v>
      </c>
      <c r="AP133" s="8">
        <v>0</v>
      </c>
      <c r="AQ133" s="8">
        <v>27179.860370332895</v>
      </c>
      <c r="AR133" s="8">
        <v>24343.765217078715</v>
      </c>
      <c r="AS133" s="8">
        <v>0</v>
      </c>
      <c r="AT133" s="8">
        <v>3125.0195788095402</v>
      </c>
      <c r="AU133" s="8">
        <v>0</v>
      </c>
      <c r="AV133" s="8">
        <v>22883.641267797932</v>
      </c>
      <c r="AW133" s="8">
        <v>23474.186848902395</v>
      </c>
      <c r="AX133" s="8">
        <v>0</v>
      </c>
      <c r="AY133" s="8">
        <v>3041.3097426879826</v>
      </c>
      <c r="AZ133" s="8">
        <v>0</v>
      </c>
      <c r="BA133" s="8">
        <v>4296.2191025349657</v>
      </c>
      <c r="BB133" s="8">
        <v>869.57836817632131</v>
      </c>
      <c r="BC133" s="8">
        <v>0</v>
      </c>
      <c r="BD133" s="8">
        <v>83.709836121557586</v>
      </c>
      <c r="BE133" s="8">
        <v>0</v>
      </c>
    </row>
    <row r="134" spans="1:57" ht="15.3" hidden="1" x14ac:dyDescent="0.7">
      <c r="A134" s="9" t="s">
        <v>108</v>
      </c>
      <c r="B134" t="s">
        <v>155</v>
      </c>
      <c r="C134" t="s">
        <v>156</v>
      </c>
      <c r="D134" t="s">
        <v>157</v>
      </c>
      <c r="E134" s="6">
        <v>20658.577409690981</v>
      </c>
      <c r="F134" s="7">
        <v>0</v>
      </c>
      <c r="G134" s="7">
        <v>0</v>
      </c>
      <c r="H134" s="8">
        <v>5393.1684388131325</v>
      </c>
      <c r="I134" s="8">
        <v>2008.269671198721</v>
      </c>
      <c r="J134" s="8">
        <v>0</v>
      </c>
      <c r="K134" s="8">
        <v>4140.6279213074222</v>
      </c>
      <c r="L134" s="8">
        <v>0</v>
      </c>
      <c r="M134" s="8">
        <v>2.8108462626017601E-8</v>
      </c>
      <c r="N134" s="8">
        <v>6.9848387005221777E-9</v>
      </c>
      <c r="O134" s="8">
        <v>0</v>
      </c>
      <c r="P134" s="8">
        <v>6.5221688352162013E-10</v>
      </c>
      <c r="Q134" s="8">
        <v>0</v>
      </c>
      <c r="R134" s="8">
        <v>21.732640615725799</v>
      </c>
      <c r="S134" s="8">
        <v>7.5390096100188666</v>
      </c>
      <c r="T134" s="8">
        <v>0</v>
      </c>
      <c r="U134" s="8">
        <v>4.6641766032277987</v>
      </c>
      <c r="V134" s="8">
        <v>0</v>
      </c>
      <c r="W134" s="8">
        <v>3.1764848008263789</v>
      </c>
      <c r="X134" s="8">
        <v>1.3119567799672116</v>
      </c>
      <c r="Y134" s="8">
        <v>0</v>
      </c>
      <c r="Z134" s="8">
        <v>1.0121331786230239</v>
      </c>
      <c r="AA134" s="8">
        <v>0</v>
      </c>
      <c r="AB134" s="8">
        <v>1.7162158887918064</v>
      </c>
      <c r="AC134" s="8">
        <v>-0.43465281231451597</v>
      </c>
      <c r="AD134" s="8">
        <v>0</v>
      </c>
      <c r="AE134" s="8">
        <v>0.71070990867410333</v>
      </c>
      <c r="AF134" s="8">
        <v>0</v>
      </c>
      <c r="AG134" s="8">
        <v>2.696584219406566E-3</v>
      </c>
      <c r="AH134" s="8">
        <v>1.2351726869400416E-3</v>
      </c>
      <c r="AI134" s="8">
        <v>0</v>
      </c>
      <c r="AJ134" s="8">
        <v>9.9826176657912748E-5</v>
      </c>
      <c r="AK134" s="8">
        <v>0</v>
      </c>
      <c r="AL134" s="8">
        <v>79297.857977464286</v>
      </c>
      <c r="AM134" s="8">
        <v>26885.85876382903</v>
      </c>
      <c r="AN134" s="8">
        <v>0</v>
      </c>
      <c r="AO134" s="8">
        <v>20105.549120626249</v>
      </c>
      <c r="AP134" s="8">
        <v>0</v>
      </c>
      <c r="AQ134" s="8">
        <v>125459.72342832245</v>
      </c>
      <c r="AR134" s="8">
        <v>35754.878556639953</v>
      </c>
      <c r="AS134" s="8">
        <v>0</v>
      </c>
      <c r="AT134" s="8">
        <v>22290.696434691126</v>
      </c>
      <c r="AU134" s="8">
        <v>0</v>
      </c>
      <c r="AV134" s="8">
        <v>80211.954323025828</v>
      </c>
      <c r="AW134" s="8">
        <v>27205.792484775575</v>
      </c>
      <c r="AX134" s="8">
        <v>0</v>
      </c>
      <c r="AY134" s="8">
        <v>20471.187658850868</v>
      </c>
      <c r="AZ134" s="8">
        <v>0</v>
      </c>
      <c r="BA134" s="8">
        <v>45247.769105296618</v>
      </c>
      <c r="BB134" s="8">
        <v>8549.086071864378</v>
      </c>
      <c r="BC134" s="8">
        <v>0</v>
      </c>
      <c r="BD134" s="8">
        <v>1819.508775840261</v>
      </c>
      <c r="BE134" s="8">
        <v>0</v>
      </c>
    </row>
    <row r="135" spans="1:57" ht="15.3" hidden="1" x14ac:dyDescent="0.7">
      <c r="A135" s="9" t="s">
        <v>108</v>
      </c>
      <c r="B135" t="s">
        <v>155</v>
      </c>
      <c r="C135" t="s">
        <v>158</v>
      </c>
      <c r="D135" t="s">
        <v>159</v>
      </c>
      <c r="E135" s="6">
        <v>56901.448974808489</v>
      </c>
      <c r="F135" s="7">
        <v>0</v>
      </c>
      <c r="G135" s="7">
        <v>0</v>
      </c>
      <c r="H135" s="8">
        <v>15219.423701695767</v>
      </c>
      <c r="I135" s="8">
        <v>5381.1860259389177</v>
      </c>
      <c r="J135" s="8">
        <v>0</v>
      </c>
      <c r="K135" s="8">
        <v>9264.6527885007472</v>
      </c>
      <c r="L135" s="8">
        <v>0</v>
      </c>
      <c r="M135" s="8">
        <v>6.352852536143278E-8</v>
      </c>
      <c r="N135" s="8">
        <v>1.5331124216791697E-8</v>
      </c>
      <c r="O135" s="8">
        <v>0</v>
      </c>
      <c r="P135" s="8">
        <v>1.6752792065635383E-9</v>
      </c>
      <c r="Q135" s="8">
        <v>0</v>
      </c>
      <c r="R135" s="8">
        <v>72.212280626664608</v>
      </c>
      <c r="S135" s="8">
        <v>22.221272683977421</v>
      </c>
      <c r="T135" s="8">
        <v>0</v>
      </c>
      <c r="U135" s="8">
        <v>12.047567831132143</v>
      </c>
      <c r="V135" s="8">
        <v>0</v>
      </c>
      <c r="W135" s="8">
        <v>10.009170542556674</v>
      </c>
      <c r="X135" s="8">
        <v>3.7221317305288388</v>
      </c>
      <c r="Y135" s="8">
        <v>0</v>
      </c>
      <c r="Z135" s="8">
        <v>2.4433345077857527</v>
      </c>
      <c r="AA135" s="8">
        <v>0</v>
      </c>
      <c r="AB135" s="8">
        <v>5.5301809847002623</v>
      </c>
      <c r="AC135" s="8">
        <v>-1.1695647223014853</v>
      </c>
      <c r="AD135" s="8">
        <v>0</v>
      </c>
      <c r="AE135" s="8">
        <v>1.5402239602016436</v>
      </c>
      <c r="AF135" s="8">
        <v>0</v>
      </c>
      <c r="AG135" s="8">
        <v>7.4040439629871292E-3</v>
      </c>
      <c r="AH135" s="8">
        <v>2.8423302102356146E-3</v>
      </c>
      <c r="AI135" s="8">
        <v>0</v>
      </c>
      <c r="AJ135" s="8">
        <v>2.5729509811131079E-4</v>
      </c>
      <c r="AK135" s="8">
        <v>0</v>
      </c>
      <c r="AL135" s="8">
        <v>221207.23938801049</v>
      </c>
      <c r="AM135" s="8">
        <v>72715.024352546432</v>
      </c>
      <c r="AN135" s="8">
        <v>0</v>
      </c>
      <c r="AO135" s="8">
        <v>51988.271653690492</v>
      </c>
      <c r="AP135" s="8">
        <v>0</v>
      </c>
      <c r="AQ135" s="8">
        <v>323584.14356758568</v>
      </c>
      <c r="AR135" s="8">
        <v>92815.632592804075</v>
      </c>
      <c r="AS135" s="8">
        <v>0</v>
      </c>
      <c r="AT135" s="8">
        <v>57581.981163752193</v>
      </c>
      <c r="AU135" s="8">
        <v>0</v>
      </c>
      <c r="AV135" s="8">
        <v>223949.47789282058</v>
      </c>
      <c r="AW135" s="8">
        <v>73537.695903989443</v>
      </c>
      <c r="AX135" s="8">
        <v>0</v>
      </c>
      <c r="AY135" s="8">
        <v>52902.351155293843</v>
      </c>
      <c r="AZ135" s="8">
        <v>0</v>
      </c>
      <c r="BA135" s="8">
        <v>99634.665674765085</v>
      </c>
      <c r="BB135" s="8">
        <v>19277.936688814636</v>
      </c>
      <c r="BC135" s="8">
        <v>0</v>
      </c>
      <c r="BD135" s="8">
        <v>4679.6300084583463</v>
      </c>
      <c r="BE135" s="8">
        <v>0</v>
      </c>
    </row>
    <row r="136" spans="1:57" ht="15.3" hidden="1" x14ac:dyDescent="0.7">
      <c r="A136" s="9" t="s">
        <v>108</v>
      </c>
      <c r="B136" t="s">
        <v>160</v>
      </c>
      <c r="C136" t="s">
        <v>158</v>
      </c>
      <c r="D136" t="s">
        <v>159</v>
      </c>
      <c r="E136" s="6">
        <v>1825.3271127343648</v>
      </c>
      <c r="F136" s="7">
        <v>0</v>
      </c>
      <c r="G136" s="7">
        <v>0</v>
      </c>
      <c r="H136" s="8">
        <v>488.2200229241314</v>
      </c>
      <c r="I136" s="8">
        <v>172.62169819545713</v>
      </c>
      <c r="J136" s="8">
        <v>0</v>
      </c>
      <c r="K136" s="8">
        <v>297.19844098183381</v>
      </c>
      <c r="L136" s="8">
        <v>0</v>
      </c>
      <c r="M136" s="8">
        <v>2.0379154110046323E-9</v>
      </c>
      <c r="N136" s="8">
        <v>4.918032353446316E-10</v>
      </c>
      <c r="O136" s="8">
        <v>0</v>
      </c>
      <c r="P136" s="8">
        <v>5.3740855676528627E-11</v>
      </c>
      <c r="Q136" s="8">
        <v>0</v>
      </c>
      <c r="R136" s="8">
        <v>2.3164793880484313</v>
      </c>
      <c r="S136" s="8">
        <v>0.71283055599313117</v>
      </c>
      <c r="T136" s="8">
        <v>0</v>
      </c>
      <c r="U136" s="8">
        <v>0.3864708649933965</v>
      </c>
      <c r="V136" s="8">
        <v>0</v>
      </c>
      <c r="W136" s="8">
        <v>0.32108163669785217</v>
      </c>
      <c r="X136" s="8">
        <v>0.11940131731814192</v>
      </c>
      <c r="Y136" s="8">
        <v>0</v>
      </c>
      <c r="Z136" s="8">
        <v>7.8379106382955144E-2</v>
      </c>
      <c r="AA136" s="8">
        <v>0</v>
      </c>
      <c r="AB136" s="8">
        <v>0.17740126959105071</v>
      </c>
      <c r="AC136" s="8">
        <v>-3.7518169329214771E-2</v>
      </c>
      <c r="AD136" s="8">
        <v>0</v>
      </c>
      <c r="AE136" s="8">
        <v>4.9408452770400083E-2</v>
      </c>
      <c r="AF136" s="8">
        <v>0</v>
      </c>
      <c r="AG136" s="8">
        <v>2.3751244358471255E-4</v>
      </c>
      <c r="AH136" s="8">
        <v>9.1178388065020209E-5</v>
      </c>
      <c r="AI136" s="8">
        <v>0</v>
      </c>
      <c r="AJ136" s="8">
        <v>8.2537040271882579E-6</v>
      </c>
      <c r="AK136" s="8">
        <v>0</v>
      </c>
      <c r="AL136" s="8">
        <v>7096.0507836420284</v>
      </c>
      <c r="AM136" s="8">
        <v>2332.6067761930717</v>
      </c>
      <c r="AN136" s="8">
        <v>0</v>
      </c>
      <c r="AO136" s="8">
        <v>1667.7185467753736</v>
      </c>
      <c r="AP136" s="8">
        <v>0</v>
      </c>
      <c r="AQ136" s="8">
        <v>10380.173460368918</v>
      </c>
      <c r="AR136" s="8">
        <v>2977.4090767397174</v>
      </c>
      <c r="AS136" s="8">
        <v>0</v>
      </c>
      <c r="AT136" s="8">
        <v>1847.157731777429</v>
      </c>
      <c r="AU136" s="8">
        <v>0</v>
      </c>
      <c r="AV136" s="8">
        <v>7184.0183553400702</v>
      </c>
      <c r="AW136" s="8">
        <v>2358.9970477024845</v>
      </c>
      <c r="AX136" s="8">
        <v>0</v>
      </c>
      <c r="AY136" s="8">
        <v>1697.0410706747209</v>
      </c>
      <c r="AZ136" s="8">
        <v>0</v>
      </c>
      <c r="BA136" s="8">
        <v>3196.1551050288481</v>
      </c>
      <c r="BB136" s="8">
        <v>618.41202903723308</v>
      </c>
      <c r="BC136" s="8">
        <v>0</v>
      </c>
      <c r="BD136" s="8">
        <v>150.11666110270812</v>
      </c>
      <c r="BE136" s="8">
        <v>0</v>
      </c>
    </row>
    <row r="137" spans="1:57" ht="15.3" hidden="1" x14ac:dyDescent="0.7">
      <c r="A137" s="9" t="s">
        <v>108</v>
      </c>
      <c r="B137" t="s">
        <v>141</v>
      </c>
      <c r="C137" t="s">
        <v>142</v>
      </c>
      <c r="D137" t="s">
        <v>143</v>
      </c>
      <c r="E137" s="6">
        <v>3335.3507682649824</v>
      </c>
      <c r="F137" s="7">
        <v>0</v>
      </c>
      <c r="G137" s="7">
        <v>0</v>
      </c>
      <c r="H137" s="8">
        <v>936.0075278530187</v>
      </c>
      <c r="I137" s="8">
        <v>336.07284371539555</v>
      </c>
      <c r="J137" s="8">
        <v>0</v>
      </c>
      <c r="K137" s="8">
        <v>671.25582111909989</v>
      </c>
      <c r="L137" s="8">
        <v>0</v>
      </c>
      <c r="M137" s="8">
        <v>4.6141216161768535E-9</v>
      </c>
      <c r="N137" s="8">
        <v>1.1116078133600922E-9</v>
      </c>
      <c r="O137" s="8">
        <v>0</v>
      </c>
      <c r="P137" s="8">
        <v>1.2110421341887035E-10</v>
      </c>
      <c r="Q137" s="8">
        <v>0</v>
      </c>
      <c r="R137" s="8">
        <v>4.6141216161768535</v>
      </c>
      <c r="S137" s="8">
        <v>1.411921214550117</v>
      </c>
      <c r="T137" s="8">
        <v>0</v>
      </c>
      <c r="U137" s="8">
        <v>0.83746307333609882</v>
      </c>
      <c r="V137" s="8">
        <v>0</v>
      </c>
      <c r="W137" s="8">
        <v>0.63938542395593545</v>
      </c>
      <c r="X137" s="8">
        <v>0.2333427217323723</v>
      </c>
      <c r="Y137" s="8">
        <v>0</v>
      </c>
      <c r="Z137" s="8">
        <v>0.17101912190244065</v>
      </c>
      <c r="AA137" s="8">
        <v>0</v>
      </c>
      <c r="AB137" s="8">
        <v>0.34276332005885196</v>
      </c>
      <c r="AC137" s="8">
        <v>-5.955512686022553E-2</v>
      </c>
      <c r="AD137" s="8">
        <v>0</v>
      </c>
      <c r="AE137" s="8">
        <v>0.11739643712015681</v>
      </c>
      <c r="AF137" s="8">
        <v>0</v>
      </c>
      <c r="AG137" s="8">
        <v>4.5482055930886126E-4</v>
      </c>
      <c r="AH137" s="8">
        <v>1.9024353003612606E-4</v>
      </c>
      <c r="AI137" s="8">
        <v>0</v>
      </c>
      <c r="AJ137" s="8">
        <v>1.8572169085227276E-5</v>
      </c>
      <c r="AK137" s="8">
        <v>0</v>
      </c>
      <c r="AL137" s="8">
        <v>13512.784733089356</v>
      </c>
      <c r="AM137" s="8">
        <v>4492.1769734636082</v>
      </c>
      <c r="AN137" s="8">
        <v>0</v>
      </c>
      <c r="AO137" s="8">
        <v>3702.5030168664839</v>
      </c>
      <c r="AP137" s="8">
        <v>0</v>
      </c>
      <c r="AQ137" s="8">
        <v>20862.421307428202</v>
      </c>
      <c r="AR137" s="8">
        <v>5904.7573482446069</v>
      </c>
      <c r="AS137" s="8">
        <v>0</v>
      </c>
      <c r="AT137" s="8">
        <v>4108.347971020783</v>
      </c>
      <c r="AU137" s="8">
        <v>0</v>
      </c>
      <c r="AV137" s="8">
        <v>13710.532802354079</v>
      </c>
      <c r="AW137" s="8">
        <v>4554.7971953974366</v>
      </c>
      <c r="AX137" s="8">
        <v>0</v>
      </c>
      <c r="AY137" s="8">
        <v>3768.4190399547251</v>
      </c>
      <c r="AZ137" s="8">
        <v>0</v>
      </c>
      <c r="BA137" s="8">
        <v>7151.8885050741237</v>
      </c>
      <c r="BB137" s="8">
        <v>1349.960152847171</v>
      </c>
      <c r="BC137" s="8">
        <v>0</v>
      </c>
      <c r="BD137" s="8">
        <v>339.92893106605766</v>
      </c>
      <c r="BE137" s="8">
        <v>0</v>
      </c>
    </row>
    <row r="138" spans="1:57" ht="15.3" hidden="1" x14ac:dyDescent="0.7">
      <c r="A138" s="9" t="s">
        <v>108</v>
      </c>
      <c r="B138" t="s">
        <v>152</v>
      </c>
      <c r="C138" t="s">
        <v>153</v>
      </c>
      <c r="D138" t="s">
        <v>154</v>
      </c>
      <c r="E138" s="6">
        <v>2608.3971147866587</v>
      </c>
      <c r="F138" s="7">
        <v>0</v>
      </c>
      <c r="G138" s="7">
        <v>0</v>
      </c>
      <c r="H138" s="8">
        <v>728.01531412702263</v>
      </c>
      <c r="I138" s="8">
        <v>281.66795709673846</v>
      </c>
      <c r="J138" s="8">
        <v>0</v>
      </c>
      <c r="K138" s="8">
        <v>732.45348235218205</v>
      </c>
      <c r="L138" s="8">
        <v>0</v>
      </c>
      <c r="M138" s="8">
        <v>4.9442751280284421E-9</v>
      </c>
      <c r="N138" s="8">
        <v>1.2153767959398104E-9</v>
      </c>
      <c r="O138" s="8">
        <v>0</v>
      </c>
      <c r="P138" s="8">
        <v>1.1185079347306738E-10</v>
      </c>
      <c r="Q138" s="8">
        <v>0</v>
      </c>
      <c r="R138" s="8">
        <v>2.8341986560666976</v>
      </c>
      <c r="S138" s="8">
        <v>1.0242825088065224</v>
      </c>
      <c r="T138" s="8">
        <v>0</v>
      </c>
      <c r="U138" s="8">
        <v>0.76110691931461461</v>
      </c>
      <c r="V138" s="8">
        <v>0</v>
      </c>
      <c r="W138" s="8">
        <v>0.42824430242766037</v>
      </c>
      <c r="X138" s="8">
        <v>0.17982367571939667</v>
      </c>
      <c r="Y138" s="8">
        <v>0</v>
      </c>
      <c r="Z138" s="8">
        <v>0.17059695756709164</v>
      </c>
      <c r="AA138" s="8">
        <v>0</v>
      </c>
      <c r="AB138" s="8">
        <v>0.22346566326679732</v>
      </c>
      <c r="AC138" s="8">
        <v>-4.4459544852035279E-2</v>
      </c>
      <c r="AD138" s="8">
        <v>0</v>
      </c>
      <c r="AE138" s="8">
        <v>0.13275573375257474</v>
      </c>
      <c r="AF138" s="8">
        <v>0</v>
      </c>
      <c r="AG138" s="8">
        <v>3.5271757999950936E-4</v>
      </c>
      <c r="AH138" s="8">
        <v>1.5572520088278559E-4</v>
      </c>
      <c r="AI138" s="8">
        <v>0</v>
      </c>
      <c r="AJ138" s="8">
        <v>1.7105634690969584E-5</v>
      </c>
      <c r="AK138" s="8">
        <v>0</v>
      </c>
      <c r="AL138" s="8">
        <v>10628.244960250118</v>
      </c>
      <c r="AM138" s="8">
        <v>3695.7483299507094</v>
      </c>
      <c r="AN138" s="8">
        <v>0</v>
      </c>
      <c r="AO138" s="8">
        <v>3362.1070870593408</v>
      </c>
      <c r="AP138" s="8">
        <v>0</v>
      </c>
      <c r="AQ138" s="8">
        <v>18687.02410593427</v>
      </c>
      <c r="AR138" s="8">
        <v>5186.0385023989675</v>
      </c>
      <c r="AS138" s="8">
        <v>0</v>
      </c>
      <c r="AT138" s="8">
        <v>3736.1084088895041</v>
      </c>
      <c r="AU138" s="8">
        <v>0</v>
      </c>
      <c r="AV138" s="8">
        <v>10783.970161132902</v>
      </c>
      <c r="AW138" s="8">
        <v>3747.5269592442351</v>
      </c>
      <c r="AX138" s="8">
        <v>0</v>
      </c>
      <c r="AY138" s="8">
        <v>3424.3971674124546</v>
      </c>
      <c r="AZ138" s="8">
        <v>0</v>
      </c>
      <c r="BA138" s="8">
        <v>7903.0539448013687</v>
      </c>
      <c r="BB138" s="8">
        <v>1438.511543154732</v>
      </c>
      <c r="BC138" s="8">
        <v>0</v>
      </c>
      <c r="BD138" s="8">
        <v>311.71124147704984</v>
      </c>
      <c r="BE138" s="8">
        <v>0</v>
      </c>
    </row>
    <row r="139" spans="1:57" ht="15.3" hidden="1" x14ac:dyDescent="0.7">
      <c r="A139" s="9" t="s">
        <v>108</v>
      </c>
      <c r="B139" t="s">
        <v>119</v>
      </c>
      <c r="C139" t="s">
        <v>128</v>
      </c>
      <c r="D139" t="s">
        <v>129</v>
      </c>
      <c r="E139" s="6">
        <v>10498.401202972746</v>
      </c>
      <c r="F139" s="7">
        <v>0</v>
      </c>
      <c r="G139" s="7">
        <v>0</v>
      </c>
      <c r="H139" s="8">
        <v>2828.3363971479084</v>
      </c>
      <c r="I139" s="8">
        <v>1073.090004239931</v>
      </c>
      <c r="J139" s="8">
        <v>0</v>
      </c>
      <c r="K139" s="8">
        <v>2469.6410227130068</v>
      </c>
      <c r="L139" s="8">
        <v>0</v>
      </c>
      <c r="M139" s="8">
        <v>1.629888771237778E-8</v>
      </c>
      <c r="N139" s="8">
        <v>3.9649680945135947E-9</v>
      </c>
      <c r="O139" s="8">
        <v>0</v>
      </c>
      <c r="P139" s="8">
        <v>4.4269696543019498E-10</v>
      </c>
      <c r="Q139" s="8">
        <v>0</v>
      </c>
      <c r="R139" s="8">
        <v>11.061671587150508</v>
      </c>
      <c r="S139" s="8">
        <v>3.926114422481588</v>
      </c>
      <c r="T139" s="8">
        <v>0</v>
      </c>
      <c r="U139" s="8">
        <v>2.9781423503866749</v>
      </c>
      <c r="V139" s="8">
        <v>0</v>
      </c>
      <c r="W139" s="8">
        <v>1.6418732474968789</v>
      </c>
      <c r="X139" s="8">
        <v>0.68659064488391386</v>
      </c>
      <c r="Y139" s="8">
        <v>0</v>
      </c>
      <c r="Z139" s="8">
        <v>0.61444409780412412</v>
      </c>
      <c r="AA139" s="8">
        <v>0</v>
      </c>
      <c r="AB139" s="8">
        <v>0.89763727180668795</v>
      </c>
      <c r="AC139" s="8">
        <v>-0.2045750097428593</v>
      </c>
      <c r="AD139" s="8">
        <v>0</v>
      </c>
      <c r="AE139" s="8">
        <v>0.44258670824861129</v>
      </c>
      <c r="AF139" s="8">
        <v>0</v>
      </c>
      <c r="AG139" s="8">
        <v>1.3782147697966503E-3</v>
      </c>
      <c r="AH139" s="8">
        <v>6.4215220691516642E-4</v>
      </c>
      <c r="AI139" s="8">
        <v>0</v>
      </c>
      <c r="AJ139" s="8">
        <v>6.7791388407232458E-5</v>
      </c>
      <c r="AK139" s="8">
        <v>0</v>
      </c>
      <c r="AL139" s="8">
        <v>41226.598331308502</v>
      </c>
      <c r="AM139" s="8">
        <v>14269.915881711928</v>
      </c>
      <c r="AN139" s="8">
        <v>0</v>
      </c>
      <c r="AO139" s="8">
        <v>13365.087924149779</v>
      </c>
      <c r="AP139" s="8">
        <v>0</v>
      </c>
      <c r="AQ139" s="8">
        <v>66633.688000603273</v>
      </c>
      <c r="AR139" s="8">
        <v>19106.850499885215</v>
      </c>
      <c r="AS139" s="8">
        <v>0</v>
      </c>
      <c r="AT139" s="8">
        <v>14839.082628209166</v>
      </c>
      <c r="AU139" s="8">
        <v>0</v>
      </c>
      <c r="AV139" s="8">
        <v>41705.97738167255</v>
      </c>
      <c r="AW139" s="8">
        <v>14441.293892217078</v>
      </c>
      <c r="AX139" s="8">
        <v>0</v>
      </c>
      <c r="AY139" s="8">
        <v>13604.777449331807</v>
      </c>
      <c r="AZ139" s="8">
        <v>0</v>
      </c>
      <c r="BA139" s="8">
        <v>24927.710618930723</v>
      </c>
      <c r="BB139" s="8">
        <v>4665.5566076681389</v>
      </c>
      <c r="BC139" s="8">
        <v>0</v>
      </c>
      <c r="BD139" s="8">
        <v>1234.3051788773619</v>
      </c>
      <c r="BE139" s="8">
        <v>0</v>
      </c>
    </row>
    <row r="140" spans="1:57" ht="15.3" hidden="1" x14ac:dyDescent="0.7">
      <c r="A140" s="9" t="s">
        <v>108</v>
      </c>
      <c r="B140" t="s">
        <v>136</v>
      </c>
      <c r="C140" t="s">
        <v>128</v>
      </c>
      <c r="D140" t="s">
        <v>129</v>
      </c>
      <c r="E140" s="6">
        <v>293.26173423623953</v>
      </c>
      <c r="F140" s="7">
        <v>0</v>
      </c>
      <c r="G140" s="7">
        <v>0</v>
      </c>
      <c r="H140" s="8">
        <v>79.006585935790554</v>
      </c>
      <c r="I140" s="8">
        <v>29.975634341909689</v>
      </c>
      <c r="J140" s="8">
        <v>0</v>
      </c>
      <c r="K140" s="8">
        <v>68.986810016052388</v>
      </c>
      <c r="L140" s="8">
        <v>0</v>
      </c>
      <c r="M140" s="8">
        <v>4.5529219013845408E-10</v>
      </c>
      <c r="N140" s="8">
        <v>1.1075719027190177E-10</v>
      </c>
      <c r="O140" s="8">
        <v>0</v>
      </c>
      <c r="P140" s="8">
        <v>1.2366271522031164E-11</v>
      </c>
      <c r="Q140" s="8">
        <v>0</v>
      </c>
      <c r="R140" s="8">
        <v>0.3089960966895538</v>
      </c>
      <c r="S140" s="8">
        <v>0.10967185403629232</v>
      </c>
      <c r="T140" s="8">
        <v>0</v>
      </c>
      <c r="U140" s="8">
        <v>8.3191256801033703E-2</v>
      </c>
      <c r="V140" s="8">
        <v>0</v>
      </c>
      <c r="W140" s="8">
        <v>4.5863992683064854E-2</v>
      </c>
      <c r="X140" s="8">
        <v>1.9179183509582379E-2</v>
      </c>
      <c r="Y140" s="8">
        <v>0</v>
      </c>
      <c r="Z140" s="8">
        <v>1.7163846020881279E-2</v>
      </c>
      <c r="AA140" s="8">
        <v>0</v>
      </c>
      <c r="AB140" s="8">
        <v>2.507454782453692E-2</v>
      </c>
      <c r="AC140" s="8">
        <v>-5.7145865335760365E-3</v>
      </c>
      <c r="AD140" s="8">
        <v>0</v>
      </c>
      <c r="AE140" s="8">
        <v>1.2363191604274345E-2</v>
      </c>
      <c r="AF140" s="8">
        <v>0</v>
      </c>
      <c r="AG140" s="8">
        <v>3.8498971960236921E-5</v>
      </c>
      <c r="AH140" s="8">
        <v>1.7937842744116656E-5</v>
      </c>
      <c r="AI140" s="8">
        <v>0</v>
      </c>
      <c r="AJ140" s="8">
        <v>1.8936807373067497E-6</v>
      </c>
      <c r="AK140" s="8">
        <v>0</v>
      </c>
      <c r="AL140" s="8">
        <v>1151.6214221149132</v>
      </c>
      <c r="AM140" s="8">
        <v>398.61500793960096</v>
      </c>
      <c r="AN140" s="8">
        <v>0</v>
      </c>
      <c r="AO140" s="8">
        <v>373.33959591353232</v>
      </c>
      <c r="AP140" s="8">
        <v>0</v>
      </c>
      <c r="AQ140" s="8">
        <v>1861.3416008601505</v>
      </c>
      <c r="AR140" s="8">
        <v>533.72966083657161</v>
      </c>
      <c r="AS140" s="8">
        <v>0</v>
      </c>
      <c r="AT140" s="8">
        <v>414.51407903817113</v>
      </c>
      <c r="AU140" s="8">
        <v>0</v>
      </c>
      <c r="AV140" s="8">
        <v>1165.0123688836914</v>
      </c>
      <c r="AW140" s="8">
        <v>403.40227140943909</v>
      </c>
      <c r="AX140" s="8">
        <v>0</v>
      </c>
      <c r="AY140" s="8">
        <v>380.03506929792138</v>
      </c>
      <c r="AZ140" s="8">
        <v>0</v>
      </c>
      <c r="BA140" s="8">
        <v>696.32923197645925</v>
      </c>
      <c r="BB140" s="8">
        <v>130.32738942713246</v>
      </c>
      <c r="BC140" s="8">
        <v>0</v>
      </c>
      <c r="BD140" s="8">
        <v>34.479009740249751</v>
      </c>
      <c r="BE140" s="8">
        <v>0</v>
      </c>
    </row>
    <row r="141" spans="1:57" ht="15.3" hidden="1" x14ac:dyDescent="0.7">
      <c r="A141" s="9" t="s">
        <v>108</v>
      </c>
      <c r="B141" t="s">
        <v>137</v>
      </c>
      <c r="C141" t="s">
        <v>128</v>
      </c>
      <c r="D141" t="s">
        <v>129</v>
      </c>
      <c r="E141" s="6">
        <v>157.38994541819108</v>
      </c>
      <c r="F141" s="7">
        <v>0</v>
      </c>
      <c r="G141" s="7">
        <v>0</v>
      </c>
      <c r="H141" s="8">
        <v>42.401857441430472</v>
      </c>
      <c r="I141" s="8">
        <v>16.087552183498662</v>
      </c>
      <c r="J141" s="8">
        <v>0</v>
      </c>
      <c r="K141" s="8">
        <v>37.024367639642279</v>
      </c>
      <c r="L141" s="8">
        <v>0</v>
      </c>
      <c r="M141" s="8">
        <v>2.443496869506163E-10</v>
      </c>
      <c r="N141" s="8">
        <v>5.9442014066261603E-11</v>
      </c>
      <c r="O141" s="8">
        <v>0</v>
      </c>
      <c r="P141" s="8">
        <v>6.6368249677986795E-12</v>
      </c>
      <c r="Q141" s="8">
        <v>0</v>
      </c>
      <c r="R141" s="8">
        <v>0.16583438312898446</v>
      </c>
      <c r="S141" s="8">
        <v>5.8859527533104326E-2</v>
      </c>
      <c r="T141" s="8">
        <v>0</v>
      </c>
      <c r="U141" s="8">
        <v>4.4647718534726571E-2</v>
      </c>
      <c r="V141" s="8">
        <v>0</v>
      </c>
      <c r="W141" s="8">
        <v>2.4614637582525314E-2</v>
      </c>
      <c r="X141" s="8">
        <v>1.0293230562794711E-2</v>
      </c>
      <c r="Y141" s="8">
        <v>0</v>
      </c>
      <c r="Z141" s="8">
        <v>9.2116238602633072E-3</v>
      </c>
      <c r="AA141" s="8">
        <v>0</v>
      </c>
      <c r="AB141" s="8">
        <v>1.3457199671030264E-2</v>
      </c>
      <c r="AC141" s="8">
        <v>-3.0669479090051611E-3</v>
      </c>
      <c r="AD141" s="8">
        <v>0</v>
      </c>
      <c r="AE141" s="8">
        <v>6.6351720140340135E-3</v>
      </c>
      <c r="AF141" s="8">
        <v>0</v>
      </c>
      <c r="AG141" s="8">
        <v>2.0661922058324171E-5</v>
      </c>
      <c r="AH141" s="8">
        <v>9.6270183280793559E-6</v>
      </c>
      <c r="AI141" s="8">
        <v>0</v>
      </c>
      <c r="AJ141" s="8">
        <v>1.0163150288271001E-6</v>
      </c>
      <c r="AK141" s="8">
        <v>0</v>
      </c>
      <c r="AL141" s="8">
        <v>618.06097287508828</v>
      </c>
      <c r="AM141" s="8">
        <v>213.93174430301383</v>
      </c>
      <c r="AN141" s="8">
        <v>0</v>
      </c>
      <c r="AO141" s="8">
        <v>200.36674329950534</v>
      </c>
      <c r="AP141" s="8">
        <v>0</v>
      </c>
      <c r="AQ141" s="8">
        <v>998.95901429810772</v>
      </c>
      <c r="AR141" s="8">
        <v>286.44610728335846</v>
      </c>
      <c r="AS141" s="8">
        <v>0</v>
      </c>
      <c r="AT141" s="8">
        <v>222.46457910643932</v>
      </c>
      <c r="AU141" s="8">
        <v>0</v>
      </c>
      <c r="AV141" s="8">
        <v>625.24772837363571</v>
      </c>
      <c r="AW141" s="8">
        <v>216.5010093937446</v>
      </c>
      <c r="AX141" s="8">
        <v>0</v>
      </c>
      <c r="AY141" s="8">
        <v>203.96012104877914</v>
      </c>
      <c r="AZ141" s="8">
        <v>0</v>
      </c>
      <c r="BA141" s="8">
        <v>373.71128592447201</v>
      </c>
      <c r="BB141" s="8">
        <v>69.945097889613905</v>
      </c>
      <c r="BC141" s="8">
        <v>0</v>
      </c>
      <c r="BD141" s="8">
        <v>18.504458057660202</v>
      </c>
      <c r="BE141" s="8">
        <v>0</v>
      </c>
    </row>
    <row r="142" spans="1:57" ht="15.3" hidden="1" x14ac:dyDescent="0.7">
      <c r="A142" s="9" t="s">
        <v>108</v>
      </c>
      <c r="B142" t="s">
        <v>138</v>
      </c>
      <c r="C142" t="s">
        <v>128</v>
      </c>
      <c r="D142" t="s">
        <v>129</v>
      </c>
      <c r="E142" s="6">
        <v>268.05475079035688</v>
      </c>
      <c r="F142" s="7">
        <v>0</v>
      </c>
      <c r="G142" s="7">
        <v>0</v>
      </c>
      <c r="H142" s="8">
        <v>72.215663454936319</v>
      </c>
      <c r="I142" s="8">
        <v>27.399112312521179</v>
      </c>
      <c r="J142" s="8">
        <v>0</v>
      </c>
      <c r="K142" s="8">
        <v>63.057126136265808</v>
      </c>
      <c r="L142" s="8">
        <v>0</v>
      </c>
      <c r="M142" s="8">
        <v>4.1615806058776867E-10</v>
      </c>
      <c r="N142" s="8">
        <v>1.0123718020660187E-10</v>
      </c>
      <c r="O142" s="8">
        <v>0</v>
      </c>
      <c r="P142" s="8">
        <v>1.1303342523282135E-11</v>
      </c>
      <c r="Q142" s="8">
        <v>0</v>
      </c>
      <c r="R142" s="8">
        <v>0.28243668376655184</v>
      </c>
      <c r="S142" s="8">
        <v>0.10024513282981838</v>
      </c>
      <c r="T142" s="8">
        <v>0</v>
      </c>
      <c r="U142" s="8">
        <v>7.6040645629456255E-2</v>
      </c>
      <c r="V142" s="8">
        <v>0</v>
      </c>
      <c r="W142" s="8">
        <v>4.1921804632738459E-2</v>
      </c>
      <c r="X142" s="8">
        <v>1.7530658302259756E-2</v>
      </c>
      <c r="Y142" s="8">
        <v>0</v>
      </c>
      <c r="Z142" s="8">
        <v>1.5688546887010955E-2</v>
      </c>
      <c r="AA142" s="8">
        <v>0</v>
      </c>
      <c r="AB142" s="8">
        <v>2.2919293189723435E-2</v>
      </c>
      <c r="AC142" s="8">
        <v>-5.2233956575244191E-3</v>
      </c>
      <c r="AD142" s="8">
        <v>0</v>
      </c>
      <c r="AE142" s="8">
        <v>1.1300527336401689E-2</v>
      </c>
      <c r="AF142" s="8">
        <v>0</v>
      </c>
      <c r="AG142" s="8">
        <v>3.5189836005583375E-5</v>
      </c>
      <c r="AH142" s="8">
        <v>1.6396015590010165E-5</v>
      </c>
      <c r="AI142" s="8">
        <v>0</v>
      </c>
      <c r="AJ142" s="8">
        <v>1.7309115334711562E-6</v>
      </c>
      <c r="AK142" s="8">
        <v>0</v>
      </c>
      <c r="AL142" s="8">
        <v>1052.6350944278854</v>
      </c>
      <c r="AM142" s="8">
        <v>364.35250201607073</v>
      </c>
      <c r="AN142" s="8">
        <v>0</v>
      </c>
      <c r="AO142" s="8">
        <v>341.2496096819703</v>
      </c>
      <c r="AP142" s="8">
        <v>0</v>
      </c>
      <c r="AQ142" s="8">
        <v>1701.352071226466</v>
      </c>
      <c r="AR142" s="8">
        <v>487.85352646697027</v>
      </c>
      <c r="AS142" s="8">
        <v>0</v>
      </c>
      <c r="AT142" s="8">
        <v>378.88498629065475</v>
      </c>
      <c r="AU142" s="8">
        <v>0</v>
      </c>
      <c r="AV142" s="8">
        <v>1064.8750373863493</v>
      </c>
      <c r="AW142" s="8">
        <v>368.72828162372156</v>
      </c>
      <c r="AX142" s="8">
        <v>0</v>
      </c>
      <c r="AY142" s="8">
        <v>347.36958116120223</v>
      </c>
      <c r="AZ142" s="8">
        <v>0</v>
      </c>
      <c r="BA142" s="8">
        <v>636.47703384011686</v>
      </c>
      <c r="BB142" s="8">
        <v>119.12524484324878</v>
      </c>
      <c r="BC142" s="8">
        <v>0</v>
      </c>
      <c r="BD142" s="8">
        <v>31.515405129452553</v>
      </c>
      <c r="BE142" s="8">
        <v>0</v>
      </c>
    </row>
    <row r="143" spans="1:57" ht="15.3" hidden="1" x14ac:dyDescent="0.7">
      <c r="A143" s="9" t="s">
        <v>108</v>
      </c>
      <c r="B143" t="s">
        <v>139</v>
      </c>
      <c r="C143" t="s">
        <v>128</v>
      </c>
      <c r="D143" t="s">
        <v>129</v>
      </c>
      <c r="E143" s="6">
        <v>20749.036202806743</v>
      </c>
      <c r="F143" s="7">
        <v>0</v>
      </c>
      <c r="G143" s="7">
        <v>0</v>
      </c>
      <c r="H143" s="8">
        <v>5589.9229952767018</v>
      </c>
      <c r="I143" s="8">
        <v>2120.8546821909995</v>
      </c>
      <c r="J143" s="8">
        <v>0</v>
      </c>
      <c r="K143" s="8">
        <v>4880.9975916808062</v>
      </c>
      <c r="L143" s="8">
        <v>0</v>
      </c>
      <c r="M143" s="8">
        <v>3.2213115566001337E-8</v>
      </c>
      <c r="N143" s="8">
        <v>7.8363614559463335E-9</v>
      </c>
      <c r="O143" s="8">
        <v>0</v>
      </c>
      <c r="P143" s="8">
        <v>8.7494611655561512E-10</v>
      </c>
      <c r="Q143" s="8">
        <v>0</v>
      </c>
      <c r="R143" s="8">
        <v>21.862283578984734</v>
      </c>
      <c r="S143" s="8">
        <v>7.7595710731044392</v>
      </c>
      <c r="T143" s="8">
        <v>0</v>
      </c>
      <c r="U143" s="8">
        <v>5.8859994251112733</v>
      </c>
      <c r="V143" s="8">
        <v>0</v>
      </c>
      <c r="W143" s="8">
        <v>3.2449976709868991</v>
      </c>
      <c r="X143" s="8">
        <v>1.3569774932178063</v>
      </c>
      <c r="Y143" s="8">
        <v>0</v>
      </c>
      <c r="Z143" s="8">
        <v>1.2143870846094769</v>
      </c>
      <c r="AA143" s="8">
        <v>0</v>
      </c>
      <c r="AB143" s="8">
        <v>1.77408996756875</v>
      </c>
      <c r="AC143" s="8">
        <v>-0.40432197258209024</v>
      </c>
      <c r="AD143" s="8">
        <v>0</v>
      </c>
      <c r="AE143" s="8">
        <v>0.87472820430325682</v>
      </c>
      <c r="AF143" s="8">
        <v>0</v>
      </c>
      <c r="AG143" s="8">
        <v>2.7239031544780538E-3</v>
      </c>
      <c r="AH143" s="8">
        <v>1.2691493810716794E-3</v>
      </c>
      <c r="AI143" s="8">
        <v>0</v>
      </c>
      <c r="AJ143" s="8">
        <v>1.339828746401788E-4</v>
      </c>
      <c r="AK143" s="8">
        <v>0</v>
      </c>
      <c r="AL143" s="8">
        <v>81480.233490473969</v>
      </c>
      <c r="AM143" s="8">
        <v>28203.056400321908</v>
      </c>
      <c r="AN143" s="8">
        <v>0</v>
      </c>
      <c r="AO143" s="8">
        <v>26414.754764121095</v>
      </c>
      <c r="AP143" s="8">
        <v>0</v>
      </c>
      <c r="AQ143" s="8">
        <v>131694.79599041722</v>
      </c>
      <c r="AR143" s="8">
        <v>37762.772166820534</v>
      </c>
      <c r="AS143" s="8">
        <v>0</v>
      </c>
      <c r="AT143" s="8">
        <v>29327.95734477818</v>
      </c>
      <c r="AU143" s="8">
        <v>0</v>
      </c>
      <c r="AV143" s="8">
        <v>82427.678065944594</v>
      </c>
      <c r="AW143" s="8">
        <v>28541.767836052659</v>
      </c>
      <c r="AX143" s="8">
        <v>0</v>
      </c>
      <c r="AY143" s="8">
        <v>26888.477051856411</v>
      </c>
      <c r="AZ143" s="8">
        <v>0</v>
      </c>
      <c r="BA143" s="8">
        <v>49267.117924472637</v>
      </c>
      <c r="BB143" s="8">
        <v>9221.0043307678825</v>
      </c>
      <c r="BC143" s="8">
        <v>0</v>
      </c>
      <c r="BD143" s="8">
        <v>2439.4802929217717</v>
      </c>
      <c r="BE143" s="8">
        <v>0</v>
      </c>
    </row>
    <row r="144" spans="1:57" ht="15.3" hidden="1" x14ac:dyDescent="0.7">
      <c r="A144" s="9" t="s">
        <v>108</v>
      </c>
      <c r="B144" t="s">
        <v>140</v>
      </c>
      <c r="C144" t="s">
        <v>128</v>
      </c>
      <c r="D144" t="s">
        <v>129</v>
      </c>
      <c r="E144" s="6">
        <v>2831.1746041045731</v>
      </c>
      <c r="F144" s="7">
        <v>0</v>
      </c>
      <c r="G144" s="7">
        <v>0</v>
      </c>
      <c r="H144" s="8">
        <v>762.73653717885759</v>
      </c>
      <c r="I144" s="8">
        <v>289.38741330082587</v>
      </c>
      <c r="J144" s="8">
        <v>0</v>
      </c>
      <c r="K144" s="8">
        <v>666.00473820528475</v>
      </c>
      <c r="L144" s="8">
        <v>0</v>
      </c>
      <c r="M144" s="8">
        <v>4.395430892217146E-9</v>
      </c>
      <c r="N144" s="8">
        <v>1.0692596670903712E-9</v>
      </c>
      <c r="O144" s="8">
        <v>0</v>
      </c>
      <c r="P144" s="8">
        <v>1.1938507412778498E-10</v>
      </c>
      <c r="Q144" s="8">
        <v>0</v>
      </c>
      <c r="R144" s="8">
        <v>2.9830755246444305</v>
      </c>
      <c r="S144" s="8">
        <v>1.0587817355076006</v>
      </c>
      <c r="T144" s="8">
        <v>0</v>
      </c>
      <c r="U144" s="8">
        <v>0.80313571817350038</v>
      </c>
      <c r="V144" s="8">
        <v>0</v>
      </c>
      <c r="W144" s="8">
        <v>0.44277502370128591</v>
      </c>
      <c r="X144" s="8">
        <v>0.18515752633464724</v>
      </c>
      <c r="Y144" s="8">
        <v>0</v>
      </c>
      <c r="Z144" s="8">
        <v>0.16570128076762725</v>
      </c>
      <c r="AA144" s="8">
        <v>0</v>
      </c>
      <c r="AB144" s="8">
        <v>0.24207189251990013</v>
      </c>
      <c r="AC144" s="8">
        <v>-5.5169121566284313E-2</v>
      </c>
      <c r="AD144" s="8">
        <v>0</v>
      </c>
      <c r="AE144" s="8">
        <v>0.11935534033057292</v>
      </c>
      <c r="AF144" s="8">
        <v>0</v>
      </c>
      <c r="AG144" s="8">
        <v>3.7167246515071447E-4</v>
      </c>
      <c r="AH144" s="8">
        <v>1.7317351328439642E-4</v>
      </c>
      <c r="AI144" s="8">
        <v>0</v>
      </c>
      <c r="AJ144" s="8">
        <v>1.8281760577143753E-5</v>
      </c>
      <c r="AK144" s="8">
        <v>0</v>
      </c>
      <c r="AL144" s="8">
        <v>11117.85460972572</v>
      </c>
      <c r="AM144" s="8">
        <v>3848.2643848257026</v>
      </c>
      <c r="AN144" s="8">
        <v>0</v>
      </c>
      <c r="AO144" s="8">
        <v>3604.2533316180593</v>
      </c>
      <c r="AP144" s="8">
        <v>0</v>
      </c>
      <c r="AQ144" s="8">
        <v>17969.555706417155</v>
      </c>
      <c r="AR144" s="8">
        <v>5152.673140780732</v>
      </c>
      <c r="AS144" s="8">
        <v>0</v>
      </c>
      <c r="AT144" s="8">
        <v>4001.7554171295087</v>
      </c>
      <c r="AU144" s="8">
        <v>0</v>
      </c>
      <c r="AV144" s="8">
        <v>11247.131988908577</v>
      </c>
      <c r="AW144" s="8">
        <v>3894.4810478835739</v>
      </c>
      <c r="AX144" s="8">
        <v>0</v>
      </c>
      <c r="AY144" s="8">
        <v>3668.8920212094881</v>
      </c>
      <c r="AZ144" s="8">
        <v>0</v>
      </c>
      <c r="BA144" s="8">
        <v>6722.4237175085764</v>
      </c>
      <c r="BB144" s="8">
        <v>1258.1920928971579</v>
      </c>
      <c r="BC144" s="8">
        <v>0</v>
      </c>
      <c r="BD144" s="8">
        <v>332.86339592002076</v>
      </c>
      <c r="BE144" s="8">
        <v>0</v>
      </c>
    </row>
    <row r="145" spans="1:57" ht="15.3" hidden="1" x14ac:dyDescent="0.7">
      <c r="A145" s="9" t="s">
        <v>108</v>
      </c>
      <c r="B145" t="s">
        <v>144</v>
      </c>
      <c r="C145" t="s">
        <v>128</v>
      </c>
      <c r="D145" t="s">
        <v>129</v>
      </c>
      <c r="E145" s="6">
        <v>5012.500878884819</v>
      </c>
      <c r="F145" s="7">
        <v>0</v>
      </c>
      <c r="G145" s="7">
        <v>0</v>
      </c>
      <c r="H145" s="8">
        <v>1350.3997801561841</v>
      </c>
      <c r="I145" s="8">
        <v>512.3508318440031</v>
      </c>
      <c r="J145" s="8">
        <v>0</v>
      </c>
      <c r="K145" s="8">
        <v>1179.1393334609529</v>
      </c>
      <c r="L145" s="8">
        <v>0</v>
      </c>
      <c r="M145" s="8">
        <v>7.7819648347983503E-9</v>
      </c>
      <c r="N145" s="8">
        <v>1.8930888307899671E-9</v>
      </c>
      <c r="O145" s="8">
        <v>0</v>
      </c>
      <c r="P145" s="8">
        <v>2.1136732016586997E-10</v>
      </c>
      <c r="Q145" s="8">
        <v>0</v>
      </c>
      <c r="R145" s="8">
        <v>5.2814364283227038</v>
      </c>
      <c r="S145" s="8">
        <v>1.8745379999117198</v>
      </c>
      <c r="T145" s="8">
        <v>0</v>
      </c>
      <c r="U145" s="8">
        <v>1.4219251922407277</v>
      </c>
      <c r="V145" s="8">
        <v>0</v>
      </c>
      <c r="W145" s="8">
        <v>0.78391851644659838</v>
      </c>
      <c r="X145" s="8">
        <v>0.32781526866588045</v>
      </c>
      <c r="Y145" s="8">
        <v>0</v>
      </c>
      <c r="Z145" s="8">
        <v>0.29336863020596426</v>
      </c>
      <c r="AA145" s="8">
        <v>0</v>
      </c>
      <c r="AB145" s="8">
        <v>0.42858026921058556</v>
      </c>
      <c r="AC145" s="8">
        <v>-9.76751027426528E-2</v>
      </c>
      <c r="AD145" s="8">
        <v>0</v>
      </c>
      <c r="AE145" s="8">
        <v>0.21131467746257576</v>
      </c>
      <c r="AF145" s="8">
        <v>0</v>
      </c>
      <c r="AG145" s="8">
        <v>6.5803379117780158E-4</v>
      </c>
      <c r="AH145" s="8">
        <v>3.0659797042512148E-4</v>
      </c>
      <c r="AI145" s="8">
        <v>0</v>
      </c>
      <c r="AJ145" s="8">
        <v>3.2367251679794373E-5</v>
      </c>
      <c r="AK145" s="8">
        <v>0</v>
      </c>
      <c r="AL145" s="8">
        <v>19683.793405666413</v>
      </c>
      <c r="AM145" s="8">
        <v>6813.2246535252907</v>
      </c>
      <c r="AN145" s="8">
        <v>0</v>
      </c>
      <c r="AO145" s="8">
        <v>6381.2111645346458</v>
      </c>
      <c r="AP145" s="8">
        <v>0</v>
      </c>
      <c r="AQ145" s="8">
        <v>31814.503295205017</v>
      </c>
      <c r="AR145" s="8">
        <v>9122.6371589110349</v>
      </c>
      <c r="AS145" s="8">
        <v>0</v>
      </c>
      <c r="AT145" s="8">
        <v>7084.9754431828214</v>
      </c>
      <c r="AU145" s="8">
        <v>0</v>
      </c>
      <c r="AV145" s="8">
        <v>19912.67472433695</v>
      </c>
      <c r="AW145" s="8">
        <v>6895.0497249500086</v>
      </c>
      <c r="AX145" s="8">
        <v>0</v>
      </c>
      <c r="AY145" s="8">
        <v>6495.6518238699164</v>
      </c>
      <c r="AZ145" s="8">
        <v>0</v>
      </c>
      <c r="BA145" s="8">
        <v>11901.828570868065</v>
      </c>
      <c r="BB145" s="8">
        <v>2227.5874339610273</v>
      </c>
      <c r="BC145" s="8">
        <v>0</v>
      </c>
      <c r="BD145" s="8">
        <v>589.32361931290552</v>
      </c>
      <c r="BE145" s="8">
        <v>0</v>
      </c>
    </row>
    <row r="146" spans="1:57" ht="15.3" hidden="1" x14ac:dyDescent="0.7">
      <c r="A146" s="9" t="s">
        <v>108</v>
      </c>
      <c r="B146" t="s">
        <v>147</v>
      </c>
      <c r="C146" t="s">
        <v>128</v>
      </c>
      <c r="D146" t="s">
        <v>129</v>
      </c>
      <c r="E146" s="6">
        <v>1832.7321378579206</v>
      </c>
      <c r="F146" s="7">
        <v>0</v>
      </c>
      <c r="G146" s="7">
        <v>0</v>
      </c>
      <c r="H146" s="8">
        <v>493.74975403478226</v>
      </c>
      <c r="I146" s="8">
        <v>187.33200413675596</v>
      </c>
      <c r="J146" s="8">
        <v>0</v>
      </c>
      <c r="K146" s="8">
        <v>431.13140599130338</v>
      </c>
      <c r="L146" s="8">
        <v>0</v>
      </c>
      <c r="M146" s="8">
        <v>2.8453375656241692E-9</v>
      </c>
      <c r="N146" s="8">
        <v>6.9217439035752298E-10</v>
      </c>
      <c r="O146" s="8">
        <v>0</v>
      </c>
      <c r="P146" s="8">
        <v>7.7282715738311986E-11</v>
      </c>
      <c r="Q146" s="8">
        <v>0</v>
      </c>
      <c r="R146" s="8">
        <v>1.9310636566699326</v>
      </c>
      <c r="S146" s="8">
        <v>0.68539160771946894</v>
      </c>
      <c r="T146" s="8">
        <v>0</v>
      </c>
      <c r="U146" s="8">
        <v>0.51990175371882785</v>
      </c>
      <c r="V146" s="8">
        <v>0</v>
      </c>
      <c r="W146" s="8">
        <v>0.28662591653714053</v>
      </c>
      <c r="X146" s="8">
        <v>0.11985984495191812</v>
      </c>
      <c r="Y146" s="8">
        <v>0</v>
      </c>
      <c r="Z146" s="8">
        <v>0.10726504190408173</v>
      </c>
      <c r="AA146" s="8">
        <v>0</v>
      </c>
      <c r="AB146" s="8">
        <v>0.15670278210680166</v>
      </c>
      <c r="AC146" s="8">
        <v>-3.5713170768532761E-2</v>
      </c>
      <c r="AD146" s="8">
        <v>0</v>
      </c>
      <c r="AE146" s="8">
        <v>7.7263467866544533E-2</v>
      </c>
      <c r="AF146" s="8">
        <v>0</v>
      </c>
      <c r="AG146" s="8">
        <v>2.4059839709322017E-4</v>
      </c>
      <c r="AH146" s="8">
        <v>1.1210211576564283E-4</v>
      </c>
      <c r="AI146" s="8">
        <v>0</v>
      </c>
      <c r="AJ146" s="8">
        <v>1.183451211302182E-5</v>
      </c>
      <c r="AK146" s="8">
        <v>0</v>
      </c>
      <c r="AL146" s="8">
        <v>7197.0303130493685</v>
      </c>
      <c r="AM146" s="8">
        <v>2491.1348819034547</v>
      </c>
      <c r="AN146" s="8">
        <v>0</v>
      </c>
      <c r="AO146" s="8">
        <v>2333.1768038118184</v>
      </c>
      <c r="AP146" s="8">
        <v>0</v>
      </c>
      <c r="AQ146" s="8">
        <v>11632.409459463515</v>
      </c>
      <c r="AR146" s="8">
        <v>3335.5306477019212</v>
      </c>
      <c r="AS146" s="8">
        <v>0</v>
      </c>
      <c r="AT146" s="8">
        <v>2590.49574342303</v>
      </c>
      <c r="AU146" s="8">
        <v>0</v>
      </c>
      <c r="AV146" s="8">
        <v>7280.7167120383147</v>
      </c>
      <c r="AW146" s="8">
        <v>2521.0527695420028</v>
      </c>
      <c r="AX146" s="8">
        <v>0</v>
      </c>
      <c r="AY146" s="8">
        <v>2375.020003306292</v>
      </c>
      <c r="AZ146" s="8">
        <v>0</v>
      </c>
      <c r="BA146" s="8">
        <v>4351.6927474252007</v>
      </c>
      <c r="BB146" s="8">
        <v>814.4778781599183</v>
      </c>
      <c r="BC146" s="8">
        <v>0</v>
      </c>
      <c r="BD146" s="8">
        <v>215.47574011673854</v>
      </c>
      <c r="BE146" s="8">
        <v>0</v>
      </c>
    </row>
    <row r="147" spans="1:57" ht="15.3" hidden="1" x14ac:dyDescent="0.7">
      <c r="A147" s="9" t="s">
        <v>108</v>
      </c>
      <c r="B147" t="s">
        <v>150</v>
      </c>
      <c r="C147" t="s">
        <v>128</v>
      </c>
      <c r="D147" t="s">
        <v>129</v>
      </c>
      <c r="E147" s="6">
        <v>2799.819575915792</v>
      </c>
      <c r="F147" s="7">
        <v>0</v>
      </c>
      <c r="G147" s="7">
        <v>0</v>
      </c>
      <c r="H147" s="8">
        <v>754.28929214169739</v>
      </c>
      <c r="I147" s="8">
        <v>286.1824712642694</v>
      </c>
      <c r="J147" s="8">
        <v>0</v>
      </c>
      <c r="K147" s="8">
        <v>658.62878996457459</v>
      </c>
      <c r="L147" s="8">
        <v>0</v>
      </c>
      <c r="M147" s="8">
        <v>4.3467518530199515E-9</v>
      </c>
      <c r="N147" s="8">
        <v>1.0574177033506077E-9</v>
      </c>
      <c r="O147" s="8">
        <v>0</v>
      </c>
      <c r="P147" s="8">
        <v>1.1806289415373129E-10</v>
      </c>
      <c r="Q147" s="8">
        <v>0</v>
      </c>
      <c r="R147" s="8">
        <v>2.9500382061304524</v>
      </c>
      <c r="S147" s="8">
        <v>1.0470558140068646</v>
      </c>
      <c r="T147" s="8">
        <v>0</v>
      </c>
      <c r="U147" s="8">
        <v>0.79424105549666013</v>
      </c>
      <c r="V147" s="8">
        <v>0</v>
      </c>
      <c r="W147" s="8">
        <v>0.43787132637039211</v>
      </c>
      <c r="X147" s="8">
        <v>0.18310692180846544</v>
      </c>
      <c r="Y147" s="8">
        <v>0</v>
      </c>
      <c r="Z147" s="8">
        <v>0.16386615257671538</v>
      </c>
      <c r="AA147" s="8">
        <v>0</v>
      </c>
      <c r="AB147" s="8">
        <v>0.23939096602293702</v>
      </c>
      <c r="AC147" s="8">
        <v>-5.4558128037537172E-2</v>
      </c>
      <c r="AD147" s="8">
        <v>0</v>
      </c>
      <c r="AE147" s="8">
        <v>0.11803348965590205</v>
      </c>
      <c r="AF147" s="8">
        <v>0</v>
      </c>
      <c r="AG147" s="8">
        <v>3.6755622286565763E-4</v>
      </c>
      <c r="AH147" s="8">
        <v>1.7125563072684932E-4</v>
      </c>
      <c r="AI147" s="8">
        <v>0</v>
      </c>
      <c r="AJ147" s="8">
        <v>1.8079291567494599E-5</v>
      </c>
      <c r="AK147" s="8">
        <v>0</v>
      </c>
      <c r="AL147" s="8">
        <v>10994.725275285758</v>
      </c>
      <c r="AM147" s="8">
        <v>3805.6451701403353</v>
      </c>
      <c r="AN147" s="8">
        <v>0</v>
      </c>
      <c r="AO147" s="8">
        <v>3564.3365194763596</v>
      </c>
      <c r="AP147" s="8">
        <v>0</v>
      </c>
      <c r="AQ147" s="8">
        <v>17770.544340287448</v>
      </c>
      <c r="AR147" s="8">
        <v>5095.6077053453737</v>
      </c>
      <c r="AS147" s="8">
        <v>0</v>
      </c>
      <c r="AT147" s="8">
        <v>3957.4363017606465</v>
      </c>
      <c r="AU147" s="8">
        <v>0</v>
      </c>
      <c r="AV147" s="8">
        <v>11122.57091802164</v>
      </c>
      <c r="AW147" s="8">
        <v>3851.3499874184131</v>
      </c>
      <c r="AX147" s="8">
        <v>0</v>
      </c>
      <c r="AY147" s="8">
        <v>3628.2593408443008</v>
      </c>
      <c r="AZ147" s="8">
        <v>0</v>
      </c>
      <c r="BA147" s="8">
        <v>6647.973422265808</v>
      </c>
      <c r="BB147" s="8">
        <v>1244.2577179269608</v>
      </c>
      <c r="BC147" s="8">
        <v>0</v>
      </c>
      <c r="BD147" s="8">
        <v>329.17696091634616</v>
      </c>
      <c r="BE147" s="8">
        <v>0</v>
      </c>
    </row>
    <row r="148" spans="1:57" ht="15.3" hidden="1" x14ac:dyDescent="0.7">
      <c r="A148" s="9" t="s">
        <v>108</v>
      </c>
      <c r="B148" t="s">
        <v>152</v>
      </c>
      <c r="C148" t="s">
        <v>128</v>
      </c>
      <c r="D148" t="s">
        <v>129</v>
      </c>
      <c r="E148" s="6">
        <v>3422.6165083713736</v>
      </c>
      <c r="F148" s="7">
        <v>0</v>
      </c>
      <c r="G148" s="7">
        <v>0</v>
      </c>
      <c r="H148" s="8">
        <v>922.07476709548416</v>
      </c>
      <c r="I148" s="8">
        <v>349.84141799037991</v>
      </c>
      <c r="J148" s="8">
        <v>0</v>
      </c>
      <c r="K148" s="8">
        <v>805.13536972612906</v>
      </c>
      <c r="L148" s="8">
        <v>0</v>
      </c>
      <c r="M148" s="8">
        <v>5.3136512002112654E-9</v>
      </c>
      <c r="N148" s="8">
        <v>1.2926316105737464E-9</v>
      </c>
      <c r="O148" s="8">
        <v>0</v>
      </c>
      <c r="P148" s="8">
        <v>1.4432501795209113E-10</v>
      </c>
      <c r="Q148" s="8">
        <v>0</v>
      </c>
      <c r="R148" s="8">
        <v>3.6062500424963222</v>
      </c>
      <c r="S148" s="8">
        <v>1.2799648038155957</v>
      </c>
      <c r="T148" s="8">
        <v>0</v>
      </c>
      <c r="U148" s="8">
        <v>0.97091347297977881</v>
      </c>
      <c r="V148" s="8">
        <v>0</v>
      </c>
      <c r="W148" s="8">
        <v>0.53527221649187007</v>
      </c>
      <c r="X148" s="8">
        <v>0.22383755680889952</v>
      </c>
      <c r="Y148" s="8">
        <v>0</v>
      </c>
      <c r="Z148" s="8">
        <v>0.20031683605502321</v>
      </c>
      <c r="AA148" s="8">
        <v>0</v>
      </c>
      <c r="AB148" s="8">
        <v>0.29264152565869395</v>
      </c>
      <c r="AC148" s="8">
        <v>-6.6694136755592853E-2</v>
      </c>
      <c r="AD148" s="8">
        <v>0</v>
      </c>
      <c r="AE148" s="8">
        <v>0.14428907266456029</v>
      </c>
      <c r="AF148" s="8">
        <v>0</v>
      </c>
      <c r="AG148" s="8">
        <v>4.4931609413551135E-4</v>
      </c>
      <c r="AH148" s="8">
        <v>2.093500430953824E-4</v>
      </c>
      <c r="AI148" s="8">
        <v>0</v>
      </c>
      <c r="AJ148" s="8">
        <v>2.2100881896408119E-5</v>
      </c>
      <c r="AK148" s="8">
        <v>0</v>
      </c>
      <c r="AL148" s="8">
        <v>13440.411859357906</v>
      </c>
      <c r="AM148" s="8">
        <v>4652.1797677143777</v>
      </c>
      <c r="AN148" s="8">
        <v>0</v>
      </c>
      <c r="AO148" s="8">
        <v>4357.1939841732374</v>
      </c>
      <c r="AP148" s="8">
        <v>0</v>
      </c>
      <c r="AQ148" s="8">
        <v>21723.456377334289</v>
      </c>
      <c r="AR148" s="8">
        <v>6229.0839033064849</v>
      </c>
      <c r="AS148" s="8">
        <v>0</v>
      </c>
      <c r="AT148" s="8">
        <v>4837.7355933029312</v>
      </c>
      <c r="AU148" s="8">
        <v>0</v>
      </c>
      <c r="AV148" s="8">
        <v>13596.695718187648</v>
      </c>
      <c r="AW148" s="8">
        <v>4708.0512472460114</v>
      </c>
      <c r="AX148" s="8">
        <v>0</v>
      </c>
      <c r="AY148" s="8">
        <v>4435.3359135881092</v>
      </c>
      <c r="AZ148" s="8">
        <v>0</v>
      </c>
      <c r="BA148" s="8">
        <v>8126.760659146642</v>
      </c>
      <c r="BB148" s="8">
        <v>1521.0326560604744</v>
      </c>
      <c r="BC148" s="8">
        <v>0</v>
      </c>
      <c r="BD148" s="8">
        <v>402.39967971482253</v>
      </c>
      <c r="BE148" s="8">
        <v>0</v>
      </c>
    </row>
    <row r="149" spans="1:57" ht="15.3" hidden="1" x14ac:dyDescent="0.7">
      <c r="A149" s="9" t="s">
        <v>178</v>
      </c>
      <c r="B149" t="s">
        <v>190</v>
      </c>
      <c r="C149" t="s">
        <v>128</v>
      </c>
      <c r="D149" t="s">
        <v>129</v>
      </c>
      <c r="E149" s="6">
        <v>27985.284865197824</v>
      </c>
      <c r="F149" s="7">
        <v>0</v>
      </c>
      <c r="G149" s="7">
        <v>0</v>
      </c>
      <c r="H149" s="8">
        <v>7539.4146440487284</v>
      </c>
      <c r="I149" s="8">
        <v>2860.5050306276403</v>
      </c>
      <c r="J149" s="8">
        <v>0</v>
      </c>
      <c r="K149" s="8">
        <v>6583.2507444878038</v>
      </c>
      <c r="L149" s="8">
        <v>0</v>
      </c>
      <c r="M149" s="8">
        <v>4.344747421994183E-8</v>
      </c>
      <c r="N149" s="8">
        <v>1.0569300930789701E-8</v>
      </c>
      <c r="O149" s="8">
        <v>0</v>
      </c>
      <c r="P149" s="8">
        <v>1.1800845144891728E-9</v>
      </c>
      <c r="Q149" s="8">
        <v>0</v>
      </c>
      <c r="R149" s="8">
        <v>29.486778459563464</v>
      </c>
      <c r="S149" s="8">
        <v>10.465729819450692</v>
      </c>
      <c r="T149" s="8">
        <v>0</v>
      </c>
      <c r="U149" s="8">
        <v>7.9387480468055465</v>
      </c>
      <c r="V149" s="8">
        <v>0</v>
      </c>
      <c r="W149" s="8">
        <v>4.3766940942147281</v>
      </c>
      <c r="X149" s="8">
        <v>1.8302248515150494</v>
      </c>
      <c r="Y149" s="8">
        <v>0</v>
      </c>
      <c r="Z149" s="8">
        <v>1.637905884747366</v>
      </c>
      <c r="AA149" s="8">
        <v>0</v>
      </c>
      <c r="AB149" s="8">
        <v>2.392805749318855</v>
      </c>
      <c r="AC149" s="8">
        <v>-0.54532969480471094</v>
      </c>
      <c r="AD149" s="8">
        <v>0</v>
      </c>
      <c r="AE149" s="8">
        <v>1.1797906051047438</v>
      </c>
      <c r="AF149" s="8">
        <v>0</v>
      </c>
      <c r="AG149" s="8">
        <v>3.6738673053627277E-3</v>
      </c>
      <c r="AH149" s="8">
        <v>1.7117665909212672E-3</v>
      </c>
      <c r="AI149" s="8">
        <v>0</v>
      </c>
      <c r="AJ149" s="8">
        <v>1.8070954608273747E-4</v>
      </c>
      <c r="AK149" s="8">
        <v>0</v>
      </c>
      <c r="AL149" s="8">
        <v>109896.55243867639</v>
      </c>
      <c r="AM149" s="8">
        <v>38038.902613003484</v>
      </c>
      <c r="AN149" s="8">
        <v>0</v>
      </c>
      <c r="AO149" s="8">
        <v>35626.928860352295</v>
      </c>
      <c r="AP149" s="8">
        <v>0</v>
      </c>
      <c r="AQ149" s="8">
        <v>177623.49754623277</v>
      </c>
      <c r="AR149" s="8">
        <v>50932.57952121563</v>
      </c>
      <c r="AS149" s="8">
        <v>0</v>
      </c>
      <c r="AT149" s="8">
        <v>39556.113970101629</v>
      </c>
      <c r="AU149" s="8">
        <v>0</v>
      </c>
      <c r="AV149" s="8">
        <v>111174.4193274982</v>
      </c>
      <c r="AW149" s="8">
        <v>38495.740025757281</v>
      </c>
      <c r="AX149" s="8">
        <v>0</v>
      </c>
      <c r="AY149" s="8">
        <v>36265.862304763214</v>
      </c>
      <c r="AZ149" s="8">
        <v>0</v>
      </c>
      <c r="BA149" s="8">
        <v>66449.078218734561</v>
      </c>
      <c r="BB149" s="8">
        <v>12436.839495458347</v>
      </c>
      <c r="BC149" s="8">
        <v>0</v>
      </c>
      <c r="BD149" s="8">
        <v>3290.2516653384182</v>
      </c>
      <c r="BE149" s="8">
        <v>0</v>
      </c>
    </row>
    <row r="150" spans="1:57" ht="15.3" hidden="1" x14ac:dyDescent="0.7">
      <c r="A150" s="9" t="s">
        <v>225</v>
      </c>
      <c r="B150" t="s">
        <v>103</v>
      </c>
      <c r="C150" t="s">
        <v>128</v>
      </c>
      <c r="D150" t="s">
        <v>129</v>
      </c>
      <c r="E150" s="6">
        <v>2821.1618984362908</v>
      </c>
      <c r="F150" s="7">
        <v>0</v>
      </c>
      <c r="G150" s="7">
        <v>0</v>
      </c>
      <c r="H150" s="8">
        <v>760.03905026365817</v>
      </c>
      <c r="I150" s="8">
        <v>288.36396847715235</v>
      </c>
      <c r="J150" s="8">
        <v>0</v>
      </c>
      <c r="K150" s="8">
        <v>663.64935206708503</v>
      </c>
      <c r="L150" s="8">
        <v>0</v>
      </c>
      <c r="M150" s="8">
        <v>4.3798860523668444E-9</v>
      </c>
      <c r="N150" s="8">
        <v>1.0654781333361407E-9</v>
      </c>
      <c r="O150" s="8">
        <v>0</v>
      </c>
      <c r="P150" s="8">
        <v>1.1896285798940392E-10</v>
      </c>
      <c r="Q150" s="8">
        <v>0</v>
      </c>
      <c r="R150" s="8">
        <v>2.972525607598969</v>
      </c>
      <c r="S150" s="8">
        <v>1.0550372579083662</v>
      </c>
      <c r="T150" s="8">
        <v>0</v>
      </c>
      <c r="U150" s="8">
        <v>0.80029535589202994</v>
      </c>
      <c r="V150" s="8">
        <v>0</v>
      </c>
      <c r="W150" s="8">
        <v>0.44120910968695409</v>
      </c>
      <c r="X150" s="8">
        <v>0.18450269995595331</v>
      </c>
      <c r="Y150" s="8">
        <v>0</v>
      </c>
      <c r="Z150" s="8">
        <v>0.16511526316532948</v>
      </c>
      <c r="AA150" s="8">
        <v>0</v>
      </c>
      <c r="AB150" s="8">
        <v>0.24121578332520341</v>
      </c>
      <c r="AC150" s="8">
        <v>-5.4974010966104429E-2</v>
      </c>
      <c r="AD150" s="8">
        <v>0</v>
      </c>
      <c r="AE150" s="8">
        <v>0.11893322934846143</v>
      </c>
      <c r="AF150" s="8">
        <v>0</v>
      </c>
      <c r="AG150" s="8">
        <v>3.7035801178101989E-4</v>
      </c>
      <c r="AH150" s="8">
        <v>1.7256106945435316E-4</v>
      </c>
      <c r="AI150" s="8">
        <v>0</v>
      </c>
      <c r="AJ150" s="8">
        <v>1.8217105473395804E-5</v>
      </c>
      <c r="AK150" s="8">
        <v>0</v>
      </c>
      <c r="AL150" s="8">
        <v>11078.5353089279</v>
      </c>
      <c r="AM150" s="8">
        <v>3834.6546489361776</v>
      </c>
      <c r="AN150" s="8">
        <v>0</v>
      </c>
      <c r="AO150" s="8">
        <v>3591.5065629408123</v>
      </c>
      <c r="AP150" s="8">
        <v>0</v>
      </c>
      <c r="AQ150" s="8">
        <v>17906.004743499747</v>
      </c>
      <c r="AR150" s="8">
        <v>5134.4502450650434</v>
      </c>
      <c r="AS150" s="8">
        <v>0</v>
      </c>
      <c r="AT150" s="8">
        <v>3987.6028462883878</v>
      </c>
      <c r="AU150" s="8">
        <v>0</v>
      </c>
      <c r="AV150" s="8">
        <v>11207.35548693869</v>
      </c>
      <c r="AW150" s="8">
        <v>3880.7078625750351</v>
      </c>
      <c r="AX150" s="8">
        <v>0</v>
      </c>
      <c r="AY150" s="8">
        <v>3655.9166519462074</v>
      </c>
      <c r="AZ150" s="8">
        <v>0</v>
      </c>
      <c r="BA150" s="8">
        <v>6698.649256561057</v>
      </c>
      <c r="BB150" s="8">
        <v>1253.742382490009</v>
      </c>
      <c r="BC150" s="8">
        <v>0</v>
      </c>
      <c r="BD150" s="8">
        <v>331.6861943421809</v>
      </c>
      <c r="BE150" s="8">
        <v>0</v>
      </c>
    </row>
    <row r="151" spans="1:57" ht="15.3" hidden="1" x14ac:dyDescent="0.7">
      <c r="A151" s="9" t="s">
        <v>178</v>
      </c>
      <c r="B151" t="s">
        <v>190</v>
      </c>
      <c r="C151" t="s">
        <v>191</v>
      </c>
      <c r="D151" t="s">
        <v>192</v>
      </c>
      <c r="E151" s="6">
        <v>839572.65398058167</v>
      </c>
      <c r="F151" s="7">
        <v>0</v>
      </c>
      <c r="G151" s="7">
        <v>0</v>
      </c>
      <c r="H151" s="8">
        <v>241637.62461355663</v>
      </c>
      <c r="I151" s="8">
        <v>14966.776399276869</v>
      </c>
      <c r="J151" s="8">
        <v>0</v>
      </c>
      <c r="K151" s="8">
        <v>15969.057148331138</v>
      </c>
      <c r="L151" s="8">
        <v>-12592.300798514239</v>
      </c>
      <c r="M151" s="8">
        <v>4.1651933363405971E-3</v>
      </c>
      <c r="N151" s="8">
        <v>9.1212344633699659E-4</v>
      </c>
      <c r="O151" s="8">
        <v>0</v>
      </c>
      <c r="P151" s="8">
        <v>3.1772598978020094E-3</v>
      </c>
      <c r="Q151" s="8">
        <v>2.6159256062460862E-5</v>
      </c>
      <c r="R151" s="8">
        <v>1784.4220505147741</v>
      </c>
      <c r="S151" s="8">
        <v>115.19450235556313</v>
      </c>
      <c r="T151" s="8">
        <v>0</v>
      </c>
      <c r="U151" s="8">
        <v>111.2077364420536</v>
      </c>
      <c r="V151" s="8">
        <v>6.5328273423707515</v>
      </c>
      <c r="W151" s="8">
        <v>159.55827732264348</v>
      </c>
      <c r="X151" s="8">
        <v>13.368404932806447</v>
      </c>
      <c r="Y151" s="8">
        <v>0</v>
      </c>
      <c r="Z151" s="8">
        <v>27.664418598882634</v>
      </c>
      <c r="AA151" s="8">
        <v>0.78783544981721221</v>
      </c>
      <c r="AB151" s="8">
        <v>98.526628865091723</v>
      </c>
      <c r="AC151" s="8">
        <v>11.419902900569374</v>
      </c>
      <c r="AD151" s="8">
        <v>0</v>
      </c>
      <c r="AE151" s="8">
        <v>16.041839127190954</v>
      </c>
      <c r="AF151" s="8">
        <v>-4.7992894642478294</v>
      </c>
      <c r="AG151" s="8">
        <v>0.28793392348656793</v>
      </c>
      <c r="AH151" s="8">
        <v>1.7041766201561111E-2</v>
      </c>
      <c r="AI151" s="8">
        <v>0</v>
      </c>
      <c r="AJ151" s="8">
        <v>1.5271003100125151E-2</v>
      </c>
      <c r="AK151" s="8">
        <v>-7.7149682948471467E-3</v>
      </c>
      <c r="AL151" s="8">
        <v>2232608.4216159568</v>
      </c>
      <c r="AM151" s="8">
        <v>167669.03233002068</v>
      </c>
      <c r="AN151" s="8">
        <v>0</v>
      </c>
      <c r="AO151" s="8">
        <v>280100.76178848237</v>
      </c>
      <c r="AP151" s="8">
        <v>-120030.91765160722</v>
      </c>
      <c r="AQ151" s="8">
        <v>2492125.1518224576</v>
      </c>
      <c r="AR151" s="8">
        <v>182732.34080561873</v>
      </c>
      <c r="AS151" s="8">
        <v>0</v>
      </c>
      <c r="AT151" s="8">
        <v>292738.55460439093</v>
      </c>
      <c r="AU151" s="8">
        <v>-105161.89854922506</v>
      </c>
      <c r="AV151" s="8">
        <v>2259837.5258660996</v>
      </c>
      <c r="AW151" s="8">
        <v>170020.88008742753</v>
      </c>
      <c r="AX151" s="8">
        <v>0</v>
      </c>
      <c r="AY151" s="8">
        <v>284508.34437565895</v>
      </c>
      <c r="AZ151" s="8">
        <v>-112594.93593826451</v>
      </c>
      <c r="BA151" s="8">
        <v>232287.62595635781</v>
      </c>
      <c r="BB151" s="8">
        <v>12711.460718191222</v>
      </c>
      <c r="BC151" s="8">
        <v>0</v>
      </c>
      <c r="BD151" s="8">
        <v>8230.2102287319685</v>
      </c>
      <c r="BE151" s="8">
        <v>7433.0373890394312</v>
      </c>
    </row>
    <row r="152" spans="1:57" ht="15.3" hidden="1" x14ac:dyDescent="0.7">
      <c r="A152" s="9" t="s">
        <v>167</v>
      </c>
      <c r="B152" t="s">
        <v>168</v>
      </c>
      <c r="C152" t="s">
        <v>169</v>
      </c>
      <c r="D152" t="s">
        <v>170</v>
      </c>
      <c r="E152" s="6">
        <v>441331.46324268036</v>
      </c>
      <c r="F152" s="7">
        <v>0</v>
      </c>
      <c r="G152" s="7">
        <v>0</v>
      </c>
      <c r="H152" s="8">
        <v>167127.98896230638</v>
      </c>
      <c r="I152" s="8">
        <v>8076.3657773410505</v>
      </c>
      <c r="J152" s="8">
        <v>0</v>
      </c>
      <c r="K152" s="8">
        <v>9202.5123456491183</v>
      </c>
      <c r="L152" s="8">
        <v>-7668.2836623092826</v>
      </c>
      <c r="M152" s="8">
        <v>3.4340857409355485E-3</v>
      </c>
      <c r="N152" s="8">
        <v>1.4784604018629791E-3</v>
      </c>
      <c r="O152" s="8">
        <v>0</v>
      </c>
      <c r="P152" s="8">
        <v>1.7472458307180355E-3</v>
      </c>
      <c r="Q152" s="8">
        <v>-3.7668592287924061E-4</v>
      </c>
      <c r="R152" s="8">
        <v>1341.4480944738195</v>
      </c>
      <c r="S152" s="8">
        <v>53.842438515607</v>
      </c>
      <c r="T152" s="8">
        <v>0</v>
      </c>
      <c r="U152" s="8">
        <v>64.266093885368207</v>
      </c>
      <c r="V152" s="8">
        <v>-34.366628753281127</v>
      </c>
      <c r="W152" s="8">
        <v>114.17802146974235</v>
      </c>
      <c r="X152" s="8">
        <v>14.255006262738576</v>
      </c>
      <c r="Y152" s="8">
        <v>0</v>
      </c>
      <c r="Z152" s="8">
        <v>15.631698695535448</v>
      </c>
      <c r="AA152" s="8">
        <v>-35.26337497164878</v>
      </c>
      <c r="AB152" s="8">
        <v>76.649369313895605</v>
      </c>
      <c r="AC152" s="8">
        <v>8.4294309479351952</v>
      </c>
      <c r="AD152" s="8">
        <v>0</v>
      </c>
      <c r="AE152" s="8">
        <v>9.0898762954049221</v>
      </c>
      <c r="AF152" s="8">
        <v>-0.36595338218232737</v>
      </c>
      <c r="AG152" s="8">
        <v>0.1545632430961815</v>
      </c>
      <c r="AH152" s="8">
        <v>6.5317056559916695E-3</v>
      </c>
      <c r="AI152" s="8">
        <v>0</v>
      </c>
      <c r="AJ152" s="8">
        <v>8.1308342687944866E-3</v>
      </c>
      <c r="AK152" s="8">
        <v>-3.896326953921822E-3</v>
      </c>
      <c r="AL152" s="8">
        <v>1699972.0329871303</v>
      </c>
      <c r="AM152" s="8">
        <v>119600.82653876639</v>
      </c>
      <c r="AN152" s="8">
        <v>0</v>
      </c>
      <c r="AO152" s="8">
        <v>158370.28329530274</v>
      </c>
      <c r="AP152" s="8">
        <v>-68033.863035891511</v>
      </c>
      <c r="AQ152" s="8">
        <v>1890896.282301005</v>
      </c>
      <c r="AR152" s="8">
        <v>121608.88469652057</v>
      </c>
      <c r="AS152" s="8">
        <v>0</v>
      </c>
      <c r="AT152" s="8">
        <v>166226.18402521318</v>
      </c>
      <c r="AU152" s="8">
        <v>-76058.776915483788</v>
      </c>
      <c r="AV152" s="8">
        <v>1717988.2565309822</v>
      </c>
      <c r="AW152" s="8">
        <v>120483.48946525174</v>
      </c>
      <c r="AX152" s="8">
        <v>0</v>
      </c>
      <c r="AY152" s="8">
        <v>160951.56509619331</v>
      </c>
      <c r="AZ152" s="8">
        <v>-67609.669577338151</v>
      </c>
      <c r="BA152" s="8">
        <v>172908.02577002277</v>
      </c>
      <c r="BB152" s="8">
        <v>1125.395231268835</v>
      </c>
      <c r="BC152" s="8">
        <v>0</v>
      </c>
      <c r="BD152" s="8">
        <v>5274.6189290198754</v>
      </c>
      <c r="BE152" s="8">
        <v>-8449.1073381456499</v>
      </c>
    </row>
    <row r="153" spans="1:57" ht="15.3" hidden="1" x14ac:dyDescent="0.7">
      <c r="A153" s="9" t="s">
        <v>248</v>
      </c>
      <c r="B153" t="s">
        <v>248</v>
      </c>
      <c r="C153" t="s">
        <v>169</v>
      </c>
      <c r="D153" t="s">
        <v>170</v>
      </c>
      <c r="E153" s="6">
        <v>38880.448204163687</v>
      </c>
      <c r="F153" s="7">
        <v>0</v>
      </c>
      <c r="G153" s="7">
        <v>0</v>
      </c>
      <c r="H153" s="8">
        <v>14723.652536737114</v>
      </c>
      <c r="I153" s="8">
        <v>711.51220213619547</v>
      </c>
      <c r="J153" s="8">
        <v>0</v>
      </c>
      <c r="K153" s="8">
        <v>810.72353639658979</v>
      </c>
      <c r="L153" s="8">
        <v>-675.56095719218035</v>
      </c>
      <c r="M153" s="8">
        <v>3.0253631091260323E-4</v>
      </c>
      <c r="N153" s="8">
        <v>1.3024950148394834E-4</v>
      </c>
      <c r="O153" s="8">
        <v>0</v>
      </c>
      <c r="P153" s="8">
        <v>1.5392897783002161E-4</v>
      </c>
      <c r="Q153" s="8">
        <v>-3.3185301147882335E-5</v>
      </c>
      <c r="R153" s="8">
        <v>118.17898223830848</v>
      </c>
      <c r="S153" s="8">
        <v>4.7434146809079696</v>
      </c>
      <c r="T153" s="8">
        <v>0</v>
      </c>
      <c r="U153" s="8">
        <v>5.6617185555610199</v>
      </c>
      <c r="V153" s="8">
        <v>-3.0276335146740316</v>
      </c>
      <c r="W153" s="8">
        <v>10.058862826571506</v>
      </c>
      <c r="X153" s="8">
        <v>1.255838476994487</v>
      </c>
      <c r="Y153" s="8">
        <v>0</v>
      </c>
      <c r="Z153" s="8">
        <v>1.3771224172627332</v>
      </c>
      <c r="AA153" s="8">
        <v>-3.1066351218545982</v>
      </c>
      <c r="AB153" s="8">
        <v>6.7526611667203831</v>
      </c>
      <c r="AC153" s="8">
        <v>0.74261656069952642</v>
      </c>
      <c r="AD153" s="8">
        <v>0</v>
      </c>
      <c r="AE153" s="8">
        <v>0.80080051825221399</v>
      </c>
      <c r="AF153" s="8">
        <v>-3.2239785073412124E-2</v>
      </c>
      <c r="AG153" s="8">
        <v>1.3616722731060155E-2</v>
      </c>
      <c r="AH153" s="8">
        <v>5.7543063342162259E-4</v>
      </c>
      <c r="AI153" s="8">
        <v>0</v>
      </c>
      <c r="AJ153" s="8">
        <v>7.1631077086989521E-4</v>
      </c>
      <c r="AK153" s="8">
        <v>-3.4325886762155022E-4</v>
      </c>
      <c r="AL153" s="8">
        <v>149764.24769592765</v>
      </c>
      <c r="AM153" s="8">
        <v>10536.601463328359</v>
      </c>
      <c r="AN153" s="8">
        <v>0</v>
      </c>
      <c r="AO153" s="8">
        <v>13952.115608299251</v>
      </c>
      <c r="AP153" s="8">
        <v>-5993.6517293841907</v>
      </c>
      <c r="AQ153" s="8">
        <v>166584.30473837114</v>
      </c>
      <c r="AR153" s="8">
        <v>10713.507502657305</v>
      </c>
      <c r="AS153" s="8">
        <v>0</v>
      </c>
      <c r="AT153" s="8">
        <v>14644.205266222365</v>
      </c>
      <c r="AU153" s="8">
        <v>-6700.6311188567961</v>
      </c>
      <c r="AV153" s="8">
        <v>151351.44213972415</v>
      </c>
      <c r="AW153" s="8">
        <v>10614.362359736688</v>
      </c>
      <c r="AX153" s="8">
        <v>0</v>
      </c>
      <c r="AY153" s="8">
        <v>14179.521541749977</v>
      </c>
      <c r="AZ153" s="8">
        <v>-5956.2811062415576</v>
      </c>
      <c r="BA153" s="8">
        <v>15232.86259864698</v>
      </c>
      <c r="BB153" s="8">
        <v>99.145142920617417</v>
      </c>
      <c r="BC153" s="8">
        <v>0</v>
      </c>
      <c r="BD153" s="8">
        <v>464.68372447239051</v>
      </c>
      <c r="BE153" s="8">
        <v>-744.35001261523951</v>
      </c>
    </row>
    <row r="154" spans="1:57" ht="15.3" hidden="1" x14ac:dyDescent="0.7">
      <c r="A154" s="9" t="s">
        <v>108</v>
      </c>
      <c r="B154" t="s">
        <v>144</v>
      </c>
      <c r="C154" t="s">
        <v>145</v>
      </c>
      <c r="D154" t="s">
        <v>146</v>
      </c>
      <c r="E154" s="6">
        <v>559473.21957669652</v>
      </c>
      <c r="F154" s="7">
        <v>0</v>
      </c>
      <c r="G154" s="7">
        <v>0</v>
      </c>
      <c r="H154" s="8">
        <v>127127.59435025183</v>
      </c>
      <c r="I154" s="8">
        <v>10238.359918253547</v>
      </c>
      <c r="J154" s="8">
        <v>0</v>
      </c>
      <c r="K154" s="8">
        <v>9587.8628810432019</v>
      </c>
      <c r="L154" s="8">
        <v>-3532.9626123140133</v>
      </c>
      <c r="M154" s="8">
        <v>4.4051872570837602E-3</v>
      </c>
      <c r="N154" s="8">
        <v>1.8742352855819332E-3</v>
      </c>
      <c r="O154" s="8">
        <v>0</v>
      </c>
      <c r="P154" s="8">
        <v>2.0167728691008894E-3</v>
      </c>
      <c r="Q154" s="8">
        <v>-1.8582159642917232E-4</v>
      </c>
      <c r="R154" s="8">
        <v>805.10338843676891</v>
      </c>
      <c r="S154" s="8">
        <v>68.25573278835698</v>
      </c>
      <c r="T154" s="8">
        <v>0</v>
      </c>
      <c r="U154" s="8">
        <v>66.534436247429468</v>
      </c>
      <c r="V154" s="8">
        <v>-16.279552063932925</v>
      </c>
      <c r="W154" s="8">
        <v>102.12420690746612</v>
      </c>
      <c r="X154" s="8">
        <v>18.070984992327297</v>
      </c>
      <c r="Y154" s="8">
        <v>0</v>
      </c>
      <c r="Z154" s="8">
        <v>17.014587102430706</v>
      </c>
      <c r="AA154" s="8">
        <v>-15.74189872264772</v>
      </c>
      <c r="AB154" s="8">
        <v>54.081674338288629</v>
      </c>
      <c r="AC154" s="8">
        <v>10.685938493914904</v>
      </c>
      <c r="AD154" s="8">
        <v>0</v>
      </c>
      <c r="AE154" s="8">
        <v>9.8330741406886411</v>
      </c>
      <c r="AF154" s="8">
        <v>-0.37449219882563406</v>
      </c>
      <c r="AG154" s="8">
        <v>0.19463538736039993</v>
      </c>
      <c r="AH154" s="8">
        <v>8.2802036497351093E-3</v>
      </c>
      <c r="AI154" s="8">
        <v>0</v>
      </c>
      <c r="AJ154" s="8">
        <v>1.0041411462700697E-2</v>
      </c>
      <c r="AK154" s="8">
        <v>-3.553662348866489E-3</v>
      </c>
      <c r="AL154" s="8">
        <v>1067779.9737178723</v>
      </c>
      <c r="AM154" s="8">
        <v>151617.24250528475</v>
      </c>
      <c r="AN154" s="8">
        <v>0</v>
      </c>
      <c r="AO154" s="8">
        <v>172141.2039132957</v>
      </c>
      <c r="AP154" s="8">
        <v>-31887.491373670371</v>
      </c>
      <c r="AQ154" s="8">
        <v>1177841.4068647048</v>
      </c>
      <c r="AR154" s="8">
        <v>154162.84565435874</v>
      </c>
      <c r="AS154" s="8">
        <v>0</v>
      </c>
      <c r="AT154" s="8">
        <v>178981.8555962941</v>
      </c>
      <c r="AU154" s="8">
        <v>-36017.395366573408</v>
      </c>
      <c r="AV154" s="8">
        <v>1083942.5768230469</v>
      </c>
      <c r="AW154" s="8">
        <v>152736.18894443815</v>
      </c>
      <c r="AX154" s="8">
        <v>0</v>
      </c>
      <c r="AY154" s="8">
        <v>174733.66493052751</v>
      </c>
      <c r="AZ154" s="8">
        <v>-31747.284449071372</v>
      </c>
      <c r="BA154" s="8">
        <v>93898.830041657609</v>
      </c>
      <c r="BB154" s="8">
        <v>1426.6567099205763</v>
      </c>
      <c r="BC154" s="8">
        <v>0</v>
      </c>
      <c r="BD154" s="8">
        <v>4248.1906657665604</v>
      </c>
      <c r="BE154" s="8">
        <v>-4270.1109175020347</v>
      </c>
    </row>
    <row r="155" spans="1:57" ht="15.3" hidden="1" x14ac:dyDescent="0.7">
      <c r="A155" s="9" t="s">
        <v>108</v>
      </c>
      <c r="B155" t="s">
        <v>164</v>
      </c>
      <c r="C155" t="s">
        <v>165</v>
      </c>
      <c r="D155" t="s">
        <v>166</v>
      </c>
      <c r="E155" s="6">
        <v>1433.1909929499714</v>
      </c>
      <c r="F155" s="7">
        <v>0</v>
      </c>
      <c r="G155" s="7">
        <v>0</v>
      </c>
      <c r="H155" s="8">
        <v>325.88047659906232</v>
      </c>
      <c r="I155" s="8">
        <v>317.30901385685792</v>
      </c>
      <c r="J155" s="8">
        <v>0</v>
      </c>
      <c r="K155" s="8">
        <v>729.63753451083039</v>
      </c>
      <c r="L155" s="8">
        <v>-177.54219158454461</v>
      </c>
      <c r="M155" s="8">
        <v>2.8513561098054349E-9</v>
      </c>
      <c r="N155" s="8">
        <v>1.9133127465189236E-5</v>
      </c>
      <c r="O155" s="8">
        <v>0</v>
      </c>
      <c r="P155" s="8">
        <v>5.7042642465768149E-7</v>
      </c>
      <c r="Q155" s="8">
        <v>-3.0792636501264376E-11</v>
      </c>
      <c r="R155" s="8">
        <v>2.8055543429149505</v>
      </c>
      <c r="S155" s="8">
        <v>0.72825943839689367</v>
      </c>
      <c r="T155" s="8">
        <v>0</v>
      </c>
      <c r="U155" s="8">
        <v>0.39056792922138378</v>
      </c>
      <c r="V155" s="8">
        <v>-0.16335360075433991</v>
      </c>
      <c r="W155" s="8">
        <v>0.46497845126429732</v>
      </c>
      <c r="X155" s="8">
        <v>0.14438905934544966</v>
      </c>
      <c r="Y155" s="8">
        <v>0</v>
      </c>
      <c r="Z155" s="8">
        <v>5.521556878101995E-2</v>
      </c>
      <c r="AA155" s="8">
        <v>-4.7551768523982206E-2</v>
      </c>
      <c r="AB155" s="8">
        <v>0.88889824351372493</v>
      </c>
      <c r="AC155" s="8">
        <v>0.13730617514789542</v>
      </c>
      <c r="AD155" s="8">
        <v>0</v>
      </c>
      <c r="AE155" s="8">
        <v>2.5825121088594884E-2</v>
      </c>
      <c r="AF155" s="8">
        <v>-7.2926792209685939E-2</v>
      </c>
      <c r="AG155" s="8">
        <v>9.5894055027233686E-3</v>
      </c>
      <c r="AH155" s="8">
        <v>1.1833220047588961E-3</v>
      </c>
      <c r="AI155" s="8">
        <v>0</v>
      </c>
      <c r="AJ155" s="8">
        <v>2.0626816667397514E-5</v>
      </c>
      <c r="AK155" s="8">
        <v>-1.575906643405832E-5</v>
      </c>
      <c r="AL155" s="8">
        <v>3774.5724888008717</v>
      </c>
      <c r="AM155" s="8">
        <v>2042.4895142711841</v>
      </c>
      <c r="AN155" s="8">
        <v>0</v>
      </c>
      <c r="AO155" s="8">
        <v>1882.6774038915285</v>
      </c>
      <c r="AP155" s="8">
        <v>-2935.4768779811102</v>
      </c>
      <c r="AQ155" s="8">
        <v>48324.840797312012</v>
      </c>
      <c r="AR155" s="8">
        <v>4711.1762399907047</v>
      </c>
      <c r="AS155" s="8">
        <v>0</v>
      </c>
      <c r="AT155" s="8">
        <v>-4057.7070634308398</v>
      </c>
      <c r="AU155" s="8">
        <v>-5102.7905389387961</v>
      </c>
      <c r="AV155" s="8">
        <v>3827.0121929218626</v>
      </c>
      <c r="AW155" s="8">
        <v>2073.9640479606733</v>
      </c>
      <c r="AX155" s="8">
        <v>0</v>
      </c>
      <c r="AY155" s="8">
        <v>1908.5653590904983</v>
      </c>
      <c r="AZ155" s="8">
        <v>-2934.0587732091385</v>
      </c>
      <c r="BA155" s="8">
        <v>44497.828604390146</v>
      </c>
      <c r="BB155" s="8">
        <v>2637.2121920300306</v>
      </c>
      <c r="BC155" s="8">
        <v>0</v>
      </c>
      <c r="BD155" s="8">
        <v>-5966.2724225213378</v>
      </c>
      <c r="BE155" s="8">
        <v>-2168.731765729658</v>
      </c>
    </row>
    <row r="156" spans="1:57" ht="15.3" hidden="1" x14ac:dyDescent="0.7">
      <c r="A156" s="9" t="s">
        <v>178</v>
      </c>
      <c r="B156" t="s">
        <v>189</v>
      </c>
      <c r="C156" t="s">
        <v>165</v>
      </c>
      <c r="D156" t="s">
        <v>166</v>
      </c>
      <c r="E156" s="6">
        <v>11551.33738315347</v>
      </c>
      <c r="F156" s="7">
        <v>0</v>
      </c>
      <c r="G156" s="7">
        <v>0</v>
      </c>
      <c r="H156" s="8">
        <v>2626.5552534839449</v>
      </c>
      <c r="I156" s="8">
        <v>2557.4703523860567</v>
      </c>
      <c r="J156" s="8">
        <v>0</v>
      </c>
      <c r="K156" s="8">
        <v>5880.785861763432</v>
      </c>
      <c r="L156" s="8">
        <v>-1430.9675157225433</v>
      </c>
      <c r="M156" s="8">
        <v>2.2981568113321452E-8</v>
      </c>
      <c r="N156" s="8">
        <v>1.5421057739859503E-4</v>
      </c>
      <c r="O156" s="8">
        <v>0</v>
      </c>
      <c r="P156" s="8">
        <v>4.5975645366875832E-6</v>
      </c>
      <c r="Q156" s="8">
        <v>-2.481847394329303E-10</v>
      </c>
      <c r="R156" s="8">
        <v>22.612411689160894</v>
      </c>
      <c r="S156" s="8">
        <v>5.8696785821078921</v>
      </c>
      <c r="T156" s="8">
        <v>0</v>
      </c>
      <c r="U156" s="8">
        <v>3.1479279060982042</v>
      </c>
      <c r="V156" s="8">
        <v>-1.3166092756293239</v>
      </c>
      <c r="W156" s="8">
        <v>3.7476672633802774</v>
      </c>
      <c r="X156" s="8">
        <v>1.1637574804335089</v>
      </c>
      <c r="Y156" s="8">
        <v>0</v>
      </c>
      <c r="Z156" s="8">
        <v>0.44503047181412314</v>
      </c>
      <c r="AA156" s="8">
        <v>-0.38326121507052352</v>
      </c>
      <c r="AB156" s="8">
        <v>7.1644069496869722</v>
      </c>
      <c r="AC156" s="8">
        <v>1.1066703333510746</v>
      </c>
      <c r="AD156" s="8">
        <v>0</v>
      </c>
      <c r="AE156" s="8">
        <v>0.20814719609779495</v>
      </c>
      <c r="AF156" s="8">
        <v>-0.58778068326488309</v>
      </c>
      <c r="AG156" s="8">
        <v>7.7289390465554456E-2</v>
      </c>
      <c r="AH156" s="8">
        <v>9.5374250725260377E-3</v>
      </c>
      <c r="AI156" s="8">
        <v>0</v>
      </c>
      <c r="AJ156" s="8">
        <v>1.6624952266489662E-4</v>
      </c>
      <c r="AK156" s="8">
        <v>-1.2701607400465386E-4</v>
      </c>
      <c r="AL156" s="8">
        <v>30422.574876473664</v>
      </c>
      <c r="AM156" s="8">
        <v>16462.206082063538</v>
      </c>
      <c r="AN156" s="8">
        <v>0</v>
      </c>
      <c r="AO156" s="8">
        <v>15174.140769073112</v>
      </c>
      <c r="AP156" s="8">
        <v>-23659.570821200025</v>
      </c>
      <c r="AQ156" s="8">
        <v>389492.0794108116</v>
      </c>
      <c r="AR156" s="8">
        <v>37971.482159271909</v>
      </c>
      <c r="AS156" s="8">
        <v>0</v>
      </c>
      <c r="AT156" s="8">
        <v>-32704.603588958442</v>
      </c>
      <c r="AU156" s="8">
        <v>-41127.843672474941</v>
      </c>
      <c r="AV156" s="8">
        <v>30845.232231671998</v>
      </c>
      <c r="AW156" s="8">
        <v>16715.886826230351</v>
      </c>
      <c r="AX156" s="8">
        <v>0</v>
      </c>
      <c r="AY156" s="8">
        <v>15382.794400120389</v>
      </c>
      <c r="AZ156" s="8">
        <v>-23648.141076841956</v>
      </c>
      <c r="BA156" s="8">
        <v>358646.84717913956</v>
      </c>
      <c r="BB156" s="8">
        <v>21255.595333041554</v>
      </c>
      <c r="BC156" s="8">
        <v>0</v>
      </c>
      <c r="BD156" s="8">
        <v>-48087.397989078832</v>
      </c>
      <c r="BE156" s="8">
        <v>-17479.702595632989</v>
      </c>
    </row>
    <row r="157" spans="1:57" ht="15.3" hidden="1" x14ac:dyDescent="0.7">
      <c r="A157" s="9" t="s">
        <v>108</v>
      </c>
      <c r="B157" t="s">
        <v>119</v>
      </c>
      <c r="C157" t="s">
        <v>120</v>
      </c>
      <c r="D157" t="s">
        <v>121</v>
      </c>
      <c r="E157" s="6">
        <v>19570.218104683652</v>
      </c>
      <c r="F157" s="7">
        <v>0</v>
      </c>
      <c r="G157" s="7">
        <v>0</v>
      </c>
      <c r="H157" s="8">
        <v>2774.4609617545343</v>
      </c>
      <c r="I157" s="8">
        <v>4586.4702748228883</v>
      </c>
      <c r="J157" s="8">
        <v>0</v>
      </c>
      <c r="K157" s="8">
        <v>12053.748331585717</v>
      </c>
      <c r="L157" s="8">
        <v>-2355.0301144739069</v>
      </c>
      <c r="M157" s="8">
        <v>6.2741474956599996E-9</v>
      </c>
      <c r="N157" s="8">
        <v>3.4594577208172154E-4</v>
      </c>
      <c r="O157" s="8">
        <v>0</v>
      </c>
      <c r="P157" s="8">
        <v>4.0897863695224502E-4</v>
      </c>
      <c r="Q157" s="8">
        <v>-3.0021600467231443E-10</v>
      </c>
      <c r="R157" s="8">
        <v>20.597050536102238</v>
      </c>
      <c r="S157" s="8">
        <v>10.09716753557966</v>
      </c>
      <c r="T157" s="8">
        <v>0</v>
      </c>
      <c r="U157" s="8">
        <v>21.542780923331691</v>
      </c>
      <c r="V157" s="8">
        <v>-1.9207806658300621</v>
      </c>
      <c r="W157" s="8">
        <v>4.8269177864370976</v>
      </c>
      <c r="X157" s="8">
        <v>2.240360233546745</v>
      </c>
      <c r="Y157" s="8">
        <v>0</v>
      </c>
      <c r="Z157" s="8">
        <v>4.653103646034257</v>
      </c>
      <c r="AA157" s="8">
        <v>-0.57905295544310886</v>
      </c>
      <c r="AB157" s="8">
        <v>9.4618783101066501</v>
      </c>
      <c r="AC157" s="8">
        <v>1.8167447582057235</v>
      </c>
      <c r="AD157" s="8">
        <v>0</v>
      </c>
      <c r="AE157" s="8">
        <v>2.0716677722400658</v>
      </c>
      <c r="AF157" s="8">
        <v>-0.87542498270745406</v>
      </c>
      <c r="AG157" s="8">
        <v>4.8736285950820216E-4</v>
      </c>
      <c r="AH157" s="8">
        <v>4.10079604326155E-3</v>
      </c>
      <c r="AI157" s="8">
        <v>0</v>
      </c>
      <c r="AJ157" s="8">
        <v>1.0017648343516572E-3</v>
      </c>
      <c r="AK157" s="8">
        <v>-2.0347389317482817E-4</v>
      </c>
      <c r="AL157" s="8">
        <v>29886.863945053923</v>
      </c>
      <c r="AM157" s="8">
        <v>32752.827354150017</v>
      </c>
      <c r="AN157" s="8">
        <v>0</v>
      </c>
      <c r="AO157" s="8">
        <v>57277.381472307643</v>
      </c>
      <c r="AP157" s="8">
        <v>-39041.779760074147</v>
      </c>
      <c r="AQ157" s="8">
        <v>578867.7229260687</v>
      </c>
      <c r="AR157" s="8">
        <v>63841.637212703718</v>
      </c>
      <c r="AS157" s="8">
        <v>0</v>
      </c>
      <c r="AT157" s="8">
        <v>-22397.262068016778</v>
      </c>
      <c r="AU157" s="8">
        <v>-65578.834438271238</v>
      </c>
      <c r="AV157" s="8">
        <v>30055.989286699336</v>
      </c>
      <c r="AW157" s="8">
        <v>33310.394142975238</v>
      </c>
      <c r="AX157" s="8">
        <v>0</v>
      </c>
      <c r="AY157" s="8">
        <v>57968.041046061342</v>
      </c>
      <c r="AZ157" s="8">
        <v>-39051.041385926161</v>
      </c>
      <c r="BA157" s="8">
        <v>548811.73363936925</v>
      </c>
      <c r="BB157" s="8">
        <v>30531.243069728476</v>
      </c>
      <c r="BC157" s="8">
        <v>0</v>
      </c>
      <c r="BD157" s="8">
        <v>-80365.303114078124</v>
      </c>
      <c r="BE157" s="8">
        <v>-26527.793052345074</v>
      </c>
    </row>
    <row r="158" spans="1:57" ht="15.3" hidden="1" x14ac:dyDescent="0.7">
      <c r="A158" s="9" t="s">
        <v>108</v>
      </c>
      <c r="B158" t="s">
        <v>136</v>
      </c>
      <c r="C158" t="s">
        <v>120</v>
      </c>
      <c r="D158" t="s">
        <v>121</v>
      </c>
      <c r="E158" s="6">
        <v>32.369455571358472</v>
      </c>
      <c r="F158" s="7">
        <v>0</v>
      </c>
      <c r="G158" s="7">
        <v>0</v>
      </c>
      <c r="H158" s="8">
        <v>4.5890030635115204</v>
      </c>
      <c r="I158" s="8">
        <v>7.5860956171308649</v>
      </c>
      <c r="J158" s="8">
        <v>0</v>
      </c>
      <c r="K158" s="8">
        <v>19.937093649161824</v>
      </c>
      <c r="L158" s="8">
        <v>-3.8952576947228987</v>
      </c>
      <c r="M158" s="8">
        <v>1.0377540890068649E-11</v>
      </c>
      <c r="N158" s="8">
        <v>5.7219987225480155E-7</v>
      </c>
      <c r="O158" s="8">
        <v>0</v>
      </c>
      <c r="P158" s="8">
        <v>6.7645724476070866E-7</v>
      </c>
      <c r="Q158" s="8">
        <v>-4.9656210130460959E-13</v>
      </c>
      <c r="R158" s="8">
        <v>3.4067852931584063E-2</v>
      </c>
      <c r="S158" s="8">
        <v>1.6700877537041234E-2</v>
      </c>
      <c r="T158" s="8">
        <v>0</v>
      </c>
      <c r="U158" s="8">
        <v>3.5632106206031786E-2</v>
      </c>
      <c r="V158" s="8">
        <v>-3.177002120892591E-3</v>
      </c>
      <c r="W158" s="8">
        <v>7.9837996694212751E-3</v>
      </c>
      <c r="X158" s="8">
        <v>3.7055918669743359E-3</v>
      </c>
      <c r="Y158" s="8">
        <v>0</v>
      </c>
      <c r="Z158" s="8">
        <v>7.6963082850458973E-3</v>
      </c>
      <c r="AA158" s="8">
        <v>-9.5776290353114153E-4</v>
      </c>
      <c r="AB158" s="8">
        <v>1.565009893820744E-2</v>
      </c>
      <c r="AC158" s="8">
        <v>3.0049250560556877E-3</v>
      </c>
      <c r="AD158" s="8">
        <v>0</v>
      </c>
      <c r="AE158" s="8">
        <v>3.4265718222164891E-3</v>
      </c>
      <c r="AF158" s="8">
        <v>-1.4479670043648833E-3</v>
      </c>
      <c r="AG158" s="8">
        <v>8.0610600983570291E-7</v>
      </c>
      <c r="AH158" s="8">
        <v>6.782782625084243E-6</v>
      </c>
      <c r="AI158" s="8">
        <v>0</v>
      </c>
      <c r="AJ158" s="8">
        <v>1.6569351514143189E-6</v>
      </c>
      <c r="AK158" s="8">
        <v>-3.3654909259686083E-7</v>
      </c>
      <c r="AL158" s="8">
        <v>49.433353755272137</v>
      </c>
      <c r="AM158" s="8">
        <v>54.173703338686991</v>
      </c>
      <c r="AN158" s="8">
        <v>0</v>
      </c>
      <c r="AO158" s="8">
        <v>94.737710376763502</v>
      </c>
      <c r="AP158" s="8">
        <v>-64.575731788499198</v>
      </c>
      <c r="AQ158" s="8">
        <v>957.45652596812045</v>
      </c>
      <c r="AR158" s="8">
        <v>105.59509497059861</v>
      </c>
      <c r="AS158" s="8">
        <v>0</v>
      </c>
      <c r="AT158" s="8">
        <v>-37.045431765384038</v>
      </c>
      <c r="AU158" s="8">
        <v>-108.46844712798909</v>
      </c>
      <c r="AV158" s="8">
        <v>49.713089791073998</v>
      </c>
      <c r="AW158" s="8">
        <v>55.095927776984055</v>
      </c>
      <c r="AX158" s="8">
        <v>0</v>
      </c>
      <c r="AY158" s="8">
        <v>95.880072422396651</v>
      </c>
      <c r="AZ158" s="8">
        <v>-64.591050666650247</v>
      </c>
      <c r="BA158" s="8">
        <v>907.74343617704653</v>
      </c>
      <c r="BB158" s="8">
        <v>50.499167193614554</v>
      </c>
      <c r="BC158" s="8">
        <v>0</v>
      </c>
      <c r="BD158" s="8">
        <v>-132.92550418778069</v>
      </c>
      <c r="BE158" s="8">
        <v>-43.87739646133884</v>
      </c>
    </row>
    <row r="159" spans="1:57" ht="15.3" hidden="1" x14ac:dyDescent="0.7">
      <c r="A159" s="9" t="s">
        <v>108</v>
      </c>
      <c r="B159" t="s">
        <v>137</v>
      </c>
      <c r="C159" t="s">
        <v>120</v>
      </c>
      <c r="D159" t="s">
        <v>121</v>
      </c>
      <c r="E159" s="6">
        <v>146.32767587052436</v>
      </c>
      <c r="F159" s="7">
        <v>0</v>
      </c>
      <c r="G159" s="7">
        <v>0</v>
      </c>
      <c r="H159" s="8">
        <v>20.744808369298617</v>
      </c>
      <c r="I159" s="8">
        <v>34.293308954153169</v>
      </c>
      <c r="J159" s="8">
        <v>0</v>
      </c>
      <c r="K159" s="8">
        <v>90.126587729087547</v>
      </c>
      <c r="L159" s="8">
        <v>-17.608699167925405</v>
      </c>
      <c r="M159" s="8">
        <v>4.6912171146885598E-11</v>
      </c>
      <c r="N159" s="8">
        <v>2.5866569567682765E-6</v>
      </c>
      <c r="O159" s="8">
        <v>0</v>
      </c>
      <c r="P159" s="8">
        <v>3.0579574078223766E-6</v>
      </c>
      <c r="Q159" s="8">
        <v>-2.2447327867194645E-12</v>
      </c>
      <c r="R159" s="8">
        <v>0.15400536256743458</v>
      </c>
      <c r="S159" s="8">
        <v>7.5497117633199981E-2</v>
      </c>
      <c r="T159" s="8">
        <v>0</v>
      </c>
      <c r="U159" s="8">
        <v>0.16107664449302014</v>
      </c>
      <c r="V159" s="8">
        <v>-1.4361790409514429E-2</v>
      </c>
      <c r="W159" s="8">
        <v>3.6091149190534473E-2</v>
      </c>
      <c r="X159" s="8">
        <v>1.6751305700020945E-2</v>
      </c>
      <c r="Y159" s="8">
        <v>0</v>
      </c>
      <c r="Z159" s="8">
        <v>3.4791530603632083E-2</v>
      </c>
      <c r="AA159" s="8">
        <v>-4.3296131255517291E-3</v>
      </c>
      <c r="AB159" s="8">
        <v>7.0747022597375975E-2</v>
      </c>
      <c r="AC159" s="8">
        <v>1.3583907787648977E-2</v>
      </c>
      <c r="AD159" s="8">
        <v>0</v>
      </c>
      <c r="AE159" s="8">
        <v>1.5489982210019721E-2</v>
      </c>
      <c r="AF159" s="8">
        <v>-6.5456042663069956E-3</v>
      </c>
      <c r="AG159" s="8">
        <v>3.6440408663805689E-6</v>
      </c>
      <c r="AH159" s="8">
        <v>3.0661894058599951E-5</v>
      </c>
      <c r="AI159" s="8">
        <v>0</v>
      </c>
      <c r="AJ159" s="8">
        <v>7.4902547940647169E-6</v>
      </c>
      <c r="AK159" s="8">
        <v>-1.5213863089995053E-6</v>
      </c>
      <c r="AL159" s="8">
        <v>223.46584574301068</v>
      </c>
      <c r="AM159" s="8">
        <v>244.8948233118723</v>
      </c>
      <c r="AN159" s="8">
        <v>0</v>
      </c>
      <c r="AO159" s="8">
        <v>428.26636197714936</v>
      </c>
      <c r="AP159" s="8">
        <v>-291.9176916466397</v>
      </c>
      <c r="AQ159" s="8">
        <v>4328.2281310887565</v>
      </c>
      <c r="AR159" s="8">
        <v>477.34768959311623</v>
      </c>
      <c r="AS159" s="8">
        <v>0</v>
      </c>
      <c r="AT159" s="8">
        <v>-167.46565044625632</v>
      </c>
      <c r="AU159" s="8">
        <v>-490.33681578405947</v>
      </c>
      <c r="AV159" s="8">
        <v>224.73040590485468</v>
      </c>
      <c r="AW159" s="8">
        <v>249.06378310143438</v>
      </c>
      <c r="AX159" s="8">
        <v>0</v>
      </c>
      <c r="AY159" s="8">
        <v>433.43046437521707</v>
      </c>
      <c r="AZ159" s="8">
        <v>-291.98694136978833</v>
      </c>
      <c r="BA159" s="8">
        <v>4103.4977251839018</v>
      </c>
      <c r="BB159" s="8">
        <v>228.28390649168185</v>
      </c>
      <c r="BC159" s="8">
        <v>0</v>
      </c>
      <c r="BD159" s="8">
        <v>-600.89611482147336</v>
      </c>
      <c r="BE159" s="8">
        <v>-198.34987441427117</v>
      </c>
    </row>
    <row r="160" spans="1:57" ht="15.3" hidden="1" x14ac:dyDescent="0.7">
      <c r="A160" s="9" t="s">
        <v>108</v>
      </c>
      <c r="B160" t="s">
        <v>138</v>
      </c>
      <c r="C160" t="s">
        <v>120</v>
      </c>
      <c r="D160" t="s">
        <v>121</v>
      </c>
      <c r="E160" s="6">
        <v>139.67641787640972</v>
      </c>
      <c r="F160" s="7">
        <v>0</v>
      </c>
      <c r="G160" s="7">
        <v>0</v>
      </c>
      <c r="H160" s="8">
        <v>19.801862534330514</v>
      </c>
      <c r="I160" s="8">
        <v>32.734522183509867</v>
      </c>
      <c r="J160" s="8">
        <v>0</v>
      </c>
      <c r="K160" s="8">
        <v>86.029924650492717</v>
      </c>
      <c r="L160" s="8">
        <v>-16.808303751201535</v>
      </c>
      <c r="M160" s="8">
        <v>4.4779799731118099E-11</v>
      </c>
      <c r="N160" s="8">
        <v>2.4690816405515384E-6</v>
      </c>
      <c r="O160" s="8">
        <v>0</v>
      </c>
      <c r="P160" s="8">
        <v>2.9189593438304522E-6</v>
      </c>
      <c r="Q160" s="8">
        <v>-2.1426994782322178E-12</v>
      </c>
      <c r="R160" s="8">
        <v>0.14700511881436945</v>
      </c>
      <c r="S160" s="8">
        <v>7.2065430468054581E-2</v>
      </c>
      <c r="T160" s="8">
        <v>0</v>
      </c>
      <c r="U160" s="8">
        <v>0.1537549788342466</v>
      </c>
      <c r="V160" s="8">
        <v>-1.370898175453651E-2</v>
      </c>
      <c r="W160" s="8">
        <v>3.4450642409146567E-2</v>
      </c>
      <c r="X160" s="8">
        <v>1.5989882713656367E-2</v>
      </c>
      <c r="Y160" s="8">
        <v>0</v>
      </c>
      <c r="Z160" s="8">
        <v>3.3210097394376102E-2</v>
      </c>
      <c r="AA160" s="8">
        <v>-4.1328125289357438E-3</v>
      </c>
      <c r="AB160" s="8">
        <v>6.7531248842949837E-2</v>
      </c>
      <c r="AC160" s="8">
        <v>1.2966457433664941E-2</v>
      </c>
      <c r="AD160" s="8">
        <v>0</v>
      </c>
      <c r="AE160" s="8">
        <v>1.478589210956429E-2</v>
      </c>
      <c r="AF160" s="8">
        <v>-6.248076799656682E-3</v>
      </c>
      <c r="AG160" s="8">
        <v>3.4784026451814546E-6</v>
      </c>
      <c r="AH160" s="8">
        <v>2.9268171601390885E-5</v>
      </c>
      <c r="AI160" s="8">
        <v>0</v>
      </c>
      <c r="AJ160" s="8">
        <v>7.1497886670617803E-6</v>
      </c>
      <c r="AK160" s="8">
        <v>-1.4522323858631652E-6</v>
      </c>
      <c r="AL160" s="8">
        <v>213.30830730014671</v>
      </c>
      <c r="AM160" s="8">
        <v>233.76324043406009</v>
      </c>
      <c r="AN160" s="8">
        <v>0</v>
      </c>
      <c r="AO160" s="8">
        <v>408.7997091600065</v>
      </c>
      <c r="AP160" s="8">
        <v>-278.64870566270173</v>
      </c>
      <c r="AQ160" s="8">
        <v>4131.4904887665434</v>
      </c>
      <c r="AR160" s="8">
        <v>455.65006733888401</v>
      </c>
      <c r="AS160" s="8">
        <v>0</v>
      </c>
      <c r="AT160" s="8">
        <v>-159.85357542597205</v>
      </c>
      <c r="AU160" s="8">
        <v>-468.04877870296616</v>
      </c>
      <c r="AV160" s="8">
        <v>214.51538745463415</v>
      </c>
      <c r="AW160" s="8">
        <v>237.74270205136935</v>
      </c>
      <c r="AX160" s="8">
        <v>0</v>
      </c>
      <c r="AY160" s="8">
        <v>413.72907963088932</v>
      </c>
      <c r="AZ160" s="8">
        <v>-278.71480767116174</v>
      </c>
      <c r="BA160" s="8">
        <v>3916.9751013119094</v>
      </c>
      <c r="BB160" s="8">
        <v>217.90736528751464</v>
      </c>
      <c r="BC160" s="8">
        <v>0</v>
      </c>
      <c r="BD160" s="8">
        <v>-573.58265505686131</v>
      </c>
      <c r="BE160" s="8">
        <v>-189.33397103180442</v>
      </c>
    </row>
    <row r="161" spans="1:57" ht="15.3" hidden="1" x14ac:dyDescent="0.7">
      <c r="A161" s="9" t="s">
        <v>108</v>
      </c>
      <c r="B161" t="s">
        <v>144</v>
      </c>
      <c r="C161" t="s">
        <v>120</v>
      </c>
      <c r="D161" t="s">
        <v>121</v>
      </c>
      <c r="E161" s="6">
        <v>556.04516830799059</v>
      </c>
      <c r="F161" s="7">
        <v>0</v>
      </c>
      <c r="G161" s="7">
        <v>0</v>
      </c>
      <c r="H161" s="8">
        <v>78.830271803334469</v>
      </c>
      <c r="I161" s="8">
        <v>130.31457402578158</v>
      </c>
      <c r="J161" s="8">
        <v>0</v>
      </c>
      <c r="K161" s="8">
        <v>342.48103337053146</v>
      </c>
      <c r="L161" s="8">
        <v>-66.913056838116304</v>
      </c>
      <c r="M161" s="8">
        <v>1.7826625035816462E-10</v>
      </c>
      <c r="N161" s="8">
        <v>9.8292964357194164E-6</v>
      </c>
      <c r="O161" s="8">
        <v>0</v>
      </c>
      <c r="P161" s="8">
        <v>1.1620238149724989E-5</v>
      </c>
      <c r="Q161" s="8">
        <v>-8.5299845895339351E-12</v>
      </c>
      <c r="R161" s="8">
        <v>0.58522037775624924</v>
      </c>
      <c r="S161" s="8">
        <v>0.28688904700615891</v>
      </c>
      <c r="T161" s="8">
        <v>0</v>
      </c>
      <c r="U161" s="8">
        <v>0.61209124907347434</v>
      </c>
      <c r="V161" s="8">
        <v>-5.4574803556154634E-2</v>
      </c>
      <c r="W161" s="8">
        <v>0.13714636692403051</v>
      </c>
      <c r="X161" s="8">
        <v>6.3654961660079362E-2</v>
      </c>
      <c r="Y161" s="8">
        <v>0</v>
      </c>
      <c r="Z161" s="8">
        <v>0.13220781629380143</v>
      </c>
      <c r="AA161" s="8">
        <v>-1.645252987709651E-2</v>
      </c>
      <c r="AB161" s="8">
        <v>0.26883868587002774</v>
      </c>
      <c r="AC161" s="8">
        <v>5.1618849593065931E-2</v>
      </c>
      <c r="AD161" s="8">
        <v>0</v>
      </c>
      <c r="AE161" s="8">
        <v>5.8861932398074732E-2</v>
      </c>
      <c r="AF161" s="8">
        <v>-2.4873296211966496E-2</v>
      </c>
      <c r="AG161" s="8">
        <v>1.3847355292246112E-5</v>
      </c>
      <c r="AH161" s="8">
        <v>1.1651519742267941E-4</v>
      </c>
      <c r="AI161" s="8">
        <v>0</v>
      </c>
      <c r="AJ161" s="8">
        <v>2.8462968217445823E-5</v>
      </c>
      <c r="AK161" s="8">
        <v>-5.7812679741980999E-6</v>
      </c>
      <c r="AL161" s="8">
        <v>849.17021382343751</v>
      </c>
      <c r="AM161" s="8">
        <v>930.60032858511147</v>
      </c>
      <c r="AN161" s="8">
        <v>0</v>
      </c>
      <c r="AO161" s="8">
        <v>1627.4121755131616</v>
      </c>
      <c r="AP161" s="8">
        <v>-1109.2872282572268</v>
      </c>
      <c r="AQ161" s="8">
        <v>16447.266898137219</v>
      </c>
      <c r="AR161" s="8">
        <v>1813.9212204538353</v>
      </c>
      <c r="AS161" s="8">
        <v>0</v>
      </c>
      <c r="AT161" s="8">
        <v>-636.36947169577172</v>
      </c>
      <c r="AU161" s="8">
        <v>-1863.2798999794193</v>
      </c>
      <c r="AV161" s="8">
        <v>853.97554243844468</v>
      </c>
      <c r="AW161" s="8">
        <v>946.44237578544733</v>
      </c>
      <c r="AX161" s="8">
        <v>0</v>
      </c>
      <c r="AY161" s="8">
        <v>1647.035764625819</v>
      </c>
      <c r="AZ161" s="8">
        <v>-1109.5503772051916</v>
      </c>
      <c r="BA161" s="8">
        <v>15593.291355698773</v>
      </c>
      <c r="BB161" s="8">
        <v>867.47884466838786</v>
      </c>
      <c r="BC161" s="8">
        <v>0</v>
      </c>
      <c r="BD161" s="8">
        <v>-2283.4052363215906</v>
      </c>
      <c r="BE161" s="8">
        <v>-753.72952277422769</v>
      </c>
    </row>
    <row r="162" spans="1:57" ht="15.3" hidden="1" x14ac:dyDescent="0.7">
      <c r="A162" s="9" t="s">
        <v>108</v>
      </c>
      <c r="B162" t="s">
        <v>147</v>
      </c>
      <c r="C162" t="s">
        <v>120</v>
      </c>
      <c r="D162" t="s">
        <v>121</v>
      </c>
      <c r="E162" s="6">
        <v>203.52849461991167</v>
      </c>
      <c r="F162" s="7">
        <v>0</v>
      </c>
      <c r="G162" s="7">
        <v>0</v>
      </c>
      <c r="H162" s="8">
        <v>28.854142550024516</v>
      </c>
      <c r="I162" s="8">
        <v>47.698875181685892</v>
      </c>
      <c r="J162" s="8">
        <v>0</v>
      </c>
      <c r="K162" s="8">
        <v>125.3578902050039</v>
      </c>
      <c r="L162" s="8">
        <v>-24.492099751750853</v>
      </c>
      <c r="M162" s="8">
        <v>6.5250565322486486E-11</v>
      </c>
      <c r="N162" s="8">
        <v>3.5978046762322485E-6</v>
      </c>
      <c r="O162" s="8">
        <v>0</v>
      </c>
      <c r="P162" s="8">
        <v>4.2533407581529524E-6</v>
      </c>
      <c r="Q162" s="8">
        <v>-3.1222192397098085E-12</v>
      </c>
      <c r="R162" s="8">
        <v>0.21420745884379588</v>
      </c>
      <c r="S162" s="8">
        <v>0.10500962725345114</v>
      </c>
      <c r="T162" s="8">
        <v>0</v>
      </c>
      <c r="U162" s="8">
        <v>0.22404296915847402</v>
      </c>
      <c r="V162" s="8">
        <v>-1.9975944842324664E-2</v>
      </c>
      <c r="W162" s="8">
        <v>5.0199507510470802E-2</v>
      </c>
      <c r="X162" s="8">
        <v>2.3299543382756461E-2</v>
      </c>
      <c r="Y162" s="8">
        <v>0</v>
      </c>
      <c r="Z162" s="8">
        <v>4.839185620323383E-2</v>
      </c>
      <c r="AA162" s="8">
        <v>-6.0220982564492377E-3</v>
      </c>
      <c r="AB162" s="8">
        <v>9.8402676885441381E-2</v>
      </c>
      <c r="AC162" s="8">
        <v>1.8893980831911805E-2</v>
      </c>
      <c r="AD162" s="8">
        <v>0</v>
      </c>
      <c r="AE162" s="8">
        <v>2.1545157073936574E-2</v>
      </c>
      <c r="AF162" s="8">
        <v>-9.1043404794997531E-3</v>
      </c>
      <c r="AG162" s="8">
        <v>5.068529568692986E-6</v>
      </c>
      <c r="AH162" s="8">
        <v>4.2647907190598223E-5</v>
      </c>
      <c r="AI162" s="8">
        <v>0</v>
      </c>
      <c r="AJ162" s="8">
        <v>1.0418263486290042E-5</v>
      </c>
      <c r="AK162" s="8">
        <v>-2.1161100479720445E-6</v>
      </c>
      <c r="AL162" s="8">
        <v>310.82067635164287</v>
      </c>
      <c r="AM162" s="8">
        <v>340.62643606105962</v>
      </c>
      <c r="AN162" s="8">
        <v>0</v>
      </c>
      <c r="AO162" s="8">
        <v>595.67957620458196</v>
      </c>
      <c r="AP162" s="8">
        <v>-406.03097110850899</v>
      </c>
      <c r="AQ162" s="8">
        <v>6020.1718550598316</v>
      </c>
      <c r="AR162" s="8">
        <v>663.94724097951791</v>
      </c>
      <c r="AS162" s="8">
        <v>0</v>
      </c>
      <c r="AT162" s="8">
        <v>-232.92949562070257</v>
      </c>
      <c r="AU162" s="8">
        <v>-682.01393468146625</v>
      </c>
      <c r="AV162" s="8">
        <v>312.57956457675317</v>
      </c>
      <c r="AW162" s="8">
        <v>346.42508013199597</v>
      </c>
      <c r="AX162" s="8">
        <v>0</v>
      </c>
      <c r="AY162" s="8">
        <v>602.86237317643975</v>
      </c>
      <c r="AZ162" s="8">
        <v>-406.12729117797932</v>
      </c>
      <c r="BA162" s="8">
        <v>5707.5922904830786</v>
      </c>
      <c r="BB162" s="8">
        <v>317.52216084752189</v>
      </c>
      <c r="BC162" s="8">
        <v>0</v>
      </c>
      <c r="BD162" s="8">
        <v>-835.79186879714234</v>
      </c>
      <c r="BE162" s="8">
        <v>-275.88664350348694</v>
      </c>
    </row>
    <row r="163" spans="1:57" ht="15.3" hidden="1" x14ac:dyDescent="0.7">
      <c r="A163" s="9" t="s">
        <v>108</v>
      </c>
      <c r="B163" t="s">
        <v>152</v>
      </c>
      <c r="C163" t="s">
        <v>120</v>
      </c>
      <c r="D163" t="s">
        <v>121</v>
      </c>
      <c r="E163" s="6">
        <v>380.89537446297203</v>
      </c>
      <c r="F163" s="7">
        <v>0</v>
      </c>
      <c r="G163" s="7">
        <v>0</v>
      </c>
      <c r="H163" s="8">
        <v>53.999364815841098</v>
      </c>
      <c r="I163" s="8">
        <v>89.266522398841374</v>
      </c>
      <c r="J163" s="8">
        <v>0</v>
      </c>
      <c r="K163" s="8">
        <v>234.60223896753459</v>
      </c>
      <c r="L163" s="8">
        <v>-45.835977531054439</v>
      </c>
      <c r="M163" s="8">
        <v>1.2211380307628739E-10</v>
      </c>
      <c r="N163" s="8">
        <v>6.7331464420119869E-6</v>
      </c>
      <c r="O163" s="8">
        <v>0</v>
      </c>
      <c r="P163" s="8">
        <v>7.9599557979376626E-6</v>
      </c>
      <c r="Q163" s="8">
        <v>-5.8431074660364405E-12</v>
      </c>
      <c r="R163" s="8">
        <v>0.400880625592202</v>
      </c>
      <c r="S163" s="8">
        <v>0.19652128499066351</v>
      </c>
      <c r="T163" s="8">
        <v>0</v>
      </c>
      <c r="U163" s="8">
        <v>0.41928738672577176</v>
      </c>
      <c r="V163" s="8">
        <v>-3.7384175641736142E-2</v>
      </c>
      <c r="W163" s="8">
        <v>9.394635501414908E-2</v>
      </c>
      <c r="X163" s="8">
        <v>4.3604156352478878E-2</v>
      </c>
      <c r="Y163" s="8">
        <v>0</v>
      </c>
      <c r="Z163" s="8">
        <v>9.0563408450060723E-2</v>
      </c>
      <c r="AA163" s="8">
        <v>-1.1270114166208925E-2</v>
      </c>
      <c r="AB163" s="8">
        <v>0.18415664367013979</v>
      </c>
      <c r="AC163" s="8">
        <v>3.5359323604819706E-2</v>
      </c>
      <c r="AD163" s="8">
        <v>0</v>
      </c>
      <c r="AE163" s="8">
        <v>4.0320893086081749E-2</v>
      </c>
      <c r="AF163" s="8">
        <v>-1.7038406256841589E-2</v>
      </c>
      <c r="AG163" s="8">
        <v>9.4855488006694458E-6</v>
      </c>
      <c r="AH163" s="8">
        <v>7.9813839382840703E-5</v>
      </c>
      <c r="AI163" s="8">
        <v>0</v>
      </c>
      <c r="AJ163" s="8">
        <v>1.9497360206368513E-5</v>
      </c>
      <c r="AK163" s="8">
        <v>-3.9602146649411472E-6</v>
      </c>
      <c r="AL163" s="8">
        <v>581.68836816135365</v>
      </c>
      <c r="AM163" s="8">
        <v>637.46864613605726</v>
      </c>
      <c r="AN163" s="8">
        <v>0</v>
      </c>
      <c r="AO163" s="8">
        <v>1114.7903179950677</v>
      </c>
      <c r="AP163" s="8">
        <v>-759.87059734686125</v>
      </c>
      <c r="AQ163" s="8">
        <v>11266.50898365228</v>
      </c>
      <c r="AR163" s="8">
        <v>1242.5505010923878</v>
      </c>
      <c r="AS163" s="8">
        <v>0</v>
      </c>
      <c r="AT163" s="8">
        <v>-435.9181628282866</v>
      </c>
      <c r="AU163" s="8">
        <v>-1276.3615901772978</v>
      </c>
      <c r="AV163" s="8">
        <v>584.98005658263844</v>
      </c>
      <c r="AW163" s="8">
        <v>648.32057480040214</v>
      </c>
      <c r="AX163" s="8">
        <v>0</v>
      </c>
      <c r="AY163" s="8">
        <v>1128.2326330251892</v>
      </c>
      <c r="AZ163" s="8">
        <v>-760.05085647469343</v>
      </c>
      <c r="BA163" s="8">
        <v>10681.528927069641</v>
      </c>
      <c r="BB163" s="8">
        <v>594.22992629198552</v>
      </c>
      <c r="BC163" s="8">
        <v>0</v>
      </c>
      <c r="BD163" s="8">
        <v>-1564.150795853476</v>
      </c>
      <c r="BE163" s="8">
        <v>-516.31073370260424</v>
      </c>
    </row>
    <row r="164" spans="1:57" ht="15.3" hidden="1" x14ac:dyDescent="0.7">
      <c r="A164" s="9" t="s">
        <v>202</v>
      </c>
      <c r="B164" t="s">
        <v>203</v>
      </c>
      <c r="C164" t="s">
        <v>120</v>
      </c>
      <c r="D164" t="s">
        <v>121</v>
      </c>
      <c r="E164" s="6">
        <v>625.66166864639547</v>
      </c>
      <c r="F164" s="7">
        <v>0</v>
      </c>
      <c r="G164" s="7">
        <v>0</v>
      </c>
      <c r="H164" s="8">
        <v>88.699771542668003</v>
      </c>
      <c r="I164" s="8">
        <v>146.62987555851598</v>
      </c>
      <c r="J164" s="8">
        <v>0</v>
      </c>
      <c r="K164" s="8">
        <v>385.35944025982701</v>
      </c>
      <c r="L164" s="8">
        <v>-75.290528866493403</v>
      </c>
      <c r="M164" s="8">
        <v>2.0058507117653265E-10</v>
      </c>
      <c r="N164" s="8">
        <v>1.1059918078788028E-5</v>
      </c>
      <c r="O164" s="8">
        <v>0</v>
      </c>
      <c r="P164" s="8">
        <v>1.3075084552840565E-5</v>
      </c>
      <c r="Q164" s="8">
        <v>-9.5979332183671936E-12</v>
      </c>
      <c r="R164" s="8">
        <v>0.65848959570500254</v>
      </c>
      <c r="S164" s="8">
        <v>0.32280737266801668</v>
      </c>
      <c r="T164" s="8">
        <v>0</v>
      </c>
      <c r="U164" s="8">
        <v>0.68872468296864275</v>
      </c>
      <c r="V164" s="8">
        <v>-6.1407534144924003E-2</v>
      </c>
      <c r="W164" s="8">
        <v>0.15431700456922515</v>
      </c>
      <c r="X164" s="8">
        <v>7.1624522250695835E-2</v>
      </c>
      <c r="Y164" s="8">
        <v>0</v>
      </c>
      <c r="Z164" s="8">
        <v>0.14876015055068187</v>
      </c>
      <c r="AA164" s="8">
        <v>-1.8512376121677297E-2</v>
      </c>
      <c r="AB164" s="8">
        <v>0.30249711783302369</v>
      </c>
      <c r="AC164" s="8">
        <v>5.8081496631432618E-2</v>
      </c>
      <c r="AD164" s="8">
        <v>0</v>
      </c>
      <c r="AE164" s="8">
        <v>6.6231408782842102E-2</v>
      </c>
      <c r="AF164" s="8">
        <v>-2.798741702957333E-2</v>
      </c>
      <c r="AG164" s="8">
        <v>1.5581035340796965E-5</v>
      </c>
      <c r="AH164" s="8">
        <v>1.3110282580813535E-4</v>
      </c>
      <c r="AI164" s="8">
        <v>0</v>
      </c>
      <c r="AJ164" s="8">
        <v>3.2026513680076809E-5</v>
      </c>
      <c r="AK164" s="8">
        <v>-6.5050790363585113E-6</v>
      </c>
      <c r="AL164" s="8">
        <v>955.48578285875465</v>
      </c>
      <c r="AM164" s="8">
        <v>1047.1108960395541</v>
      </c>
      <c r="AN164" s="8">
        <v>0</v>
      </c>
      <c r="AO164" s="8">
        <v>1831.1631416659382</v>
      </c>
      <c r="AP164" s="8">
        <v>-1248.1692815557876</v>
      </c>
      <c r="AQ164" s="8">
        <v>18506.454221109863</v>
      </c>
      <c r="AR164" s="8">
        <v>2041.0230000481488</v>
      </c>
      <c r="AS164" s="8">
        <v>0</v>
      </c>
      <c r="AT164" s="8">
        <v>-716.04252357475275</v>
      </c>
      <c r="AU164" s="8">
        <v>-2096.5613547615453</v>
      </c>
      <c r="AV164" s="8">
        <v>960.89273555076034</v>
      </c>
      <c r="AW164" s="8">
        <v>1064.936357442803</v>
      </c>
      <c r="AX164" s="8">
        <v>0</v>
      </c>
      <c r="AY164" s="8">
        <v>1853.2435916164641</v>
      </c>
      <c r="AZ164" s="8">
        <v>-1248.4653765841592</v>
      </c>
      <c r="BA164" s="8">
        <v>17545.561485559101</v>
      </c>
      <c r="BB164" s="8">
        <v>976.08664260534567</v>
      </c>
      <c r="BC164" s="8">
        <v>0</v>
      </c>
      <c r="BD164" s="8">
        <v>-2569.2861151912166</v>
      </c>
      <c r="BE164" s="8">
        <v>-848.0959781773862</v>
      </c>
    </row>
    <row r="165" spans="1:57" ht="15.3" hidden="1" x14ac:dyDescent="0.7">
      <c r="A165" s="9" t="s">
        <v>249</v>
      </c>
      <c r="B165" t="s">
        <v>250</v>
      </c>
      <c r="C165" t="s">
        <v>120</v>
      </c>
      <c r="D165" t="s">
        <v>121</v>
      </c>
      <c r="E165" s="6">
        <v>3229.40746474252</v>
      </c>
      <c r="F165" s="7">
        <v>0</v>
      </c>
      <c r="G165" s="7">
        <v>0</v>
      </c>
      <c r="H165" s="8">
        <v>457.83163440485521</v>
      </c>
      <c r="I165" s="8">
        <v>756.84293670635805</v>
      </c>
      <c r="J165" s="8">
        <v>0</v>
      </c>
      <c r="K165" s="8">
        <v>1989.0664800937764</v>
      </c>
      <c r="L165" s="8">
        <v>-388.61865466666984</v>
      </c>
      <c r="M165" s="8">
        <v>1.0353374014023293E-9</v>
      </c>
      <c r="N165" s="8">
        <v>5.7086735200434564E-5</v>
      </c>
      <c r="O165" s="8">
        <v>0</v>
      </c>
      <c r="P165" s="8">
        <v>6.7488193336880076E-5</v>
      </c>
      <c r="Q165" s="8">
        <v>-4.9540572380842127E-11</v>
      </c>
      <c r="R165" s="8">
        <v>3.3988516835716025</v>
      </c>
      <c r="S165" s="8">
        <v>1.6661985082502935</v>
      </c>
      <c r="T165" s="8">
        <v>0</v>
      </c>
      <c r="U165" s="8">
        <v>3.5549127328565717</v>
      </c>
      <c r="V165" s="8">
        <v>-0.3169603622802844</v>
      </c>
      <c r="W165" s="8">
        <v>0.79652072592322187</v>
      </c>
      <c r="X165" s="8">
        <v>0.3696962406462207</v>
      </c>
      <c r="Y165" s="8">
        <v>0</v>
      </c>
      <c r="Z165" s="8">
        <v>0.76783853753410025</v>
      </c>
      <c r="AA165" s="8">
        <v>-9.5553249676949462E-2</v>
      </c>
      <c r="AB165" s="8">
        <v>1.5613653502323956</v>
      </c>
      <c r="AC165" s="8">
        <v>0.29979272853772043</v>
      </c>
      <c r="AD165" s="8">
        <v>0</v>
      </c>
      <c r="AE165" s="8">
        <v>0.34185921344113307</v>
      </c>
      <c r="AF165" s="8">
        <v>-0.14445950264095142</v>
      </c>
      <c r="AG165" s="8">
        <v>8.0422877666211365E-5</v>
      </c>
      <c r="AH165" s="8">
        <v>6.7669871039025453E-4</v>
      </c>
      <c r="AI165" s="8">
        <v>0</v>
      </c>
      <c r="AJ165" s="8">
        <v>1.6530765353082869E-4</v>
      </c>
      <c r="AK165" s="8">
        <v>-3.3576534813464929E-5</v>
      </c>
      <c r="AL165" s="8">
        <v>4931.8234986253055</v>
      </c>
      <c r="AM165" s="8">
        <v>5404.7545399405162</v>
      </c>
      <c r="AN165" s="8">
        <v>0</v>
      </c>
      <c r="AO165" s="8">
        <v>9451.708831150263</v>
      </c>
      <c r="AP165" s="8">
        <v>-6442.534994734795</v>
      </c>
      <c r="AQ165" s="8">
        <v>95522.683268846959</v>
      </c>
      <c r="AR165" s="8">
        <v>10534.918858505074</v>
      </c>
      <c r="AS165" s="8">
        <v>0</v>
      </c>
      <c r="AT165" s="8">
        <v>-3695.9161581820845</v>
      </c>
      <c r="AU165" s="8">
        <v>-10821.584937440346</v>
      </c>
      <c r="AV165" s="8">
        <v>4959.7319581971533</v>
      </c>
      <c r="AW165" s="8">
        <v>5496.7622191750033</v>
      </c>
      <c r="AX165" s="8">
        <v>0</v>
      </c>
      <c r="AY165" s="8">
        <v>9565.6790061961019</v>
      </c>
      <c r="AZ165" s="8">
        <v>-6444.0633151399197</v>
      </c>
      <c r="BA165" s="8">
        <v>90562.951310649805</v>
      </c>
      <c r="BB165" s="8">
        <v>5038.15663933007</v>
      </c>
      <c r="BC165" s="8">
        <v>0</v>
      </c>
      <c r="BD165" s="8">
        <v>-13261.595164378186</v>
      </c>
      <c r="BE165" s="8">
        <v>-4377.5216223004254</v>
      </c>
    </row>
    <row r="166" spans="1:57" ht="15.3" hidden="1" x14ac:dyDescent="0.7">
      <c r="A166" s="9" t="s">
        <v>249</v>
      </c>
      <c r="B166" t="s">
        <v>251</v>
      </c>
      <c r="C166" t="s">
        <v>120</v>
      </c>
      <c r="D166" t="s">
        <v>121</v>
      </c>
      <c r="E166" s="6">
        <v>304.18419893084808</v>
      </c>
      <c r="F166" s="7">
        <v>0</v>
      </c>
      <c r="G166" s="7">
        <v>0</v>
      </c>
      <c r="H166" s="8">
        <v>43.124056185875375</v>
      </c>
      <c r="I166" s="8">
        <v>71.288514977421542</v>
      </c>
      <c r="J166" s="8">
        <v>0</v>
      </c>
      <c r="K166" s="8">
        <v>187.35405812773985</v>
      </c>
      <c r="L166" s="8">
        <v>-36.604750391505597</v>
      </c>
      <c r="M166" s="8">
        <v>9.7520452747768384E-11</v>
      </c>
      <c r="N166" s="8">
        <v>5.3771111283122437E-6</v>
      </c>
      <c r="O166" s="8">
        <v>0</v>
      </c>
      <c r="P166" s="8">
        <v>6.3568447932307682E-6</v>
      </c>
      <c r="Q166" s="8">
        <v>-4.6663233081501667E-12</v>
      </c>
      <c r="R166" s="8">
        <v>0.320144480973516</v>
      </c>
      <c r="S166" s="8">
        <v>0.15694249301931898</v>
      </c>
      <c r="T166" s="8">
        <v>0</v>
      </c>
      <c r="U166" s="8">
        <v>0.33484417612791512</v>
      </c>
      <c r="V166" s="8">
        <v>-2.9855115820990645E-2</v>
      </c>
      <c r="W166" s="8">
        <v>7.502584346880814E-2</v>
      </c>
      <c r="X166" s="8">
        <v>3.4822411243073892E-2</v>
      </c>
      <c r="Y166" s="8">
        <v>0</v>
      </c>
      <c r="Z166" s="8">
        <v>7.2324212103308014E-2</v>
      </c>
      <c r="AA166" s="8">
        <v>-9.0003472852378495E-3</v>
      </c>
      <c r="AB166" s="8">
        <v>0.14706805303575757</v>
      </c>
      <c r="AC166" s="8">
        <v>2.8238062855537007E-2</v>
      </c>
      <c r="AD166" s="8">
        <v>0</v>
      </c>
      <c r="AE166" s="8">
        <v>3.2200387260828925E-2</v>
      </c>
      <c r="AF166" s="8">
        <v>-1.3606922808141231E-2</v>
      </c>
      <c r="AG166" s="8">
        <v>7.5751879828396186E-6</v>
      </c>
      <c r="AH166" s="8">
        <v>6.3739573709695752E-5</v>
      </c>
      <c r="AI166" s="8">
        <v>0</v>
      </c>
      <c r="AJ166" s="8">
        <v>1.5570650874934558E-5</v>
      </c>
      <c r="AK166" s="8">
        <v>-3.162639418102007E-6</v>
      </c>
      <c r="AL166" s="8">
        <v>464.53809145365318</v>
      </c>
      <c r="AM166" s="8">
        <v>509.08439027862016</v>
      </c>
      <c r="AN166" s="8">
        <v>0</v>
      </c>
      <c r="AO166" s="8">
        <v>890.27492217068152</v>
      </c>
      <c r="AP166" s="8">
        <v>-606.83495899877323</v>
      </c>
      <c r="AQ166" s="8">
        <v>8997.4681755360361</v>
      </c>
      <c r="AR166" s="8">
        <v>992.30459109357048</v>
      </c>
      <c r="AS166" s="8">
        <v>0</v>
      </c>
      <c r="AT166" s="8">
        <v>-348.1255642610061</v>
      </c>
      <c r="AU166" s="8">
        <v>-1019.3062291753495</v>
      </c>
      <c r="AV166" s="8">
        <v>467.16684379009257</v>
      </c>
      <c r="AW166" s="8">
        <v>517.7507733563159</v>
      </c>
      <c r="AX166" s="8">
        <v>0</v>
      </c>
      <c r="AY166" s="8">
        <v>901.00999564060407</v>
      </c>
      <c r="AZ166" s="8">
        <v>-606.97891448386395</v>
      </c>
      <c r="BA166" s="8">
        <v>8530.3013317459427</v>
      </c>
      <c r="BB166" s="8">
        <v>474.55381773725452</v>
      </c>
      <c r="BC166" s="8">
        <v>0</v>
      </c>
      <c r="BD166" s="8">
        <v>-1249.1355599016103</v>
      </c>
      <c r="BE166" s="8">
        <v>-412.32731469148553</v>
      </c>
    </row>
    <row r="167" spans="1:57" ht="15.3" hidden="1" x14ac:dyDescent="0.7">
      <c r="A167" s="5" t="s">
        <v>97</v>
      </c>
      <c r="B167" t="s">
        <v>98</v>
      </c>
      <c r="C167" t="s">
        <v>99</v>
      </c>
      <c r="D167" t="s">
        <v>100</v>
      </c>
      <c r="E167" s="6">
        <v>446.07770280529667</v>
      </c>
      <c r="F167" s="7">
        <v>0</v>
      </c>
      <c r="G167" s="7">
        <v>0</v>
      </c>
      <c r="H167" s="8">
        <v>75.9984234409024</v>
      </c>
      <c r="I167" s="8">
        <v>105.81845169538337</v>
      </c>
      <c r="J167" s="8">
        <v>0</v>
      </c>
      <c r="K167" s="8">
        <v>274.74953713776461</v>
      </c>
      <c r="L167" s="8">
        <v>-53.679852614948501</v>
      </c>
      <c r="M167" s="8">
        <v>6.4433445960765066E-10</v>
      </c>
      <c r="N167" s="8">
        <v>7.8854346732777063E-6</v>
      </c>
      <c r="O167" s="8">
        <v>0</v>
      </c>
      <c r="P167" s="8">
        <v>9.3221368250585428E-6</v>
      </c>
      <c r="Q167" s="8">
        <v>-6.8430338892114767E-12</v>
      </c>
      <c r="R167" s="8">
        <v>0.66636298814124562</v>
      </c>
      <c r="S167" s="8">
        <v>0.24983981658598953</v>
      </c>
      <c r="T167" s="8">
        <v>0</v>
      </c>
      <c r="U167" s="8">
        <v>0.49103971018175363</v>
      </c>
      <c r="V167" s="8">
        <v>-4.3781700460519858E-2</v>
      </c>
      <c r="W167" s="8">
        <v>0.11385995685801863</v>
      </c>
      <c r="X167" s="8">
        <v>5.1449765157478643E-2</v>
      </c>
      <c r="Y167" s="8">
        <v>0</v>
      </c>
      <c r="Z167" s="8">
        <v>0.1060614539007696</v>
      </c>
      <c r="AA167" s="8">
        <v>-1.3198760013045608E-2</v>
      </c>
      <c r="AB167" s="8">
        <v>0.22478277657822462</v>
      </c>
      <c r="AC167" s="8">
        <v>4.2321492085334173E-2</v>
      </c>
      <c r="AD167" s="8">
        <v>0</v>
      </c>
      <c r="AE167" s="8">
        <v>4.7220976070545095E-2</v>
      </c>
      <c r="AF167" s="8">
        <v>-1.9954175430014712E-2</v>
      </c>
      <c r="AG167" s="8">
        <v>2.1767857612614025E-3</v>
      </c>
      <c r="AH167" s="8">
        <v>3.10040015252788E-4</v>
      </c>
      <c r="AI167" s="8">
        <v>0</v>
      </c>
      <c r="AJ167" s="8">
        <v>2.2833928250997348E-5</v>
      </c>
      <c r="AK167" s="8">
        <v>-4.6379231116772924E-6</v>
      </c>
      <c r="AL167" s="8">
        <v>840.75550569887196</v>
      </c>
      <c r="AM167" s="8">
        <v>762.51048441836372</v>
      </c>
      <c r="AN167" s="8">
        <v>0</v>
      </c>
      <c r="AO167" s="8">
        <v>1305.563515603071</v>
      </c>
      <c r="AP167" s="8">
        <v>-889.90665998945553</v>
      </c>
      <c r="AQ167" s="8">
        <v>13366.4521865076</v>
      </c>
      <c r="AR167" s="8">
        <v>1472.3786299936269</v>
      </c>
      <c r="AS167" s="8">
        <v>0</v>
      </c>
      <c r="AT167" s="8">
        <v>-510.51649802707368</v>
      </c>
      <c r="AU167" s="8">
        <v>-1494.7843535720156</v>
      </c>
      <c r="AV167" s="8">
        <v>850.85191461010288</v>
      </c>
      <c r="AW167" s="8">
        <v>775.8436368125715</v>
      </c>
      <c r="AX167" s="8">
        <v>0</v>
      </c>
      <c r="AY167" s="8">
        <v>1321.3062035196047</v>
      </c>
      <c r="AZ167" s="8">
        <v>-890.11776672123585</v>
      </c>
      <c r="BA167" s="8">
        <v>12515.600271897498</v>
      </c>
      <c r="BB167" s="8">
        <v>696.53499318105548</v>
      </c>
      <c r="BC167" s="8">
        <v>0</v>
      </c>
      <c r="BD167" s="8">
        <v>-1831.8227015466782</v>
      </c>
      <c r="BE167" s="8">
        <v>-604.66658685077971</v>
      </c>
    </row>
    <row r="168" spans="1:57" ht="15.3" hidden="1" x14ac:dyDescent="0.7">
      <c r="A168" s="9" t="s">
        <v>108</v>
      </c>
      <c r="B168" t="s">
        <v>116</v>
      </c>
      <c r="C168" t="s">
        <v>99</v>
      </c>
      <c r="D168" t="s">
        <v>100</v>
      </c>
      <c r="E168" s="6">
        <v>5703.6754385532013</v>
      </c>
      <c r="F168" s="7">
        <v>0</v>
      </c>
      <c r="G168" s="7">
        <v>0</v>
      </c>
      <c r="H168" s="8">
        <v>971.7372969386937</v>
      </c>
      <c r="I168" s="8">
        <v>1353.0245965782442</v>
      </c>
      <c r="J168" s="8">
        <v>0</v>
      </c>
      <c r="K168" s="8">
        <v>3513.025145331073</v>
      </c>
      <c r="L168" s="8">
        <v>-686.36574968795355</v>
      </c>
      <c r="M168" s="8">
        <v>8.2386423001324022E-9</v>
      </c>
      <c r="N168" s="8">
        <v>1.0082539383933494E-4</v>
      </c>
      <c r="O168" s="8">
        <v>0</v>
      </c>
      <c r="P168" s="8">
        <v>1.1919547314187655E-4</v>
      </c>
      <c r="Q168" s="8">
        <v>-8.7496963138098469E-11</v>
      </c>
      <c r="R168" s="8">
        <v>8.5203052847523129</v>
      </c>
      <c r="S168" s="8">
        <v>3.1945224261884464</v>
      </c>
      <c r="T168" s="8">
        <v>0</v>
      </c>
      <c r="U168" s="8">
        <v>6.2785723579203632</v>
      </c>
      <c r="V168" s="8">
        <v>-0.55980518193207351</v>
      </c>
      <c r="W168" s="8">
        <v>1.455845551754166</v>
      </c>
      <c r="X168" s="8">
        <v>0.65785122188931078</v>
      </c>
      <c r="Y168" s="8">
        <v>0</v>
      </c>
      <c r="Z168" s="8">
        <v>1.3561316913773327</v>
      </c>
      <c r="AA168" s="8">
        <v>-0.16876307161809678</v>
      </c>
      <c r="AB168" s="8">
        <v>2.8741360388923436</v>
      </c>
      <c r="AC168" s="8">
        <v>0.54113454542112571</v>
      </c>
      <c r="AD168" s="8">
        <v>0</v>
      </c>
      <c r="AE168" s="8">
        <v>0.60378073081055705</v>
      </c>
      <c r="AF168" s="8">
        <v>-0.25513972023486958</v>
      </c>
      <c r="AG168" s="8">
        <v>2.7832997263524225E-2</v>
      </c>
      <c r="AH168" s="8">
        <v>3.9642591612292291E-3</v>
      </c>
      <c r="AI168" s="8">
        <v>0</v>
      </c>
      <c r="AJ168" s="8">
        <v>2.9196105277592282E-4</v>
      </c>
      <c r="AK168" s="8">
        <v>-5.9301794220183801E-5</v>
      </c>
      <c r="AL168" s="8">
        <v>10750.137246326611</v>
      </c>
      <c r="AM168" s="8">
        <v>9749.6743151823011</v>
      </c>
      <c r="AN168" s="8">
        <v>0</v>
      </c>
      <c r="AO168" s="8">
        <v>16693.303679127504</v>
      </c>
      <c r="AP168" s="8">
        <v>-11378.597780759786</v>
      </c>
      <c r="AQ168" s="8">
        <v>170907.23108851587</v>
      </c>
      <c r="AR168" s="8">
        <v>18826.24882466003</v>
      </c>
      <c r="AS168" s="8">
        <v>0</v>
      </c>
      <c r="AT168" s="8">
        <v>-6527.608065727869</v>
      </c>
      <c r="AU168" s="8">
        <v>-19112.734731607157</v>
      </c>
      <c r="AV168" s="8">
        <v>10879.232780944069</v>
      </c>
      <c r="AW168" s="8">
        <v>9920.1557657257345</v>
      </c>
      <c r="AX168" s="8">
        <v>0</v>
      </c>
      <c r="AY168" s="8">
        <v>16894.594131086127</v>
      </c>
      <c r="AZ168" s="8">
        <v>-11381.297051029062</v>
      </c>
      <c r="BA168" s="8">
        <v>160027.99830757178</v>
      </c>
      <c r="BB168" s="8">
        <v>8906.0930589342952</v>
      </c>
      <c r="BC168" s="8">
        <v>0</v>
      </c>
      <c r="BD168" s="8">
        <v>-23422.202196813996</v>
      </c>
      <c r="BE168" s="8">
        <v>-7731.4376805780967</v>
      </c>
    </row>
    <row r="169" spans="1:57" ht="15.3" hidden="1" x14ac:dyDescent="0.7">
      <c r="A169" s="9" t="s">
        <v>178</v>
      </c>
      <c r="B169" t="s">
        <v>197</v>
      </c>
      <c r="C169" t="s">
        <v>287</v>
      </c>
      <c r="D169" t="s">
        <v>288</v>
      </c>
      <c r="E169" s="6">
        <v>5769.5329288867079</v>
      </c>
      <c r="F169" s="7">
        <v>0</v>
      </c>
      <c r="G169" s="7">
        <v>0</v>
      </c>
      <c r="H169" s="8">
        <v>22905.04572768023</v>
      </c>
      <c r="I169" s="8">
        <v>1327.9747585389659</v>
      </c>
      <c r="J169" s="8">
        <v>0</v>
      </c>
      <c r="K169" s="8">
        <v>634.19059551846431</v>
      </c>
      <c r="L169" s="8">
        <v>-2069.7389054722512</v>
      </c>
      <c r="M169" s="8">
        <v>1.459691831008337E-8</v>
      </c>
      <c r="N169" s="8">
        <v>3.0927301631096297E-5</v>
      </c>
      <c r="O169" s="8">
        <v>0</v>
      </c>
      <c r="P169" s="8">
        <v>7.1853821445851544E-5</v>
      </c>
      <c r="Q169" s="8">
        <v>1.2803501136177183E-5</v>
      </c>
      <c r="R169" s="8">
        <v>236.55085008435503</v>
      </c>
      <c r="S169" s="8">
        <v>14.291885490916416</v>
      </c>
      <c r="T169" s="8">
        <v>0</v>
      </c>
      <c r="U169" s="8">
        <v>4.5334384920100268</v>
      </c>
      <c r="V169" s="8">
        <v>1.6204932515712975</v>
      </c>
      <c r="W169" s="8">
        <v>11.65445651635115</v>
      </c>
      <c r="X169" s="8">
        <v>0.95360035113605135</v>
      </c>
      <c r="Y169" s="8">
        <v>0</v>
      </c>
      <c r="Z169" s="8">
        <v>0.89715470916220252</v>
      </c>
      <c r="AA169" s="8">
        <v>0.29200967503561998</v>
      </c>
      <c r="AB169" s="8">
        <v>11.423675199195682</v>
      </c>
      <c r="AC169" s="8">
        <v>0.79221273512492563</v>
      </c>
      <c r="AD169" s="8">
        <v>0</v>
      </c>
      <c r="AE169" s="8">
        <v>0.53677141321854571</v>
      </c>
      <c r="AF169" s="8">
        <v>-0.73644198264477789</v>
      </c>
      <c r="AG169" s="8">
        <v>2.2328092434791562E-3</v>
      </c>
      <c r="AH169" s="8">
        <v>1.9591673833457639E-4</v>
      </c>
      <c r="AI169" s="8">
        <v>0</v>
      </c>
      <c r="AJ169" s="8">
        <v>1.7207198803438037E-4</v>
      </c>
      <c r="AK169" s="8">
        <v>-6.1289942782201553E-4</v>
      </c>
      <c r="AL169" s="8">
        <v>287899.6931514467</v>
      </c>
      <c r="AM169" s="8">
        <v>16987.986917327693</v>
      </c>
      <c r="AN169" s="8">
        <v>0</v>
      </c>
      <c r="AO169" s="8">
        <v>9148.6452327245643</v>
      </c>
      <c r="AP169" s="8">
        <v>-19574.274919970128</v>
      </c>
      <c r="AQ169" s="8">
        <v>322401.50006618927</v>
      </c>
      <c r="AR169" s="8">
        <v>18913.014355151241</v>
      </c>
      <c r="AS169" s="8">
        <v>0</v>
      </c>
      <c r="AT169" s="8">
        <v>10022.438342823029</v>
      </c>
      <c r="AU169" s="8">
        <v>-16798.578558367808</v>
      </c>
      <c r="AV169" s="8">
        <v>289630.55303011276</v>
      </c>
      <c r="AW169" s="8">
        <v>17148.806724961887</v>
      </c>
      <c r="AX169" s="8">
        <v>0</v>
      </c>
      <c r="AY169" s="8">
        <v>9350.4987364635526</v>
      </c>
      <c r="AZ169" s="8">
        <v>-18290.715908824546</v>
      </c>
      <c r="BA169" s="8">
        <v>32770.947036076497</v>
      </c>
      <c r="BB169" s="8">
        <v>1764.2076301893528</v>
      </c>
      <c r="BC169" s="8">
        <v>0</v>
      </c>
      <c r="BD169" s="8">
        <v>671.93960635947496</v>
      </c>
      <c r="BE169" s="8">
        <v>1492.1373504567393</v>
      </c>
    </row>
    <row r="170" spans="1:57" ht="15.3" hidden="1" x14ac:dyDescent="0.7">
      <c r="A170" s="9" t="s">
        <v>200</v>
      </c>
      <c r="B170" t="s">
        <v>201</v>
      </c>
      <c r="C170" t="s">
        <v>287</v>
      </c>
      <c r="D170" t="s">
        <v>288</v>
      </c>
      <c r="E170" s="6">
        <v>1059.0007069641931</v>
      </c>
      <c r="F170" s="7">
        <v>0</v>
      </c>
      <c r="G170" s="7">
        <v>0</v>
      </c>
      <c r="H170" s="8">
        <v>4204.2328066478467</v>
      </c>
      <c r="I170" s="8">
        <v>243.75044313937801</v>
      </c>
      <c r="J170" s="8">
        <v>0</v>
      </c>
      <c r="K170" s="8">
        <v>116.40600673955946</v>
      </c>
      <c r="L170" s="8">
        <v>-379.90163001796941</v>
      </c>
      <c r="M170" s="8">
        <v>2.6792717886194086E-9</v>
      </c>
      <c r="N170" s="8">
        <v>5.6767219626815914E-6</v>
      </c>
      <c r="O170" s="8">
        <v>0</v>
      </c>
      <c r="P170" s="8">
        <v>1.3188805514611854E-5</v>
      </c>
      <c r="Q170" s="8">
        <v>2.3500891531344153E-6</v>
      </c>
      <c r="R170" s="8">
        <v>43.419028985531916</v>
      </c>
      <c r="S170" s="8">
        <v>2.6232828593374991</v>
      </c>
      <c r="T170" s="8">
        <v>0</v>
      </c>
      <c r="U170" s="8">
        <v>0.83211494365171956</v>
      </c>
      <c r="V170" s="8">
        <v>0.29744236148693726</v>
      </c>
      <c r="W170" s="8">
        <v>2.13918142806767</v>
      </c>
      <c r="X170" s="8">
        <v>0.17503383002777054</v>
      </c>
      <c r="Y170" s="8">
        <v>0</v>
      </c>
      <c r="Z170" s="8">
        <v>0.16467320370114552</v>
      </c>
      <c r="AA170" s="8">
        <v>5.3598524545170882E-2</v>
      </c>
      <c r="AB170" s="8">
        <v>2.0968213997891025</v>
      </c>
      <c r="AC170" s="8">
        <v>0.14541105092977055</v>
      </c>
      <c r="AD170" s="8">
        <v>0</v>
      </c>
      <c r="AE170" s="8">
        <v>9.8524666222209373E-2</v>
      </c>
      <c r="AF170" s="8">
        <v>-0.13517430091337052</v>
      </c>
      <c r="AG170" s="8">
        <v>4.0983327359514276E-4</v>
      </c>
      <c r="AH170" s="8">
        <v>3.5960617082823358E-5</v>
      </c>
      <c r="AI170" s="8">
        <v>0</v>
      </c>
      <c r="AJ170" s="8">
        <v>3.1583901023389274E-5</v>
      </c>
      <c r="AK170" s="8">
        <v>-1.1249800206733668E-4</v>
      </c>
      <c r="AL170" s="8">
        <v>52844.135277513233</v>
      </c>
      <c r="AM170" s="8">
        <v>3118.1536490198878</v>
      </c>
      <c r="AN170" s="8">
        <v>0</v>
      </c>
      <c r="AO170" s="8">
        <v>1679.2384909898403</v>
      </c>
      <c r="AP170" s="8">
        <v>-3592.8681288521134</v>
      </c>
      <c r="AQ170" s="8">
        <v>59176.959505159117</v>
      </c>
      <c r="AR170" s="8">
        <v>3471.4934154633352</v>
      </c>
      <c r="AS170" s="8">
        <v>0</v>
      </c>
      <c r="AT170" s="8">
        <v>1839.6236612870257</v>
      </c>
      <c r="AU170" s="8">
        <v>-3083.3876482853793</v>
      </c>
      <c r="AV170" s="8">
        <v>53161.835489602498</v>
      </c>
      <c r="AW170" s="8">
        <v>3147.6722066011721</v>
      </c>
      <c r="AX170" s="8">
        <v>0</v>
      </c>
      <c r="AY170" s="8">
        <v>1716.2888043856658</v>
      </c>
      <c r="AZ170" s="8">
        <v>-3357.2702187634504</v>
      </c>
      <c r="BA170" s="8">
        <v>6015.1240155566165</v>
      </c>
      <c r="BB170" s="8">
        <v>323.82120886216279</v>
      </c>
      <c r="BC170" s="8">
        <v>0</v>
      </c>
      <c r="BD170" s="8">
        <v>123.33485690135983</v>
      </c>
      <c r="BE170" s="8">
        <v>273.88257047807093</v>
      </c>
    </row>
    <row r="171" spans="1:57" ht="15.3" hidden="1" x14ac:dyDescent="0.7">
      <c r="A171" s="9" t="s">
        <v>205</v>
      </c>
      <c r="B171" t="s">
        <v>206</v>
      </c>
      <c r="C171" t="s">
        <v>287</v>
      </c>
      <c r="D171" t="s">
        <v>288</v>
      </c>
      <c r="E171" s="6">
        <v>3696.4206635605674</v>
      </c>
      <c r="F171" s="7">
        <v>0</v>
      </c>
      <c r="G171" s="7">
        <v>0</v>
      </c>
      <c r="H171" s="8">
        <v>14674.790034335454</v>
      </c>
      <c r="I171" s="8">
        <v>850.80601820873642</v>
      </c>
      <c r="J171" s="8">
        <v>0</v>
      </c>
      <c r="K171" s="8">
        <v>406.31282476492913</v>
      </c>
      <c r="L171" s="8">
        <v>-1326.0389970317979</v>
      </c>
      <c r="M171" s="8">
        <v>9.3519442788082353E-9</v>
      </c>
      <c r="N171" s="8">
        <v>1.9814483811155594E-5</v>
      </c>
      <c r="O171" s="8">
        <v>0</v>
      </c>
      <c r="P171" s="8">
        <v>4.6035260327301364E-5</v>
      </c>
      <c r="Q171" s="8">
        <v>8.2029389118711218E-6</v>
      </c>
      <c r="R171" s="8">
        <v>151.55324720598327</v>
      </c>
      <c r="S171" s="8">
        <v>9.1565160474885747</v>
      </c>
      <c r="T171" s="8">
        <v>0</v>
      </c>
      <c r="U171" s="8">
        <v>2.9044804710179988</v>
      </c>
      <c r="V171" s="8">
        <v>1.0382165790714077</v>
      </c>
      <c r="W171" s="8">
        <v>7.4667697403923468</v>
      </c>
      <c r="X171" s="8">
        <v>0.61095206252650358</v>
      </c>
      <c r="Y171" s="8">
        <v>0</v>
      </c>
      <c r="Z171" s="8">
        <v>0.57478850475990673</v>
      </c>
      <c r="AA171" s="8">
        <v>0.18708457167425369</v>
      </c>
      <c r="AB171" s="8">
        <v>7.3189129138499238</v>
      </c>
      <c r="AC171" s="8">
        <v>0.50755434801143706</v>
      </c>
      <c r="AD171" s="8">
        <v>0</v>
      </c>
      <c r="AE171" s="8">
        <v>0.34389836541109742</v>
      </c>
      <c r="AF171" s="8">
        <v>-0.47182317801363977</v>
      </c>
      <c r="AG171" s="8">
        <v>1.4305147967979396E-3</v>
      </c>
      <c r="AH171" s="8">
        <v>1.2551981050172413E-4</v>
      </c>
      <c r="AI171" s="8">
        <v>0</v>
      </c>
      <c r="AJ171" s="8">
        <v>1.1024297114341332E-4</v>
      </c>
      <c r="AK171" s="8">
        <v>-3.9267201307453245E-4</v>
      </c>
      <c r="AL171" s="8">
        <v>184451.3911116723</v>
      </c>
      <c r="AM171" s="8">
        <v>10883.852583474823</v>
      </c>
      <c r="AN171" s="8">
        <v>0</v>
      </c>
      <c r="AO171" s="8">
        <v>5861.3481712727389</v>
      </c>
      <c r="AP171" s="8">
        <v>-12540.833925417002</v>
      </c>
      <c r="AQ171" s="8">
        <v>206555.98667976452</v>
      </c>
      <c r="AR171" s="8">
        <v>12117.177930049294</v>
      </c>
      <c r="AS171" s="8">
        <v>0</v>
      </c>
      <c r="AT171" s="8">
        <v>6421.1693816992229</v>
      </c>
      <c r="AU171" s="8">
        <v>-10762.502557304591</v>
      </c>
      <c r="AV171" s="8">
        <v>185560.3173107405</v>
      </c>
      <c r="AW171" s="8">
        <v>10986.886514882437</v>
      </c>
      <c r="AX171" s="8">
        <v>0</v>
      </c>
      <c r="AY171" s="8">
        <v>5990.6715448333907</v>
      </c>
      <c r="AZ171" s="8">
        <v>-11718.484159815889</v>
      </c>
      <c r="BA171" s="8">
        <v>20995.669369024021</v>
      </c>
      <c r="BB171" s="8">
        <v>1130.2914151668579</v>
      </c>
      <c r="BC171" s="8">
        <v>0</v>
      </c>
      <c r="BD171" s="8">
        <v>430.49783686583214</v>
      </c>
      <c r="BE171" s="8">
        <v>955.98160251129616</v>
      </c>
    </row>
    <row r="172" spans="1:57" ht="15.3" hidden="1" x14ac:dyDescent="0.7">
      <c r="A172" s="9" t="s">
        <v>205</v>
      </c>
      <c r="B172" t="s">
        <v>207</v>
      </c>
      <c r="C172" t="s">
        <v>287</v>
      </c>
      <c r="D172" t="s">
        <v>288</v>
      </c>
      <c r="E172" s="6">
        <v>4397.3118008827814</v>
      </c>
      <c r="F172" s="7">
        <v>0</v>
      </c>
      <c r="G172" s="7">
        <v>0</v>
      </c>
      <c r="H172" s="8">
        <v>17457.327849504643</v>
      </c>
      <c r="I172" s="8">
        <v>1012.1302970229609</v>
      </c>
      <c r="J172" s="8">
        <v>0</v>
      </c>
      <c r="K172" s="8">
        <v>483.35520813473153</v>
      </c>
      <c r="L172" s="8">
        <v>-1577.4738485694945</v>
      </c>
      <c r="M172" s="8">
        <v>1.1125198856233436E-8</v>
      </c>
      <c r="N172" s="8">
        <v>2.3571576782407428E-5</v>
      </c>
      <c r="O172" s="8">
        <v>0</v>
      </c>
      <c r="P172" s="8">
        <v>5.4764165639892759E-5</v>
      </c>
      <c r="Q172" s="8">
        <v>9.7583265981275712E-6</v>
      </c>
      <c r="R172" s="8">
        <v>180.28978383619403</v>
      </c>
      <c r="S172" s="8">
        <v>10.892714800433408</v>
      </c>
      <c r="T172" s="8">
        <v>0</v>
      </c>
      <c r="U172" s="8">
        <v>3.455209082815407</v>
      </c>
      <c r="V172" s="8">
        <v>1.2350764240737901</v>
      </c>
      <c r="W172" s="8">
        <v>8.882569837783219</v>
      </c>
      <c r="X172" s="8">
        <v>0.72679680124222112</v>
      </c>
      <c r="Y172" s="8">
        <v>0</v>
      </c>
      <c r="Z172" s="8">
        <v>0.68377614591026437</v>
      </c>
      <c r="AA172" s="8">
        <v>0.22255832592220778</v>
      </c>
      <c r="AB172" s="8">
        <v>8.7066773657479075</v>
      </c>
      <c r="AC172" s="8">
        <v>0.603793487603278</v>
      </c>
      <c r="AD172" s="8">
        <v>0</v>
      </c>
      <c r="AE172" s="8">
        <v>0.40910612675502889</v>
      </c>
      <c r="AF172" s="8">
        <v>-0.56128720658402953</v>
      </c>
      <c r="AG172" s="8">
        <v>1.7017596669416364E-3</v>
      </c>
      <c r="AH172" s="8">
        <v>1.4932005694182486E-4</v>
      </c>
      <c r="AI172" s="8">
        <v>0</v>
      </c>
      <c r="AJ172" s="8">
        <v>1.3114652310875118E-4</v>
      </c>
      <c r="AK172" s="8">
        <v>-4.6712791484771079E-4</v>
      </c>
      <c r="AL172" s="8">
        <v>219425.8588640508</v>
      </c>
      <c r="AM172" s="8">
        <v>12947.577605596889</v>
      </c>
      <c r="AN172" s="8">
        <v>0</v>
      </c>
      <c r="AO172" s="8">
        <v>6972.7387190270219</v>
      </c>
      <c r="AP172" s="8">
        <v>-14918.744924455683</v>
      </c>
      <c r="AQ172" s="8">
        <v>245721.78343332984</v>
      </c>
      <c r="AR172" s="8">
        <v>14414.758047012279</v>
      </c>
      <c r="AS172" s="8">
        <v>0</v>
      </c>
      <c r="AT172" s="8">
        <v>7638.7095700344471</v>
      </c>
      <c r="AU172" s="8">
        <v>-12803.217980250081</v>
      </c>
      <c r="AV172" s="8">
        <v>220745.05240431565</v>
      </c>
      <c r="AW172" s="8">
        <v>13070.148157952155</v>
      </c>
      <c r="AX172" s="8">
        <v>0</v>
      </c>
      <c r="AY172" s="8">
        <v>7126.5835458061401</v>
      </c>
      <c r="AZ172" s="8">
        <v>-13940.466568753673</v>
      </c>
      <c r="BA172" s="8">
        <v>24976.731029014198</v>
      </c>
      <c r="BB172" s="8">
        <v>1344.6098890601238</v>
      </c>
      <c r="BC172" s="8">
        <v>0</v>
      </c>
      <c r="BD172" s="8">
        <v>512.12602422830707</v>
      </c>
      <c r="BE172" s="8">
        <v>1137.248588503589</v>
      </c>
    </row>
    <row r="173" spans="1:57" ht="15.3" hidden="1" x14ac:dyDescent="0.7">
      <c r="A173" s="9" t="s">
        <v>205</v>
      </c>
      <c r="B173" t="s">
        <v>208</v>
      </c>
      <c r="C173" t="s">
        <v>287</v>
      </c>
      <c r="D173" t="s">
        <v>288</v>
      </c>
      <c r="E173" s="6">
        <v>937.51716760666693</v>
      </c>
      <c r="F173" s="7">
        <v>0</v>
      </c>
      <c r="G173" s="7">
        <v>0</v>
      </c>
      <c r="H173" s="8">
        <v>3721.9431553984678</v>
      </c>
      <c r="I173" s="8">
        <v>215.78854815875616</v>
      </c>
      <c r="J173" s="8">
        <v>0</v>
      </c>
      <c r="K173" s="8">
        <v>103.0524616397299</v>
      </c>
      <c r="L173" s="8">
        <v>-336.32111650294223</v>
      </c>
      <c r="M173" s="8">
        <v>2.3719184340448673E-9</v>
      </c>
      <c r="N173" s="8">
        <v>5.0255153379456179E-6</v>
      </c>
      <c r="O173" s="8">
        <v>0</v>
      </c>
      <c r="P173" s="8">
        <v>1.1675848286843656E-5</v>
      </c>
      <c r="Q173" s="8">
        <v>2.0804980695298288E-6</v>
      </c>
      <c r="R173" s="8">
        <v>38.438203871873348</v>
      </c>
      <c r="S173" s="8">
        <v>2.3223522892325761</v>
      </c>
      <c r="T173" s="8">
        <v>0</v>
      </c>
      <c r="U173" s="8">
        <v>0.73665866317681206</v>
      </c>
      <c r="V173" s="8">
        <v>0.26332118423873774</v>
      </c>
      <c r="W173" s="8">
        <v>1.8937846785654673</v>
      </c>
      <c r="X173" s="8">
        <v>0.1549547790514654</v>
      </c>
      <c r="Y173" s="8">
        <v>0</v>
      </c>
      <c r="Z173" s="8">
        <v>0.14578267464729244</v>
      </c>
      <c r="AA173" s="8">
        <v>4.7449955971732939E-2</v>
      </c>
      <c r="AB173" s="8">
        <v>1.8562839918612004</v>
      </c>
      <c r="AC173" s="8">
        <v>0.12873018470137501</v>
      </c>
      <c r="AD173" s="8">
        <v>0</v>
      </c>
      <c r="AE173" s="8">
        <v>8.7222383713820448E-2</v>
      </c>
      <c r="AF173" s="8">
        <v>-0.11966774610453527</v>
      </c>
      <c r="AG173" s="8">
        <v>3.6281914386378011E-4</v>
      </c>
      <c r="AH173" s="8">
        <v>3.1835385615107434E-5</v>
      </c>
      <c r="AI173" s="8">
        <v>0</v>
      </c>
      <c r="AJ173" s="8">
        <v>2.7960745667772632E-5</v>
      </c>
      <c r="AK173" s="8">
        <v>-9.9592764731879023E-5</v>
      </c>
      <c r="AL173" s="8">
        <v>46782.106663572682</v>
      </c>
      <c r="AM173" s="8">
        <v>2760.4538485830885</v>
      </c>
      <c r="AN173" s="8">
        <v>0</v>
      </c>
      <c r="AO173" s="8">
        <v>1486.6042141954106</v>
      </c>
      <c r="AP173" s="8">
        <v>-3180.7113343689107</v>
      </c>
      <c r="AQ173" s="8">
        <v>52388.459325860553</v>
      </c>
      <c r="AR173" s="8">
        <v>3073.2601525453219</v>
      </c>
      <c r="AS173" s="8">
        <v>0</v>
      </c>
      <c r="AT173" s="8">
        <v>1628.5907582971363</v>
      </c>
      <c r="AU173" s="8">
        <v>-2729.6760385936473</v>
      </c>
      <c r="AV173" s="8">
        <v>47063.361813854681</v>
      </c>
      <c r="AW173" s="8">
        <v>2786.5861772146459</v>
      </c>
      <c r="AX173" s="8">
        <v>0</v>
      </c>
      <c r="AY173" s="8">
        <v>1519.4042913297956</v>
      </c>
      <c r="AZ173" s="8">
        <v>-2972.1400993283269</v>
      </c>
      <c r="BA173" s="8">
        <v>5325.0975120058683</v>
      </c>
      <c r="BB173" s="8">
        <v>286.67397533067623</v>
      </c>
      <c r="BC173" s="8">
        <v>0</v>
      </c>
      <c r="BD173" s="8">
        <v>109.18646696734082</v>
      </c>
      <c r="BE173" s="8">
        <v>242.46406073467929</v>
      </c>
    </row>
    <row r="174" spans="1:57" ht="15.3" hidden="1" x14ac:dyDescent="0.7">
      <c r="A174" s="9" t="s">
        <v>205</v>
      </c>
      <c r="B174" t="s">
        <v>209</v>
      </c>
      <c r="C174" t="s">
        <v>287</v>
      </c>
      <c r="D174" t="s">
        <v>288</v>
      </c>
      <c r="E174" s="6">
        <v>6175.8162189798868</v>
      </c>
      <c r="F174" s="7">
        <v>0</v>
      </c>
      <c r="G174" s="7">
        <v>0</v>
      </c>
      <c r="H174" s="8">
        <v>24517.990389350151</v>
      </c>
      <c r="I174" s="8">
        <v>1421.4890794918085</v>
      </c>
      <c r="J174" s="8">
        <v>0</v>
      </c>
      <c r="K174" s="8">
        <v>678.84950376445852</v>
      </c>
      <c r="L174" s="8">
        <v>-2215.4873295671946</v>
      </c>
      <c r="M174" s="8">
        <v>1.5624815034019113E-8</v>
      </c>
      <c r="N174" s="8">
        <v>3.3105163516150228E-5</v>
      </c>
      <c r="O174" s="8">
        <v>0</v>
      </c>
      <c r="P174" s="8">
        <v>7.6913677649570532E-5</v>
      </c>
      <c r="Q174" s="8">
        <v>1.3705107666624973E-5</v>
      </c>
      <c r="R174" s="8">
        <v>253.20846497817536</v>
      </c>
      <c r="S174" s="8">
        <v>15.298302185379224</v>
      </c>
      <c r="T174" s="8">
        <v>0</v>
      </c>
      <c r="U174" s="8">
        <v>4.852677558442446</v>
      </c>
      <c r="V174" s="8">
        <v>1.734606358808424</v>
      </c>
      <c r="W174" s="8">
        <v>12.475148762339371</v>
      </c>
      <c r="X174" s="8">
        <v>1.0207516947316109</v>
      </c>
      <c r="Y174" s="8">
        <v>0</v>
      </c>
      <c r="Z174" s="8">
        <v>0.96033122127396242</v>
      </c>
      <c r="AA174" s="8">
        <v>0.31257263099320115</v>
      </c>
      <c r="AB174" s="8">
        <v>12.228116113580176</v>
      </c>
      <c r="AC174" s="8">
        <v>0.84799936472691284</v>
      </c>
      <c r="AD174" s="8">
        <v>0</v>
      </c>
      <c r="AE174" s="8">
        <v>0.57457018453649999</v>
      </c>
      <c r="AF174" s="8">
        <v>-0.78830130563669965</v>
      </c>
      <c r="AG174" s="8">
        <v>2.3900408767452163E-3</v>
      </c>
      <c r="AH174" s="8">
        <v>2.0971294991981043E-4</v>
      </c>
      <c r="AI174" s="8">
        <v>0</v>
      </c>
      <c r="AJ174" s="8">
        <v>1.8418908213769318E-4</v>
      </c>
      <c r="AK174" s="8">
        <v>-6.5605903867803751E-4</v>
      </c>
      <c r="AL174" s="8">
        <v>308173.22932709637</v>
      </c>
      <c r="AM174" s="8">
        <v>18184.259700913932</v>
      </c>
      <c r="AN174" s="8">
        <v>0</v>
      </c>
      <c r="AO174" s="8">
        <v>9792.8813833558834</v>
      </c>
      <c r="AP174" s="8">
        <v>-20952.670868775022</v>
      </c>
      <c r="AQ174" s="8">
        <v>345104.61031659611</v>
      </c>
      <c r="AR174" s="8">
        <v>20244.845162341571</v>
      </c>
      <c r="AS174" s="8">
        <v>0</v>
      </c>
      <c r="AT174" s="8">
        <v>10728.205910989745</v>
      </c>
      <c r="AU174" s="8">
        <v>-17981.513442301184</v>
      </c>
      <c r="AV174" s="8">
        <v>310025.97419279034</v>
      </c>
      <c r="AW174" s="8">
        <v>18356.404238186231</v>
      </c>
      <c r="AX174" s="8">
        <v>0</v>
      </c>
      <c r="AY174" s="8">
        <v>10008.949158271887</v>
      </c>
      <c r="AZ174" s="8">
        <v>-19578.725238035677</v>
      </c>
      <c r="BA174" s="8">
        <v>35078.636123805758</v>
      </c>
      <c r="BB174" s="8">
        <v>1888.4409241553392</v>
      </c>
      <c r="BC174" s="8">
        <v>0</v>
      </c>
      <c r="BD174" s="8">
        <v>719.25675271785803</v>
      </c>
      <c r="BE174" s="8">
        <v>1597.2117957344892</v>
      </c>
    </row>
    <row r="175" spans="1:57" ht="15.3" hidden="1" x14ac:dyDescent="0.7">
      <c r="A175" s="9" t="s">
        <v>108</v>
      </c>
      <c r="B175" t="s">
        <v>147</v>
      </c>
      <c r="C175" t="s">
        <v>148</v>
      </c>
      <c r="D175" t="s">
        <v>149</v>
      </c>
      <c r="E175" s="6">
        <v>1852.3066629362645</v>
      </c>
      <c r="F175" s="7">
        <v>2</v>
      </c>
      <c r="G175" s="7">
        <v>0</v>
      </c>
      <c r="H175" s="8">
        <v>6927.6269193816297</v>
      </c>
      <c r="I175" s="8">
        <v>179.30432226396167</v>
      </c>
      <c r="J175" s="8">
        <v>14556.769287936651</v>
      </c>
      <c r="K175" s="8">
        <v>171.45340232273472</v>
      </c>
      <c r="L175" s="8">
        <v>-6748.7320680285757</v>
      </c>
      <c r="M175" s="8">
        <v>4.0935977250891446E-4</v>
      </c>
      <c r="N175" s="8">
        <v>2.4654201714152124E-5</v>
      </c>
      <c r="O175" s="8">
        <v>9.1100162922867962E-4</v>
      </c>
      <c r="P175" s="8">
        <v>2.1486840391273228E-5</v>
      </c>
      <c r="Q175" s="8">
        <v>-3.1895281493485371E-4</v>
      </c>
      <c r="R175" s="8">
        <v>167.26329166314468</v>
      </c>
      <c r="S175" s="8">
        <v>2.3098311968942458</v>
      </c>
      <c r="T175" s="8">
        <v>343.37345719286799</v>
      </c>
      <c r="U175" s="8">
        <v>2.1136057363950469</v>
      </c>
      <c r="V175" s="8">
        <v>-29.788989319387284</v>
      </c>
      <c r="W175" s="8">
        <v>44.084898577883095</v>
      </c>
      <c r="X175" s="8">
        <v>0.59329468523880691</v>
      </c>
      <c r="Y175" s="8">
        <v>89.930449623142039</v>
      </c>
      <c r="Z175" s="8">
        <v>0.28703154844911127</v>
      </c>
      <c r="AA175" s="8">
        <v>-31.551397056897926</v>
      </c>
      <c r="AB175" s="8">
        <v>7.8908263841084869</v>
      </c>
      <c r="AC175" s="8">
        <v>0.1707832540947091</v>
      </c>
      <c r="AD175" s="8">
        <v>19.412092721238899</v>
      </c>
      <c r="AE175" s="8">
        <v>1.6444367224162537</v>
      </c>
      <c r="AF175" s="8">
        <v>-0.11133258634518479</v>
      </c>
      <c r="AG175" s="8">
        <v>1.3151377306847478</v>
      </c>
      <c r="AH175" s="8">
        <v>1.3342165053354442E-2</v>
      </c>
      <c r="AI175" s="8">
        <v>2.6570581896199355</v>
      </c>
      <c r="AJ175" s="8">
        <v>4.9199071865302305E-5</v>
      </c>
      <c r="AK175" s="8">
        <v>-1.6291525183330128E-3</v>
      </c>
      <c r="AL175" s="8">
        <v>76315.034512974104</v>
      </c>
      <c r="AM175" s="8">
        <v>2445.0596135291726</v>
      </c>
      <c r="AN175" s="8">
        <v>162311.36958666018</v>
      </c>
      <c r="AO175" s="8">
        <v>2395.5906668268103</v>
      </c>
      <c r="AP175" s="8">
        <v>-59320.065311333987</v>
      </c>
      <c r="AQ175" s="8">
        <v>87891.95115632574</v>
      </c>
      <c r="AR175" s="8">
        <v>2617.1401824598561</v>
      </c>
      <c r="AS175" s="8">
        <v>186087.31509453864</v>
      </c>
      <c r="AT175" s="8">
        <v>2534.5662084837313</v>
      </c>
      <c r="AU175" s="8">
        <v>-65939.840715642262</v>
      </c>
      <c r="AV175" s="8">
        <v>79278.725173672108</v>
      </c>
      <c r="AW175" s="8">
        <v>2504.3339824351319</v>
      </c>
      <c r="AX175" s="8">
        <v>168566.99816687583</v>
      </c>
      <c r="AY175" s="8">
        <v>2500.4399273306676</v>
      </c>
      <c r="AZ175" s="8">
        <v>-58890.209765599669</v>
      </c>
      <c r="BA175" s="8">
        <v>8613.2259826536301</v>
      </c>
      <c r="BB175" s="8">
        <v>112.80620002472372</v>
      </c>
      <c r="BC175" s="8">
        <v>17520.316927662836</v>
      </c>
      <c r="BD175" s="8">
        <v>34.126281153063253</v>
      </c>
      <c r="BE175" s="8">
        <v>-7049.6309500425887</v>
      </c>
    </row>
    <row r="176" spans="1:57" ht="15.3" hidden="1" x14ac:dyDescent="0.7">
      <c r="A176" s="9" t="s">
        <v>108</v>
      </c>
      <c r="B176" t="s">
        <v>150</v>
      </c>
      <c r="C176" t="s">
        <v>148</v>
      </c>
      <c r="D176" t="s">
        <v>149</v>
      </c>
      <c r="E176" s="6">
        <v>2831.772281234083</v>
      </c>
      <c r="F176" s="7">
        <v>2</v>
      </c>
      <c r="G176" s="7">
        <v>0</v>
      </c>
      <c r="H176" s="8">
        <v>10590.828331815472</v>
      </c>
      <c r="I176" s="8">
        <v>274.11714261593676</v>
      </c>
      <c r="J176" s="8">
        <v>22254.120550727075</v>
      </c>
      <c r="K176" s="8">
        <v>262.11480093212924</v>
      </c>
      <c r="L176" s="8">
        <v>-10317.337180780023</v>
      </c>
      <c r="M176" s="8">
        <v>6.2582167415273237E-4</v>
      </c>
      <c r="N176" s="8">
        <v>3.7690889109808299E-5</v>
      </c>
      <c r="O176" s="8">
        <v>1.3927224975369158E-3</v>
      </c>
      <c r="P176" s="8">
        <v>3.284868550591725E-5</v>
      </c>
      <c r="Q176" s="8">
        <v>-4.8760918395788388E-4</v>
      </c>
      <c r="R176" s="8">
        <v>255.70903699543771</v>
      </c>
      <c r="S176" s="8">
        <v>3.5312273548302491</v>
      </c>
      <c r="T176" s="8">
        <v>524.9430116765385</v>
      </c>
      <c r="U176" s="8">
        <v>3.2312414880012721</v>
      </c>
      <c r="V176" s="8">
        <v>-45.540857747009916</v>
      </c>
      <c r="W176" s="8">
        <v>67.396180293371188</v>
      </c>
      <c r="X176" s="8">
        <v>0.90701797811357487</v>
      </c>
      <c r="Y176" s="8">
        <v>137.48401362333939</v>
      </c>
      <c r="Z176" s="8">
        <v>0.4388085401849352</v>
      </c>
      <c r="AA176" s="8">
        <v>-48.235194208232713</v>
      </c>
      <c r="AB176" s="8">
        <v>12.063349918057193</v>
      </c>
      <c r="AC176" s="8">
        <v>0.26109029067450651</v>
      </c>
      <c r="AD176" s="8">
        <v>29.676849513466163</v>
      </c>
      <c r="AE176" s="8">
        <v>2.5139845480013818</v>
      </c>
      <c r="AF176" s="8">
        <v>-0.17020320572114814</v>
      </c>
      <c r="AG176" s="8">
        <v>2.0105583196761989</v>
      </c>
      <c r="AH176" s="8">
        <v>2.0397255986677406E-2</v>
      </c>
      <c r="AI176" s="8">
        <v>4.0620615805940359</v>
      </c>
      <c r="AJ176" s="8">
        <v>7.5214634141496111E-5</v>
      </c>
      <c r="AK176" s="8">
        <v>-2.4906183385449863E-3</v>
      </c>
      <c r="AL176" s="8">
        <v>116669.01798684424</v>
      </c>
      <c r="AM176" s="8">
        <v>3737.9620654072396</v>
      </c>
      <c r="AN176" s="8">
        <v>248138.6298076823</v>
      </c>
      <c r="AO176" s="8">
        <v>3662.3348515896669</v>
      </c>
      <c r="AP176" s="8">
        <v>-90687.422353353075</v>
      </c>
      <c r="AQ176" s="8">
        <v>134367.59474455722</v>
      </c>
      <c r="AR176" s="8">
        <v>4001.0356670885326</v>
      </c>
      <c r="AS176" s="8">
        <v>284486.85701894452</v>
      </c>
      <c r="AT176" s="8">
        <v>3874.7980978265032</v>
      </c>
      <c r="AU176" s="8">
        <v>-100807.61296379971</v>
      </c>
      <c r="AV176" s="8">
        <v>121199.85363681875</v>
      </c>
      <c r="AW176" s="8">
        <v>3828.5796279384144</v>
      </c>
      <c r="AX176" s="8">
        <v>257702.11946606825</v>
      </c>
      <c r="AY176" s="8">
        <v>3822.6264682769684</v>
      </c>
      <c r="AZ176" s="8">
        <v>-90030.267118908465</v>
      </c>
      <c r="BA176" s="8">
        <v>13167.741107738488</v>
      </c>
      <c r="BB176" s="8">
        <v>172.45603915011765</v>
      </c>
      <c r="BC176" s="8">
        <v>26784.737552876279</v>
      </c>
      <c r="BD176" s="8">
        <v>52.1716295495347</v>
      </c>
      <c r="BE176" s="8">
        <v>-10777.345844891233</v>
      </c>
    </row>
    <row r="177" spans="1:57" ht="15.3" hidden="1" x14ac:dyDescent="0.7">
      <c r="A177" s="9" t="s">
        <v>108</v>
      </c>
      <c r="B177" t="s">
        <v>151</v>
      </c>
      <c r="C177" t="s">
        <v>148</v>
      </c>
      <c r="D177" t="s">
        <v>149</v>
      </c>
      <c r="E177" s="6">
        <v>1221.2457133461139</v>
      </c>
      <c r="F177" s="7">
        <v>2</v>
      </c>
      <c r="G177" s="7">
        <v>0</v>
      </c>
      <c r="H177" s="8">
        <v>4567.4589679144665</v>
      </c>
      <c r="I177" s="8">
        <v>118.21726894950331</v>
      </c>
      <c r="J177" s="8">
        <v>9597.4346196435927</v>
      </c>
      <c r="K177" s="8">
        <v>113.04107295782651</v>
      </c>
      <c r="L177" s="8">
        <v>-4449.5116675423551</v>
      </c>
      <c r="M177" s="8">
        <v>2.6989530264949117E-4</v>
      </c>
      <c r="N177" s="8">
        <v>1.6254780464726267E-5</v>
      </c>
      <c r="O177" s="8">
        <v>6.006331763571119E-4</v>
      </c>
      <c r="P177" s="8">
        <v>1.4166505064338516E-5</v>
      </c>
      <c r="Q177" s="8">
        <v>-2.1028902275900812E-4</v>
      </c>
      <c r="R177" s="8">
        <v>110.27848791515409</v>
      </c>
      <c r="S177" s="8">
        <v>1.5228965614627732</v>
      </c>
      <c r="T177" s="8">
        <v>226.38981496124677</v>
      </c>
      <c r="U177" s="8">
        <v>1.3935230040065048</v>
      </c>
      <c r="V177" s="8">
        <v>-19.64020118220925</v>
      </c>
      <c r="W177" s="8">
        <v>29.065647977637514</v>
      </c>
      <c r="X177" s="8">
        <v>0.39116556971746747</v>
      </c>
      <c r="Y177" s="8">
        <v>59.292113071306204</v>
      </c>
      <c r="Z177" s="8">
        <v>0.18924298829811856</v>
      </c>
      <c r="AA177" s="8">
        <v>-20.802175566726678</v>
      </c>
      <c r="AB177" s="8">
        <v>5.2025067388544448</v>
      </c>
      <c r="AC177" s="8">
        <v>0.11259923702041998</v>
      </c>
      <c r="AD177" s="8">
        <v>12.798601601589137</v>
      </c>
      <c r="AE177" s="8">
        <v>1.0841948249197033</v>
      </c>
      <c r="AF177" s="8">
        <v>-7.3402772095125468E-2</v>
      </c>
      <c r="AG177" s="8">
        <v>0.86708445647574095</v>
      </c>
      <c r="AH177" s="8">
        <v>8.7966329788698137E-3</v>
      </c>
      <c r="AI177" s="8">
        <v>1.7518270538641287</v>
      </c>
      <c r="AJ177" s="8">
        <v>3.2437477453578242E-5</v>
      </c>
      <c r="AK177" s="8">
        <v>-1.0741177847124537E-3</v>
      </c>
      <c r="AL177" s="8">
        <v>50315.323389859899</v>
      </c>
      <c r="AM177" s="8">
        <v>1612.0541115825772</v>
      </c>
      <c r="AN177" s="8">
        <v>107013.63240837521</v>
      </c>
      <c r="AO177" s="8">
        <v>1579.4387027451228</v>
      </c>
      <c r="AP177" s="8">
        <v>-39110.357332537904</v>
      </c>
      <c r="AQ177" s="8">
        <v>57948.109098273097</v>
      </c>
      <c r="AR177" s="8">
        <v>1725.5086822332191</v>
      </c>
      <c r="AS177" s="8">
        <v>122689.36910643321</v>
      </c>
      <c r="AT177" s="8">
        <v>1671.0667727102896</v>
      </c>
      <c r="AU177" s="8">
        <v>-43474.846484139947</v>
      </c>
      <c r="AV177" s="8">
        <v>52269.31653121367</v>
      </c>
      <c r="AW177" s="8">
        <v>1651.134340783367</v>
      </c>
      <c r="AX177" s="8">
        <v>111138.03564070146</v>
      </c>
      <c r="AY177" s="8">
        <v>1648.566948353691</v>
      </c>
      <c r="AZ177" s="8">
        <v>-38826.948946070224</v>
      </c>
      <c r="BA177" s="8">
        <v>5678.7925670594304</v>
      </c>
      <c r="BB177" s="8">
        <v>74.374341449852267</v>
      </c>
      <c r="BC177" s="8">
        <v>11551.333465731761</v>
      </c>
      <c r="BD177" s="8">
        <v>22.499824356598353</v>
      </c>
      <c r="BE177" s="8">
        <v>-4647.8975380697211</v>
      </c>
    </row>
    <row r="178" spans="1:57" ht="15.3" hidden="1" x14ac:dyDescent="0.7">
      <c r="A178" s="9" t="s">
        <v>108</v>
      </c>
      <c r="B178" t="s">
        <v>160</v>
      </c>
      <c r="C178" t="s">
        <v>148</v>
      </c>
      <c r="D178" t="s">
        <v>149</v>
      </c>
      <c r="E178" s="6">
        <v>1297.9541849841728</v>
      </c>
      <c r="F178" s="7">
        <v>2</v>
      </c>
      <c r="G178" s="7">
        <v>0</v>
      </c>
      <c r="H178" s="8">
        <v>4854.3486518408063</v>
      </c>
      <c r="I178" s="8">
        <v>125.64269196081153</v>
      </c>
      <c r="J178" s="8">
        <v>10200.26542860661</v>
      </c>
      <c r="K178" s="8">
        <v>120.14137050168669</v>
      </c>
      <c r="L178" s="8">
        <v>-4728.9928856321276</v>
      </c>
      <c r="M178" s="8">
        <v>2.8684787488150222E-4</v>
      </c>
      <c r="N178" s="8">
        <v>1.7275770223490686E-5</v>
      </c>
      <c r="O178" s="8">
        <v>6.3835994376350768E-4</v>
      </c>
      <c r="P178" s="8">
        <v>1.5056326776760976E-5</v>
      </c>
      <c r="Q178" s="8">
        <v>-2.2349762555025723E-4</v>
      </c>
      <c r="R178" s="8">
        <v>117.20526290407081</v>
      </c>
      <c r="S178" s="8">
        <v>1.618552223886832</v>
      </c>
      <c r="T178" s="8">
        <v>240.60973525273235</v>
      </c>
      <c r="U178" s="8">
        <v>1.4810524984085214</v>
      </c>
      <c r="V178" s="8">
        <v>-20.873834839127802</v>
      </c>
      <c r="W178" s="8">
        <v>30.891309602623316</v>
      </c>
      <c r="X178" s="8">
        <v>0.41573532884337205</v>
      </c>
      <c r="Y178" s="8">
        <v>63.016349172351873</v>
      </c>
      <c r="Z178" s="8">
        <v>0.20112965470924857</v>
      </c>
      <c r="AA178" s="8">
        <v>-22.108794764675043</v>
      </c>
      <c r="AB178" s="8">
        <v>5.5292848280325764</v>
      </c>
      <c r="AC178" s="8">
        <v>0.11967178211520063</v>
      </c>
      <c r="AD178" s="8">
        <v>13.602503025547767</v>
      </c>
      <c r="AE178" s="8">
        <v>1.1522949026261073</v>
      </c>
      <c r="AF178" s="8">
        <v>-7.8013322126033194E-2</v>
      </c>
      <c r="AG178" s="8">
        <v>0.92154747133876269</v>
      </c>
      <c r="AH178" s="8">
        <v>9.3491641067140353E-3</v>
      </c>
      <c r="AI178" s="8">
        <v>1.8618622207495301</v>
      </c>
      <c r="AJ178" s="8">
        <v>3.4474929288263035E-5</v>
      </c>
      <c r="AK178" s="8">
        <v>-1.1415849067863543E-3</v>
      </c>
      <c r="AL178" s="8">
        <v>53475.712421347926</v>
      </c>
      <c r="AM178" s="8">
        <v>1713.3099078125881</v>
      </c>
      <c r="AN178" s="8">
        <v>113735.33640027043</v>
      </c>
      <c r="AO178" s="8">
        <v>1678.6458709746989</v>
      </c>
      <c r="AP178" s="8">
        <v>-41566.943835492588</v>
      </c>
      <c r="AQ178" s="8">
        <v>61587.926077498996</v>
      </c>
      <c r="AR178" s="8">
        <v>1833.8907484839597</v>
      </c>
      <c r="AS178" s="8">
        <v>130395.69215636715</v>
      </c>
      <c r="AT178" s="8">
        <v>1776.0292522006234</v>
      </c>
      <c r="AU178" s="8">
        <v>-46205.573799743208</v>
      </c>
      <c r="AV178" s="8">
        <v>55552.439117322589</v>
      </c>
      <c r="AW178" s="8">
        <v>1754.844831118337</v>
      </c>
      <c r="AX178" s="8">
        <v>118118.80024989374</v>
      </c>
      <c r="AY178" s="8">
        <v>1752.116176505938</v>
      </c>
      <c r="AZ178" s="8">
        <v>-41265.734097554232</v>
      </c>
      <c r="BA178" s="8">
        <v>6035.486960176404</v>
      </c>
      <c r="BB178" s="8">
        <v>79.045917365622458</v>
      </c>
      <c r="BC178" s="8">
        <v>12276.891906473424</v>
      </c>
      <c r="BD178" s="8">
        <v>23.913075694685372</v>
      </c>
      <c r="BE178" s="8">
        <v>-4939.8397021889741</v>
      </c>
    </row>
    <row r="179" spans="1:57" ht="15.3" hidden="1" x14ac:dyDescent="0.7">
      <c r="A179" s="9" t="s">
        <v>202</v>
      </c>
      <c r="B179" t="s">
        <v>203</v>
      </c>
      <c r="C179" t="s">
        <v>148</v>
      </c>
      <c r="D179" t="s">
        <v>149</v>
      </c>
      <c r="E179" s="6">
        <v>72.00379306694559</v>
      </c>
      <c r="F179" s="7">
        <v>2</v>
      </c>
      <c r="G179" s="7">
        <v>0</v>
      </c>
      <c r="H179" s="8">
        <v>269.2941860703765</v>
      </c>
      <c r="I179" s="8">
        <v>6.9700074910044512</v>
      </c>
      <c r="J179" s="8">
        <v>565.85803231434193</v>
      </c>
      <c r="K179" s="8">
        <v>6.6648225957899854</v>
      </c>
      <c r="L179" s="8">
        <v>-262.34009573786744</v>
      </c>
      <c r="M179" s="8">
        <v>1.5912838267794977E-5</v>
      </c>
      <c r="N179" s="8">
        <v>9.5837048690550817E-7</v>
      </c>
      <c r="O179" s="8">
        <v>3.5412911969258085E-5</v>
      </c>
      <c r="P179" s="8">
        <v>8.3524722992855783E-7</v>
      </c>
      <c r="Q179" s="8">
        <v>-1.2398493696655899E-5</v>
      </c>
      <c r="R179" s="8">
        <v>6.5019425139451874</v>
      </c>
      <c r="S179" s="8">
        <v>8.9788916084286241E-2</v>
      </c>
      <c r="T179" s="8">
        <v>13.347785143311173</v>
      </c>
      <c r="U179" s="8">
        <v>8.2161141626112419E-2</v>
      </c>
      <c r="V179" s="8">
        <v>-1.1579725244989945</v>
      </c>
      <c r="W179" s="8">
        <v>1.7136902749933052</v>
      </c>
      <c r="X179" s="8">
        <v>2.3062848392465991E-2</v>
      </c>
      <c r="Y179" s="8">
        <v>3.4958215152222354</v>
      </c>
      <c r="Z179" s="8">
        <v>1.1157634225346364E-2</v>
      </c>
      <c r="AA179" s="8">
        <v>-1.2264817214751254</v>
      </c>
      <c r="AB179" s="8">
        <v>0.3067361584651882</v>
      </c>
      <c r="AC179" s="8">
        <v>6.6387722579596131E-3</v>
      </c>
      <c r="AD179" s="8">
        <v>0.75459659853555305</v>
      </c>
      <c r="AE179" s="8">
        <v>6.3923368544628711E-2</v>
      </c>
      <c r="AF179" s="8">
        <v>-4.3277761016629083E-3</v>
      </c>
      <c r="AG179" s="8">
        <v>5.1122693077531374E-2</v>
      </c>
      <c r="AH179" s="8">
        <v>5.1864332768953724E-4</v>
      </c>
      <c r="AI179" s="8">
        <v>0.10328649779240681</v>
      </c>
      <c r="AJ179" s="8">
        <v>1.9124909824917611E-6</v>
      </c>
      <c r="AK179" s="8">
        <v>-6.3329233302325961E-5</v>
      </c>
      <c r="AL179" s="8">
        <v>2966.5562743581586</v>
      </c>
      <c r="AM179" s="8">
        <v>95.045582878712722</v>
      </c>
      <c r="AN179" s="8">
        <v>6309.4489168463042</v>
      </c>
      <c r="AO179" s="8">
        <v>93.122601186280505</v>
      </c>
      <c r="AP179" s="8">
        <v>-2305.9193128551406</v>
      </c>
      <c r="AQ179" s="8">
        <v>3416.579981026568</v>
      </c>
      <c r="AR179" s="8">
        <v>101.73478500925297</v>
      </c>
      <c r="AS179" s="8">
        <v>7233.6793882772445</v>
      </c>
      <c r="AT179" s="8">
        <v>98.524928102801397</v>
      </c>
      <c r="AU179" s="8">
        <v>-2563.2465405215835</v>
      </c>
      <c r="AV179" s="8">
        <v>3081.7623432652713</v>
      </c>
      <c r="AW179" s="8">
        <v>97.349725857992894</v>
      </c>
      <c r="AX179" s="8">
        <v>6552.6208466386961</v>
      </c>
      <c r="AY179" s="8">
        <v>97.198354196084239</v>
      </c>
      <c r="AZ179" s="8">
        <v>-2289.2097526170592</v>
      </c>
      <c r="BA179" s="8">
        <v>334.81763776129702</v>
      </c>
      <c r="BB179" s="8">
        <v>4.3850591512600756</v>
      </c>
      <c r="BC179" s="8">
        <v>681.05854163854849</v>
      </c>
      <c r="BD179" s="8">
        <v>1.3265739067171525</v>
      </c>
      <c r="BE179" s="8">
        <v>-274.03678790452392</v>
      </c>
    </row>
    <row r="180" spans="1:57" ht="15.3" hidden="1" x14ac:dyDescent="0.7">
      <c r="A180" s="9" t="s">
        <v>178</v>
      </c>
      <c r="B180" t="s">
        <v>190</v>
      </c>
      <c r="C180" t="s">
        <v>195</v>
      </c>
      <c r="D180" t="s">
        <v>196</v>
      </c>
      <c r="E180" s="6">
        <v>40317.727112121363</v>
      </c>
      <c r="F180" s="7">
        <v>0</v>
      </c>
      <c r="G180" s="7">
        <v>0</v>
      </c>
      <c r="H180" s="8">
        <v>128613.54948766714</v>
      </c>
      <c r="I180" s="8">
        <v>2431.1589448609184</v>
      </c>
      <c r="J180" s="8">
        <v>0</v>
      </c>
      <c r="K180" s="8">
        <v>3731.8936575733887</v>
      </c>
      <c r="L180" s="8">
        <v>-48964.811157902921</v>
      </c>
      <c r="M180" s="8">
        <v>7.3781440615182103E-3</v>
      </c>
      <c r="N180" s="8">
        <v>2.7940184888700103E-4</v>
      </c>
      <c r="O180" s="8">
        <v>0</v>
      </c>
      <c r="P180" s="8">
        <v>4.6768744330045596E-4</v>
      </c>
      <c r="Q180" s="8">
        <v>-2.3141331133225457E-3</v>
      </c>
      <c r="R180" s="8">
        <v>1866.7107652912191</v>
      </c>
      <c r="S180" s="8">
        <v>29.230352156287992</v>
      </c>
      <c r="T180" s="8">
        <v>0</v>
      </c>
      <c r="U180" s="8">
        <v>46.005222033540775</v>
      </c>
      <c r="V180" s="8">
        <v>-216.13130020653969</v>
      </c>
      <c r="W180" s="8">
        <v>620.89299752666898</v>
      </c>
      <c r="X180" s="8">
        <v>8.2449751944288199</v>
      </c>
      <c r="Y180" s="8">
        <v>0</v>
      </c>
      <c r="Z180" s="8">
        <v>6.2475938107334361</v>
      </c>
      <c r="AA180" s="8">
        <v>-228.91828910764806</v>
      </c>
      <c r="AB180" s="8">
        <v>156.83595846615211</v>
      </c>
      <c r="AC180" s="8">
        <v>2.7819231707363739</v>
      </c>
      <c r="AD180" s="8">
        <v>0</v>
      </c>
      <c r="AE180" s="8">
        <v>35.793182821267578</v>
      </c>
      <c r="AF180" s="8">
        <v>-0.80776344521636034</v>
      </c>
      <c r="AG180" s="8">
        <v>12.98230813010308</v>
      </c>
      <c r="AH180" s="8">
        <v>0.13088343752407958</v>
      </c>
      <c r="AI180" s="8">
        <v>0</v>
      </c>
      <c r="AJ180" s="8">
        <v>1.0708781614435941E-3</v>
      </c>
      <c r="AK180" s="8">
        <v>-1.1820167789073381E-2</v>
      </c>
      <c r="AL180" s="8">
        <v>1374834.4945233385</v>
      </c>
      <c r="AM180" s="8">
        <v>30560.837150987994</v>
      </c>
      <c r="AN180" s="8">
        <v>0</v>
      </c>
      <c r="AO180" s="8">
        <v>52142.970011435711</v>
      </c>
      <c r="AP180" s="8">
        <v>-430391.33374462445</v>
      </c>
      <c r="AQ180" s="8">
        <v>1590131.1573020665</v>
      </c>
      <c r="AR180" s="8">
        <v>33263.334399313484</v>
      </c>
      <c r="AS180" s="8">
        <v>0</v>
      </c>
      <c r="AT180" s="8">
        <v>55167.943184560761</v>
      </c>
      <c r="AU180" s="8">
        <v>-478420.5115682999</v>
      </c>
      <c r="AV180" s="8">
        <v>1427247.5397690963</v>
      </c>
      <c r="AW180" s="8">
        <v>31407.50942034254</v>
      </c>
      <c r="AX180" s="8">
        <v>0</v>
      </c>
      <c r="AY180" s="8">
        <v>54425.142805761883</v>
      </c>
      <c r="AZ180" s="8">
        <v>-427272.55596386624</v>
      </c>
      <c r="BA180" s="8">
        <v>162883.6175329703</v>
      </c>
      <c r="BB180" s="8">
        <v>1855.8249789709464</v>
      </c>
      <c r="BC180" s="8">
        <v>0</v>
      </c>
      <c r="BD180" s="8">
        <v>742.80037879887357</v>
      </c>
      <c r="BE180" s="8">
        <v>-51147.955604433628</v>
      </c>
    </row>
    <row r="181" spans="1:57" ht="15.3" hidden="1" x14ac:dyDescent="0.7">
      <c r="A181" s="9" t="s">
        <v>108</v>
      </c>
      <c r="B181" t="s">
        <v>116</v>
      </c>
      <c r="C181" t="s">
        <v>117</v>
      </c>
      <c r="D181" t="s">
        <v>118</v>
      </c>
      <c r="E181" s="6">
        <v>3.2466380129069022E-2</v>
      </c>
      <c r="F181" s="7">
        <v>0</v>
      </c>
      <c r="G181" s="7">
        <v>0</v>
      </c>
      <c r="H181" s="8">
        <v>0.10681439062463709</v>
      </c>
      <c r="I181" s="8">
        <v>2.2549384713210336E-3</v>
      </c>
      <c r="J181" s="8">
        <v>0</v>
      </c>
      <c r="K181" s="8">
        <v>3.2709119037882526E-3</v>
      </c>
      <c r="L181" s="8">
        <v>-3.3366785935192371E-2</v>
      </c>
      <c r="M181" s="8">
        <v>6.9153389674917018E-14</v>
      </c>
      <c r="N181" s="8">
        <v>1.987743997037643E-10</v>
      </c>
      <c r="O181" s="8">
        <v>0</v>
      </c>
      <c r="P181" s="8">
        <v>5.1358180287376809E-10</v>
      </c>
      <c r="Q181" s="8">
        <v>1.948166042941237E-10</v>
      </c>
      <c r="R181" s="8">
        <v>3.4414362936813165E-4</v>
      </c>
      <c r="S181" s="8">
        <v>2.371893865644506E-5</v>
      </c>
      <c r="T181" s="8">
        <v>0</v>
      </c>
      <c r="U181" s="8">
        <v>4.7974312207033702E-5</v>
      </c>
      <c r="V181" s="8">
        <v>-3.0020859165616592E-5</v>
      </c>
      <c r="W181" s="8">
        <v>3.5063690539394545E-5</v>
      </c>
      <c r="X181" s="8">
        <v>2.5458904821409036E-6</v>
      </c>
      <c r="Y181" s="8">
        <v>0</v>
      </c>
      <c r="Z181" s="8">
        <v>5.9867784961171039E-6</v>
      </c>
      <c r="AA181" s="8">
        <v>-1.1288661600320957E-6</v>
      </c>
      <c r="AB181" s="8">
        <v>5.8114820431033548E-5</v>
      </c>
      <c r="AC181" s="8">
        <v>1.7922917752886768E-6</v>
      </c>
      <c r="AD181" s="8">
        <v>0</v>
      </c>
      <c r="AE181" s="8">
        <v>3.1426758952873563E-6</v>
      </c>
      <c r="AF181" s="8">
        <v>-1.4127279292932755E-5</v>
      </c>
      <c r="AG181" s="8">
        <v>5.1946208206510438E-6</v>
      </c>
      <c r="AH181" s="8">
        <v>5.2789674126277525E-8</v>
      </c>
      <c r="AI181" s="8">
        <v>0</v>
      </c>
      <c r="AJ181" s="8">
        <v>1.4692549603917259E-9</v>
      </c>
      <c r="AK181" s="8">
        <v>-1.3398527616041246E-7</v>
      </c>
      <c r="AL181" s="8">
        <v>1.2142426168271814</v>
      </c>
      <c r="AM181" s="8">
        <v>2.9116914456166466E-2</v>
      </c>
      <c r="AN181" s="8">
        <v>0</v>
      </c>
      <c r="AO181" s="8">
        <v>1.6765214610162893E-2</v>
      </c>
      <c r="AP181" s="8">
        <v>-0.32041555721126219</v>
      </c>
      <c r="AQ181" s="8">
        <v>1.2736560924633777</v>
      </c>
      <c r="AR181" s="8">
        <v>3.0969746038489489E-2</v>
      </c>
      <c r="AS181" s="8">
        <v>0</v>
      </c>
      <c r="AT181" s="8">
        <v>4.9934793556020006E-2</v>
      </c>
      <c r="AU181" s="8">
        <v>-0.28417365717709886</v>
      </c>
      <c r="AV181" s="8">
        <v>1.2272291688788091</v>
      </c>
      <c r="AW181" s="8">
        <v>3.0171709951073641E-2</v>
      </c>
      <c r="AX181" s="8">
        <v>0</v>
      </c>
      <c r="AY181" s="8">
        <v>4.8960609870310187E-2</v>
      </c>
      <c r="AZ181" s="8">
        <v>-0.30709669899133596</v>
      </c>
      <c r="BA181" s="8">
        <v>4.6426923584568701E-2</v>
      </c>
      <c r="BB181" s="8">
        <v>7.9803608741584823E-4</v>
      </c>
      <c r="BC181" s="8">
        <v>0</v>
      </c>
      <c r="BD181" s="8">
        <v>9.7418368570982398E-4</v>
      </c>
      <c r="BE181" s="8">
        <v>2.2923041814237096E-2</v>
      </c>
    </row>
    <row r="182" spans="1:57" ht="15.3" hidden="1" x14ac:dyDescent="0.7">
      <c r="A182" s="9" t="s">
        <v>108</v>
      </c>
      <c r="B182" t="s">
        <v>139</v>
      </c>
      <c r="C182" t="s">
        <v>117</v>
      </c>
      <c r="D182" t="s">
        <v>118</v>
      </c>
      <c r="E182" s="6">
        <v>0.31179681156825617</v>
      </c>
      <c r="F182" s="7">
        <v>0</v>
      </c>
      <c r="G182" s="7">
        <v>0</v>
      </c>
      <c r="H182" s="8">
        <v>1.0258115100595628</v>
      </c>
      <c r="I182" s="8">
        <v>2.1655713474844261E-2</v>
      </c>
      <c r="J182" s="8">
        <v>0</v>
      </c>
      <c r="K182" s="8">
        <v>3.141279990154161E-2</v>
      </c>
      <c r="L182" s="8">
        <v>-0.32044402318688187</v>
      </c>
      <c r="M182" s="8">
        <v>6.6412720864038569E-13</v>
      </c>
      <c r="N182" s="8">
        <v>1.9089662537874387E-9</v>
      </c>
      <c r="O182" s="8">
        <v>0</v>
      </c>
      <c r="P182" s="8">
        <v>4.9322766498424961E-9</v>
      </c>
      <c r="Q182" s="8">
        <v>1.8709568426778669E-9</v>
      </c>
      <c r="R182" s="8">
        <v>3.3050462026235155E-3</v>
      </c>
      <c r="S182" s="8">
        <v>2.2778915966184413E-4</v>
      </c>
      <c r="T182" s="8">
        <v>0</v>
      </c>
      <c r="U182" s="8">
        <v>4.6073006980966772E-4</v>
      </c>
      <c r="V182" s="8">
        <v>-2.8831080432025125E-4</v>
      </c>
      <c r="W182" s="8">
        <v>3.3674055649371665E-4</v>
      </c>
      <c r="X182" s="8">
        <v>2.4449924253266805E-5</v>
      </c>
      <c r="Y182" s="8">
        <v>0</v>
      </c>
      <c r="Z182" s="8">
        <v>5.7495120775210346E-5</v>
      </c>
      <c r="AA182" s="8">
        <v>-1.0841272355773444E-5</v>
      </c>
      <c r="AB182" s="8">
        <v>5.5811629270717848E-4</v>
      </c>
      <c r="AC182" s="8">
        <v>1.7212601426873131E-5</v>
      </c>
      <c r="AD182" s="8">
        <v>0</v>
      </c>
      <c r="AE182" s="8">
        <v>3.0181261971539376E-5</v>
      </c>
      <c r="AF182" s="8">
        <v>-1.3567390704351341E-4</v>
      </c>
      <c r="AG182" s="8">
        <v>4.9887489850920994E-5</v>
      </c>
      <c r="AH182" s="8">
        <v>5.0697527752911774E-7</v>
      </c>
      <c r="AI182" s="8">
        <v>0</v>
      </c>
      <c r="AJ182" s="8">
        <v>1.411025837219263E-8</v>
      </c>
      <c r="AK182" s="8">
        <v>-1.2867520720766856E-6</v>
      </c>
      <c r="AL182" s="8">
        <v>11.66120075265278</v>
      </c>
      <c r="AM182" s="8">
        <v>0.27962960619714455</v>
      </c>
      <c r="AN182" s="8">
        <v>0</v>
      </c>
      <c r="AO182" s="8">
        <v>0.16100780068258969</v>
      </c>
      <c r="AP182" s="8">
        <v>-3.0771693277221077</v>
      </c>
      <c r="AQ182" s="8">
        <v>12.231788917822689</v>
      </c>
      <c r="AR182" s="8">
        <v>0.29742361271849466</v>
      </c>
      <c r="AS182" s="8">
        <v>0</v>
      </c>
      <c r="AT182" s="8">
        <v>0.47955791052744634</v>
      </c>
      <c r="AU182" s="8">
        <v>-2.7291136211448919</v>
      </c>
      <c r="AV182" s="8">
        <v>11.785919477280082</v>
      </c>
      <c r="AW182" s="8">
        <v>0.28975952739135097</v>
      </c>
      <c r="AX182" s="8">
        <v>0</v>
      </c>
      <c r="AY182" s="8">
        <v>0.4702021595666494</v>
      </c>
      <c r="AZ182" s="8">
        <v>-2.9492592401116804</v>
      </c>
      <c r="BA182" s="8">
        <v>0.4458694405426063</v>
      </c>
      <c r="BB182" s="8">
        <v>7.6640853271436986E-3</v>
      </c>
      <c r="BC182" s="8">
        <v>0</v>
      </c>
      <c r="BD182" s="8">
        <v>9.355750960796912E-3</v>
      </c>
      <c r="BE182" s="8">
        <v>0.22014561896678844</v>
      </c>
    </row>
    <row r="183" spans="1:57" ht="15.3" hidden="1" x14ac:dyDescent="0.7">
      <c r="A183" s="9" t="s">
        <v>108</v>
      </c>
      <c r="B183" t="s">
        <v>140</v>
      </c>
      <c r="C183" t="s">
        <v>117</v>
      </c>
      <c r="D183" t="s">
        <v>118</v>
      </c>
      <c r="E183" s="6">
        <v>8.5069245190536727E-2</v>
      </c>
      <c r="F183" s="7">
        <v>0</v>
      </c>
      <c r="G183" s="7">
        <v>0</v>
      </c>
      <c r="H183" s="8">
        <v>0.27987781667686584</v>
      </c>
      <c r="I183" s="8">
        <v>5.9084478449332968E-3</v>
      </c>
      <c r="J183" s="8">
        <v>0</v>
      </c>
      <c r="K183" s="8">
        <v>8.5705275929690503E-3</v>
      </c>
      <c r="L183" s="8">
        <v>-8.7428511668277128E-2</v>
      </c>
      <c r="M183" s="8">
        <v>1.8119749225584324E-13</v>
      </c>
      <c r="N183" s="8">
        <v>5.2083380034293225E-10</v>
      </c>
      <c r="O183" s="8">
        <v>0</v>
      </c>
      <c r="P183" s="8">
        <v>1.3457002641002248E-9</v>
      </c>
      <c r="Q183" s="8">
        <v>5.104634829013754E-10</v>
      </c>
      <c r="R183" s="8">
        <v>9.0173399901968929E-4</v>
      </c>
      <c r="S183" s="8">
        <v>6.2148973806224083E-5</v>
      </c>
      <c r="T183" s="8">
        <v>0</v>
      </c>
      <c r="U183" s="8">
        <v>1.2570352813473745E-4</v>
      </c>
      <c r="V183" s="8">
        <v>-7.8661428192414927E-5</v>
      </c>
      <c r="W183" s="8">
        <v>9.1874784805779671E-5</v>
      </c>
      <c r="X183" s="8">
        <v>6.6708077954026186E-6</v>
      </c>
      <c r="Y183" s="8">
        <v>0</v>
      </c>
      <c r="Z183" s="8">
        <v>1.568671116899852E-5</v>
      </c>
      <c r="AA183" s="8">
        <v>-2.9578841796744449E-6</v>
      </c>
      <c r="AB183" s="8">
        <v>1.5227394889106075E-4</v>
      </c>
      <c r="AC183" s="8">
        <v>4.6962090593062634E-6</v>
      </c>
      <c r="AD183" s="8">
        <v>0</v>
      </c>
      <c r="AE183" s="8">
        <v>8.2345203015478816E-6</v>
      </c>
      <c r="AF183" s="8">
        <v>-3.7016660966451594E-5</v>
      </c>
      <c r="AG183" s="8">
        <v>1.3611079230485878E-5</v>
      </c>
      <c r="AH183" s="8">
        <v>1.3832086342622419E-7</v>
      </c>
      <c r="AI183" s="8">
        <v>0</v>
      </c>
      <c r="AJ183" s="8">
        <v>3.8497796790430208E-9</v>
      </c>
      <c r="AK183" s="8">
        <v>-3.5107167058044124E-7</v>
      </c>
      <c r="AL183" s="8">
        <v>3.1815897701260734</v>
      </c>
      <c r="AM183" s="8">
        <v>7.6292888989054522E-2</v>
      </c>
      <c r="AN183" s="8">
        <v>0</v>
      </c>
      <c r="AO183" s="8">
        <v>4.3928647008816143E-2</v>
      </c>
      <c r="AP183" s="8">
        <v>-0.8395610933804748</v>
      </c>
      <c r="AQ183" s="8">
        <v>3.3372664888247554</v>
      </c>
      <c r="AR183" s="8">
        <v>8.114772600959079E-2</v>
      </c>
      <c r="AS183" s="8">
        <v>0</v>
      </c>
      <c r="AT183" s="8">
        <v>0.13084043184575714</v>
      </c>
      <c r="AU183" s="8">
        <v>-0.74459913371880293</v>
      </c>
      <c r="AV183" s="8">
        <v>3.215617468202288</v>
      </c>
      <c r="AW183" s="8">
        <v>7.9056691304724161E-2</v>
      </c>
      <c r="AX183" s="8">
        <v>0</v>
      </c>
      <c r="AY183" s="8">
        <v>0.12828785066821871</v>
      </c>
      <c r="AZ183" s="8">
        <v>-0.80466267812553749</v>
      </c>
      <c r="BA183" s="8">
        <v>0.12164902062246752</v>
      </c>
      <c r="BB183" s="8">
        <v>2.0910347048666215E-3</v>
      </c>
      <c r="BC183" s="8">
        <v>0</v>
      </c>
      <c r="BD183" s="8">
        <v>2.5525811775384453E-3</v>
      </c>
      <c r="BE183" s="8">
        <v>6.0063544406734545E-2</v>
      </c>
    </row>
    <row r="184" spans="1:57" ht="15.3" hidden="1" x14ac:dyDescent="0.7">
      <c r="A184" s="9" t="s">
        <v>108</v>
      </c>
      <c r="B184" t="s">
        <v>141</v>
      </c>
      <c r="C184" t="s">
        <v>117</v>
      </c>
      <c r="D184" t="s">
        <v>118</v>
      </c>
      <c r="E184" s="6">
        <v>2.8894389547539343E-2</v>
      </c>
      <c r="F184" s="7">
        <v>0</v>
      </c>
      <c r="G184" s="7">
        <v>0</v>
      </c>
      <c r="H184" s="8">
        <v>9.5062541611404441E-2</v>
      </c>
      <c r="I184" s="8">
        <v>2.0068474014368399E-3</v>
      </c>
      <c r="J184" s="8">
        <v>0</v>
      </c>
      <c r="K184" s="8">
        <v>2.9110422026729166E-3</v>
      </c>
      <c r="L184" s="8">
        <v>-2.9695731613071926E-2</v>
      </c>
      <c r="M184" s="8">
        <v>6.1545049736258804E-14</v>
      </c>
      <c r="N184" s="8">
        <v>1.7690499877984239E-10</v>
      </c>
      <c r="O184" s="8">
        <v>0</v>
      </c>
      <c r="P184" s="8">
        <v>4.5707690902920943E-10</v>
      </c>
      <c r="Q184" s="8">
        <v>1.73382644829048E-10</v>
      </c>
      <c r="R184" s="8">
        <v>3.0628052920391704E-4</v>
      </c>
      <c r="S184" s="8">
        <v>2.1109352212009762E-5</v>
      </c>
      <c r="T184" s="8">
        <v>0</v>
      </c>
      <c r="U184" s="8">
        <v>4.2696120099455418E-5</v>
      </c>
      <c r="V184" s="8">
        <v>-2.6717927771272495E-5</v>
      </c>
      <c r="W184" s="8">
        <v>3.1205940711342492E-5</v>
      </c>
      <c r="X184" s="8">
        <v>2.2657885185816504E-6</v>
      </c>
      <c r="Y184" s="8">
        <v>0</v>
      </c>
      <c r="Z184" s="8">
        <v>5.3281058533149046E-6</v>
      </c>
      <c r="AA184" s="8">
        <v>-1.0046669337736724E-6</v>
      </c>
      <c r="AB184" s="8">
        <v>5.1720957290095419E-5</v>
      </c>
      <c r="AC184" s="8">
        <v>1.5951016569190549E-6</v>
      </c>
      <c r="AD184" s="8">
        <v>0</v>
      </c>
      <c r="AE184" s="8">
        <v>2.7969148756066972E-6</v>
      </c>
      <c r="AF184" s="8">
        <v>-1.2572978863492115E-5</v>
      </c>
      <c r="AG184" s="8">
        <v>4.6231023276062955E-6</v>
      </c>
      <c r="AH184" s="8">
        <v>4.698169005070601E-8</v>
      </c>
      <c r="AI184" s="8">
        <v>0</v>
      </c>
      <c r="AJ184" s="8">
        <v>1.3076057448179199E-9</v>
      </c>
      <c r="AK184" s="8">
        <v>-1.1924405331370115E-7</v>
      </c>
      <c r="AL184" s="8">
        <v>1.0806501690779713</v>
      </c>
      <c r="AM184" s="8">
        <v>2.5913436156856158E-2</v>
      </c>
      <c r="AN184" s="8">
        <v>0</v>
      </c>
      <c r="AO184" s="8">
        <v>1.4920685332591633E-2</v>
      </c>
      <c r="AP184" s="8">
        <v>-0.28516304837029482</v>
      </c>
      <c r="AQ184" s="8">
        <v>1.1335269019499683</v>
      </c>
      <c r="AR184" s="8">
        <v>2.7562416957696685E-2</v>
      </c>
      <c r="AS184" s="8">
        <v>0</v>
      </c>
      <c r="AT184" s="8">
        <v>4.4440906908859414E-2</v>
      </c>
      <c r="AU184" s="8">
        <v>-0.25290852620407134</v>
      </c>
      <c r="AV184" s="8">
        <v>1.0922079248969871</v>
      </c>
      <c r="AW184" s="8">
        <v>2.685218177006202E-2</v>
      </c>
      <c r="AX184" s="8">
        <v>0</v>
      </c>
      <c r="AY184" s="8">
        <v>4.3573904095676852E-2</v>
      </c>
      <c r="AZ184" s="8">
        <v>-0.27330954711129785</v>
      </c>
      <c r="BA184" s="8">
        <v>4.1318977052981258E-2</v>
      </c>
      <c r="BB184" s="8">
        <v>7.1023518763466446E-4</v>
      </c>
      <c r="BC184" s="8">
        <v>0</v>
      </c>
      <c r="BD184" s="8">
        <v>8.6700281318256259E-4</v>
      </c>
      <c r="BE184" s="8">
        <v>2.0401020907226487E-2</v>
      </c>
    </row>
    <row r="185" spans="1:57" ht="15.3" hidden="1" x14ac:dyDescent="0.7">
      <c r="A185" s="9" t="s">
        <v>108</v>
      </c>
      <c r="B185" t="s">
        <v>155</v>
      </c>
      <c r="C185" t="s">
        <v>117</v>
      </c>
      <c r="D185" t="s">
        <v>118</v>
      </c>
      <c r="E185" s="6">
        <v>0.60109037045921754</v>
      </c>
      <c r="F185" s="7">
        <v>0</v>
      </c>
      <c r="G185" s="7">
        <v>0</v>
      </c>
      <c r="H185" s="8">
        <v>1.9775873188108257</v>
      </c>
      <c r="I185" s="8">
        <v>4.174847321138566E-2</v>
      </c>
      <c r="J185" s="8">
        <v>0</v>
      </c>
      <c r="K185" s="8">
        <v>6.0558449700007372E-2</v>
      </c>
      <c r="L185" s="8">
        <v>-0.61776070011761153</v>
      </c>
      <c r="M185" s="8">
        <v>1.2803224890781333E-12</v>
      </c>
      <c r="N185" s="8">
        <v>3.6801570449415669E-9</v>
      </c>
      <c r="O185" s="8">
        <v>0</v>
      </c>
      <c r="P185" s="8">
        <v>9.5085770240859412E-9</v>
      </c>
      <c r="Q185" s="8">
        <v>3.6068814688063449E-9</v>
      </c>
      <c r="R185" s="8">
        <v>6.3715579268677058E-3</v>
      </c>
      <c r="S185" s="8">
        <v>4.3913813511770906E-4</v>
      </c>
      <c r="T185" s="8">
        <v>0</v>
      </c>
      <c r="U185" s="8">
        <v>8.8820795488785381E-4</v>
      </c>
      <c r="V185" s="8">
        <v>-5.5581340714998652E-4</v>
      </c>
      <c r="W185" s="8">
        <v>6.4917760009595494E-4</v>
      </c>
      <c r="X185" s="8">
        <v>4.7135228718907802E-5</v>
      </c>
      <c r="Y185" s="8">
        <v>0</v>
      </c>
      <c r="Z185" s="8">
        <v>1.1084065700525318E-4</v>
      </c>
      <c r="AA185" s="8">
        <v>-2.0900099599493732E-5</v>
      </c>
      <c r="AB185" s="8">
        <v>1.0759517631219993E-3</v>
      </c>
      <c r="AC185" s="8">
        <v>3.318292100617292E-5</v>
      </c>
      <c r="AD185" s="8">
        <v>0</v>
      </c>
      <c r="AE185" s="8">
        <v>5.8184257395550251E-5</v>
      </c>
      <c r="AF185" s="8">
        <v>-2.6155584669467386E-4</v>
      </c>
      <c r="AG185" s="8">
        <v>9.6174459273474819E-5</v>
      </c>
      <c r="AH185" s="8">
        <v>9.773607236420733E-7</v>
      </c>
      <c r="AI185" s="8">
        <v>0</v>
      </c>
      <c r="AJ185" s="8">
        <v>2.7202139718993983E-8</v>
      </c>
      <c r="AK185" s="8">
        <v>-2.4806356287079028E-6</v>
      </c>
      <c r="AL185" s="8">
        <v>22.480779855174735</v>
      </c>
      <c r="AM185" s="8">
        <v>0.53907755738423047</v>
      </c>
      <c r="AN185" s="8">
        <v>0</v>
      </c>
      <c r="AO185" s="8">
        <v>0.31039521562886574</v>
      </c>
      <c r="AP185" s="8">
        <v>-5.9322506919263676</v>
      </c>
      <c r="AQ185" s="8">
        <v>23.580775233115101</v>
      </c>
      <c r="AR185" s="8">
        <v>0.57338132693875221</v>
      </c>
      <c r="AS185" s="8">
        <v>0</v>
      </c>
      <c r="AT185" s="8">
        <v>0.92450477811408871</v>
      </c>
      <c r="AU185" s="8">
        <v>-5.261259437863643</v>
      </c>
      <c r="AV185" s="8">
        <v>22.721216003358421</v>
      </c>
      <c r="AW185" s="8">
        <v>0.55860629487427138</v>
      </c>
      <c r="AX185" s="8">
        <v>0</v>
      </c>
      <c r="AY185" s="8">
        <v>0.90646850704812076</v>
      </c>
      <c r="AZ185" s="8">
        <v>-5.6856621474171769</v>
      </c>
      <c r="BA185" s="8">
        <v>0.85955922975668109</v>
      </c>
      <c r="BB185" s="8">
        <v>1.4775032064480787E-2</v>
      </c>
      <c r="BC185" s="8">
        <v>0</v>
      </c>
      <c r="BD185" s="8">
        <v>1.8036271065967939E-2</v>
      </c>
      <c r="BE185" s="8">
        <v>0.42440270955353404</v>
      </c>
    </row>
    <row r="186" spans="1:57" ht="15.3" hidden="1" x14ac:dyDescent="0.7">
      <c r="A186" s="9" t="s">
        <v>108</v>
      </c>
      <c r="B186" t="s">
        <v>160</v>
      </c>
      <c r="C186" t="s">
        <v>117</v>
      </c>
      <c r="D186" t="s">
        <v>118</v>
      </c>
      <c r="E186" s="6">
        <v>3.8567130772247035E-2</v>
      </c>
      <c r="F186" s="7">
        <v>0</v>
      </c>
      <c r="G186" s="7">
        <v>0</v>
      </c>
      <c r="H186" s="8">
        <v>0.12688586024069276</v>
      </c>
      <c r="I186" s="8">
        <v>2.678663483920186E-3</v>
      </c>
      <c r="J186" s="8">
        <v>0</v>
      </c>
      <c r="K186" s="8">
        <v>3.8855482698224174E-3</v>
      </c>
      <c r="L186" s="8">
        <v>-3.9636731643511315E-2</v>
      </c>
      <c r="M186" s="8">
        <v>8.2147988544886187E-14</v>
      </c>
      <c r="N186" s="8">
        <v>2.3612605523231791E-10</v>
      </c>
      <c r="O186" s="8">
        <v>0</v>
      </c>
      <c r="P186" s="8">
        <v>6.1008885114187161E-10</v>
      </c>
      <c r="Q186" s="8">
        <v>2.3142455132191614E-10</v>
      </c>
      <c r="R186" s="8">
        <v>4.0881158618581855E-4</v>
      </c>
      <c r="S186" s="8">
        <v>2.8175959417261132E-5</v>
      </c>
      <c r="T186" s="8">
        <v>0</v>
      </c>
      <c r="U186" s="8">
        <v>5.6989155096494945E-5</v>
      </c>
      <c r="V186" s="8">
        <v>-3.5662072480291224E-5</v>
      </c>
      <c r="W186" s="8">
        <v>4.1652501234026798E-5</v>
      </c>
      <c r="X186" s="8">
        <v>3.0242882257339858E-6</v>
      </c>
      <c r="Y186" s="8">
        <v>0</v>
      </c>
      <c r="Z186" s="8">
        <v>7.1117527807632941E-6</v>
      </c>
      <c r="AA186" s="8">
        <v>-1.3409911620957362E-6</v>
      </c>
      <c r="AB186" s="8">
        <v>6.9035164082322184E-5</v>
      </c>
      <c r="AC186" s="8">
        <v>2.1290809448045271E-6</v>
      </c>
      <c r="AD186" s="8">
        <v>0</v>
      </c>
      <c r="AE186" s="8">
        <v>3.7332154600079692E-6</v>
      </c>
      <c r="AF186" s="8">
        <v>-1.6781933365548222E-5</v>
      </c>
      <c r="AG186" s="8">
        <v>6.1707409235595258E-6</v>
      </c>
      <c r="AH186" s="8">
        <v>6.2709370658466196E-8</v>
      </c>
      <c r="AI186" s="8">
        <v>0</v>
      </c>
      <c r="AJ186" s="8">
        <v>1.7453423501459263E-9</v>
      </c>
      <c r="AK186" s="8">
        <v>-1.5916242114739379E-7</v>
      </c>
      <c r="AL186" s="8">
        <v>1.4424106908820391</v>
      </c>
      <c r="AM186" s="8">
        <v>3.4588267711122347E-2</v>
      </c>
      <c r="AN186" s="8">
        <v>0</v>
      </c>
      <c r="AO186" s="8">
        <v>1.991556255192161E-2</v>
      </c>
      <c r="AP186" s="8">
        <v>-0.38062477699399444</v>
      </c>
      <c r="AQ186" s="8">
        <v>1.512988540195251</v>
      </c>
      <c r="AR186" s="8">
        <v>3.6789264485333734E-2</v>
      </c>
      <c r="AS186" s="8">
        <v>0</v>
      </c>
      <c r="AT186" s="8">
        <v>5.9318030082320915E-2</v>
      </c>
      <c r="AU186" s="8">
        <v>-0.337572669167511</v>
      </c>
      <c r="AV186" s="8">
        <v>1.4578375431909378</v>
      </c>
      <c r="AW186" s="8">
        <v>3.5841269605030396E-2</v>
      </c>
      <c r="AX186" s="8">
        <v>0</v>
      </c>
      <c r="AY186" s="8">
        <v>5.8160787745676165E-2</v>
      </c>
      <c r="AZ186" s="8">
        <v>-0.36480317493479253</v>
      </c>
      <c r="BA186" s="8">
        <v>5.5150997004313258E-2</v>
      </c>
      <c r="BB186" s="8">
        <v>9.4799488030333572E-4</v>
      </c>
      <c r="BC186" s="8">
        <v>0</v>
      </c>
      <c r="BD186" s="8">
        <v>1.1572423366447461E-3</v>
      </c>
      <c r="BE186" s="8">
        <v>2.7230505767281546E-2</v>
      </c>
    </row>
    <row r="187" spans="1:57" ht="15.3" hidden="1" x14ac:dyDescent="0.7">
      <c r="A187" s="9" t="s">
        <v>178</v>
      </c>
      <c r="B187" t="s">
        <v>186</v>
      </c>
      <c r="C187" t="s">
        <v>187</v>
      </c>
      <c r="D187" t="s">
        <v>188</v>
      </c>
      <c r="E187" s="6">
        <v>26.003772851888101</v>
      </c>
      <c r="F187" s="7">
        <v>0</v>
      </c>
      <c r="G187" s="7">
        <v>0</v>
      </c>
      <c r="H187" s="8">
        <v>259.51765306184325</v>
      </c>
      <c r="I187" s="8">
        <v>101.05066130243716</v>
      </c>
      <c r="J187" s="8">
        <v>0</v>
      </c>
      <c r="K187" s="8">
        <v>6.7193749049278839</v>
      </c>
      <c r="L187" s="8">
        <v>-0.67440784891371786</v>
      </c>
      <c r="M187" s="8">
        <v>1.5862301439651741E-5</v>
      </c>
      <c r="N187" s="8">
        <v>1.4036836585449198E-5</v>
      </c>
      <c r="O187" s="8">
        <v>0</v>
      </c>
      <c r="P187" s="8">
        <v>1.4278671672971757E-6</v>
      </c>
      <c r="Q187" s="8">
        <v>-7.4357788469974016E-8</v>
      </c>
      <c r="R187" s="8">
        <v>0.81391809026409756</v>
      </c>
      <c r="S187" s="8">
        <v>1.4796146752724328</v>
      </c>
      <c r="T187" s="8">
        <v>0</v>
      </c>
      <c r="U187" s="8">
        <v>4.7480288850262488E-2</v>
      </c>
      <c r="V187" s="8">
        <v>-4.5207559103007467E-3</v>
      </c>
      <c r="W187" s="8">
        <v>0.27824036951520265</v>
      </c>
      <c r="X187" s="8">
        <v>0.19284397946960216</v>
      </c>
      <c r="Y187" s="8">
        <v>0</v>
      </c>
      <c r="Z187" s="8">
        <v>1.2598827946739785E-2</v>
      </c>
      <c r="AA187" s="8">
        <v>-1.4056339415088111E-3</v>
      </c>
      <c r="AB187" s="8">
        <v>4.2646187477096482E-2</v>
      </c>
      <c r="AC187" s="8">
        <v>0.10357302726907032</v>
      </c>
      <c r="AD187" s="8">
        <v>0</v>
      </c>
      <c r="AE187" s="8">
        <v>7.2628537575323473E-3</v>
      </c>
      <c r="AF187" s="8">
        <v>-7.2381501733230534E-4</v>
      </c>
      <c r="AG187" s="8">
        <v>1.2845863788832722E-4</v>
      </c>
      <c r="AH187" s="8">
        <v>4.3675936882031263E-5</v>
      </c>
      <c r="AI187" s="8">
        <v>0</v>
      </c>
      <c r="AJ187" s="8">
        <v>6.2253032207420108E-6</v>
      </c>
      <c r="AK187" s="8">
        <v>-6.2500068049513052E-6</v>
      </c>
      <c r="AL187" s="8">
        <v>3978.5772463388794</v>
      </c>
      <c r="AM187" s="8">
        <v>1450.2304119497992</v>
      </c>
      <c r="AN187" s="8">
        <v>0</v>
      </c>
      <c r="AO187" s="8">
        <v>116.60091746786624</v>
      </c>
      <c r="AP187" s="8">
        <v>-7.8063326101368089</v>
      </c>
      <c r="AQ187" s="8">
        <v>4109.870295468063</v>
      </c>
      <c r="AR187" s="8">
        <v>1528.1325146594859</v>
      </c>
      <c r="AS187" s="8">
        <v>0</v>
      </c>
      <c r="AT187" s="8">
        <v>119.5159404045629</v>
      </c>
      <c r="AU187" s="8">
        <v>-9.9654258700290779</v>
      </c>
      <c r="AV187" s="8">
        <v>4108.5961105983197</v>
      </c>
      <c r="AW187" s="8">
        <v>1507.6987499524721</v>
      </c>
      <c r="AX187" s="8">
        <v>0</v>
      </c>
      <c r="AY187" s="8">
        <v>118.08313252042386</v>
      </c>
      <c r="AZ187" s="8">
        <v>-7.9545541153925701</v>
      </c>
      <c r="BA187" s="8">
        <v>1.2741848697425171</v>
      </c>
      <c r="BB187" s="8">
        <v>20.433764707013669</v>
      </c>
      <c r="BC187" s="8">
        <v>0</v>
      </c>
      <c r="BD187" s="8">
        <v>1.4328078841390344</v>
      </c>
      <c r="BE187" s="8">
        <v>-2.0108717546365069</v>
      </c>
    </row>
    <row r="188" spans="1:57" ht="15.3" hidden="1" x14ac:dyDescent="0.7">
      <c r="A188" s="9" t="s">
        <v>178</v>
      </c>
      <c r="B188" t="s">
        <v>179</v>
      </c>
      <c r="C188" t="s">
        <v>180</v>
      </c>
      <c r="D188" t="s">
        <v>181</v>
      </c>
      <c r="E188" s="6">
        <v>470.47477259440899</v>
      </c>
      <c r="F188" s="7">
        <v>1</v>
      </c>
      <c r="G188" s="7">
        <v>0</v>
      </c>
      <c r="H188" s="8">
        <v>3650.8842353326136</v>
      </c>
      <c r="I188" s="8">
        <v>451.64395863183933</v>
      </c>
      <c r="J188" s="8">
        <v>4289.7771534570275</v>
      </c>
      <c r="K188" s="8">
        <v>187.24895949257478</v>
      </c>
      <c r="L188" s="8">
        <v>0</v>
      </c>
      <c r="M188" s="8">
        <v>6.3984569072839622E-5</v>
      </c>
      <c r="N188" s="8">
        <v>2.6152907540396413E-5</v>
      </c>
      <c r="O188" s="8">
        <v>1.0712161590389419E-4</v>
      </c>
      <c r="P188" s="8">
        <v>1.6984139290658166E-5</v>
      </c>
      <c r="Q188" s="8">
        <v>0</v>
      </c>
      <c r="R188" s="8">
        <v>11.197299587746935</v>
      </c>
      <c r="S188" s="8">
        <v>3.2462443282772662</v>
      </c>
      <c r="T188" s="8">
        <v>14.852386493408741</v>
      </c>
      <c r="U188" s="8">
        <v>0.40884257738454138</v>
      </c>
      <c r="V188" s="8">
        <v>0</v>
      </c>
      <c r="W188" s="8">
        <v>2.71463943786974</v>
      </c>
      <c r="X188" s="8">
        <v>0.48155773029075288</v>
      </c>
      <c r="Y188" s="8">
        <v>9.2333294500919489</v>
      </c>
      <c r="Z188" s="8">
        <v>6.0371322819314557</v>
      </c>
      <c r="AA188" s="8">
        <v>0</v>
      </c>
      <c r="AB188" s="8">
        <v>0.92683530201098574</v>
      </c>
      <c r="AC188" s="8">
        <v>0.21485573403166539</v>
      </c>
      <c r="AD188" s="8">
        <v>1.1524921958718737</v>
      </c>
      <c r="AE188" s="8">
        <v>1.0801159829222442E-2</v>
      </c>
      <c r="AF188" s="8">
        <v>0</v>
      </c>
      <c r="AG188" s="8">
        <v>9.8799702244825888E-3</v>
      </c>
      <c r="AH188" s="8">
        <v>9.6077468858811032E-4</v>
      </c>
      <c r="AI188" s="8">
        <v>1.1045401439149265E-2</v>
      </c>
      <c r="AJ188" s="8">
        <v>2.0465652607856792E-4</v>
      </c>
      <c r="AK188" s="8">
        <v>0</v>
      </c>
      <c r="AL188" s="8">
        <v>56456.972711329079</v>
      </c>
      <c r="AM188" s="8">
        <v>6858.5155983068644</v>
      </c>
      <c r="AN188" s="8">
        <v>64759.845861500769</v>
      </c>
      <c r="AO188" s="8">
        <v>1444.3575518648358</v>
      </c>
      <c r="AP188" s="8">
        <v>0</v>
      </c>
      <c r="AQ188" s="8">
        <v>90618.145949409125</v>
      </c>
      <c r="AR188" s="8">
        <v>10036.217781270538</v>
      </c>
      <c r="AS188" s="8">
        <v>102172.58582184181</v>
      </c>
      <c r="AT188" s="8">
        <v>1518.2220911621578</v>
      </c>
      <c r="AU188" s="8">
        <v>0</v>
      </c>
      <c r="AV188" s="8">
        <v>87508.307702560065</v>
      </c>
      <c r="AW188" s="8">
        <v>9721.3154950370663</v>
      </c>
      <c r="AX188" s="8">
        <v>98721.028226721421</v>
      </c>
      <c r="AY188" s="8">
        <v>1491.4050291242766</v>
      </c>
      <c r="AZ188" s="8">
        <v>0</v>
      </c>
      <c r="BA188" s="8">
        <v>3109.8382468490436</v>
      </c>
      <c r="BB188" s="8">
        <v>314.90228623347093</v>
      </c>
      <c r="BC188" s="8">
        <v>3451.5575951203959</v>
      </c>
      <c r="BD188" s="8">
        <v>26.817062037881314</v>
      </c>
      <c r="BE188" s="8">
        <v>0</v>
      </c>
    </row>
    <row r="189" spans="1:57" ht="15.3" hidden="1" x14ac:dyDescent="0.7">
      <c r="A189" s="9" t="s">
        <v>289</v>
      </c>
      <c r="B189" t="s">
        <v>290</v>
      </c>
      <c r="C189" t="s">
        <v>291</v>
      </c>
      <c r="D189" t="s">
        <v>292</v>
      </c>
      <c r="E189" s="6">
        <v>3734.797144853123</v>
      </c>
      <c r="F189" s="7">
        <v>0</v>
      </c>
      <c r="G189" s="7">
        <v>0</v>
      </c>
      <c r="H189" s="8">
        <v>31446.991959663294</v>
      </c>
      <c r="I189" s="8">
        <v>15.686148008383116</v>
      </c>
      <c r="J189" s="8">
        <v>0</v>
      </c>
      <c r="K189" s="8">
        <v>718.42126940262563</v>
      </c>
      <c r="L189" s="8">
        <v>-20259.377646400582</v>
      </c>
      <c r="M189" s="8">
        <v>2.1736519383045174E-3</v>
      </c>
      <c r="N189" s="8">
        <v>2.972898527303086E-6</v>
      </c>
      <c r="O189" s="8">
        <v>0</v>
      </c>
      <c r="P189" s="8">
        <v>4.2950194421726962E-5</v>
      </c>
      <c r="Q189" s="8">
        <v>-1.2826796154040124E-3</v>
      </c>
      <c r="R189" s="8">
        <v>277.12194814810175</v>
      </c>
      <c r="S189" s="8">
        <v>6.5657733806517904E-2</v>
      </c>
      <c r="T189" s="8">
        <v>0</v>
      </c>
      <c r="U189" s="8">
        <v>5.2631606372332316</v>
      </c>
      <c r="V189" s="8">
        <v>-192.65052363141655</v>
      </c>
      <c r="W189" s="8">
        <v>46.311484596178722</v>
      </c>
      <c r="X189" s="8">
        <v>1.4640404807824241E-2</v>
      </c>
      <c r="Y189" s="8">
        <v>0</v>
      </c>
      <c r="Z189" s="8">
        <v>1.1902640416333827</v>
      </c>
      <c r="AA189" s="8">
        <v>-28.586851893694071</v>
      </c>
      <c r="AB189" s="8">
        <v>23.342482155332021</v>
      </c>
      <c r="AC189" s="8">
        <v>7.2679152438841774E-3</v>
      </c>
      <c r="AD189" s="8">
        <v>0</v>
      </c>
      <c r="AE189" s="8">
        <v>0.33052175875732925</v>
      </c>
      <c r="AF189" s="8">
        <v>-16.654948494586982</v>
      </c>
      <c r="AG189" s="8">
        <v>0.1094295563441965</v>
      </c>
      <c r="AH189" s="8">
        <v>3.4883005332928168E-5</v>
      </c>
      <c r="AI189" s="8">
        <v>0</v>
      </c>
      <c r="AJ189" s="8">
        <v>9.5284584753296212E-3</v>
      </c>
      <c r="AK189" s="8">
        <v>0.93466576626338871</v>
      </c>
      <c r="AL189" s="8">
        <v>321566.03417185385</v>
      </c>
      <c r="AM189" s="8">
        <v>247.24357098927672</v>
      </c>
      <c r="AN189" s="8">
        <v>0</v>
      </c>
      <c r="AO189" s="8">
        <v>5648.6625605973322</v>
      </c>
      <c r="AP189" s="8">
        <v>-177984.22570334742</v>
      </c>
      <c r="AQ189" s="8">
        <v>504944.57398414216</v>
      </c>
      <c r="AR189" s="8">
        <v>255.40036795363596</v>
      </c>
      <c r="AS189" s="8">
        <v>0</v>
      </c>
      <c r="AT189" s="8">
        <v>6668.7138801792526</v>
      </c>
      <c r="AU189" s="8">
        <v>-283631.28704960813</v>
      </c>
      <c r="AV189" s="8">
        <v>330903.0270339867</v>
      </c>
      <c r="AW189" s="8">
        <v>251.72532756310051</v>
      </c>
      <c r="AX189" s="8">
        <v>0</v>
      </c>
      <c r="AY189" s="8">
        <v>5900.5307238934492</v>
      </c>
      <c r="AZ189" s="8">
        <v>-181215.78287393897</v>
      </c>
      <c r="BA189" s="8">
        <v>174041.54695015555</v>
      </c>
      <c r="BB189" s="8">
        <v>3.6750403905354734</v>
      </c>
      <c r="BC189" s="8">
        <v>0</v>
      </c>
      <c r="BD189" s="8">
        <v>768.18315628580308</v>
      </c>
      <c r="BE189" s="8">
        <v>-102415.50417566921</v>
      </c>
    </row>
    <row r="190" spans="1:57" ht="15.3" x14ac:dyDescent="0.7">
      <c r="A190" s="9"/>
      <c r="H190" s="8">
        <f>SUBTOTAL(109,Table2[GWP_A1-A3_total])</f>
        <v>407867.32901578856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334C-7632-4871-B8F1-15E992A97C33}">
  <dimension ref="A1:BE187"/>
  <sheetViews>
    <sheetView topLeftCell="N1" zoomScale="70" zoomScaleNormal="70" workbookViewId="0">
      <selection activeCell="W21" sqref="W21:AA187"/>
    </sheetView>
  </sheetViews>
  <sheetFormatPr defaultRowHeight="14.4" x14ac:dyDescent="0.55000000000000004"/>
  <cols>
    <col min="1" max="1" width="44.26171875" bestFit="1" customWidth="1"/>
    <col min="2" max="2" width="81.68359375" bestFit="1" customWidth="1"/>
    <col min="3" max="3" width="33.578125" bestFit="1" customWidth="1"/>
    <col min="4" max="4" width="73.68359375" customWidth="1"/>
    <col min="5" max="5" width="26.26171875" customWidth="1"/>
    <col min="6" max="6" width="31.578125" customWidth="1"/>
    <col min="7" max="7" width="20.578125" customWidth="1"/>
    <col min="8" max="8" width="23.83984375" customWidth="1"/>
    <col min="9" max="9" width="24.26171875" customWidth="1"/>
    <col min="10" max="10" width="24.41796875" customWidth="1"/>
    <col min="11" max="11" width="23.83984375" customWidth="1"/>
    <col min="12" max="12" width="18.578125" customWidth="1"/>
    <col min="13" max="13" width="23.41796875" customWidth="1"/>
    <col min="14" max="14" width="23.83984375" customWidth="1"/>
    <col min="15" max="15" width="24.15625" customWidth="1"/>
    <col min="16" max="16" width="23.41796875" customWidth="1"/>
    <col min="17" max="17" width="18.15625" customWidth="1"/>
    <col min="18" max="18" width="21.578125" customWidth="1"/>
    <col min="19" max="19" width="22" customWidth="1"/>
    <col min="20" max="20" width="22.26171875" customWidth="1"/>
    <col min="21" max="21" width="21.578125" customWidth="1"/>
    <col min="22" max="22" width="16.26171875" customWidth="1"/>
    <col min="23" max="23" width="21.41796875" customWidth="1"/>
    <col min="24" max="24" width="21.83984375" customWidth="1"/>
    <col min="25" max="25" width="22" customWidth="1"/>
    <col min="26" max="26" width="21.41796875" customWidth="1"/>
    <col min="27" max="27" width="16.15625" customWidth="1"/>
    <col min="28" max="28" width="25.15625" customWidth="1"/>
    <col min="29" max="29" width="25.578125" customWidth="1"/>
    <col min="30" max="30" width="25.68359375" customWidth="1"/>
    <col min="31" max="31" width="25.15625" customWidth="1"/>
    <col min="32" max="32" width="19.83984375" customWidth="1"/>
    <col min="33" max="33" width="24.68359375" customWidth="1"/>
    <col min="34" max="34" width="25.15625" customWidth="1"/>
    <col min="35" max="35" width="25.26171875" customWidth="1"/>
    <col min="36" max="36" width="24.68359375" customWidth="1"/>
    <col min="37" max="37" width="19.41796875" customWidth="1"/>
    <col min="38" max="38" width="24.68359375" customWidth="1"/>
    <col min="39" max="39" width="25.15625" customWidth="1"/>
    <col min="40" max="40" width="25.26171875" customWidth="1"/>
    <col min="41" max="41" width="24.68359375" customWidth="1"/>
    <col min="42" max="42" width="19.41796875" customWidth="1"/>
    <col min="43" max="43" width="22.83984375" customWidth="1"/>
    <col min="44" max="44" width="23.26171875" customWidth="1"/>
    <col min="45" max="45" width="23.41796875" customWidth="1"/>
    <col min="46" max="46" width="22.83984375" customWidth="1"/>
    <col min="47" max="47" width="17.578125" customWidth="1"/>
    <col min="48" max="48" width="26.15625" customWidth="1"/>
    <col min="49" max="49" width="26.578125" customWidth="1"/>
    <col min="50" max="50" width="26.68359375" customWidth="1"/>
    <col min="51" max="51" width="26.15625" customWidth="1"/>
    <col min="52" max="52" width="20.83984375" customWidth="1"/>
    <col min="53" max="53" width="24.41796875" customWidth="1"/>
    <col min="54" max="54" width="24.83984375" customWidth="1"/>
    <col min="55" max="55" width="25.15625" customWidth="1"/>
    <col min="56" max="56" width="24.41796875" customWidth="1"/>
    <col min="57" max="57" width="19.1562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16.8" x14ac:dyDescent="0.8">
      <c r="A2" s="3" t="s">
        <v>17</v>
      </c>
      <c r="B2" s="3" t="s">
        <v>295</v>
      </c>
      <c r="D2" s="1" t="s">
        <v>10</v>
      </c>
      <c r="E2" s="2">
        <v>1812505.6852498238</v>
      </c>
      <c r="F2" s="2">
        <v>3.8327186763678869E-2</v>
      </c>
      <c r="G2" s="2">
        <v>11764.911335341336</v>
      </c>
      <c r="H2" s="2">
        <v>1879.657246522288</v>
      </c>
      <c r="I2" s="2">
        <v>880.55154419456801</v>
      </c>
      <c r="J2" s="2">
        <v>28.162221835427118</v>
      </c>
      <c r="K2" s="2">
        <v>18047946.074079517</v>
      </c>
      <c r="L2" s="2">
        <v>21934096.459930964</v>
      </c>
      <c r="M2" s="2">
        <v>18437094.944406066</v>
      </c>
      <c r="N2" s="2">
        <v>3497001.515524907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v>155478.58306317497</v>
      </c>
      <c r="F3" s="2">
        <v>1.5921724416440221E-2</v>
      </c>
      <c r="G3" s="2">
        <v>1416.974362127097</v>
      </c>
      <c r="H3" s="2">
        <v>207.6736640606054</v>
      </c>
      <c r="I3" s="2">
        <v>114.5638628257407</v>
      </c>
      <c r="J3" s="2">
        <v>0.3485031599201161</v>
      </c>
      <c r="K3" s="2">
        <v>1951112.0545219101</v>
      </c>
      <c r="L3" s="2">
        <v>2222595.4151402605</v>
      </c>
      <c r="M3" s="2">
        <v>1993273.7734731059</v>
      </c>
      <c r="N3" s="2">
        <v>229321.64166715494</v>
      </c>
    </row>
    <row r="4" spans="1:14" ht="16.8" x14ac:dyDescent="0.8">
      <c r="A4" s="3" t="s">
        <v>21</v>
      </c>
      <c r="B4" s="3">
        <v>189</v>
      </c>
      <c r="D4" s="1" t="s">
        <v>12</v>
      </c>
      <c r="E4" s="2">
        <v>354409.59562337928</v>
      </c>
      <c r="F4" s="2">
        <v>9.3586729340186421E-3</v>
      </c>
      <c r="G4" s="2">
        <v>2971.975211645823</v>
      </c>
      <c r="H4" s="2">
        <v>509.25639877844014</v>
      </c>
      <c r="I4" s="2">
        <v>299.80204240154222</v>
      </c>
      <c r="J4" s="2">
        <v>23.940295502193095</v>
      </c>
      <c r="K4" s="2">
        <v>4950559.4565796545</v>
      </c>
      <c r="L4" s="2">
        <v>5661315.3415318038</v>
      </c>
      <c r="M4" s="2">
        <v>5304574.5724962521</v>
      </c>
      <c r="N4" s="2">
        <v>356740.76903555251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v>164248.59882805636</v>
      </c>
      <c r="F5" s="2">
        <v>1.5856150332383835E-2</v>
      </c>
      <c r="G5" s="2">
        <v>801.42818512812175</v>
      </c>
      <c r="H5" s="2">
        <v>190.802021274243</v>
      </c>
      <c r="I5" s="2">
        <v>129.83840302865099</v>
      </c>
      <c r="J5" s="2">
        <v>8.4630629289282167E-2</v>
      </c>
      <c r="K5" s="2">
        <v>1631721.7227326164</v>
      </c>
      <c r="L5" s="2">
        <v>1647735.5034137303</v>
      </c>
      <c r="M5" s="2">
        <v>1782755.3202832721</v>
      </c>
      <c r="N5" s="2">
        <v>-135019.81686954113</v>
      </c>
    </row>
    <row r="6" spans="1:14" ht="16.8" x14ac:dyDescent="0.8">
      <c r="A6" s="3" t="s">
        <v>23</v>
      </c>
      <c r="B6" s="3" t="s">
        <v>24</v>
      </c>
      <c r="D6" s="1" t="s">
        <v>14</v>
      </c>
      <c r="E6" s="2">
        <v>-330780.79549239413</v>
      </c>
      <c r="F6" s="2">
        <v>-5.9987119517522529E-3</v>
      </c>
      <c r="G6" s="2">
        <v>-809.42038704199786</v>
      </c>
      <c r="H6" s="2">
        <v>-484.27194952641196</v>
      </c>
      <c r="I6" s="2">
        <v>-111.47659912567299</v>
      </c>
      <c r="J6" s="2">
        <v>0.40308698304750024</v>
      </c>
      <c r="K6" s="2">
        <v>-3050649.5319385733</v>
      </c>
      <c r="L6" s="2">
        <v>-3114742.8359668748</v>
      </c>
      <c r="M6" s="2">
        <v>-2971322.1149035688</v>
      </c>
      <c r="N6" s="2">
        <v>-143420.72106330661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1967984.2683129988</v>
      </c>
      <c r="F7" s="14">
        <f t="shared" ref="F7:N7" si="0">F2+F3</f>
        <v>5.424891118011909E-2</v>
      </c>
      <c r="G7" s="14">
        <f t="shared" si="0"/>
        <v>13181.885697468433</v>
      </c>
      <c r="H7" s="14">
        <f t="shared" si="0"/>
        <v>2087.3309105828935</v>
      </c>
      <c r="I7" s="14">
        <f t="shared" si="0"/>
        <v>995.11540702030868</v>
      </c>
      <c r="J7" s="14">
        <f t="shared" si="0"/>
        <v>28.510724995347235</v>
      </c>
      <c r="K7" s="14">
        <f t="shared" si="0"/>
        <v>19999058.128601428</v>
      </c>
      <c r="L7" s="14">
        <f t="shared" si="0"/>
        <v>24156691.875071224</v>
      </c>
      <c r="M7" s="14">
        <f t="shared" si="0"/>
        <v>20430368.717879172</v>
      </c>
      <c r="N7" s="14">
        <f t="shared" si="0"/>
        <v>3726323.1571920621</v>
      </c>
    </row>
    <row r="8" spans="1:14" ht="16.8" x14ac:dyDescent="0.8">
      <c r="A8" s="3" t="s">
        <v>26</v>
      </c>
      <c r="B8" s="3">
        <v>4078</v>
      </c>
      <c r="D8" s="11" t="s">
        <v>936</v>
      </c>
      <c r="E8" s="14">
        <f>SUM(E2:E5)</f>
        <v>2486642.4627644345</v>
      </c>
      <c r="F8" s="14">
        <f t="shared" ref="F8:N8" si="1">SUM(F2:F5)</f>
        <v>7.9463734446521578E-2</v>
      </c>
      <c r="G8" s="14">
        <f t="shared" si="1"/>
        <v>16955.28909424238</v>
      </c>
      <c r="H8" s="14">
        <f t="shared" si="1"/>
        <v>2787.3893306355767</v>
      </c>
      <c r="I8" s="14">
        <f t="shared" si="1"/>
        <v>1424.7558524505021</v>
      </c>
      <c r="J8" s="14">
        <f t="shared" si="1"/>
        <v>52.535651126829606</v>
      </c>
      <c r="K8" s="14">
        <f t="shared" si="1"/>
        <v>26581339.307913698</v>
      </c>
      <c r="L8" s="14">
        <f t="shared" si="1"/>
        <v>31465742.720016755</v>
      </c>
      <c r="M8" s="14">
        <f t="shared" si="1"/>
        <v>27517698.610658698</v>
      </c>
      <c r="N8" s="14">
        <f t="shared" si="1"/>
        <v>3948044.1093580737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2155861.6672720406</v>
      </c>
      <c r="F9" s="8">
        <f t="shared" ref="F9:N9" si="2">SUM(F2:F6)</f>
        <v>7.3465022494769328E-2</v>
      </c>
      <c r="G9" s="8">
        <f t="shared" si="2"/>
        <v>16145.868707200381</v>
      </c>
      <c r="H9" s="8">
        <f t="shared" si="2"/>
        <v>2303.1173811091649</v>
      </c>
      <c r="I9" s="8">
        <f t="shared" si="2"/>
        <v>1313.2792533248291</v>
      </c>
      <c r="J9" s="8">
        <f t="shared" si="2"/>
        <v>52.938738109877107</v>
      </c>
      <c r="K9" s="8">
        <f t="shared" si="2"/>
        <v>23530689.775975123</v>
      </c>
      <c r="L9" s="8">
        <f t="shared" si="2"/>
        <v>28350999.884049881</v>
      </c>
      <c r="M9" s="8">
        <f t="shared" si="2"/>
        <v>24546376.495755129</v>
      </c>
      <c r="N9" s="8">
        <f t="shared" si="2"/>
        <v>3804623.3882947671</v>
      </c>
    </row>
    <row r="10" spans="1:14" ht="16.8" x14ac:dyDescent="0.8">
      <c r="A10" s="3" t="s">
        <v>29</v>
      </c>
      <c r="B10" s="3">
        <v>11</v>
      </c>
      <c r="D10" s="12" t="s">
        <v>933</v>
      </c>
      <c r="E10" s="8">
        <f>E7/$B$8</f>
        <v>482.58564696248129</v>
      </c>
      <c r="F10" s="8">
        <f t="shared" ref="F10:N12" si="3">F7/$B$8</f>
        <v>1.3302822751377904E-5</v>
      </c>
      <c r="G10" s="8">
        <f t="shared" si="3"/>
        <v>3.2324388664709254</v>
      </c>
      <c r="H10" s="8">
        <f t="shared" si="3"/>
        <v>0.5118516210355305</v>
      </c>
      <c r="I10" s="8">
        <f t="shared" si="3"/>
        <v>0.24402045292307717</v>
      </c>
      <c r="J10" s="8">
        <f t="shared" si="3"/>
        <v>6.9913499252935839E-3</v>
      </c>
      <c r="K10" s="8">
        <f t="shared" si="3"/>
        <v>4904.1339206967696</v>
      </c>
      <c r="L10" s="8">
        <f t="shared" si="3"/>
        <v>5923.6615681881376</v>
      </c>
      <c r="M10" s="8">
        <f t="shared" si="3"/>
        <v>5009.8991461204441</v>
      </c>
      <c r="N10" s="8">
        <f t="shared" si="3"/>
        <v>913.76242206769552</v>
      </c>
    </row>
    <row r="11" spans="1:14" ht="16.8" x14ac:dyDescent="0.8">
      <c r="A11" s="3" t="s">
        <v>30</v>
      </c>
      <c r="B11" s="3" t="s">
        <v>31</v>
      </c>
      <c r="D11" s="12" t="s">
        <v>937</v>
      </c>
      <c r="E11" s="8">
        <f>E8/$B$8</f>
        <v>609.77009876518753</v>
      </c>
      <c r="F11" s="8">
        <f t="shared" si="3"/>
        <v>1.948595744152074E-5</v>
      </c>
      <c r="G11" s="8">
        <f t="shared" si="3"/>
        <v>4.1577462222271651</v>
      </c>
      <c r="H11" s="8">
        <f t="shared" si="3"/>
        <v>0.68351871766443761</v>
      </c>
      <c r="I11" s="8">
        <f t="shared" si="3"/>
        <v>0.3493761286048313</v>
      </c>
      <c r="J11" s="8">
        <f t="shared" si="3"/>
        <v>1.2882700129188232E-2</v>
      </c>
      <c r="K11" s="8">
        <f t="shared" si="3"/>
        <v>6518.2293545644188</v>
      </c>
      <c r="L11" s="8">
        <f t="shared" si="3"/>
        <v>7715.9741834273555</v>
      </c>
      <c r="M11" s="8">
        <f t="shared" si="3"/>
        <v>6747.8417387588761</v>
      </c>
      <c r="N11" s="8">
        <f t="shared" si="3"/>
        <v>968.132444668483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528.65661286710167</v>
      </c>
      <c r="F12" s="8">
        <f t="shared" si="3"/>
        <v>1.8014963829026319E-5</v>
      </c>
      <c r="G12" s="8">
        <f t="shared" si="3"/>
        <v>3.9592615760667931</v>
      </c>
      <c r="H12" s="8">
        <f t="shared" si="3"/>
        <v>0.56476640046816207</v>
      </c>
      <c r="I12" s="8">
        <f t="shared" si="3"/>
        <v>0.32204003269368053</v>
      </c>
      <c r="J12" s="8">
        <f t="shared" si="3"/>
        <v>1.2981544411446078E-2</v>
      </c>
      <c r="K12" s="8">
        <f t="shared" si="3"/>
        <v>5770.1544325588829</v>
      </c>
      <c r="L12" s="8">
        <f t="shared" si="3"/>
        <v>6952.1824139406281</v>
      </c>
      <c r="M12" s="8">
        <f t="shared" si="3"/>
        <v>6019.2193466785502</v>
      </c>
      <c r="N12" s="8">
        <f t="shared" si="3"/>
        <v>932.96306726208115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10412.615176259253</v>
      </c>
      <c r="F13" s="8">
        <f t="shared" ref="F13:N15" si="4">F7/$B$4</f>
        <v>2.8703127608528618E-4</v>
      </c>
      <c r="G13" s="8">
        <f t="shared" si="4"/>
        <v>69.745426970732453</v>
      </c>
      <c r="H13" s="8">
        <f t="shared" si="4"/>
        <v>11.044078891972982</v>
      </c>
      <c r="I13" s="8">
        <f t="shared" si="4"/>
        <v>5.2651608837053372</v>
      </c>
      <c r="J13" s="8">
        <f t="shared" si="4"/>
        <v>0.15085039680077902</v>
      </c>
      <c r="K13" s="8">
        <f t="shared" si="4"/>
        <v>105815.12237355253</v>
      </c>
      <c r="L13" s="8">
        <f t="shared" si="4"/>
        <v>127813.18452418636</v>
      </c>
      <c r="M13" s="8">
        <f t="shared" si="4"/>
        <v>108097.18898348768</v>
      </c>
      <c r="N13" s="8">
        <f t="shared" si="4"/>
        <v>19715.995540698743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13156.83842732505</v>
      </c>
      <c r="F14" s="8">
        <f t="shared" si="4"/>
        <v>4.2044303939958505E-4</v>
      </c>
      <c r="G14" s="8">
        <f t="shared" si="4"/>
        <v>89.710524308160743</v>
      </c>
      <c r="H14" s="8">
        <f t="shared" si="4"/>
        <v>14.748091696484533</v>
      </c>
      <c r="I14" s="8">
        <f t="shared" si="4"/>
        <v>7.5383907537063601</v>
      </c>
      <c r="J14" s="8">
        <f t="shared" si="4"/>
        <v>0.27796640807846351</v>
      </c>
      <c r="K14" s="8">
        <f t="shared" si="4"/>
        <v>140642.0069201783</v>
      </c>
      <c r="L14" s="8">
        <f t="shared" si="4"/>
        <v>166485.41121701986</v>
      </c>
      <c r="M14" s="8">
        <f t="shared" si="4"/>
        <v>145596.28894528412</v>
      </c>
      <c r="N14" s="8">
        <f t="shared" si="4"/>
        <v>20889.12227173584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11406.675488211855</v>
      </c>
      <c r="F15" s="8">
        <f t="shared" si="4"/>
        <v>3.8870382272364725E-4</v>
      </c>
      <c r="G15" s="8">
        <f t="shared" si="4"/>
        <v>85.427876757673971</v>
      </c>
      <c r="H15" s="8">
        <f t="shared" si="4"/>
        <v>12.18580624925484</v>
      </c>
      <c r="I15" s="8">
        <f t="shared" si="4"/>
        <v>6.9485674779091493</v>
      </c>
      <c r="J15" s="8">
        <f t="shared" si="4"/>
        <v>0.28009914343850323</v>
      </c>
      <c r="K15" s="8">
        <f t="shared" si="4"/>
        <v>124501.00410568848</v>
      </c>
      <c r="L15" s="8">
        <f t="shared" si="4"/>
        <v>150005.29039179831</v>
      </c>
      <c r="M15" s="8">
        <f t="shared" si="4"/>
        <v>129875.0079140483</v>
      </c>
      <c r="N15" s="8">
        <f t="shared" si="4"/>
        <v>20130.28247775009</v>
      </c>
    </row>
    <row r="16" spans="1:14" ht="16.8" x14ac:dyDescent="0.8">
      <c r="A16" s="3" t="s">
        <v>38</v>
      </c>
      <c r="B16" s="3" t="s">
        <v>39</v>
      </c>
    </row>
    <row r="21" spans="1:57" ht="16.8" x14ac:dyDescent="0.8">
      <c r="A21" s="4" t="s">
        <v>40</v>
      </c>
      <c r="B21" s="4" t="s">
        <v>41</v>
      </c>
      <c r="C21" s="4" t="s">
        <v>42</v>
      </c>
      <c r="D21" s="4" t="s">
        <v>43</v>
      </c>
      <c r="E21" s="4" t="s">
        <v>44</v>
      </c>
      <c r="F21" s="4" t="s">
        <v>45</v>
      </c>
      <c r="G21" s="4" t="s">
        <v>46</v>
      </c>
      <c r="H21" s="4" t="s">
        <v>47</v>
      </c>
      <c r="I21" s="4" t="s">
        <v>48</v>
      </c>
      <c r="J21" s="4" t="s">
        <v>49</v>
      </c>
      <c r="K21" s="4" t="s">
        <v>50</v>
      </c>
      <c r="L21" s="4" t="s">
        <v>51</v>
      </c>
      <c r="M21" s="4" t="s">
        <v>52</v>
      </c>
      <c r="N21" s="4" t="s">
        <v>53</v>
      </c>
      <c r="O21" s="4" t="s">
        <v>54</v>
      </c>
      <c r="P21" s="4" t="s">
        <v>55</v>
      </c>
      <c r="Q21" s="4" t="s">
        <v>56</v>
      </c>
      <c r="R21" s="4" t="s">
        <v>57</v>
      </c>
      <c r="S21" s="4" t="s">
        <v>58</v>
      </c>
      <c r="T21" s="4" t="s">
        <v>59</v>
      </c>
      <c r="U21" s="4" t="s">
        <v>60</v>
      </c>
      <c r="V21" s="4" t="s">
        <v>61</v>
      </c>
      <c r="W21" s="4" t="s">
        <v>62</v>
      </c>
      <c r="X21" s="4" t="s">
        <v>63</v>
      </c>
      <c r="Y21" s="4" t="s">
        <v>64</v>
      </c>
      <c r="Z21" s="4" t="s">
        <v>65</v>
      </c>
      <c r="AA21" s="4" t="s">
        <v>66</v>
      </c>
      <c r="AB21" s="4" t="s">
        <v>67</v>
      </c>
      <c r="AC21" s="4" t="s">
        <v>68</v>
      </c>
      <c r="AD21" s="4" t="s">
        <v>69</v>
      </c>
      <c r="AE21" s="4" t="s">
        <v>70</v>
      </c>
      <c r="AF21" s="4" t="s">
        <v>71</v>
      </c>
      <c r="AG21" s="4" t="s">
        <v>72</v>
      </c>
      <c r="AH21" s="4" t="s">
        <v>73</v>
      </c>
      <c r="AI21" s="4" t="s">
        <v>74</v>
      </c>
      <c r="AJ21" s="4" t="s">
        <v>75</v>
      </c>
      <c r="AK21" s="4" t="s">
        <v>76</v>
      </c>
      <c r="AL21" s="4" t="s">
        <v>77</v>
      </c>
      <c r="AM21" s="4" t="s">
        <v>78</v>
      </c>
      <c r="AN21" s="4" t="s">
        <v>79</v>
      </c>
      <c r="AO21" s="4" t="s">
        <v>80</v>
      </c>
      <c r="AP21" s="4" t="s">
        <v>81</v>
      </c>
      <c r="AQ21" s="4" t="s">
        <v>82</v>
      </c>
      <c r="AR21" s="4" t="s">
        <v>83</v>
      </c>
      <c r="AS21" s="4" t="s">
        <v>84</v>
      </c>
      <c r="AT21" s="4" t="s">
        <v>85</v>
      </c>
      <c r="AU21" s="4" t="s">
        <v>86</v>
      </c>
      <c r="AV21" s="4" t="s">
        <v>87</v>
      </c>
      <c r="AW21" s="4" t="s">
        <v>88</v>
      </c>
      <c r="AX21" s="4" t="s">
        <v>89</v>
      </c>
      <c r="AY21" s="4" t="s">
        <v>90</v>
      </c>
      <c r="AZ21" s="4" t="s">
        <v>91</v>
      </c>
      <c r="BA21" s="4" t="s">
        <v>92</v>
      </c>
      <c r="BB21" s="4" t="s">
        <v>93</v>
      </c>
      <c r="BC21" s="4" t="s">
        <v>94</v>
      </c>
      <c r="BD21" s="4" t="s">
        <v>95</v>
      </c>
      <c r="BE21" s="4" t="s">
        <v>96</v>
      </c>
    </row>
    <row r="22" spans="1:57" ht="15.3" x14ac:dyDescent="0.7">
      <c r="A22" s="9" t="s">
        <v>231</v>
      </c>
      <c r="B22" t="s">
        <v>211</v>
      </c>
      <c r="C22" t="s">
        <v>246</v>
      </c>
      <c r="D22" t="s">
        <v>247</v>
      </c>
      <c r="E22" s="6">
        <v>902.75</v>
      </c>
      <c r="F22" s="7">
        <v>0</v>
      </c>
      <c r="G22" s="7">
        <v>4</v>
      </c>
      <c r="H22" s="8">
        <v>2712.0561720070423</v>
      </c>
      <c r="I22" s="8">
        <v>157.03511360895931</v>
      </c>
      <c r="J22" s="8">
        <v>0</v>
      </c>
      <c r="K22" s="8">
        <v>121.22826471804751</v>
      </c>
      <c r="L22" s="8">
        <v>-1013.7783609084368</v>
      </c>
      <c r="M22" s="8">
        <v>1.1928887640845072E-5</v>
      </c>
      <c r="N22" s="8">
        <v>2.1090171379143281E-5</v>
      </c>
      <c r="O22" s="8">
        <v>0</v>
      </c>
      <c r="P22" s="8">
        <v>1.2855465947095687E-5</v>
      </c>
      <c r="Q22" s="8">
        <v>-4.5315734209993118E-9</v>
      </c>
      <c r="R22" s="8">
        <v>7.8472942376760564</v>
      </c>
      <c r="S22" s="8">
        <v>2.7426261125156497</v>
      </c>
      <c r="T22" s="8">
        <v>0</v>
      </c>
      <c r="U22" s="8">
        <v>1.3141214488746951</v>
      </c>
      <c r="V22" s="8">
        <v>-1.0338718405891667</v>
      </c>
      <c r="W22" s="8">
        <v>0.66198466778169018</v>
      </c>
      <c r="X22" s="8">
        <v>0.27757594603892799</v>
      </c>
      <c r="Y22" s="8">
        <v>0</v>
      </c>
      <c r="Z22" s="8">
        <v>0.16004122716576752</v>
      </c>
      <c r="AA22" s="8">
        <v>-2.8909386794097793E-2</v>
      </c>
      <c r="AB22" s="8">
        <v>1.041101523415493</v>
      </c>
      <c r="AC22" s="8">
        <v>0.1618608940605438</v>
      </c>
      <c r="AD22" s="8">
        <v>0</v>
      </c>
      <c r="AE22" s="8">
        <v>8.5066041308914569E-2</v>
      </c>
      <c r="AF22" s="8">
        <v>-0.44560762357909028</v>
      </c>
      <c r="AG22" s="8">
        <v>2.1789969190140843E-3</v>
      </c>
      <c r="AH22" s="8">
        <v>6.1482306877640844E-5</v>
      </c>
      <c r="AI22" s="8">
        <v>0</v>
      </c>
      <c r="AJ22" s="8">
        <v>3.6989783100722541E-5</v>
      </c>
      <c r="AK22" s="8">
        <v>-3.2698175684976651E-3</v>
      </c>
      <c r="AL22" s="8">
        <v>27804.528350352113</v>
      </c>
      <c r="AM22" s="8">
        <v>2124.7909279479654</v>
      </c>
      <c r="AN22" s="8">
        <v>0</v>
      </c>
      <c r="AO22" s="8">
        <v>899.12527949365722</v>
      </c>
      <c r="AP22" s="8">
        <v>-9371.6882043015157</v>
      </c>
      <c r="AQ22" s="8">
        <v>28898.171195246483</v>
      </c>
      <c r="AR22" s="8">
        <v>2256.5726811746872</v>
      </c>
      <c r="AS22" s="8">
        <v>0</v>
      </c>
      <c r="AT22" s="8">
        <v>1751.620012948327</v>
      </c>
      <c r="AU22" s="8">
        <v>-8289.7439602723334</v>
      </c>
      <c r="AV22" s="8">
        <v>28140.408566901409</v>
      </c>
      <c r="AW22" s="8">
        <v>2210.2192341412365</v>
      </c>
      <c r="AX22" s="8">
        <v>0</v>
      </c>
      <c r="AY22" s="8">
        <v>1660.7508895870262</v>
      </c>
      <c r="AZ22" s="8">
        <v>-9031.4104446619131</v>
      </c>
      <c r="BA22" s="8">
        <v>757.76262834507042</v>
      </c>
      <c r="BB22" s="8">
        <v>46.353447033450706</v>
      </c>
      <c r="BC22" s="8">
        <v>0</v>
      </c>
      <c r="BD22" s="8">
        <v>90.869123361300581</v>
      </c>
      <c r="BE22" s="8">
        <v>741.66648438957918</v>
      </c>
    </row>
    <row r="23" spans="1:57" ht="15.3" x14ac:dyDescent="0.7">
      <c r="A23" s="9" t="s">
        <v>231</v>
      </c>
      <c r="B23" t="s">
        <v>211</v>
      </c>
      <c r="C23" t="s">
        <v>244</v>
      </c>
      <c r="D23" t="s">
        <v>245</v>
      </c>
      <c r="E23" s="6">
        <v>698.65</v>
      </c>
      <c r="F23" s="7">
        <v>0</v>
      </c>
      <c r="G23" s="7">
        <v>4</v>
      </c>
      <c r="H23" s="8">
        <v>2097.9795398626375</v>
      </c>
      <c r="I23" s="8">
        <v>121.52236164307082</v>
      </c>
      <c r="J23" s="8">
        <v>0</v>
      </c>
      <c r="K23" s="8">
        <v>93.82013530353241</v>
      </c>
      <c r="L23" s="8">
        <v>-784.57629670305107</v>
      </c>
      <c r="M23" s="8">
        <v>9.1146186098901105E-6</v>
      </c>
      <c r="N23" s="8">
        <v>1.6320785688215422E-5</v>
      </c>
      <c r="O23" s="8">
        <v>0</v>
      </c>
      <c r="P23" s="8">
        <v>9.9490127764479658E-6</v>
      </c>
      <c r="Q23" s="8">
        <v>-3.5070437779907715E-9</v>
      </c>
      <c r="R23" s="8">
        <v>6.0585123793956042</v>
      </c>
      <c r="S23" s="8">
        <v>2.1224080119884006</v>
      </c>
      <c r="T23" s="8">
        <v>0</v>
      </c>
      <c r="U23" s="8">
        <v>1.0170157299986771</v>
      </c>
      <c r="V23" s="8">
        <v>-0.8001269027168334</v>
      </c>
      <c r="W23" s="8">
        <v>0.51123636975274733</v>
      </c>
      <c r="X23" s="8">
        <v>0.214808823203083</v>
      </c>
      <c r="Y23" s="8">
        <v>0</v>
      </c>
      <c r="Z23" s="8">
        <v>0.12385799319785486</v>
      </c>
      <c r="AA23" s="8">
        <v>-2.2373351518910466E-2</v>
      </c>
      <c r="AB23" s="8">
        <v>0.80510698568681327</v>
      </c>
      <c r="AC23" s="8">
        <v>0.12526010651381259</v>
      </c>
      <c r="AD23" s="8">
        <v>0</v>
      </c>
      <c r="AE23" s="8">
        <v>6.5833718926029544E-2</v>
      </c>
      <c r="AF23" s="8">
        <v>-0.34486155216120895</v>
      </c>
      <c r="AG23" s="8">
        <v>1.6819422939560438E-3</v>
      </c>
      <c r="AH23" s="8">
        <v>4.7537840802060431E-5</v>
      </c>
      <c r="AI23" s="8">
        <v>0</v>
      </c>
      <c r="AJ23" s="8">
        <v>2.8626875617080921E-5</v>
      </c>
      <c r="AK23" s="8">
        <v>-2.5305544660547147E-3</v>
      </c>
      <c r="AL23" s="8">
        <v>21505.648524450549</v>
      </c>
      <c r="AM23" s="8">
        <v>1644.2770274667275</v>
      </c>
      <c r="AN23" s="8">
        <v>0</v>
      </c>
      <c r="AO23" s="8">
        <v>695.84478152117822</v>
      </c>
      <c r="AP23" s="8">
        <v>-7252.871740720303</v>
      </c>
      <c r="AQ23" s="8">
        <v>22349.928278214284</v>
      </c>
      <c r="AR23" s="8">
        <v>1746.2435980932539</v>
      </c>
      <c r="AS23" s="8">
        <v>0</v>
      </c>
      <c r="AT23" s="8">
        <v>1355.6015752382705</v>
      </c>
      <c r="AU23" s="8">
        <v>-6415.5409779498923</v>
      </c>
      <c r="AV23" s="8">
        <v>21764.88990054945</v>
      </c>
      <c r="AW23" s="8">
        <v>1710.3841008666054</v>
      </c>
      <c r="AX23" s="8">
        <v>0</v>
      </c>
      <c r="AY23" s="8">
        <v>1285.2767754195247</v>
      </c>
      <c r="AZ23" s="8">
        <v>-6989.5263441296547</v>
      </c>
      <c r="BA23" s="8">
        <v>585.03837766483514</v>
      </c>
      <c r="BB23" s="8">
        <v>35.859497226648351</v>
      </c>
      <c r="BC23" s="8">
        <v>0</v>
      </c>
      <c r="BD23" s="8">
        <v>70.324799818745674</v>
      </c>
      <c r="BE23" s="8">
        <v>573.98536617976129</v>
      </c>
    </row>
    <row r="24" spans="1:57" ht="15.3" x14ac:dyDescent="0.7">
      <c r="A24" s="9" t="s">
        <v>231</v>
      </c>
      <c r="B24" t="s">
        <v>211</v>
      </c>
      <c r="C24" t="s">
        <v>242</v>
      </c>
      <c r="D24" t="s">
        <v>243</v>
      </c>
      <c r="E24" s="6">
        <v>777.15000000000009</v>
      </c>
      <c r="F24" s="7">
        <v>0</v>
      </c>
      <c r="G24" s="7">
        <v>4</v>
      </c>
      <c r="H24" s="8">
        <v>2322.2701879906544</v>
      </c>
      <c r="I24" s="8">
        <v>135.06218567990655</v>
      </c>
      <c r="J24" s="8">
        <v>0</v>
      </c>
      <c r="K24" s="8">
        <v>104.36172353988439</v>
      </c>
      <c r="L24" s="8">
        <v>-872.73093678204566</v>
      </c>
      <c r="M24" s="8">
        <v>8.6742287242990682E-6</v>
      </c>
      <c r="N24" s="8">
        <v>1.8139936789597324E-5</v>
      </c>
      <c r="O24" s="8">
        <v>0</v>
      </c>
      <c r="P24" s="8">
        <v>1.1066879380543245E-5</v>
      </c>
      <c r="Q24" s="8">
        <v>-3.9010936406863646E-9</v>
      </c>
      <c r="R24" s="8">
        <v>6.5568290761682251</v>
      </c>
      <c r="S24" s="8">
        <v>2.3590566720116826</v>
      </c>
      <c r="T24" s="8">
        <v>0</v>
      </c>
      <c r="U24" s="8">
        <v>1.1312871603356072</v>
      </c>
      <c r="V24" s="8">
        <v>-0.8900288018985002</v>
      </c>
      <c r="W24" s="8">
        <v>0.55516763397196278</v>
      </c>
      <c r="X24" s="8">
        <v>0.23880953578971964</v>
      </c>
      <c r="Y24" s="8">
        <v>0</v>
      </c>
      <c r="Z24" s="8">
        <v>0.13777462164705204</v>
      </c>
      <c r="AA24" s="8">
        <v>-2.4887211240136365E-2</v>
      </c>
      <c r="AB24" s="8">
        <v>0.88788951714953279</v>
      </c>
      <c r="AC24" s="8">
        <v>0.13925748650899533</v>
      </c>
      <c r="AD24" s="8">
        <v>0</v>
      </c>
      <c r="AE24" s="8">
        <v>7.3230765996369948E-2</v>
      </c>
      <c r="AF24" s="8">
        <v>-0.38361004116808645</v>
      </c>
      <c r="AG24" s="8">
        <v>1.8158436588785049E-3</v>
      </c>
      <c r="AH24" s="8">
        <v>5.2328362076285049E-5</v>
      </c>
      <c r="AI24" s="8">
        <v>0</v>
      </c>
      <c r="AJ24" s="8">
        <v>3.1843378495404628E-5</v>
      </c>
      <c r="AK24" s="8">
        <v>-2.814886428532773E-3</v>
      </c>
      <c r="AL24" s="8">
        <v>23764.222905140192</v>
      </c>
      <c r="AM24" s="8">
        <v>1827.4493490514021</v>
      </c>
      <c r="AN24" s="8">
        <v>0</v>
      </c>
      <c r="AO24" s="8">
        <v>774.02958843367026</v>
      </c>
      <c r="AP24" s="8">
        <v>-8067.8011497900006</v>
      </c>
      <c r="AQ24" s="8">
        <v>24677.08871593458</v>
      </c>
      <c r="AR24" s="8">
        <v>1940.6100693593457</v>
      </c>
      <c r="AS24" s="8">
        <v>0</v>
      </c>
      <c r="AT24" s="8">
        <v>1507.9163589729078</v>
      </c>
      <c r="AU24" s="8">
        <v>-7136.3882788431401</v>
      </c>
      <c r="AV24" s="8">
        <v>24043.844380373834</v>
      </c>
      <c r="AW24" s="8">
        <v>1900.8967020537382</v>
      </c>
      <c r="AX24" s="8">
        <v>0</v>
      </c>
      <c r="AY24" s="8">
        <v>1429.6898962531793</v>
      </c>
      <c r="AZ24" s="8">
        <v>-7774.866382795909</v>
      </c>
      <c r="BA24" s="8">
        <v>633.2443355607478</v>
      </c>
      <c r="BB24" s="8">
        <v>39.713367305607484</v>
      </c>
      <c r="BC24" s="8">
        <v>0</v>
      </c>
      <c r="BD24" s="8">
        <v>78.226462719728346</v>
      </c>
      <c r="BE24" s="8">
        <v>638.47810395276815</v>
      </c>
    </row>
    <row r="25" spans="1:57" ht="15.3" x14ac:dyDescent="0.7">
      <c r="A25" s="9" t="s">
        <v>226</v>
      </c>
      <c r="B25" t="s">
        <v>211</v>
      </c>
      <c r="C25" t="s">
        <v>227</v>
      </c>
      <c r="D25" t="s">
        <v>228</v>
      </c>
      <c r="E25" s="6">
        <v>1216.75</v>
      </c>
      <c r="F25" s="7">
        <v>0</v>
      </c>
      <c r="G25" s="7">
        <v>4</v>
      </c>
      <c r="H25" s="8">
        <v>3605.450139787582</v>
      </c>
      <c r="I25" s="8">
        <v>211.15672350898691</v>
      </c>
      <c r="J25" s="8">
        <v>0</v>
      </c>
      <c r="K25" s="8">
        <v>163.39461766345534</v>
      </c>
      <c r="L25" s="8">
        <v>-1366.3969212244147</v>
      </c>
      <c r="M25" s="8">
        <v>9.6847733169934631E-6</v>
      </c>
      <c r="N25" s="8">
        <v>2.836195023685601E-5</v>
      </c>
      <c r="O25" s="8">
        <v>0</v>
      </c>
      <c r="P25" s="8">
        <v>1.7326932363476796E-5</v>
      </c>
      <c r="Q25" s="8">
        <v>-6.1077728717816809E-9</v>
      </c>
      <c r="R25" s="8">
        <v>9.7804551968954243</v>
      </c>
      <c r="S25" s="8">
        <v>3.6886196943300655</v>
      </c>
      <c r="T25" s="8">
        <v>0</v>
      </c>
      <c r="U25" s="8">
        <v>1.771207170222415</v>
      </c>
      <c r="V25" s="8">
        <v>-1.3934794373158335</v>
      </c>
      <c r="W25" s="8">
        <v>0.83325783651960783</v>
      </c>
      <c r="X25" s="8">
        <v>0.37353427750408497</v>
      </c>
      <c r="Y25" s="8">
        <v>0</v>
      </c>
      <c r="Z25" s="8">
        <v>0.21570774096255621</v>
      </c>
      <c r="AA25" s="8">
        <v>-3.8964825679001378E-2</v>
      </c>
      <c r="AB25" s="8">
        <v>1.3697014394607845</v>
      </c>
      <c r="AC25" s="8">
        <v>0.21782511194321896</v>
      </c>
      <c r="AD25" s="8">
        <v>0</v>
      </c>
      <c r="AE25" s="8">
        <v>0.11465422959027617</v>
      </c>
      <c r="AF25" s="8">
        <v>-0.60060157960659988</v>
      </c>
      <c r="AG25" s="8">
        <v>2.6964531944444442E-3</v>
      </c>
      <c r="AH25" s="8">
        <v>8.0462900131944435E-5</v>
      </c>
      <c r="AI25" s="8">
        <v>0</v>
      </c>
      <c r="AJ25" s="8">
        <v>4.9855794614017336E-5</v>
      </c>
      <c r="AK25" s="8">
        <v>-4.4071454184098965E-3</v>
      </c>
      <c r="AL25" s="8">
        <v>36786.833798202613</v>
      </c>
      <c r="AM25" s="8">
        <v>2856.9602935375819</v>
      </c>
      <c r="AN25" s="8">
        <v>0</v>
      </c>
      <c r="AO25" s="8">
        <v>1211.8645071436249</v>
      </c>
      <c r="AP25" s="8">
        <v>-12631.405840580303</v>
      </c>
      <c r="AQ25" s="8">
        <v>38146.162642728756</v>
      </c>
      <c r="AR25" s="8">
        <v>3033.4320632050653</v>
      </c>
      <c r="AS25" s="8">
        <v>0</v>
      </c>
      <c r="AT25" s="8">
        <v>2360.8791478868757</v>
      </c>
      <c r="AU25" s="8">
        <v>-11173.133163845319</v>
      </c>
      <c r="AV25" s="8">
        <v>37201.351893790852</v>
      </c>
      <c r="AW25" s="8">
        <v>2971.7208929656858</v>
      </c>
      <c r="AX25" s="8">
        <v>0</v>
      </c>
      <c r="AY25" s="8">
        <v>2238.4033729216439</v>
      </c>
      <c r="AZ25" s="8">
        <v>-12172.770599326928</v>
      </c>
      <c r="BA25" s="8">
        <v>944.81074893790844</v>
      </c>
      <c r="BB25" s="8">
        <v>61.711170239379094</v>
      </c>
      <c r="BC25" s="8">
        <v>0</v>
      </c>
      <c r="BD25" s="8">
        <v>122.47577496523122</v>
      </c>
      <c r="BE25" s="8">
        <v>999.63743548160664</v>
      </c>
    </row>
    <row r="26" spans="1:57" ht="15.3" x14ac:dyDescent="0.7">
      <c r="A26" s="9" t="s">
        <v>231</v>
      </c>
      <c r="B26" t="s">
        <v>211</v>
      </c>
      <c r="C26" t="s">
        <v>227</v>
      </c>
      <c r="D26" t="s">
        <v>228</v>
      </c>
      <c r="E26" s="6">
        <v>439.59999999999917</v>
      </c>
      <c r="F26" s="7">
        <v>0</v>
      </c>
      <c r="G26" s="7">
        <v>4</v>
      </c>
      <c r="H26" s="8">
        <v>1302.6142440522851</v>
      </c>
      <c r="I26" s="8">
        <v>76.28888075163384</v>
      </c>
      <c r="J26" s="8">
        <v>0</v>
      </c>
      <c r="K26" s="8">
        <v>59.032894123570848</v>
      </c>
      <c r="L26" s="8">
        <v>-493.66598444236826</v>
      </c>
      <c r="M26" s="8">
        <v>3.4990148758169867E-6</v>
      </c>
      <c r="N26" s="8">
        <v>1.0246898150089894E-5</v>
      </c>
      <c r="O26" s="8">
        <v>0</v>
      </c>
      <c r="P26" s="8">
        <v>6.2600529829335399E-6</v>
      </c>
      <c r="Q26" s="8">
        <v>-2.206679231095313E-9</v>
      </c>
      <c r="R26" s="8">
        <v>3.5335838130718886</v>
      </c>
      <c r="S26" s="8">
        <v>1.3326625992418277</v>
      </c>
      <c r="T26" s="8">
        <v>0</v>
      </c>
      <c r="U26" s="8">
        <v>0.63992000988680686</v>
      </c>
      <c r="V26" s="8">
        <v>-0.50345063541733237</v>
      </c>
      <c r="W26" s="8">
        <v>0.30104799254901904</v>
      </c>
      <c r="X26" s="8">
        <v>0.13495431961437881</v>
      </c>
      <c r="Y26" s="8">
        <v>0</v>
      </c>
      <c r="Z26" s="8">
        <v>7.7933119315504035E-2</v>
      </c>
      <c r="AA26" s="8">
        <v>-1.4077614438864986E-2</v>
      </c>
      <c r="AB26" s="8">
        <v>0.49485987490195993</v>
      </c>
      <c r="AC26" s="8">
        <v>7.8698104960130577E-2</v>
      </c>
      <c r="AD26" s="8">
        <v>0</v>
      </c>
      <c r="AE26" s="8">
        <v>4.1423463593906147E-2</v>
      </c>
      <c r="AF26" s="8">
        <v>-0.2169915384385131</v>
      </c>
      <c r="AG26" s="8">
        <v>9.7420244444444248E-4</v>
      </c>
      <c r="AH26" s="8">
        <v>2.9070467144444385E-5</v>
      </c>
      <c r="AI26" s="8">
        <v>0</v>
      </c>
      <c r="AJ26" s="8">
        <v>1.8012416118612681E-5</v>
      </c>
      <c r="AK26" s="8">
        <v>-1.5922589898771211E-3</v>
      </c>
      <c r="AL26" s="8">
        <v>13290.727049673178</v>
      </c>
      <c r="AM26" s="8">
        <v>1032.1921060522857</v>
      </c>
      <c r="AN26" s="8">
        <v>0</v>
      </c>
      <c r="AO26" s="8">
        <v>437.83491870995402</v>
      </c>
      <c r="AP26" s="8">
        <v>-4563.6046907902946</v>
      </c>
      <c r="AQ26" s="8">
        <v>13781.839406405203</v>
      </c>
      <c r="AR26" s="8">
        <v>1095.9496486418279</v>
      </c>
      <c r="AS26" s="8">
        <v>0</v>
      </c>
      <c r="AT26" s="8">
        <v>852.96278891396628</v>
      </c>
      <c r="AU26" s="8">
        <v>-4036.7448850021719</v>
      </c>
      <c r="AV26" s="8">
        <v>13440.488426143766</v>
      </c>
      <c r="AW26" s="8">
        <v>1073.6540000392135</v>
      </c>
      <c r="AX26" s="8">
        <v>0</v>
      </c>
      <c r="AY26" s="8">
        <v>808.7134766684635</v>
      </c>
      <c r="AZ26" s="8">
        <v>-4397.9042165310102</v>
      </c>
      <c r="BA26" s="8">
        <v>341.35098026143726</v>
      </c>
      <c r="BB26" s="8">
        <v>22.295648602614339</v>
      </c>
      <c r="BC26" s="8">
        <v>0</v>
      </c>
      <c r="BD26" s="8">
        <v>44.249312245502807</v>
      </c>
      <c r="BE26" s="8">
        <v>361.15933152883787</v>
      </c>
    </row>
    <row r="27" spans="1:57" ht="15.3" x14ac:dyDescent="0.7">
      <c r="A27" s="9" t="s">
        <v>231</v>
      </c>
      <c r="B27" t="s">
        <v>211</v>
      </c>
      <c r="C27" t="s">
        <v>240</v>
      </c>
      <c r="D27" t="s">
        <v>241</v>
      </c>
      <c r="E27" s="6">
        <v>1342.3500000000001</v>
      </c>
      <c r="F27" s="7">
        <v>0</v>
      </c>
      <c r="G27" s="7">
        <v>4</v>
      </c>
      <c r="H27" s="8">
        <v>4030.3827938687787</v>
      </c>
      <c r="I27" s="8">
        <v>233.4811181386878</v>
      </c>
      <c r="J27" s="8">
        <v>0</v>
      </c>
      <c r="K27" s="8">
        <v>180.26115884161848</v>
      </c>
      <c r="L27" s="8">
        <v>-1507.4443453508061</v>
      </c>
      <c r="M27" s="8">
        <v>1.7439799052036198E-5</v>
      </c>
      <c r="N27" s="8">
        <v>3.1357188494586935E-5</v>
      </c>
      <c r="O27" s="8">
        <v>0</v>
      </c>
      <c r="P27" s="8">
        <v>1.911551893002924E-5</v>
      </c>
      <c r="Q27" s="8">
        <v>-6.7382526520946297E-9</v>
      </c>
      <c r="R27" s="8">
        <v>11.631474897963802</v>
      </c>
      <c r="S27" s="8">
        <v>4.0777946802296388</v>
      </c>
      <c r="T27" s="8">
        <v>0</v>
      </c>
      <c r="U27" s="8">
        <v>1.9540414587615034</v>
      </c>
      <c r="V27" s="8">
        <v>-1.5373224760065003</v>
      </c>
      <c r="W27" s="8">
        <v>0.98159374119909515</v>
      </c>
      <c r="X27" s="8">
        <v>0.41271587646199098</v>
      </c>
      <c r="Y27" s="8">
        <v>0</v>
      </c>
      <c r="Z27" s="8">
        <v>0.23797434648127172</v>
      </c>
      <c r="AA27" s="8">
        <v>-4.2987001232962813E-2</v>
      </c>
      <c r="AB27" s="8">
        <v>1.5465105018325795</v>
      </c>
      <c r="AC27" s="8">
        <v>0.2406644900558258</v>
      </c>
      <c r="AD27" s="8">
        <v>0</v>
      </c>
      <c r="AE27" s="8">
        <v>0.12648950490282082</v>
      </c>
      <c r="AF27" s="8">
        <v>-0.66259916201760383</v>
      </c>
      <c r="AG27" s="8">
        <v>3.2288680384615388E-3</v>
      </c>
      <c r="AH27" s="8">
        <v>9.1309460772115385E-5</v>
      </c>
      <c r="AI27" s="8">
        <v>0</v>
      </c>
      <c r="AJ27" s="8">
        <v>5.5002199219335262E-5</v>
      </c>
      <c r="AK27" s="8">
        <v>-4.8620765583747899E-3</v>
      </c>
      <c r="AL27" s="8">
        <v>41312.023898416293</v>
      </c>
      <c r="AM27" s="8">
        <v>3159.1507189841632</v>
      </c>
      <c r="AN27" s="8">
        <v>0</v>
      </c>
      <c r="AO27" s="8">
        <v>1336.9601982036122</v>
      </c>
      <c r="AP27" s="8">
        <v>-13935.292895091819</v>
      </c>
      <c r="AQ27" s="8">
        <v>42932.87750911765</v>
      </c>
      <c r="AR27" s="8">
        <v>3355.0509988911763</v>
      </c>
      <c r="AS27" s="8">
        <v>0</v>
      </c>
      <c r="AT27" s="8">
        <v>2604.5828018622951</v>
      </c>
      <c r="AU27" s="8">
        <v>-12326.488845274514</v>
      </c>
      <c r="AV27" s="8">
        <v>41809.683457466068</v>
      </c>
      <c r="AW27" s="8">
        <v>3286.1610988246607</v>
      </c>
      <c r="AX27" s="8">
        <v>0</v>
      </c>
      <c r="AY27" s="8">
        <v>2469.4643662554913</v>
      </c>
      <c r="AZ27" s="8">
        <v>-13429.314661192935</v>
      </c>
      <c r="BA27" s="8">
        <v>1123.1940516515838</v>
      </c>
      <c r="BB27" s="8">
        <v>68.88990006651585</v>
      </c>
      <c r="BC27" s="8">
        <v>0</v>
      </c>
      <c r="BD27" s="8">
        <v>135.1184356068035</v>
      </c>
      <c r="BE27" s="8">
        <v>1102.8258159184179</v>
      </c>
    </row>
    <row r="28" spans="1:57" ht="15.3" x14ac:dyDescent="0.7">
      <c r="A28" s="9" t="s">
        <v>231</v>
      </c>
      <c r="B28" t="s">
        <v>211</v>
      </c>
      <c r="C28" t="s">
        <v>238</v>
      </c>
      <c r="D28" t="s">
        <v>239</v>
      </c>
      <c r="E28" s="6">
        <v>1004.8000000000001</v>
      </c>
      <c r="F28" s="7">
        <v>0</v>
      </c>
      <c r="G28" s="7">
        <v>4</v>
      </c>
      <c r="H28" s="8">
        <v>3001.675857099237</v>
      </c>
      <c r="I28" s="8">
        <v>174.61730328210351</v>
      </c>
      <c r="J28" s="8">
        <v>0</v>
      </c>
      <c r="K28" s="8">
        <v>134.93232942530506</v>
      </c>
      <c r="L28" s="8">
        <v>-1128.3793930111297</v>
      </c>
      <c r="M28" s="8">
        <v>1.1105647877862596E-5</v>
      </c>
      <c r="N28" s="8">
        <v>2.3452560481822614E-5</v>
      </c>
      <c r="O28" s="8">
        <v>0</v>
      </c>
      <c r="P28" s="8">
        <v>1.4308692532419548E-5</v>
      </c>
      <c r="Q28" s="8">
        <v>-5.0438382425035823E-9</v>
      </c>
      <c r="R28" s="8">
        <v>8.4638752732824418</v>
      </c>
      <c r="S28" s="8">
        <v>3.0499570638439359</v>
      </c>
      <c r="T28" s="8">
        <v>0</v>
      </c>
      <c r="U28" s="8">
        <v>1.4626743083127041</v>
      </c>
      <c r="V28" s="8">
        <v>-1.1507443095253336</v>
      </c>
      <c r="W28" s="8">
        <v>0.71678213374045818</v>
      </c>
      <c r="X28" s="8">
        <v>0.30875374062629352</v>
      </c>
      <c r="Y28" s="8">
        <v>0</v>
      </c>
      <c r="Z28" s="8">
        <v>0.17813284414972386</v>
      </c>
      <c r="AA28" s="8">
        <v>-3.217740443169146E-2</v>
      </c>
      <c r="AB28" s="8">
        <v>1.1474041306870228</v>
      </c>
      <c r="AC28" s="8">
        <v>0.18004434121798135</v>
      </c>
      <c r="AD28" s="8">
        <v>0</v>
      </c>
      <c r="AE28" s="8">
        <v>9.4682202500357096E-2</v>
      </c>
      <c r="AF28" s="8">
        <v>-0.49598065928803092</v>
      </c>
      <c r="AG28" s="8">
        <v>2.3436384732824426E-3</v>
      </c>
      <c r="AH28" s="8">
        <v>6.761568233282442E-5</v>
      </c>
      <c r="AI28" s="8">
        <v>0</v>
      </c>
      <c r="AJ28" s="8">
        <v>4.1171236842543356E-5</v>
      </c>
      <c r="AK28" s="8">
        <v>-3.6394491197191407E-3</v>
      </c>
      <c r="AL28" s="8">
        <v>30713.66023816794</v>
      </c>
      <c r="AM28" s="8">
        <v>2362.6447979372351</v>
      </c>
      <c r="AN28" s="8">
        <v>0</v>
      </c>
      <c r="AO28" s="8">
        <v>1000.7655284798968</v>
      </c>
      <c r="AP28" s="8">
        <v>-10431.096436092123</v>
      </c>
      <c r="AQ28" s="8">
        <v>31891.966187480921</v>
      </c>
      <c r="AR28" s="8">
        <v>2508.9339580525871</v>
      </c>
      <c r="AS28" s="8">
        <v>0</v>
      </c>
      <c r="AT28" s="8">
        <v>1949.6292318033554</v>
      </c>
      <c r="AU28" s="8">
        <v>-9226.8454514335535</v>
      </c>
      <c r="AV28" s="8">
        <v>31074.536842748093</v>
      </c>
      <c r="AW28" s="8">
        <v>2457.6004902052587</v>
      </c>
      <c r="AX28" s="8">
        <v>0</v>
      </c>
      <c r="AY28" s="8">
        <v>1848.4879466707771</v>
      </c>
      <c r="AZ28" s="8">
        <v>-10052.352494928044</v>
      </c>
      <c r="BA28" s="8">
        <v>817.42934473282446</v>
      </c>
      <c r="BB28" s="8">
        <v>51.333467847328251</v>
      </c>
      <c r="BC28" s="8">
        <v>0</v>
      </c>
      <c r="BD28" s="8">
        <v>101.14128513257805</v>
      </c>
      <c r="BE28" s="8">
        <v>825.50704349448813</v>
      </c>
    </row>
    <row r="29" spans="1:57" ht="15.3" x14ac:dyDescent="0.7">
      <c r="A29" s="9" t="s">
        <v>231</v>
      </c>
      <c r="B29" t="s">
        <v>211</v>
      </c>
      <c r="C29" t="s">
        <v>236</v>
      </c>
      <c r="D29" t="s">
        <v>237</v>
      </c>
      <c r="E29" s="6">
        <v>431.75</v>
      </c>
      <c r="F29" s="7">
        <v>0</v>
      </c>
      <c r="G29" s="7">
        <v>4</v>
      </c>
      <c r="H29" s="8">
        <v>1279.0717434350133</v>
      </c>
      <c r="I29" s="8">
        <v>74.923763989905694</v>
      </c>
      <c r="J29" s="8">
        <v>0</v>
      </c>
      <c r="K29" s="8">
        <v>57.978735299935764</v>
      </c>
      <c r="L29" s="8">
        <v>-484.85052043446973</v>
      </c>
      <c r="M29" s="8">
        <v>3.4004836140583559E-6</v>
      </c>
      <c r="N29" s="8">
        <v>1.0063557337448545E-5</v>
      </c>
      <c r="O29" s="8">
        <v>0</v>
      </c>
      <c r="P29" s="8">
        <v>6.1482663225240242E-6</v>
      </c>
      <c r="Q29" s="8">
        <v>-2.1672742448257576E-9</v>
      </c>
      <c r="R29" s="8">
        <v>3.4659939462864719</v>
      </c>
      <c r="S29" s="8">
        <v>1.3088201512684201</v>
      </c>
      <c r="T29" s="8">
        <v>0</v>
      </c>
      <c r="U29" s="8">
        <v>0.62849286685311501</v>
      </c>
      <c r="V29" s="8">
        <v>-0.49446044549916668</v>
      </c>
      <c r="W29" s="8">
        <v>0.2953395609416446</v>
      </c>
      <c r="X29" s="8">
        <v>0.13254109530386088</v>
      </c>
      <c r="Y29" s="8">
        <v>0</v>
      </c>
      <c r="Z29" s="8">
        <v>7.6541456470584468E-2</v>
      </c>
      <c r="AA29" s="8">
        <v>-1.3826228466742424E-2</v>
      </c>
      <c r="AB29" s="8">
        <v>0.48583407420424407</v>
      </c>
      <c r="AC29" s="8">
        <v>7.729089148509799E-2</v>
      </c>
      <c r="AD29" s="8">
        <v>0</v>
      </c>
      <c r="AE29" s="8">
        <v>4.0683758886872187E-2</v>
      </c>
      <c r="AF29" s="8">
        <v>-0.21311668953782578</v>
      </c>
      <c r="AG29" s="8">
        <v>9.554501525198939E-4</v>
      </c>
      <c r="AH29" s="8">
        <v>2.8537793462698938E-5</v>
      </c>
      <c r="AI29" s="8">
        <v>0</v>
      </c>
      <c r="AJ29" s="8">
        <v>1.7690765830780344E-5</v>
      </c>
      <c r="AK29" s="8">
        <v>-1.5638257936293181E-3</v>
      </c>
      <c r="AL29" s="8">
        <v>13049.508613395225</v>
      </c>
      <c r="AM29" s="8">
        <v>1013.72126391173</v>
      </c>
      <c r="AN29" s="8">
        <v>0</v>
      </c>
      <c r="AO29" s="8">
        <v>430.01643801870563</v>
      </c>
      <c r="AP29" s="8">
        <v>-4482.1117498833337</v>
      </c>
      <c r="AQ29" s="8">
        <v>13531.204300862069</v>
      </c>
      <c r="AR29" s="8">
        <v>1076.3338108975095</v>
      </c>
      <c r="AS29" s="8">
        <v>0</v>
      </c>
      <c r="AT29" s="8">
        <v>837.73131054050418</v>
      </c>
      <c r="AU29" s="8">
        <v>-3964.660154912855</v>
      </c>
      <c r="AV29" s="8">
        <v>13196.380343501327</v>
      </c>
      <c r="AW29" s="8">
        <v>1054.4406135739021</v>
      </c>
      <c r="AX29" s="8">
        <v>0</v>
      </c>
      <c r="AY29" s="8">
        <v>794.27216458509952</v>
      </c>
      <c r="AZ29" s="8">
        <v>-4319.3702126643939</v>
      </c>
      <c r="BA29" s="8">
        <v>334.82395736074267</v>
      </c>
      <c r="BB29" s="8">
        <v>21.893197323607428</v>
      </c>
      <c r="BC29" s="8">
        <v>0</v>
      </c>
      <c r="BD29" s="8">
        <v>43.45914595540463</v>
      </c>
      <c r="BE29" s="8">
        <v>354.71005775153787</v>
      </c>
    </row>
    <row r="30" spans="1:57" ht="15.3" x14ac:dyDescent="0.7">
      <c r="A30" s="9" t="s">
        <v>210</v>
      </c>
      <c r="B30" t="s">
        <v>211</v>
      </c>
      <c r="C30" t="s">
        <v>212</v>
      </c>
      <c r="D30" t="s">
        <v>213</v>
      </c>
      <c r="E30" s="6">
        <v>839.94999999999993</v>
      </c>
      <c r="F30" s="7">
        <v>0</v>
      </c>
      <c r="G30" s="7">
        <v>4</v>
      </c>
      <c r="H30" s="8">
        <v>2519.6364533898304</v>
      </c>
      <c r="I30" s="8">
        <v>146.07338237834273</v>
      </c>
      <c r="J30" s="8">
        <v>0</v>
      </c>
      <c r="K30" s="8">
        <v>112.79499412896594</v>
      </c>
      <c r="L30" s="8">
        <v>-943.25464884524104</v>
      </c>
      <c r="M30" s="8">
        <v>1.0618249279661016E-5</v>
      </c>
      <c r="N30" s="8">
        <v>1.9618220995341189E-5</v>
      </c>
      <c r="O30" s="8">
        <v>0</v>
      </c>
      <c r="P30" s="8">
        <v>1.1961172663819463E-5</v>
      </c>
      <c r="Q30" s="8">
        <v>-4.2163335308428378E-9</v>
      </c>
      <c r="R30" s="8">
        <v>7.2415079152542363</v>
      </c>
      <c r="S30" s="8">
        <v>2.5512358548469867</v>
      </c>
      <c r="T30" s="8">
        <v>0</v>
      </c>
      <c r="U30" s="8">
        <v>1.2227043046051509</v>
      </c>
      <c r="V30" s="8">
        <v>-0.96195032124383328</v>
      </c>
      <c r="W30" s="8">
        <v>0.61149783644067801</v>
      </c>
      <c r="X30" s="8">
        <v>0.25822195776996232</v>
      </c>
      <c r="Y30" s="8">
        <v>0</v>
      </c>
      <c r="Z30" s="8">
        <v>0.14890792440640976</v>
      </c>
      <c r="AA30" s="8">
        <v>-2.6898299017117076E-2</v>
      </c>
      <c r="AB30" s="8">
        <v>0.96615604661016941</v>
      </c>
      <c r="AC30" s="8">
        <v>0.15057579554804612</v>
      </c>
      <c r="AD30" s="8">
        <v>0</v>
      </c>
      <c r="AE30" s="8">
        <v>7.9148403652642252E-2</v>
      </c>
      <c r="AF30" s="8">
        <v>-0.41460883237358831</v>
      </c>
      <c r="AG30" s="8">
        <v>2.0093312372881354E-3</v>
      </c>
      <c r="AH30" s="8">
        <v>5.7024443960381338E-5</v>
      </c>
      <c r="AI30" s="8">
        <v>0</v>
      </c>
      <c r="AJ30" s="8">
        <v>3.4416580798063578E-5</v>
      </c>
      <c r="AK30" s="8">
        <v>-3.0423519985152189E-3</v>
      </c>
      <c r="AL30" s="8">
        <v>25818.496991525422</v>
      </c>
      <c r="AM30" s="8">
        <v>1976.4613521374761</v>
      </c>
      <c r="AN30" s="8">
        <v>0</v>
      </c>
      <c r="AO30" s="8">
        <v>836.57743396366357</v>
      </c>
      <c r="AP30" s="8">
        <v>-8719.7446770457573</v>
      </c>
      <c r="AQ30" s="8">
        <v>26827.433542372881</v>
      </c>
      <c r="AR30" s="8">
        <v>2098.9894111348399</v>
      </c>
      <c r="AS30" s="8">
        <v>0</v>
      </c>
      <c r="AT30" s="8">
        <v>1629.7681859606171</v>
      </c>
      <c r="AU30" s="8">
        <v>-7713.0661195577359</v>
      </c>
      <c r="AV30" s="8">
        <v>26128.139576271187</v>
      </c>
      <c r="AW30" s="8">
        <v>2055.9180991238227</v>
      </c>
      <c r="AX30" s="8">
        <v>0</v>
      </c>
      <c r="AY30" s="8">
        <v>1545.2203929201025</v>
      </c>
      <c r="AZ30" s="8">
        <v>-8403.1384137289097</v>
      </c>
      <c r="BA30" s="8">
        <v>699.29396610169488</v>
      </c>
      <c r="BB30" s="8">
        <v>43.071312011016957</v>
      </c>
      <c r="BC30" s="8">
        <v>0</v>
      </c>
      <c r="BD30" s="8">
        <v>84.547793040514449</v>
      </c>
      <c r="BE30" s="8">
        <v>690.07229417117355</v>
      </c>
    </row>
    <row r="31" spans="1:57" ht="15.3" x14ac:dyDescent="0.7">
      <c r="A31" s="9" t="s">
        <v>210</v>
      </c>
      <c r="B31" t="s">
        <v>211</v>
      </c>
      <c r="C31" t="s">
        <v>214</v>
      </c>
      <c r="D31" t="s">
        <v>215</v>
      </c>
      <c r="E31" s="6">
        <v>3422.6</v>
      </c>
      <c r="F31" s="7">
        <v>0</v>
      </c>
      <c r="G31" s="7">
        <v>4</v>
      </c>
      <c r="H31" s="8">
        <v>10254.584506220095</v>
      </c>
      <c r="I31" s="8">
        <v>595.09145048442315</v>
      </c>
      <c r="J31" s="8">
        <v>0</v>
      </c>
      <c r="K31" s="8">
        <v>459.61324710494534</v>
      </c>
      <c r="L31" s="8">
        <v>-3843.5423074441601</v>
      </c>
      <c r="M31" s="8">
        <v>4.1686121674641154E-5</v>
      </c>
      <c r="N31" s="8">
        <v>7.9923859227114982E-5</v>
      </c>
      <c r="O31" s="8">
        <v>0</v>
      </c>
      <c r="P31" s="8">
        <v>4.873898393855408E-5</v>
      </c>
      <c r="Q31" s="8">
        <v>-1.7180574013527824E-8</v>
      </c>
      <c r="R31" s="8">
        <v>29.31055686124402</v>
      </c>
      <c r="S31" s="8">
        <v>10.393721065834661</v>
      </c>
      <c r="T31" s="8">
        <v>0</v>
      </c>
      <c r="U31" s="8">
        <v>4.9822343626901482</v>
      </c>
      <c r="V31" s="8">
        <v>-3.9197228043206667</v>
      </c>
      <c r="W31" s="8">
        <v>2.477127220095694</v>
      </c>
      <c r="X31" s="8">
        <v>1.0520483097787348</v>
      </c>
      <c r="Y31" s="8">
        <v>0</v>
      </c>
      <c r="Z31" s="8">
        <v>0.60676500038499681</v>
      </c>
      <c r="AA31" s="8">
        <v>-0.10960428384544903</v>
      </c>
      <c r="AB31" s="8">
        <v>3.9285716373205744</v>
      </c>
      <c r="AC31" s="8">
        <v>0.61347830044542795</v>
      </c>
      <c r="AD31" s="8">
        <v>0</v>
      </c>
      <c r="AE31" s="8">
        <v>0.32251125226684135</v>
      </c>
      <c r="AF31" s="8">
        <v>-1.6894341206998553</v>
      </c>
      <c r="AG31" s="8">
        <v>8.1281018373205727E-3</v>
      </c>
      <c r="AH31" s="8">
        <v>2.317667508232057E-4</v>
      </c>
      <c r="AI31" s="8">
        <v>0</v>
      </c>
      <c r="AJ31" s="8">
        <v>1.4023952549491327E-4</v>
      </c>
      <c r="AK31" s="8">
        <v>-1.2396873564043322E-2</v>
      </c>
      <c r="AL31" s="8">
        <v>105034.02613397129</v>
      </c>
      <c r="AM31" s="8">
        <v>8051.915052450825</v>
      </c>
      <c r="AN31" s="8">
        <v>0</v>
      </c>
      <c r="AO31" s="8">
        <v>3408.8575813846483</v>
      </c>
      <c r="AP31" s="8">
        <v>-35530.922235438789</v>
      </c>
      <c r="AQ31" s="8">
        <v>109116.84403636363</v>
      </c>
      <c r="AR31" s="8">
        <v>8550.9046367191895</v>
      </c>
      <c r="AS31" s="8">
        <v>0</v>
      </c>
      <c r="AT31" s="8">
        <v>6640.9245708301787</v>
      </c>
      <c r="AU31" s="8">
        <v>-31428.942318945541</v>
      </c>
      <c r="AV31" s="8">
        <v>106286.30470813396</v>
      </c>
      <c r="AW31" s="8">
        <v>8375.588305636893</v>
      </c>
      <c r="AX31" s="8">
        <v>0</v>
      </c>
      <c r="AY31" s="8">
        <v>6296.4120683473338</v>
      </c>
      <c r="AZ31" s="8">
        <v>-34240.825685848649</v>
      </c>
      <c r="BA31" s="8">
        <v>2830.539328229665</v>
      </c>
      <c r="BB31" s="8">
        <v>175.31633108229667</v>
      </c>
      <c r="BC31" s="8">
        <v>0</v>
      </c>
      <c r="BD31" s="8">
        <v>344.51250248284396</v>
      </c>
      <c r="BE31" s="8">
        <v>2811.8833669031001</v>
      </c>
    </row>
    <row r="32" spans="1:57" ht="15.3" x14ac:dyDescent="0.7">
      <c r="A32" s="9" t="s">
        <v>252</v>
      </c>
      <c r="B32" t="s">
        <v>211</v>
      </c>
      <c r="C32" t="s">
        <v>253</v>
      </c>
      <c r="D32" t="s">
        <v>254</v>
      </c>
      <c r="E32" s="6">
        <v>1483.65</v>
      </c>
      <c r="F32" s="7">
        <v>0</v>
      </c>
      <c r="G32" s="7">
        <v>4</v>
      </c>
      <c r="H32" s="8">
        <v>4437.2815009731548</v>
      </c>
      <c r="I32" s="8">
        <v>257.88455680973158</v>
      </c>
      <c r="J32" s="8">
        <v>0</v>
      </c>
      <c r="K32" s="8">
        <v>199.23601766705201</v>
      </c>
      <c r="L32" s="8">
        <v>-1666.1226974929962</v>
      </c>
      <c r="M32" s="8">
        <v>1.7053710372483223E-5</v>
      </c>
      <c r="N32" s="8">
        <v>3.4635726608219464E-5</v>
      </c>
      <c r="O32" s="8">
        <v>0</v>
      </c>
      <c r="P32" s="8">
        <v>2.1127678817400737E-5</v>
      </c>
      <c r="Q32" s="8">
        <v>-7.4475424049466952E-9</v>
      </c>
      <c r="R32" s="8">
        <v>12.579091674161074</v>
      </c>
      <c r="S32" s="8">
        <v>4.5042687354916113</v>
      </c>
      <c r="T32" s="8">
        <v>0</v>
      </c>
      <c r="U32" s="8">
        <v>2.1597300333679774</v>
      </c>
      <c r="V32" s="8">
        <v>-1.6991458945335003</v>
      </c>
      <c r="W32" s="8">
        <v>1.0644212926510068</v>
      </c>
      <c r="X32" s="8">
        <v>0.45595467187651006</v>
      </c>
      <c r="Y32" s="8">
        <v>0</v>
      </c>
      <c r="Z32" s="8">
        <v>0.26302427768982661</v>
      </c>
      <c r="AA32" s="8">
        <v>-4.7511948731169422E-2</v>
      </c>
      <c r="AB32" s="8">
        <v>1.6976510785570471</v>
      </c>
      <c r="AC32" s="8">
        <v>0.26588109424807049</v>
      </c>
      <c r="AD32" s="8">
        <v>0</v>
      </c>
      <c r="AE32" s="8">
        <v>0.13980418962943353</v>
      </c>
      <c r="AF32" s="8">
        <v>-0.73234644222998313</v>
      </c>
      <c r="AG32" s="8">
        <v>3.4851834664429535E-3</v>
      </c>
      <c r="AH32" s="8">
        <v>1.0008532877692952E-4</v>
      </c>
      <c r="AI32" s="8">
        <v>0</v>
      </c>
      <c r="AJ32" s="8">
        <v>6.0791904400317922E-5</v>
      </c>
      <c r="AK32" s="8">
        <v>-5.373874090835294E-3</v>
      </c>
      <c r="AL32" s="8">
        <v>45421.267647986577</v>
      </c>
      <c r="AM32" s="8">
        <v>3489.2989964798658</v>
      </c>
      <c r="AN32" s="8">
        <v>0</v>
      </c>
      <c r="AO32" s="8">
        <v>1477.6928506460977</v>
      </c>
      <c r="AP32" s="8">
        <v>-15402.165831417273</v>
      </c>
      <c r="AQ32" s="8">
        <v>47172.87180815437</v>
      </c>
      <c r="AR32" s="8">
        <v>3705.4217022815433</v>
      </c>
      <c r="AS32" s="8">
        <v>0</v>
      </c>
      <c r="AT32" s="8">
        <v>2878.749412584642</v>
      </c>
      <c r="AU32" s="8">
        <v>-13624.013986882357</v>
      </c>
      <c r="AV32" s="8">
        <v>45958.040269127523</v>
      </c>
      <c r="AW32" s="8">
        <v>3629.5461684412749</v>
      </c>
      <c r="AX32" s="8">
        <v>0</v>
      </c>
      <c r="AY32" s="8">
        <v>2729.4079837560694</v>
      </c>
      <c r="AZ32" s="8">
        <v>-14842.926730792189</v>
      </c>
      <c r="BA32" s="8">
        <v>1214.8315390268456</v>
      </c>
      <c r="BB32" s="8">
        <v>75.875533840268474</v>
      </c>
      <c r="BC32" s="8">
        <v>0</v>
      </c>
      <c r="BD32" s="8">
        <v>149.34142882857228</v>
      </c>
      <c r="BE32" s="8">
        <v>1218.9127439098302</v>
      </c>
    </row>
    <row r="33" spans="1:57" ht="15.3" x14ac:dyDescent="0.7">
      <c r="A33" s="9" t="s">
        <v>277</v>
      </c>
      <c r="B33" t="s">
        <v>211</v>
      </c>
      <c r="C33" t="s">
        <v>282</v>
      </c>
      <c r="D33" t="s">
        <v>283</v>
      </c>
      <c r="E33" s="6">
        <v>824.25</v>
      </c>
      <c r="F33" s="7">
        <v>0</v>
      </c>
      <c r="G33" s="7">
        <v>4</v>
      </c>
      <c r="H33" s="8">
        <v>2449.7059681818182</v>
      </c>
      <c r="I33" s="8">
        <v>143.11469401515151</v>
      </c>
      <c r="J33" s="8">
        <v>0</v>
      </c>
      <c r="K33" s="8">
        <v>110.68667648169556</v>
      </c>
      <c r="L33" s="8">
        <v>-925.62372082944228</v>
      </c>
      <c r="M33" s="8">
        <v>7.4959293181818185E-6</v>
      </c>
      <c r="N33" s="8">
        <v>1.922228679567884E-5</v>
      </c>
      <c r="O33" s="8">
        <v>0</v>
      </c>
      <c r="P33" s="8">
        <v>1.173759934300041E-5</v>
      </c>
      <c r="Q33" s="8">
        <v>-4.1375235583037195E-9</v>
      </c>
      <c r="R33" s="8">
        <v>6.7419653636363632</v>
      </c>
      <c r="S33" s="8">
        <v>2.4999073307196968</v>
      </c>
      <c r="T33" s="8">
        <v>0</v>
      </c>
      <c r="U33" s="8">
        <v>1.199850018537765</v>
      </c>
      <c r="V33" s="8">
        <v>-0.94396994140750001</v>
      </c>
      <c r="W33" s="8">
        <v>0.57309353181818179</v>
      </c>
      <c r="X33" s="8">
        <v>0.2531256347348485</v>
      </c>
      <c r="Y33" s="8">
        <v>0</v>
      </c>
      <c r="Z33" s="8">
        <v>0.14612459871657035</v>
      </c>
      <c r="AA33" s="8">
        <v>-2.6395527072871898E-2</v>
      </c>
      <c r="AB33" s="8">
        <v>0.93276625909090904</v>
      </c>
      <c r="AC33" s="8">
        <v>0.14760798673674241</v>
      </c>
      <c r="AD33" s="8">
        <v>0</v>
      </c>
      <c r="AE33" s="8">
        <v>7.7668994238574179E-2</v>
      </c>
      <c r="AF33" s="8">
        <v>-0.40685913457221284</v>
      </c>
      <c r="AG33" s="8">
        <v>1.8618059090909089E-3</v>
      </c>
      <c r="AH33" s="8">
        <v>5.4858889153409086E-5</v>
      </c>
      <c r="AI33" s="8">
        <v>0</v>
      </c>
      <c r="AJ33" s="8">
        <v>3.3773280222398844E-5</v>
      </c>
      <c r="AK33" s="8">
        <v>-2.9854856060196073E-3</v>
      </c>
      <c r="AL33" s="8">
        <v>25020.883045454546</v>
      </c>
      <c r="AM33" s="8">
        <v>1936.3678971212121</v>
      </c>
      <c r="AN33" s="8">
        <v>0</v>
      </c>
      <c r="AO33" s="8">
        <v>820.9404725811653</v>
      </c>
      <c r="AP33" s="8">
        <v>-8556.758795231819</v>
      </c>
      <c r="AQ33" s="8">
        <v>25958.499890909094</v>
      </c>
      <c r="AR33" s="8">
        <v>2056.0811012424242</v>
      </c>
      <c r="AS33" s="8">
        <v>0</v>
      </c>
      <c r="AT33" s="8">
        <v>1599.3052292136899</v>
      </c>
      <c r="AU33" s="8">
        <v>-7568.8966593790874</v>
      </c>
      <c r="AV33" s="8">
        <v>25307.272454545455</v>
      </c>
      <c r="AW33" s="8">
        <v>2014.1648166287875</v>
      </c>
      <c r="AX33" s="8">
        <v>0</v>
      </c>
      <c r="AY33" s="8">
        <v>1516.3377687533718</v>
      </c>
      <c r="AZ33" s="8">
        <v>-8246.0704059956606</v>
      </c>
      <c r="BA33" s="8">
        <v>651.22743636363623</v>
      </c>
      <c r="BB33" s="8">
        <v>41.916284613636364</v>
      </c>
      <c r="BC33" s="8">
        <v>0</v>
      </c>
      <c r="BD33" s="8">
        <v>82.967460460317923</v>
      </c>
      <c r="BE33" s="8">
        <v>677.17374661657232</v>
      </c>
    </row>
    <row r="34" spans="1:57" ht="15.3" x14ac:dyDescent="0.7">
      <c r="A34" s="9" t="s">
        <v>220</v>
      </c>
      <c r="B34" t="s">
        <v>211</v>
      </c>
      <c r="C34" t="s">
        <v>221</v>
      </c>
      <c r="D34" t="s">
        <v>222</v>
      </c>
      <c r="E34" s="6">
        <v>525.95000000000005</v>
      </c>
      <c r="F34" s="7">
        <v>0</v>
      </c>
      <c r="G34" s="7">
        <v>4</v>
      </c>
      <c r="H34" s="8">
        <v>1579.1558315158372</v>
      </c>
      <c r="I34" s="8">
        <v>91.480905937380598</v>
      </c>
      <c r="J34" s="8">
        <v>0</v>
      </c>
      <c r="K34" s="8">
        <v>70.628641183558116</v>
      </c>
      <c r="L34" s="8">
        <v>-590.63608852926325</v>
      </c>
      <c r="M34" s="8">
        <v>6.8331376402714936E-6</v>
      </c>
      <c r="N34" s="8">
        <v>1.2286149877996052E-5</v>
      </c>
      <c r="O34" s="8">
        <v>0</v>
      </c>
      <c r="P34" s="8">
        <v>7.4897062474383573E-6</v>
      </c>
      <c r="Q34" s="8">
        <v>-2.6401340800604686E-9</v>
      </c>
      <c r="R34" s="8">
        <v>4.5573615097285076</v>
      </c>
      <c r="S34" s="8">
        <v>1.5977324185695074</v>
      </c>
      <c r="T34" s="8">
        <v>0</v>
      </c>
      <c r="U34" s="8">
        <v>0.76561858325743115</v>
      </c>
      <c r="V34" s="8">
        <v>-0.60234272451716675</v>
      </c>
      <c r="W34" s="8">
        <v>0.38460105649321269</v>
      </c>
      <c r="X34" s="8">
        <v>0.16170739019270991</v>
      </c>
      <c r="Y34" s="8">
        <v>0</v>
      </c>
      <c r="Z34" s="8">
        <v>9.3241410609621087E-2</v>
      </c>
      <c r="AA34" s="8">
        <v>-1.6842860132213498E-2</v>
      </c>
      <c r="AB34" s="8">
        <v>0.60594271124434396</v>
      </c>
      <c r="AC34" s="8">
        <v>9.429544347216566E-2</v>
      </c>
      <c r="AD34" s="8">
        <v>0</v>
      </c>
      <c r="AE34" s="8">
        <v>4.9560215371280671E-2</v>
      </c>
      <c r="AF34" s="8">
        <v>-0.25961487634607872</v>
      </c>
      <c r="AG34" s="8">
        <v>1.2651120384615385E-3</v>
      </c>
      <c r="AH34" s="8">
        <v>3.5776221472115384E-5</v>
      </c>
      <c r="AI34" s="8">
        <v>0</v>
      </c>
      <c r="AJ34" s="8">
        <v>2.1550569284768786E-5</v>
      </c>
      <c r="AK34" s="8">
        <v>-1.9050241486029877E-3</v>
      </c>
      <c r="AL34" s="8">
        <v>16186.582463122173</v>
      </c>
      <c r="AM34" s="8">
        <v>1237.795895742333</v>
      </c>
      <c r="AN34" s="8">
        <v>0</v>
      </c>
      <c r="AO34" s="8">
        <v>523.83820631369599</v>
      </c>
      <c r="AP34" s="8">
        <v>-5460.0270407669705</v>
      </c>
      <c r="AQ34" s="8">
        <v>16821.653760882356</v>
      </c>
      <c r="AR34" s="8">
        <v>1314.552145764379</v>
      </c>
      <c r="AS34" s="8">
        <v>0</v>
      </c>
      <c r="AT34" s="8">
        <v>1020.5090510220689</v>
      </c>
      <c r="AU34" s="8">
        <v>-4829.6769159847508</v>
      </c>
      <c r="AV34" s="8">
        <v>16381.571880995478</v>
      </c>
      <c r="AW34" s="8">
        <v>1287.5601966155102</v>
      </c>
      <c r="AX34" s="8">
        <v>0</v>
      </c>
      <c r="AY34" s="8">
        <v>967.56790958548493</v>
      </c>
      <c r="AZ34" s="8">
        <v>-5261.7782590638981</v>
      </c>
      <c r="BA34" s="8">
        <v>440.0818798868778</v>
      </c>
      <c r="BB34" s="8">
        <v>26.99194914886878</v>
      </c>
      <c r="BC34" s="8">
        <v>0</v>
      </c>
      <c r="BD34" s="8">
        <v>52.941141436583827</v>
      </c>
      <c r="BE34" s="8">
        <v>432.10134307914615</v>
      </c>
    </row>
    <row r="35" spans="1:57" ht="15.3" x14ac:dyDescent="0.7">
      <c r="A35" s="9" t="s">
        <v>220</v>
      </c>
      <c r="B35" t="s">
        <v>211</v>
      </c>
      <c r="C35" t="s">
        <v>223</v>
      </c>
      <c r="D35" t="s">
        <v>224</v>
      </c>
      <c r="E35" s="6">
        <v>4741.3999999999996</v>
      </c>
      <c r="F35" s="7">
        <v>0</v>
      </c>
      <c r="G35" s="7">
        <v>4</v>
      </c>
      <c r="H35" s="8">
        <v>14046.53332790451</v>
      </c>
      <c r="I35" s="8">
        <v>822.79915363460054</v>
      </c>
      <c r="J35" s="8">
        <v>0</v>
      </c>
      <c r="K35" s="8">
        <v>636.71192947565817</v>
      </c>
      <c r="L35" s="8">
        <v>-5324.5402607712676</v>
      </c>
      <c r="M35" s="8">
        <v>3.734349277984085E-5</v>
      </c>
      <c r="N35" s="8">
        <v>1.105161569421622E-4</v>
      </c>
      <c r="O35" s="8">
        <v>0</v>
      </c>
      <c r="P35" s="8">
        <v>6.7519142887354728E-5</v>
      </c>
      <c r="Q35" s="8">
        <v>-2.3800611706813774E-8</v>
      </c>
      <c r="R35" s="8">
        <v>38.062915337400526</v>
      </c>
      <c r="S35" s="8">
        <v>14.37322493392956</v>
      </c>
      <c r="T35" s="8">
        <v>0</v>
      </c>
      <c r="U35" s="8">
        <v>6.9019943923505718</v>
      </c>
      <c r="V35" s="8">
        <v>-5.4300747105726668</v>
      </c>
      <c r="W35" s="8">
        <v>3.2433653601591512</v>
      </c>
      <c r="X35" s="8">
        <v>1.4555422102460358</v>
      </c>
      <c r="Y35" s="8">
        <v>0</v>
      </c>
      <c r="Z35" s="8">
        <v>0.84056435833150933</v>
      </c>
      <c r="AA35" s="8">
        <v>-0.15183712716204406</v>
      </c>
      <c r="AB35" s="8">
        <v>5.3353414694429704</v>
      </c>
      <c r="AC35" s="8">
        <v>0.84879451739998513</v>
      </c>
      <c r="AD35" s="8">
        <v>0</v>
      </c>
      <c r="AE35" s="8">
        <v>0.44678164304856</v>
      </c>
      <c r="AF35" s="8">
        <v>-2.3404087360153958</v>
      </c>
      <c r="AG35" s="8">
        <v>1.0492579856763926E-2</v>
      </c>
      <c r="AH35" s="8">
        <v>3.1339685911763919E-4</v>
      </c>
      <c r="AI35" s="8">
        <v>0</v>
      </c>
      <c r="AJ35" s="8">
        <v>1.9427677385075142E-4</v>
      </c>
      <c r="AK35" s="8">
        <v>-1.7173650533674693E-2</v>
      </c>
      <c r="AL35" s="8">
        <v>143307.33095437664</v>
      </c>
      <c r="AM35" s="8">
        <v>11132.502607321543</v>
      </c>
      <c r="AN35" s="8">
        <v>0</v>
      </c>
      <c r="AO35" s="8">
        <v>4722.3623375145125</v>
      </c>
      <c r="AP35" s="8">
        <v>-49221.73630780969</v>
      </c>
      <c r="AQ35" s="8">
        <v>148597.22541310344</v>
      </c>
      <c r="AR35" s="8">
        <v>11820.102214219922</v>
      </c>
      <c r="AS35" s="8">
        <v>0</v>
      </c>
      <c r="AT35" s="8">
        <v>9199.8129375720819</v>
      </c>
      <c r="AU35" s="8">
        <v>-43539.176973952075</v>
      </c>
      <c r="AV35" s="8">
        <v>144920.24959045093</v>
      </c>
      <c r="AW35" s="8">
        <v>11579.675101793397</v>
      </c>
      <c r="AX35" s="8">
        <v>0</v>
      </c>
      <c r="AY35" s="8">
        <v>8722.5524983527284</v>
      </c>
      <c r="AZ35" s="8">
        <v>-47434.538335441699</v>
      </c>
      <c r="BA35" s="8">
        <v>3676.9758226525191</v>
      </c>
      <c r="BB35" s="8">
        <v>240.42711242652518</v>
      </c>
      <c r="BC35" s="8">
        <v>0</v>
      </c>
      <c r="BD35" s="8">
        <v>477.26043921935258</v>
      </c>
      <c r="BE35" s="8">
        <v>3895.3613614896153</v>
      </c>
    </row>
    <row r="36" spans="1:57" ht="15.3" x14ac:dyDescent="0.7">
      <c r="A36" s="9" t="s">
        <v>231</v>
      </c>
      <c r="B36" t="s">
        <v>211</v>
      </c>
      <c r="C36" t="s">
        <v>234</v>
      </c>
      <c r="D36" t="s">
        <v>235</v>
      </c>
      <c r="E36" s="6">
        <v>486.7</v>
      </c>
      <c r="F36" s="7">
        <v>0</v>
      </c>
      <c r="G36" s="7">
        <v>4</v>
      </c>
      <c r="H36" s="8">
        <v>1453.6501312921348</v>
      </c>
      <c r="I36" s="8">
        <v>84.577390157365784</v>
      </c>
      <c r="J36" s="8">
        <v>0</v>
      </c>
      <c r="K36" s="8">
        <v>65.357847065382131</v>
      </c>
      <c r="L36" s="8">
        <v>-546.55876848976584</v>
      </c>
      <c r="M36" s="8">
        <v>5.34259886516854E-6</v>
      </c>
      <c r="N36" s="8">
        <v>1.1359466990126115E-5</v>
      </c>
      <c r="O36" s="8">
        <v>0</v>
      </c>
      <c r="P36" s="8">
        <v>6.9307729453907179E-6</v>
      </c>
      <c r="Q36" s="8">
        <v>-2.4431091487126725E-9</v>
      </c>
      <c r="R36" s="8">
        <v>4.0951184084269663</v>
      </c>
      <c r="S36" s="8">
        <v>1.477277241028714</v>
      </c>
      <c r="T36" s="8">
        <v>0</v>
      </c>
      <c r="U36" s="8">
        <v>0.70848286808896599</v>
      </c>
      <c r="V36" s="8">
        <v>-0.55739177492633341</v>
      </c>
      <c r="W36" s="8">
        <v>0.34685277039325846</v>
      </c>
      <c r="X36" s="8">
        <v>0.14954920735948812</v>
      </c>
      <c r="Y36" s="8">
        <v>0</v>
      </c>
      <c r="Z36" s="8">
        <v>8.628309638502249E-2</v>
      </c>
      <c r="AA36" s="8">
        <v>-1.5585930271600549E-2</v>
      </c>
      <c r="AB36" s="8">
        <v>0.55558144792134834</v>
      </c>
      <c r="AC36" s="8">
        <v>8.7207053498657927E-2</v>
      </c>
      <c r="AD36" s="8">
        <v>0</v>
      </c>
      <c r="AE36" s="8">
        <v>4.5861691836110469E-2</v>
      </c>
      <c r="AF36" s="8">
        <v>-0.24024063184263997</v>
      </c>
      <c r="AG36" s="8">
        <v>1.1338196011235952E-3</v>
      </c>
      <c r="AH36" s="8">
        <v>3.2737543286235954E-5</v>
      </c>
      <c r="AI36" s="8">
        <v>0</v>
      </c>
      <c r="AJ36" s="8">
        <v>1.9942317845606934E-5</v>
      </c>
      <c r="AK36" s="8">
        <v>-1.7628581673639586E-3</v>
      </c>
      <c r="AL36" s="8">
        <v>14872.975069101123</v>
      </c>
      <c r="AM36" s="8">
        <v>1144.3665329132334</v>
      </c>
      <c r="AN36" s="8">
        <v>0</v>
      </c>
      <c r="AO36" s="8">
        <v>484.74580285744997</v>
      </c>
      <c r="AP36" s="8">
        <v>-5052.5623362321212</v>
      </c>
      <c r="AQ36" s="8">
        <v>15443.058536460674</v>
      </c>
      <c r="AR36" s="8">
        <v>1215.2187600757177</v>
      </c>
      <c r="AS36" s="8">
        <v>0</v>
      </c>
      <c r="AT36" s="8">
        <v>944.35165915475011</v>
      </c>
      <c r="AU36" s="8">
        <v>-4469.2532655381274</v>
      </c>
      <c r="AV36" s="8">
        <v>15047.555452808989</v>
      </c>
      <c r="AW36" s="8">
        <v>1190.3585041392009</v>
      </c>
      <c r="AX36" s="8">
        <v>0</v>
      </c>
      <c r="AY36" s="8">
        <v>895.36134916865763</v>
      </c>
      <c r="AZ36" s="8">
        <v>-4869.1082397307709</v>
      </c>
      <c r="BA36" s="8">
        <v>395.50308365168536</v>
      </c>
      <c r="BB36" s="8">
        <v>24.860255936516857</v>
      </c>
      <c r="BC36" s="8">
        <v>0</v>
      </c>
      <c r="BD36" s="8">
        <v>48.990309986092491</v>
      </c>
      <c r="BE36" s="8">
        <v>399.85497419264266</v>
      </c>
    </row>
    <row r="37" spans="1:57" ht="15.3" x14ac:dyDescent="0.7">
      <c r="A37" s="9" t="s">
        <v>210</v>
      </c>
      <c r="B37" t="s">
        <v>211</v>
      </c>
      <c r="C37" t="s">
        <v>216</v>
      </c>
      <c r="D37" t="s">
        <v>217</v>
      </c>
      <c r="E37" s="6">
        <v>16704.8</v>
      </c>
      <c r="F37" s="7">
        <v>0</v>
      </c>
      <c r="G37" s="7">
        <v>4</v>
      </c>
      <c r="H37" s="8">
        <v>50027.228663755457</v>
      </c>
      <c r="I37" s="8">
        <v>2904.2563424597765</v>
      </c>
      <c r="J37" s="8">
        <v>0</v>
      </c>
      <c r="K37" s="8">
        <v>2243.2499766956962</v>
      </c>
      <c r="L37" s="8">
        <v>-18759.307408810029</v>
      </c>
      <c r="M37" s="8">
        <v>2.0055607807860265E-4</v>
      </c>
      <c r="N37" s="8">
        <v>3.9005806483139225E-4</v>
      </c>
      <c r="O37" s="8">
        <v>0</v>
      </c>
      <c r="P37" s="8">
        <v>2.3788201335147495E-4</v>
      </c>
      <c r="Q37" s="8">
        <v>-8.3853810781622036E-8</v>
      </c>
      <c r="R37" s="8">
        <v>142.69546536244542</v>
      </c>
      <c r="S37" s="8">
        <v>50.725371575846673</v>
      </c>
      <c r="T37" s="8">
        <v>0</v>
      </c>
      <c r="U37" s="8">
        <v>24.316960375698706</v>
      </c>
      <c r="V37" s="8">
        <v>-19.131124145858667</v>
      </c>
      <c r="W37" s="8">
        <v>12.063418735371181</v>
      </c>
      <c r="X37" s="8">
        <v>5.1345000955314894</v>
      </c>
      <c r="Y37" s="8">
        <v>0</v>
      </c>
      <c r="Z37" s="8">
        <v>2.9614585339891586</v>
      </c>
      <c r="AA37" s="8">
        <v>-0.5349493486768705</v>
      </c>
      <c r="AB37" s="8">
        <v>19.159092558951965</v>
      </c>
      <c r="AC37" s="8">
        <v>2.9940721616117418</v>
      </c>
      <c r="AD37" s="8">
        <v>0</v>
      </c>
      <c r="AE37" s="8">
        <v>1.5740916165684367</v>
      </c>
      <c r="AF37" s="8">
        <v>-8.2456784606635143</v>
      </c>
      <c r="AG37" s="8">
        <v>3.9561926777292575E-2</v>
      </c>
      <c r="AH37" s="8">
        <v>1.1301000903729257E-3</v>
      </c>
      <c r="AI37" s="8">
        <v>0</v>
      </c>
      <c r="AJ37" s="8">
        <v>6.8447181250728322E-4</v>
      </c>
      <c r="AK37" s="8">
        <v>-6.0505841615330708E-2</v>
      </c>
      <c r="AL37" s="8">
        <v>512330.38026200869</v>
      </c>
      <c r="AM37" s="8">
        <v>39296.127553731196</v>
      </c>
      <c r="AN37" s="8">
        <v>0</v>
      </c>
      <c r="AO37" s="8">
        <v>16637.726910978283</v>
      </c>
      <c r="AP37" s="8">
        <v>-173416.97825003151</v>
      </c>
      <c r="AQ37" s="8">
        <v>532205.44492576411</v>
      </c>
      <c r="AR37" s="8">
        <v>41731.042123213199</v>
      </c>
      <c r="AS37" s="8">
        <v>0</v>
      </c>
      <c r="AT37" s="8">
        <v>32412.585978730778</v>
      </c>
      <c r="AU37" s="8">
        <v>-153396.30563008282</v>
      </c>
      <c r="AV37" s="8">
        <v>518425.07912663755</v>
      </c>
      <c r="AW37" s="8">
        <v>40875.717190821932</v>
      </c>
      <c r="AX37" s="8">
        <v>0</v>
      </c>
      <c r="AY37" s="8">
        <v>30731.112113401668</v>
      </c>
      <c r="AZ37" s="8">
        <v>-167120.3602281787</v>
      </c>
      <c r="BA37" s="8">
        <v>13780.365799126637</v>
      </c>
      <c r="BB37" s="8">
        <v>855.32493239126654</v>
      </c>
      <c r="BC37" s="8">
        <v>0</v>
      </c>
      <c r="BD37" s="8">
        <v>1681.4738653291099</v>
      </c>
      <c r="BE37" s="8">
        <v>13724.054598095863</v>
      </c>
    </row>
    <row r="38" spans="1:57" ht="15.3" x14ac:dyDescent="0.7">
      <c r="A38" s="9" t="s">
        <v>210</v>
      </c>
      <c r="B38" t="s">
        <v>211</v>
      </c>
      <c r="C38" t="s">
        <v>218</v>
      </c>
      <c r="D38" t="s">
        <v>219</v>
      </c>
      <c r="E38" s="6">
        <v>11186.25</v>
      </c>
      <c r="F38" s="7">
        <v>0</v>
      </c>
      <c r="G38" s="7">
        <v>0</v>
      </c>
      <c r="H38" s="8">
        <v>32551.987500000003</v>
      </c>
      <c r="I38" s="8">
        <v>1935.3306266666668</v>
      </c>
      <c r="J38" s="8">
        <v>0</v>
      </c>
      <c r="K38" s="8">
        <v>1502.1763236801539</v>
      </c>
      <c r="L38" s="8">
        <v>-12562.036211256716</v>
      </c>
      <c r="M38" s="8">
        <v>1.2864187499999999E-5</v>
      </c>
      <c r="N38" s="8">
        <v>2.5998522940888811E-4</v>
      </c>
      <c r="O38" s="8">
        <v>0</v>
      </c>
      <c r="P38" s="8">
        <v>1.5929599108357697E-4</v>
      </c>
      <c r="Q38" s="8">
        <v>-5.6152105434121904E-8</v>
      </c>
      <c r="R38" s="8">
        <v>80.429137499999996</v>
      </c>
      <c r="S38" s="8">
        <v>33.816624135416667</v>
      </c>
      <c r="T38" s="8">
        <v>0</v>
      </c>
      <c r="U38" s="8">
        <v>16.283678823012526</v>
      </c>
      <c r="V38" s="8">
        <v>-12.811020633387502</v>
      </c>
      <c r="W38" s="8">
        <v>6.9578475000000006</v>
      </c>
      <c r="X38" s="8">
        <v>3.4270779670833331</v>
      </c>
      <c r="Y38" s="8">
        <v>0</v>
      </c>
      <c r="Z38" s="8">
        <v>1.9831195540105975</v>
      </c>
      <c r="AA38" s="8">
        <v>-0.35822501027469006</v>
      </c>
      <c r="AB38" s="8">
        <v>12.1930125</v>
      </c>
      <c r="AC38" s="8">
        <v>1.9985916669791666</v>
      </c>
      <c r="AD38" s="8">
        <v>0</v>
      </c>
      <c r="AE38" s="8">
        <v>1.0540792075235066</v>
      </c>
      <c r="AF38" s="8">
        <v>-5.5216596834800313</v>
      </c>
      <c r="AG38" s="8">
        <v>2.1925049999999998E-2</v>
      </c>
      <c r="AH38" s="8">
        <v>7.1109033656249993E-4</v>
      </c>
      <c r="AI38" s="8">
        <v>0</v>
      </c>
      <c r="AJ38" s="8">
        <v>4.5835166016112712E-4</v>
      </c>
      <c r="AK38" s="8">
        <v>-4.0517304653123247E-2</v>
      </c>
      <c r="AL38" s="8">
        <v>329994.375</v>
      </c>
      <c r="AM38" s="8">
        <v>26183.531083333331</v>
      </c>
      <c r="AN38" s="8">
        <v>0</v>
      </c>
      <c r="AO38" s="8">
        <v>11141.3349850301</v>
      </c>
      <c r="AP38" s="8">
        <v>-116127.44079243182</v>
      </c>
      <c r="AQ38" s="8">
        <v>341124.69375000003</v>
      </c>
      <c r="AR38" s="8">
        <v>27792.265469166665</v>
      </c>
      <c r="AS38" s="8">
        <v>0</v>
      </c>
      <c r="AT38" s="8">
        <v>21704.856682185789</v>
      </c>
      <c r="AU38" s="8">
        <v>-102720.74037728761</v>
      </c>
      <c r="AV38" s="8">
        <v>333350.25</v>
      </c>
      <c r="AW38" s="8">
        <v>27234.038035416666</v>
      </c>
      <c r="AX38" s="8">
        <v>0</v>
      </c>
      <c r="AY38" s="8">
        <v>20578.869718795759</v>
      </c>
      <c r="AZ38" s="8">
        <v>-111910.95550994111</v>
      </c>
      <c r="BA38" s="8">
        <v>7774.4437499999995</v>
      </c>
      <c r="BB38" s="8">
        <v>558.22743375000005</v>
      </c>
      <c r="BC38" s="8">
        <v>0</v>
      </c>
      <c r="BD38" s="8">
        <v>1125.9869633900289</v>
      </c>
      <c r="BE38" s="8">
        <v>9190.2151326534804</v>
      </c>
    </row>
    <row r="39" spans="1:57" ht="15.3" x14ac:dyDescent="0.7">
      <c r="A39" s="9" t="s">
        <v>252</v>
      </c>
      <c r="B39" t="s">
        <v>211</v>
      </c>
      <c r="C39" t="s">
        <v>255</v>
      </c>
      <c r="D39" t="s">
        <v>256</v>
      </c>
      <c r="E39" s="6">
        <v>4780.6499999999996</v>
      </c>
      <c r="F39" s="7">
        <v>0</v>
      </c>
      <c r="G39" s="7">
        <v>4</v>
      </c>
      <c r="H39" s="8">
        <v>14339.495729999999</v>
      </c>
      <c r="I39" s="8">
        <v>831.37723643333322</v>
      </c>
      <c r="J39" s="8">
        <v>0</v>
      </c>
      <c r="K39" s="8">
        <v>641.98272359383418</v>
      </c>
      <c r="L39" s="8">
        <v>-5368.6175808107646</v>
      </c>
      <c r="M39" s="8">
        <v>6.0276079500000004E-5</v>
      </c>
      <c r="N39" s="8">
        <v>1.116572603094827E-4</v>
      </c>
      <c r="O39" s="8">
        <v>0</v>
      </c>
      <c r="P39" s="8">
        <v>6.807807618940237E-5</v>
      </c>
      <c r="Q39" s="8">
        <v>-2.3997636638161571E-8</v>
      </c>
      <c r="R39" s="8">
        <v>41.195926799999995</v>
      </c>
      <c r="S39" s="8">
        <v>14.520387795083332</v>
      </c>
      <c r="T39" s="8">
        <v>0</v>
      </c>
      <c r="U39" s="8">
        <v>6.9591301075190364</v>
      </c>
      <c r="V39" s="8">
        <v>-5.4750256601635003</v>
      </c>
      <c r="W39" s="8">
        <v>3.4789307699999998</v>
      </c>
      <c r="X39" s="8">
        <v>1.4696785643166665</v>
      </c>
      <c r="Y39" s="8">
        <v>0</v>
      </c>
      <c r="Z39" s="8">
        <v>0.84752267255610791</v>
      </c>
      <c r="AA39" s="8">
        <v>-0.15309405702265699</v>
      </c>
      <c r="AB39" s="8">
        <v>5.4981311699999997</v>
      </c>
      <c r="AC39" s="8">
        <v>0.85700719174583329</v>
      </c>
      <c r="AD39" s="8">
        <v>0</v>
      </c>
      <c r="AE39" s="8">
        <v>0.45048016658373019</v>
      </c>
      <c r="AF39" s="8">
        <v>-2.3597829805188342</v>
      </c>
      <c r="AG39" s="8">
        <v>1.1430320999999998E-2</v>
      </c>
      <c r="AH39" s="8">
        <v>3.2450002436249995E-4</v>
      </c>
      <c r="AI39" s="8">
        <v>0</v>
      </c>
      <c r="AJ39" s="8">
        <v>1.9588502528991326E-4</v>
      </c>
      <c r="AK39" s="8">
        <v>-1.7315816514913721E-2</v>
      </c>
      <c r="AL39" s="8">
        <v>146931.17669999998</v>
      </c>
      <c r="AM39" s="8">
        <v>11249.034353666666</v>
      </c>
      <c r="AN39" s="8">
        <v>0</v>
      </c>
      <c r="AO39" s="8">
        <v>4761.4547409707584</v>
      </c>
      <c r="AP39" s="8">
        <v>-49629.201012344543</v>
      </c>
      <c r="AQ39" s="8">
        <v>152670.78245999999</v>
      </c>
      <c r="AR39" s="8">
        <v>11946.38521813333</v>
      </c>
      <c r="AS39" s="8">
        <v>0</v>
      </c>
      <c r="AT39" s="8">
        <v>9275.9703294394003</v>
      </c>
      <c r="AU39" s="8">
        <v>-43899.600624398699</v>
      </c>
      <c r="AV39" s="8">
        <v>148692.58739999999</v>
      </c>
      <c r="AW39" s="8">
        <v>11701.260008083331</v>
      </c>
      <c r="AX39" s="8">
        <v>0</v>
      </c>
      <c r="AY39" s="8">
        <v>8794.7590587695558</v>
      </c>
      <c r="AZ39" s="8">
        <v>-47827.208354774826</v>
      </c>
      <c r="BA39" s="8">
        <v>3978.1950599999996</v>
      </c>
      <c r="BB39" s="8">
        <v>245.12521005000002</v>
      </c>
      <c r="BC39" s="8">
        <v>0</v>
      </c>
      <c r="BD39" s="8">
        <v>481.21127066984394</v>
      </c>
      <c r="BE39" s="8">
        <v>3927.607730376119</v>
      </c>
    </row>
    <row r="40" spans="1:57" ht="15.3" x14ac:dyDescent="0.7">
      <c r="A40" s="9" t="s">
        <v>277</v>
      </c>
      <c r="B40" t="s">
        <v>211</v>
      </c>
      <c r="C40" t="s">
        <v>280</v>
      </c>
      <c r="D40" t="s">
        <v>281</v>
      </c>
      <c r="E40" s="6">
        <v>1295.25</v>
      </c>
      <c r="F40" s="7">
        <v>0</v>
      </c>
      <c r="G40" s="7">
        <v>4</v>
      </c>
      <c r="H40" s="8">
        <v>3832.9002465020581</v>
      </c>
      <c r="I40" s="8">
        <v>224.72814213168724</v>
      </c>
      <c r="J40" s="8">
        <v>0</v>
      </c>
      <c r="K40" s="8">
        <v>173.93620589980731</v>
      </c>
      <c r="L40" s="8">
        <v>-1454.5515613034092</v>
      </c>
      <c r="M40" s="8">
        <v>9.6489373353909452E-6</v>
      </c>
      <c r="N40" s="8">
        <v>3.0185146877277796E-5</v>
      </c>
      <c r="O40" s="8">
        <v>0</v>
      </c>
      <c r="P40" s="8">
        <v>1.8444798967572073E-5</v>
      </c>
      <c r="Q40" s="8">
        <v>-6.5018227344772732E-9</v>
      </c>
      <c r="R40" s="8">
        <v>10.329162125514404</v>
      </c>
      <c r="S40" s="8">
        <v>3.9257722566718112</v>
      </c>
      <c r="T40" s="8">
        <v>0</v>
      </c>
      <c r="U40" s="8">
        <v>1.8854786005593451</v>
      </c>
      <c r="V40" s="8">
        <v>-1.4833813364975001</v>
      </c>
      <c r="W40" s="8">
        <v>0.8809213790123458</v>
      </c>
      <c r="X40" s="8">
        <v>0.39757231287345679</v>
      </c>
      <c r="Y40" s="8">
        <v>0</v>
      </c>
      <c r="Z40" s="8">
        <v>0.2296243694117534</v>
      </c>
      <c r="AA40" s="8">
        <v>-4.1478685400227269E-2</v>
      </c>
      <c r="AB40" s="8">
        <v>1.4546051938271607</v>
      </c>
      <c r="AC40" s="8">
        <v>0.23184370416743827</v>
      </c>
      <c r="AD40" s="8">
        <v>0</v>
      </c>
      <c r="AE40" s="8">
        <v>0.12205127666061656</v>
      </c>
      <c r="AF40" s="8">
        <v>-0.63935006861347732</v>
      </c>
      <c r="AG40" s="8">
        <v>2.8455700823045264E-3</v>
      </c>
      <c r="AH40" s="8">
        <v>8.5405576635545248E-5</v>
      </c>
      <c r="AI40" s="8">
        <v>0</v>
      </c>
      <c r="AJ40" s="8">
        <v>5.307229749234104E-5</v>
      </c>
      <c r="AK40" s="8">
        <v>-4.6914773808879543E-3</v>
      </c>
      <c r="AL40" s="8">
        <v>39088.996176954737</v>
      </c>
      <c r="AM40" s="8">
        <v>3040.5684951028807</v>
      </c>
      <c r="AN40" s="8">
        <v>0</v>
      </c>
      <c r="AO40" s="8">
        <v>1290.0493140561168</v>
      </c>
      <c r="AP40" s="8">
        <v>-13446.335249649999</v>
      </c>
      <c r="AQ40" s="8">
        <v>40524.169777983538</v>
      </c>
      <c r="AR40" s="8">
        <v>3228.3070014465015</v>
      </c>
      <c r="AS40" s="8">
        <v>0</v>
      </c>
      <c r="AT40" s="8">
        <v>2513.1939316215125</v>
      </c>
      <c r="AU40" s="8">
        <v>-11893.980464738564</v>
      </c>
      <c r="AV40" s="8">
        <v>39526.310954732508</v>
      </c>
      <c r="AW40" s="8">
        <v>3162.6935399639915</v>
      </c>
      <c r="AX40" s="8">
        <v>0</v>
      </c>
      <c r="AY40" s="8">
        <v>2382.8164937552988</v>
      </c>
      <c r="AZ40" s="8">
        <v>-12958.110637993181</v>
      </c>
      <c r="BA40" s="8">
        <v>997.85882325102864</v>
      </c>
      <c r="BB40" s="8">
        <v>65.613461482510289</v>
      </c>
      <c r="BC40" s="8">
        <v>0</v>
      </c>
      <c r="BD40" s="8">
        <v>130.37743786621388</v>
      </c>
      <c r="BE40" s="8">
        <v>1064.1301732546135</v>
      </c>
    </row>
    <row r="41" spans="1:57" ht="15.3" x14ac:dyDescent="0.7">
      <c r="A41" s="9" t="s">
        <v>272</v>
      </c>
      <c r="B41" t="s">
        <v>211</v>
      </c>
      <c r="C41" t="s">
        <v>273</v>
      </c>
      <c r="D41" t="s">
        <v>274</v>
      </c>
      <c r="E41" s="6">
        <v>10605.35</v>
      </c>
      <c r="F41" s="7">
        <v>0</v>
      </c>
      <c r="G41" s="7">
        <v>4</v>
      </c>
      <c r="H41" s="8">
        <v>31293.242978614529</v>
      </c>
      <c r="I41" s="8">
        <v>1839.1459915417008</v>
      </c>
      <c r="J41" s="8">
        <v>0</v>
      </c>
      <c r="K41" s="8">
        <v>1424.1685707311494</v>
      </c>
      <c r="L41" s="8">
        <v>-11909.691874672157</v>
      </c>
      <c r="M41" s="8">
        <v>6.7470051744692748E-5</v>
      </c>
      <c r="N41" s="8">
        <v>2.4703698104957525E-4</v>
      </c>
      <c r="O41" s="8">
        <v>0</v>
      </c>
      <c r="P41" s="8">
        <v>1.5102377821327195E-4</v>
      </c>
      <c r="Q41" s="8">
        <v>-5.3236136450174524E-8</v>
      </c>
      <c r="R41" s="8">
        <v>83.137246428044705</v>
      </c>
      <c r="S41" s="8">
        <v>32.129380576086</v>
      </c>
      <c r="T41" s="8">
        <v>0</v>
      </c>
      <c r="U41" s="8">
        <v>15.438070238519245</v>
      </c>
      <c r="V41" s="8">
        <v>-12.145746579443168</v>
      </c>
      <c r="W41" s="8">
        <v>7.1064661067486039</v>
      </c>
      <c r="X41" s="8">
        <v>3.2542097935619307</v>
      </c>
      <c r="Y41" s="8">
        <v>0</v>
      </c>
      <c r="Z41" s="8">
        <v>1.8801365034865385</v>
      </c>
      <c r="AA41" s="8">
        <v>-0.33962244833761845</v>
      </c>
      <c r="AB41" s="8">
        <v>11.849652608871509</v>
      </c>
      <c r="AC41" s="8">
        <v>1.8977033634317708</v>
      </c>
      <c r="AD41" s="8">
        <v>0</v>
      </c>
      <c r="AE41" s="8">
        <v>0.99934105920298777</v>
      </c>
      <c r="AF41" s="8">
        <v>-5.2349208648291388</v>
      </c>
      <c r="AG41" s="8">
        <v>2.2865371591061452E-2</v>
      </c>
      <c r="AH41" s="8">
        <v>6.9495239604811443E-4</v>
      </c>
      <c r="AI41" s="8">
        <v>0</v>
      </c>
      <c r="AJ41" s="8">
        <v>4.3454953886153179E-4</v>
      </c>
      <c r="AK41" s="8">
        <v>-3.8413248130785616E-2</v>
      </c>
      <c r="AL41" s="8">
        <v>318813.22078145255</v>
      </c>
      <c r="AM41" s="8">
        <v>24883.378865592305</v>
      </c>
      <c r="AN41" s="8">
        <v>0</v>
      </c>
      <c r="AO41" s="8">
        <v>10562.76741387766</v>
      </c>
      <c r="AP41" s="8">
        <v>-110096.96316531606</v>
      </c>
      <c r="AQ41" s="8">
        <v>330357.29474577651</v>
      </c>
      <c r="AR41" s="8">
        <v>26418.489464146656</v>
      </c>
      <c r="AS41" s="8">
        <v>0</v>
      </c>
      <c r="AT41" s="8">
        <v>20577.727282549477</v>
      </c>
      <c r="AU41" s="8">
        <v>-97386.470350677584</v>
      </c>
      <c r="AV41" s="8">
        <v>322325.00172826817</v>
      </c>
      <c r="AW41" s="8">
        <v>25882.634935421571</v>
      </c>
      <c r="AX41" s="8">
        <v>0</v>
      </c>
      <c r="AY41" s="8">
        <v>19510.212624626718</v>
      </c>
      <c r="AZ41" s="8">
        <v>-106099.43922381084</v>
      </c>
      <c r="BA41" s="8">
        <v>8032.2930175083793</v>
      </c>
      <c r="BB41" s="8">
        <v>535.85452872508392</v>
      </c>
      <c r="BC41" s="8">
        <v>0</v>
      </c>
      <c r="BD41" s="8">
        <v>1067.5146579227574</v>
      </c>
      <c r="BE41" s="8">
        <v>8712.9688731332299</v>
      </c>
    </row>
    <row r="42" spans="1:57" ht="15.3" x14ac:dyDescent="0.7">
      <c r="A42" s="9" t="s">
        <v>231</v>
      </c>
      <c r="B42" t="s">
        <v>211</v>
      </c>
      <c r="C42" t="s">
        <v>232</v>
      </c>
      <c r="D42" t="s">
        <v>233</v>
      </c>
      <c r="E42" s="6">
        <v>1860.4499999999998</v>
      </c>
      <c r="F42" s="7">
        <v>0</v>
      </c>
      <c r="G42" s="7">
        <v>4</v>
      </c>
      <c r="H42" s="8">
        <v>5556.0569755333327</v>
      </c>
      <c r="I42" s="8">
        <v>323.29751582199998</v>
      </c>
      <c r="J42" s="8">
        <v>0</v>
      </c>
      <c r="K42" s="8">
        <v>249.83564120154136</v>
      </c>
      <c r="L42" s="8">
        <v>-2089.2649698721693</v>
      </c>
      <c r="M42" s="8">
        <v>2.0340837313333335E-5</v>
      </c>
      <c r="N42" s="8">
        <v>4.342166187876946E-5</v>
      </c>
      <c r="O42" s="8">
        <v>0</v>
      </c>
      <c r="P42" s="8">
        <v>2.6493438517058063E-5</v>
      </c>
      <c r="Q42" s="8">
        <v>-9.3389817458855375E-9</v>
      </c>
      <c r="R42" s="8">
        <v>15.643746795333334</v>
      </c>
      <c r="S42" s="8">
        <v>5.6469096533699998</v>
      </c>
      <c r="T42" s="8">
        <v>0</v>
      </c>
      <c r="U42" s="8">
        <v>2.7082328989852407</v>
      </c>
      <c r="V42" s="8">
        <v>-2.1306750106055001</v>
      </c>
      <c r="W42" s="8">
        <v>1.3251191557999999</v>
      </c>
      <c r="X42" s="8">
        <v>0.5716563702413332</v>
      </c>
      <c r="Y42" s="8">
        <v>0</v>
      </c>
      <c r="Z42" s="8">
        <v>0.32982409424597303</v>
      </c>
      <c r="AA42" s="8">
        <v>-5.9578475393053706E-2</v>
      </c>
      <c r="AB42" s="8">
        <v>2.1233266238000001</v>
      </c>
      <c r="AC42" s="8">
        <v>0.33335171216716664</v>
      </c>
      <c r="AD42" s="8">
        <v>0</v>
      </c>
      <c r="AE42" s="8">
        <v>0.17531001556706741</v>
      </c>
      <c r="AF42" s="8">
        <v>-0.91833918946299464</v>
      </c>
      <c r="AG42" s="8">
        <v>4.3310449133333326E-3</v>
      </c>
      <c r="AH42" s="8">
        <v>1.2511117984583331E-4</v>
      </c>
      <c r="AI42" s="8">
        <v>0</v>
      </c>
      <c r="AJ42" s="8">
        <v>7.6231118216271661E-5</v>
      </c>
      <c r="AK42" s="8">
        <v>-6.7386675107299707E-3</v>
      </c>
      <c r="AL42" s="8">
        <v>56844.346404666663</v>
      </c>
      <c r="AM42" s="8">
        <v>4374.3453573799989</v>
      </c>
      <c r="AN42" s="8">
        <v>0</v>
      </c>
      <c r="AO42" s="8">
        <v>1852.9799238260587</v>
      </c>
      <c r="AP42" s="8">
        <v>-19313.826994951818</v>
      </c>
      <c r="AQ42" s="8">
        <v>59022.070932733332</v>
      </c>
      <c r="AR42" s="8">
        <v>4645.1690545939991</v>
      </c>
      <c r="AS42" s="8">
        <v>0</v>
      </c>
      <c r="AT42" s="8">
        <v>3609.8603745108994</v>
      </c>
      <c r="AU42" s="8">
        <v>-17084.081031169939</v>
      </c>
      <c r="AV42" s="8">
        <v>57511.206102666656</v>
      </c>
      <c r="AW42" s="8">
        <v>4550.1484974433324</v>
      </c>
      <c r="AX42" s="8">
        <v>0</v>
      </c>
      <c r="AY42" s="8">
        <v>3422.5909637576106</v>
      </c>
      <c r="AZ42" s="8">
        <v>-18612.558916390204</v>
      </c>
      <c r="BA42" s="8">
        <v>1510.8648300666664</v>
      </c>
      <c r="BB42" s="8">
        <v>95.020557150666676</v>
      </c>
      <c r="BC42" s="8">
        <v>0</v>
      </c>
      <c r="BD42" s="8">
        <v>187.26941075328901</v>
      </c>
      <c r="BE42" s="8">
        <v>1528.477885220263</v>
      </c>
    </row>
    <row r="43" spans="1:57" ht="15.3" x14ac:dyDescent="0.7">
      <c r="A43" s="9" t="s">
        <v>226</v>
      </c>
      <c r="B43" t="s">
        <v>211</v>
      </c>
      <c r="C43" t="s">
        <v>229</v>
      </c>
      <c r="D43" t="s">
        <v>230</v>
      </c>
      <c r="E43" s="6">
        <v>15919.800000000001</v>
      </c>
      <c r="F43" s="7">
        <v>0</v>
      </c>
      <c r="G43" s="7">
        <v>4</v>
      </c>
      <c r="H43" s="8">
        <v>47146.120505827013</v>
      </c>
      <c r="I43" s="8">
        <v>2762.4760853249372</v>
      </c>
      <c r="J43" s="8">
        <v>0</v>
      </c>
      <c r="K43" s="8">
        <v>2137.8340943321768</v>
      </c>
      <c r="L43" s="8">
        <v>-17877.761008020087</v>
      </c>
      <c r="M43" s="8">
        <v>1.232412353353566E-4</v>
      </c>
      <c r="N43" s="8">
        <v>3.7104936640158169E-4</v>
      </c>
      <c r="O43" s="8">
        <v>0</v>
      </c>
      <c r="P43" s="8">
        <v>2.2670334731052219E-4</v>
      </c>
      <c r="Q43" s="8">
        <v>-7.9913312154666128E-8</v>
      </c>
      <c r="R43" s="8">
        <v>127.53361443004555</v>
      </c>
      <c r="S43" s="8">
        <v>48.257098135967126</v>
      </c>
      <c r="T43" s="8">
        <v>0</v>
      </c>
      <c r="U43" s="8">
        <v>23.174246072329407</v>
      </c>
      <c r="V43" s="8">
        <v>-18.232105154042003</v>
      </c>
      <c r="W43" s="8">
        <v>10.870196463823977</v>
      </c>
      <c r="X43" s="8">
        <v>4.8869538733715734</v>
      </c>
      <c r="Y43" s="8">
        <v>0</v>
      </c>
      <c r="Z43" s="8">
        <v>2.8222922494971874</v>
      </c>
      <c r="AA43" s="8">
        <v>-0.50981075146461152</v>
      </c>
      <c r="AB43" s="8">
        <v>17.902786231957514</v>
      </c>
      <c r="AC43" s="8">
        <v>2.8498135515362417</v>
      </c>
      <c r="AD43" s="8">
        <v>0</v>
      </c>
      <c r="AE43" s="8">
        <v>1.5001211458650328</v>
      </c>
      <c r="AF43" s="8">
        <v>-7.8581935705947403</v>
      </c>
      <c r="AG43" s="8">
        <v>3.5149420634294382E-2</v>
      </c>
      <c r="AH43" s="8">
        <v>1.0514599526929437E-3</v>
      </c>
      <c r="AI43" s="8">
        <v>0</v>
      </c>
      <c r="AJ43" s="8">
        <v>6.5230678372404623E-4</v>
      </c>
      <c r="AK43" s="8">
        <v>-5.7662521990550136E-2</v>
      </c>
      <c r="AL43" s="8">
        <v>480939.98442883161</v>
      </c>
      <c r="AM43" s="8">
        <v>37376.357817621647</v>
      </c>
      <c r="AN43" s="8">
        <v>0</v>
      </c>
      <c r="AO43" s="8">
        <v>15855.878841853366</v>
      </c>
      <c r="AP43" s="8">
        <v>-165267.68415933455</v>
      </c>
      <c r="AQ43" s="8">
        <v>498662.95180907444</v>
      </c>
      <c r="AR43" s="8">
        <v>39684.668523157408</v>
      </c>
      <c r="AS43" s="8">
        <v>0</v>
      </c>
      <c r="AT43" s="8">
        <v>30889.438141384413</v>
      </c>
      <c r="AU43" s="8">
        <v>-146187.83262115039</v>
      </c>
      <c r="AV43" s="8">
        <v>486342.73937663133</v>
      </c>
      <c r="AW43" s="8">
        <v>38877.663229432976</v>
      </c>
      <c r="AX43" s="8">
        <v>0</v>
      </c>
      <c r="AY43" s="8">
        <v>29286.980905065127</v>
      </c>
      <c r="AZ43" s="8">
        <v>-159266.95984151619</v>
      </c>
      <c r="BA43" s="8">
        <v>12320.212432443095</v>
      </c>
      <c r="BB43" s="8">
        <v>807.00529372443111</v>
      </c>
      <c r="BC43" s="8">
        <v>0</v>
      </c>
      <c r="BD43" s="8">
        <v>1602.4572363192835</v>
      </c>
      <c r="BE43" s="8">
        <v>13079.127220365797</v>
      </c>
    </row>
    <row r="44" spans="1:57" ht="15.3" x14ac:dyDescent="0.7">
      <c r="A44" s="9" t="s">
        <v>231</v>
      </c>
      <c r="B44" t="s">
        <v>211</v>
      </c>
      <c r="C44" t="s">
        <v>229</v>
      </c>
      <c r="D44" t="s">
        <v>230</v>
      </c>
      <c r="E44" s="6">
        <v>3736.6</v>
      </c>
      <c r="F44" s="7">
        <v>0</v>
      </c>
      <c r="G44" s="7">
        <v>4</v>
      </c>
      <c r="H44" s="8">
        <v>11065.854714385432</v>
      </c>
      <c r="I44" s="8">
        <v>648.39182278829878</v>
      </c>
      <c r="J44" s="8">
        <v>0</v>
      </c>
      <c r="K44" s="8">
        <v>501.77960005035317</v>
      </c>
      <c r="L44" s="8">
        <v>-4196.160867760138</v>
      </c>
      <c r="M44" s="8">
        <v>2.8926443796661608E-5</v>
      </c>
      <c r="N44" s="8">
        <v>8.7090482449286421E-5</v>
      </c>
      <c r="O44" s="8">
        <v>0</v>
      </c>
      <c r="P44" s="8">
        <v>5.3210450354935189E-5</v>
      </c>
      <c r="Q44" s="8">
        <v>-1.8756773464310193E-8</v>
      </c>
      <c r="R44" s="8">
        <v>29.933925280424891</v>
      </c>
      <c r="S44" s="8">
        <v>11.326616722248692</v>
      </c>
      <c r="T44" s="8">
        <v>0</v>
      </c>
      <c r="U44" s="8">
        <v>5.4393200840378677</v>
      </c>
      <c r="V44" s="8">
        <v>-4.2793304010473339</v>
      </c>
      <c r="W44" s="8">
        <v>2.55138733569044</v>
      </c>
      <c r="X44" s="8">
        <v>1.1470365107124598</v>
      </c>
      <c r="Y44" s="8">
        <v>0</v>
      </c>
      <c r="Z44" s="8">
        <v>0.66243151418178547</v>
      </c>
      <c r="AA44" s="8">
        <v>-0.11965972273035261</v>
      </c>
      <c r="AB44" s="8">
        <v>4.2020346382701064</v>
      </c>
      <c r="AC44" s="8">
        <v>0.66889114917714543</v>
      </c>
      <c r="AD44" s="8">
        <v>0</v>
      </c>
      <c r="AE44" s="8">
        <v>0.35209944054820291</v>
      </c>
      <c r="AF44" s="8">
        <v>-1.8444280767273649</v>
      </c>
      <c r="AG44" s="8">
        <v>8.250061253414263E-3</v>
      </c>
      <c r="AH44" s="8">
        <v>2.467923754841426E-4</v>
      </c>
      <c r="AI44" s="8">
        <v>0</v>
      </c>
      <c r="AJ44" s="8">
        <v>1.5310553700820809E-4</v>
      </c>
      <c r="AK44" s="8">
        <v>-1.3534201413955553E-2</v>
      </c>
      <c r="AL44" s="8">
        <v>112883.34940242792</v>
      </c>
      <c r="AM44" s="8">
        <v>8772.754596246501</v>
      </c>
      <c r="AN44" s="8">
        <v>0</v>
      </c>
      <c r="AO44" s="8">
        <v>3721.5968090346159</v>
      </c>
      <c r="AP44" s="8">
        <v>-38790.639871717576</v>
      </c>
      <c r="AQ44" s="8">
        <v>117043.17803802733</v>
      </c>
      <c r="AR44" s="8">
        <v>9314.5474442913819</v>
      </c>
      <c r="AS44" s="8">
        <v>0</v>
      </c>
      <c r="AT44" s="8">
        <v>7250.1837057687271</v>
      </c>
      <c r="AU44" s="8">
        <v>-34312.331522518529</v>
      </c>
      <c r="AV44" s="8">
        <v>114151.45164855842</v>
      </c>
      <c r="AW44" s="8">
        <v>9125.1320005966936</v>
      </c>
      <c r="AX44" s="8">
        <v>0</v>
      </c>
      <c r="AY44" s="8">
        <v>6874.0645516819523</v>
      </c>
      <c r="AZ44" s="8">
        <v>-37382.185840513659</v>
      </c>
      <c r="BA44" s="8">
        <v>2891.7263894688922</v>
      </c>
      <c r="BB44" s="8">
        <v>189.41544369468895</v>
      </c>
      <c r="BC44" s="8">
        <v>0</v>
      </c>
      <c r="BD44" s="8">
        <v>376.11915408677459</v>
      </c>
      <c r="BE44" s="8">
        <v>3069.8543179951275</v>
      </c>
    </row>
    <row r="45" spans="1:57" ht="15.3" x14ac:dyDescent="0.7">
      <c r="A45" s="9" t="s">
        <v>252</v>
      </c>
      <c r="B45" t="s">
        <v>211</v>
      </c>
      <c r="C45" t="s">
        <v>257</v>
      </c>
      <c r="D45" t="s">
        <v>258</v>
      </c>
      <c r="E45" s="6">
        <v>1538.6000000000001</v>
      </c>
      <c r="F45" s="7">
        <v>0</v>
      </c>
      <c r="G45" s="7">
        <v>4</v>
      </c>
      <c r="H45" s="8">
        <v>4603.4279802970304</v>
      </c>
      <c r="I45" s="8">
        <v>267.45386389185916</v>
      </c>
      <c r="J45" s="8">
        <v>0</v>
      </c>
      <c r="K45" s="8">
        <v>206.61512943249838</v>
      </c>
      <c r="L45" s="8">
        <v>-1727.8309455482924</v>
      </c>
      <c r="M45" s="8">
        <v>1.7916159148514855E-5</v>
      </c>
      <c r="N45" s="8">
        <v>3.5920839596146251E-5</v>
      </c>
      <c r="O45" s="8">
        <v>0</v>
      </c>
      <c r="P45" s="8">
        <v>2.1910185440267432E-5</v>
      </c>
      <c r="Q45" s="8">
        <v>-7.7233773088336109E-9</v>
      </c>
      <c r="R45" s="8">
        <v>13.073735555445545</v>
      </c>
      <c r="S45" s="8">
        <v>4.6713810194433449</v>
      </c>
      <c r="T45" s="8">
        <v>0</v>
      </c>
      <c r="U45" s="8">
        <v>2.2397200346038284</v>
      </c>
      <c r="V45" s="8">
        <v>-1.762077223960667</v>
      </c>
      <c r="W45" s="8">
        <v>1.1059738622772279</v>
      </c>
      <c r="X45" s="8">
        <v>0.47286317753388341</v>
      </c>
      <c r="Y45" s="8">
        <v>0</v>
      </c>
      <c r="Z45" s="8">
        <v>0.27276591760426466</v>
      </c>
      <c r="AA45" s="8">
        <v>-4.9271650536027549E-2</v>
      </c>
      <c r="AB45" s="8">
        <v>1.761737369207921</v>
      </c>
      <c r="AC45" s="8">
        <v>0.27574064543096816</v>
      </c>
      <c r="AD45" s="8">
        <v>0</v>
      </c>
      <c r="AE45" s="8">
        <v>0.1449821225786718</v>
      </c>
      <c r="AF45" s="8">
        <v>-0.75947038453479743</v>
      </c>
      <c r="AG45" s="8">
        <v>3.62294599009901E-3</v>
      </c>
      <c r="AH45" s="8">
        <v>1.0387900935099009E-4</v>
      </c>
      <c r="AI45" s="8">
        <v>0</v>
      </c>
      <c r="AJ45" s="8">
        <v>6.3043456415144515E-5</v>
      </c>
      <c r="AK45" s="8">
        <v>-5.5729064645699345E-3</v>
      </c>
      <c r="AL45" s="8">
        <v>47128.4072069307</v>
      </c>
      <c r="AM45" s="8">
        <v>3618.7809965137521</v>
      </c>
      <c r="AN45" s="8">
        <v>0</v>
      </c>
      <c r="AO45" s="8">
        <v>1532.4222154848421</v>
      </c>
      <c r="AP45" s="8">
        <v>-15972.616417766061</v>
      </c>
      <c r="AQ45" s="8">
        <v>48949.027255148518</v>
      </c>
      <c r="AR45" s="8">
        <v>3842.9496635737078</v>
      </c>
      <c r="AS45" s="8">
        <v>0</v>
      </c>
      <c r="AT45" s="8">
        <v>2985.3697611988878</v>
      </c>
      <c r="AU45" s="8">
        <v>-14128.607097507631</v>
      </c>
      <c r="AV45" s="8">
        <v>47686.439146534656</v>
      </c>
      <c r="AW45" s="8">
        <v>3764.2362966875689</v>
      </c>
      <c r="AX45" s="8">
        <v>0</v>
      </c>
      <c r="AY45" s="8">
        <v>2830.4971683396275</v>
      </c>
      <c r="AZ45" s="8">
        <v>-15392.664757858567</v>
      </c>
      <c r="BA45" s="8">
        <v>1262.5881086138613</v>
      </c>
      <c r="BB45" s="8">
        <v>78.71336688613863</v>
      </c>
      <c r="BC45" s="8">
        <v>0</v>
      </c>
      <c r="BD45" s="8">
        <v>154.87259285926015</v>
      </c>
      <c r="BE45" s="8">
        <v>1264.0576603509351</v>
      </c>
    </row>
    <row r="46" spans="1:57" ht="15.3" x14ac:dyDescent="0.7">
      <c r="A46" s="9" t="s">
        <v>252</v>
      </c>
      <c r="B46" t="s">
        <v>211</v>
      </c>
      <c r="C46" t="s">
        <v>259</v>
      </c>
      <c r="D46" t="s">
        <v>260</v>
      </c>
      <c r="E46" s="6">
        <v>16885.349999999999</v>
      </c>
      <c r="F46" s="7">
        <v>0</v>
      </c>
      <c r="G46" s="7">
        <v>4</v>
      </c>
      <c r="H46" s="8">
        <v>50356.857679285713</v>
      </c>
      <c r="I46" s="8">
        <v>2933.5355429928568</v>
      </c>
      <c r="J46" s="8">
        <v>0</v>
      </c>
      <c r="K46" s="8">
        <v>2267.4956296393057</v>
      </c>
      <c r="L46" s="8">
        <v>-18962.063080991717</v>
      </c>
      <c r="M46" s="8">
        <v>1.7569608707142855E-4</v>
      </c>
      <c r="N46" s="8">
        <v>3.9400364142186747E-4</v>
      </c>
      <c r="O46" s="8">
        <v>0</v>
      </c>
      <c r="P46" s="8">
        <v>2.4045310654089406E-4</v>
      </c>
      <c r="Q46" s="8">
        <v>-8.4760125465821894E-8</v>
      </c>
      <c r="R46" s="8">
        <v>140.87125879285713</v>
      </c>
      <c r="S46" s="8">
        <v>51.239960144178568</v>
      </c>
      <c r="T46" s="8">
        <v>0</v>
      </c>
      <c r="U46" s="8">
        <v>24.579784665473642</v>
      </c>
      <c r="V46" s="8">
        <v>-19.337898513976498</v>
      </c>
      <c r="W46" s="8">
        <v>11.944455370714284</v>
      </c>
      <c r="X46" s="8">
        <v>5.1875016817571424</v>
      </c>
      <c r="Y46" s="8">
        <v>0</v>
      </c>
      <c r="Z46" s="8">
        <v>2.9934667794223122</v>
      </c>
      <c r="AA46" s="8">
        <v>-0.54073122603569002</v>
      </c>
      <c r="AB46" s="8">
        <v>19.224453413571428</v>
      </c>
      <c r="AC46" s="8">
        <v>3.0250157459232141</v>
      </c>
      <c r="AD46" s="8">
        <v>0</v>
      </c>
      <c r="AE46" s="8">
        <v>1.5911048248302195</v>
      </c>
      <c r="AF46" s="8">
        <v>-8.3347999853793304</v>
      </c>
      <c r="AG46" s="8">
        <v>3.8972995928571418E-2</v>
      </c>
      <c r="AH46" s="8">
        <v>1.1321492494232141E-3</v>
      </c>
      <c r="AI46" s="8">
        <v>0</v>
      </c>
      <c r="AJ46" s="8">
        <v>6.9186976912742767E-4</v>
      </c>
      <c r="AK46" s="8">
        <v>-6.1159805129030236E-2</v>
      </c>
      <c r="AL46" s="8">
        <v>514955.73520714277</v>
      </c>
      <c r="AM46" s="8">
        <v>39691.730232071423</v>
      </c>
      <c r="AN46" s="8">
        <v>0</v>
      </c>
      <c r="AO46" s="8">
        <v>16817.551966877014</v>
      </c>
      <c r="AP46" s="8">
        <v>-175291.3158908918</v>
      </c>
      <c r="AQ46" s="8">
        <v>534560.67184071429</v>
      </c>
      <c r="AR46" s="8">
        <v>42148.112586207128</v>
      </c>
      <c r="AS46" s="8">
        <v>0</v>
      </c>
      <c r="AT46" s="8">
        <v>32762.909981320445</v>
      </c>
      <c r="AU46" s="8">
        <v>-155054.25442213728</v>
      </c>
      <c r="AV46" s="8">
        <v>520954.85884285712</v>
      </c>
      <c r="AW46" s="8">
        <v>41286.77801767856</v>
      </c>
      <c r="AX46" s="8">
        <v>0</v>
      </c>
      <c r="AY46" s="8">
        <v>31063.262291319072</v>
      </c>
      <c r="AZ46" s="8">
        <v>-168926.64231711108</v>
      </c>
      <c r="BA46" s="8">
        <v>13605.812997857141</v>
      </c>
      <c r="BB46" s="8">
        <v>861.33456852857137</v>
      </c>
      <c r="BC46" s="8">
        <v>0</v>
      </c>
      <c r="BD46" s="8">
        <v>1699.6476900013699</v>
      </c>
      <c r="BE46" s="8">
        <v>13872.387894973779</v>
      </c>
    </row>
    <row r="47" spans="1:57" ht="15.3" x14ac:dyDescent="0.7">
      <c r="A47" s="9" t="s">
        <v>277</v>
      </c>
      <c r="B47" t="s">
        <v>211</v>
      </c>
      <c r="C47" t="s">
        <v>278</v>
      </c>
      <c r="D47" t="s">
        <v>279</v>
      </c>
      <c r="E47" s="6">
        <v>698.65</v>
      </c>
      <c r="F47" s="7">
        <v>0</v>
      </c>
      <c r="G47" s="7">
        <v>4</v>
      </c>
      <c r="H47" s="8">
        <v>2059.0714637118645</v>
      </c>
      <c r="I47" s="8">
        <v>121.13328088156308</v>
      </c>
      <c r="J47" s="8">
        <v>0</v>
      </c>
      <c r="K47" s="8">
        <v>93.82013530353241</v>
      </c>
      <c r="L47" s="8">
        <v>-784.57629670305107</v>
      </c>
      <c r="M47" s="8">
        <v>4.132621323728813E-6</v>
      </c>
      <c r="N47" s="8">
        <v>1.6270965715353806E-5</v>
      </c>
      <c r="O47" s="8">
        <v>0</v>
      </c>
      <c r="P47" s="8">
        <v>9.9490127764479658E-6</v>
      </c>
      <c r="Q47" s="8">
        <v>-3.5070437779907715E-9</v>
      </c>
      <c r="R47" s="8">
        <v>5.4379671422033899</v>
      </c>
      <c r="S47" s="8">
        <v>2.1162025596164784</v>
      </c>
      <c r="T47" s="8">
        <v>0</v>
      </c>
      <c r="U47" s="8">
        <v>1.0170157299986771</v>
      </c>
      <c r="V47" s="8">
        <v>-0.8001269027168334</v>
      </c>
      <c r="W47" s="8">
        <v>0.46527413815254243</v>
      </c>
      <c r="X47" s="8">
        <v>0.21434920088708095</v>
      </c>
      <c r="Y47" s="8">
        <v>0</v>
      </c>
      <c r="Z47" s="8">
        <v>0.12385799319785486</v>
      </c>
      <c r="AA47" s="8">
        <v>-2.2373351518910466E-2</v>
      </c>
      <c r="AB47" s="8">
        <v>0.7789845662881355</v>
      </c>
      <c r="AC47" s="8">
        <v>0.12499888231982581</v>
      </c>
      <c r="AD47" s="8">
        <v>0</v>
      </c>
      <c r="AE47" s="8">
        <v>6.5833718926029544E-2</v>
      </c>
      <c r="AF47" s="8">
        <v>-0.34486155216120895</v>
      </c>
      <c r="AG47" s="8">
        <v>1.4945662898305085E-3</v>
      </c>
      <c r="AH47" s="8">
        <v>4.5664080760805082E-5</v>
      </c>
      <c r="AI47" s="8">
        <v>0</v>
      </c>
      <c r="AJ47" s="8">
        <v>2.8626875617080921E-5</v>
      </c>
      <c r="AK47" s="8">
        <v>-2.5305544660547147E-3</v>
      </c>
      <c r="AL47" s="8">
        <v>20968.871383220336</v>
      </c>
      <c r="AM47" s="8">
        <v>1638.9092560544254</v>
      </c>
      <c r="AN47" s="8">
        <v>0</v>
      </c>
      <c r="AO47" s="8">
        <v>695.84478152117822</v>
      </c>
      <c r="AP47" s="8">
        <v>-7252.871740720303</v>
      </c>
      <c r="AQ47" s="8">
        <v>21723.761760898306</v>
      </c>
      <c r="AR47" s="8">
        <v>1739.9819329200939</v>
      </c>
      <c r="AS47" s="8">
        <v>0</v>
      </c>
      <c r="AT47" s="8">
        <v>1355.6015752382705</v>
      </c>
      <c r="AU47" s="8">
        <v>-6415.5409779498923</v>
      </c>
      <c r="AV47" s="8">
        <v>21198.353041016948</v>
      </c>
      <c r="AW47" s="8">
        <v>1704.7187322712803</v>
      </c>
      <c r="AX47" s="8">
        <v>0</v>
      </c>
      <c r="AY47" s="8">
        <v>1285.2767754195247</v>
      </c>
      <c r="AZ47" s="8">
        <v>-6989.5263441296547</v>
      </c>
      <c r="BA47" s="8">
        <v>525.40871988135586</v>
      </c>
      <c r="BB47" s="8">
        <v>35.263200648813566</v>
      </c>
      <c r="BC47" s="8">
        <v>0</v>
      </c>
      <c r="BD47" s="8">
        <v>70.324799818745674</v>
      </c>
      <c r="BE47" s="8">
        <v>573.98536617976129</v>
      </c>
    </row>
    <row r="48" spans="1:57" ht="15.3" x14ac:dyDescent="0.7">
      <c r="A48" s="9" t="s">
        <v>272</v>
      </c>
      <c r="B48" t="s">
        <v>211</v>
      </c>
      <c r="C48" t="s">
        <v>275</v>
      </c>
      <c r="D48" t="s">
        <v>276</v>
      </c>
      <c r="E48" s="6">
        <v>6711.75</v>
      </c>
      <c r="F48" s="7">
        <v>0</v>
      </c>
      <c r="G48" s="7">
        <v>4</v>
      </c>
      <c r="H48" s="8">
        <v>19831.264580733474</v>
      </c>
      <c r="I48" s="8">
        <v>1164.1990968073346</v>
      </c>
      <c r="J48" s="8">
        <v>0</v>
      </c>
      <c r="K48" s="8">
        <v>901.30579420809238</v>
      </c>
      <c r="L48" s="8">
        <v>-7537.22172675403</v>
      </c>
      <c r="M48" s="8">
        <v>4.6141339834710744E-5</v>
      </c>
      <c r="N48" s="8">
        <v>1.5637536591867998E-4</v>
      </c>
      <c r="O48" s="8">
        <v>0</v>
      </c>
      <c r="P48" s="8">
        <v>9.5577594650146191E-5</v>
      </c>
      <c r="Q48" s="8">
        <v>-3.3691263260473141E-8</v>
      </c>
      <c r="R48" s="8">
        <v>53.04333466580578</v>
      </c>
      <c r="S48" s="8">
        <v>20.337833002908056</v>
      </c>
      <c r="T48" s="8">
        <v>0</v>
      </c>
      <c r="U48" s="8">
        <v>9.7702072938075162</v>
      </c>
      <c r="V48" s="8">
        <v>-7.6866123800325008</v>
      </c>
      <c r="W48" s="8">
        <v>4.5291845840392568</v>
      </c>
      <c r="X48" s="8">
        <v>2.0597915410903926</v>
      </c>
      <c r="Y48" s="8">
        <v>0</v>
      </c>
      <c r="Z48" s="8">
        <v>1.1898717324063586</v>
      </c>
      <c r="AA48" s="8">
        <v>-0.21493500616481404</v>
      </c>
      <c r="AB48" s="8">
        <v>7.5172723247417359</v>
      </c>
      <c r="AC48" s="8">
        <v>1.2011696484349175</v>
      </c>
      <c r="AD48" s="8">
        <v>0</v>
      </c>
      <c r="AE48" s="8">
        <v>0.63244752451410402</v>
      </c>
      <c r="AF48" s="8">
        <v>-3.3129958100880188</v>
      </c>
      <c r="AG48" s="8">
        <v>1.4600136337809917E-2</v>
      </c>
      <c r="AH48" s="8">
        <v>4.411052653155992E-4</v>
      </c>
      <c r="AI48" s="8">
        <v>0</v>
      </c>
      <c r="AJ48" s="8">
        <v>2.7501099609667629E-4</v>
      </c>
      <c r="AK48" s="8">
        <v>-2.4310382791873947E-2</v>
      </c>
      <c r="AL48" s="8">
        <v>202136.42962654959</v>
      </c>
      <c r="AM48" s="8">
        <v>15751.516696265497</v>
      </c>
      <c r="AN48" s="8">
        <v>0</v>
      </c>
      <c r="AO48" s="8">
        <v>6684.8009910180599</v>
      </c>
      <c r="AP48" s="8">
        <v>-69676.464475459084</v>
      </c>
      <c r="AQ48" s="8">
        <v>209504.0216059401</v>
      </c>
      <c r="AR48" s="8">
        <v>16723.6513350594</v>
      </c>
      <c r="AS48" s="8">
        <v>0</v>
      </c>
      <c r="AT48" s="8">
        <v>13022.914009311475</v>
      </c>
      <c r="AU48" s="8">
        <v>-61632.444226372565</v>
      </c>
      <c r="AV48" s="8">
        <v>204379.47151549588</v>
      </c>
      <c r="AW48" s="8">
        <v>16384.116036404957</v>
      </c>
      <c r="AX48" s="8">
        <v>0</v>
      </c>
      <c r="AY48" s="8">
        <v>12347.321831277457</v>
      </c>
      <c r="AZ48" s="8">
        <v>-67146.573305964659</v>
      </c>
      <c r="BA48" s="8">
        <v>5124.5500904442142</v>
      </c>
      <c r="BB48" s="8">
        <v>339.53529865444216</v>
      </c>
      <c r="BC48" s="8">
        <v>0</v>
      </c>
      <c r="BD48" s="8">
        <v>675.59217803401737</v>
      </c>
      <c r="BE48" s="8">
        <v>5514.1290795920886</v>
      </c>
    </row>
    <row r="49" spans="1:57" ht="15.3" x14ac:dyDescent="0.7">
      <c r="A49" s="9" t="s">
        <v>284</v>
      </c>
      <c r="B49" t="s">
        <v>211</v>
      </c>
      <c r="C49" t="s">
        <v>285</v>
      </c>
      <c r="D49" t="s">
        <v>286</v>
      </c>
      <c r="E49" s="6">
        <v>675.09999999999991</v>
      </c>
      <c r="F49" s="7">
        <v>0</v>
      </c>
      <c r="G49" s="7">
        <v>4</v>
      </c>
      <c r="H49" s="8">
        <v>1882.4081464722219</v>
      </c>
      <c r="I49" s="8">
        <v>61.224937142499989</v>
      </c>
      <c r="J49" s="8">
        <v>0</v>
      </c>
      <c r="K49" s="8">
        <v>90.657658832626822</v>
      </c>
      <c r="L49" s="8">
        <v>-758.1428462525887</v>
      </c>
      <c r="M49" s="8">
        <v>3.3146547372222223E-6</v>
      </c>
      <c r="N49" s="8">
        <v>6.8830216954173997E-6</v>
      </c>
      <c r="O49" s="8">
        <v>0</v>
      </c>
      <c r="P49" s="8">
        <v>9.6136527952193806E-6</v>
      </c>
      <c r="Q49" s="8">
        <v>-5.0459367802932043E-9</v>
      </c>
      <c r="R49" s="8">
        <v>6.0836505230555549</v>
      </c>
      <c r="S49" s="8">
        <v>0.8991814760883331</v>
      </c>
      <c r="T49" s="8">
        <v>0</v>
      </c>
      <c r="U49" s="8">
        <v>0.98273430089759795</v>
      </c>
      <c r="V49" s="8">
        <v>-0.77336273822386092</v>
      </c>
      <c r="W49" s="8">
        <v>0.55242814158333331</v>
      </c>
      <c r="X49" s="8">
        <v>9.1842177358055527E-2</v>
      </c>
      <c r="Y49" s="8">
        <v>0</v>
      </c>
      <c r="Z49" s="8">
        <v>0.11968300466309569</v>
      </c>
      <c r="AA49" s="8">
        <v>-2.1634481523334366E-2</v>
      </c>
      <c r="AB49" s="8">
        <v>0.8882566365833332</v>
      </c>
      <c r="AC49" s="8">
        <v>5.6987146164611098E-2</v>
      </c>
      <c r="AD49" s="8">
        <v>0</v>
      </c>
      <c r="AE49" s="8">
        <v>6.3614604804927408E-2</v>
      </c>
      <c r="AF49" s="8">
        <v>-0.33324569427743739</v>
      </c>
      <c r="AG49" s="8">
        <v>3.9389647138888886E-3</v>
      </c>
      <c r="AH49" s="8">
        <v>5.5462866753888875E-5</v>
      </c>
      <c r="AI49" s="8">
        <v>0</v>
      </c>
      <c r="AJ49" s="8">
        <v>2.766192475358381E-5</v>
      </c>
      <c r="AK49" s="8">
        <v>-2.4453172021682416E-3</v>
      </c>
      <c r="AL49" s="8">
        <v>18247.23476861111</v>
      </c>
      <c r="AM49" s="8">
        <v>787.02499777499997</v>
      </c>
      <c r="AN49" s="8">
        <v>0</v>
      </c>
      <c r="AO49" s="8">
        <v>672.38933944743053</v>
      </c>
      <c r="AP49" s="8">
        <v>-7008.5714603836977</v>
      </c>
      <c r="AQ49" s="8">
        <v>18770.493714472221</v>
      </c>
      <c r="AR49" s="8">
        <v>829.74041892316677</v>
      </c>
      <c r="AS49" s="8">
        <v>0</v>
      </c>
      <c r="AT49" s="8">
        <v>1309.9071401178792</v>
      </c>
      <c r="AU49" s="8">
        <v>-6199.495062689155</v>
      </c>
      <c r="AV49" s="8">
        <v>18334.542076111109</v>
      </c>
      <c r="AW49" s="8">
        <v>812.58820310555564</v>
      </c>
      <c r="AX49" s="8">
        <v>0</v>
      </c>
      <c r="AY49" s="8">
        <v>1241.9528391694282</v>
      </c>
      <c r="AZ49" s="8">
        <v>-6754.1127735678328</v>
      </c>
      <c r="BA49" s="8">
        <v>435.95163836111107</v>
      </c>
      <c r="BB49" s="8">
        <v>17.152215817611108</v>
      </c>
      <c r="BC49" s="8">
        <v>0</v>
      </c>
      <c r="BD49" s="8">
        <v>67.954300948450864</v>
      </c>
      <c r="BE49" s="8">
        <v>554.61771087867851</v>
      </c>
    </row>
    <row r="50" spans="1:57" ht="15.3" x14ac:dyDescent="0.7">
      <c r="A50" s="9" t="s">
        <v>252</v>
      </c>
      <c r="B50" t="s">
        <v>211</v>
      </c>
      <c r="C50" t="s">
        <v>261</v>
      </c>
      <c r="D50" t="s">
        <v>262</v>
      </c>
      <c r="E50" s="6">
        <v>5824.7</v>
      </c>
      <c r="F50" s="7">
        <v>0</v>
      </c>
      <c r="G50" s="7">
        <v>4</v>
      </c>
      <c r="H50" s="8">
        <v>17394.795136722532</v>
      </c>
      <c r="I50" s="8">
        <v>1012.1792339894475</v>
      </c>
      <c r="J50" s="8">
        <v>0</v>
      </c>
      <c r="K50" s="8">
        <v>782.18584713731525</v>
      </c>
      <c r="L50" s="8">
        <v>-6541.0742938613921</v>
      </c>
      <c r="M50" s="8">
        <v>6.366809276163873E-5</v>
      </c>
      <c r="N50" s="8">
        <v>1.3594446194526197E-4</v>
      </c>
      <c r="O50" s="8">
        <v>0</v>
      </c>
      <c r="P50" s="8">
        <v>8.2945702023869551E-5</v>
      </c>
      <c r="Q50" s="8">
        <v>-2.9238499812012949E-8</v>
      </c>
      <c r="R50" s="8">
        <v>48.975596143761635</v>
      </c>
      <c r="S50" s="8">
        <v>17.679335546159837</v>
      </c>
      <c r="T50" s="8">
        <v>0</v>
      </c>
      <c r="U50" s="8">
        <v>8.4789401310002059</v>
      </c>
      <c r="V50" s="8">
        <v>-6.6707209192796668</v>
      </c>
      <c r="W50" s="8">
        <v>4.1485465813407822</v>
      </c>
      <c r="X50" s="8">
        <v>1.7897413416911854</v>
      </c>
      <c r="Y50" s="8">
        <v>0</v>
      </c>
      <c r="Z50" s="8">
        <v>1.0326138309304305</v>
      </c>
      <c r="AA50" s="8">
        <v>-0.18652839131496141</v>
      </c>
      <c r="AB50" s="8">
        <v>6.6476357433519562</v>
      </c>
      <c r="AC50" s="8">
        <v>1.0436573147307417</v>
      </c>
      <c r="AD50" s="8">
        <v>0</v>
      </c>
      <c r="AE50" s="8">
        <v>0.54886089261925752</v>
      </c>
      <c r="AF50" s="8">
        <v>-2.8751378843103041</v>
      </c>
      <c r="AG50" s="8">
        <v>1.3559077247672252E-2</v>
      </c>
      <c r="AH50" s="8">
        <v>3.9169263825172249E-4</v>
      </c>
      <c r="AI50" s="8">
        <v>0</v>
      </c>
      <c r="AJ50" s="8">
        <v>2.3866451357161848E-4</v>
      </c>
      <c r="AK50" s="8">
        <v>-2.1097431615871892E-2</v>
      </c>
      <c r="AL50" s="8">
        <v>177966.75573891992</v>
      </c>
      <c r="AM50" s="8">
        <v>13695.191628500312</v>
      </c>
      <c r="AN50" s="8">
        <v>0</v>
      </c>
      <c r="AO50" s="8">
        <v>5801.3126729069008</v>
      </c>
      <c r="AP50" s="8">
        <v>-60467.762152971511</v>
      </c>
      <c r="AQ50" s="8">
        <v>184784.50960119179</v>
      </c>
      <c r="AR50" s="8">
        <v>14543.084219167471</v>
      </c>
      <c r="AS50" s="8">
        <v>0</v>
      </c>
      <c r="AT50" s="8">
        <v>11301.756953110074</v>
      </c>
      <c r="AU50" s="8">
        <v>-53486.869726278877</v>
      </c>
      <c r="AV50" s="8">
        <v>180054.47139590315</v>
      </c>
      <c r="AW50" s="8">
        <v>14245.595498014585</v>
      </c>
      <c r="AX50" s="8">
        <v>0</v>
      </c>
      <c r="AY50" s="8">
        <v>10715.45356585716</v>
      </c>
      <c r="AZ50" s="8">
        <v>-58272.230869036001</v>
      </c>
      <c r="BA50" s="8">
        <v>4730.0382052886398</v>
      </c>
      <c r="BB50" s="8">
        <v>297.4887211528864</v>
      </c>
      <c r="BC50" s="8">
        <v>0</v>
      </c>
      <c r="BD50" s="8">
        <v>586.30338725291335</v>
      </c>
      <c r="BE50" s="8">
        <v>4785.3611427571104</v>
      </c>
    </row>
    <row r="51" spans="1:57" ht="15.3" x14ac:dyDescent="0.7">
      <c r="A51" s="9" t="s">
        <v>252</v>
      </c>
      <c r="B51" t="s">
        <v>211</v>
      </c>
      <c r="C51" t="s">
        <v>263</v>
      </c>
      <c r="D51" t="s">
        <v>264</v>
      </c>
      <c r="E51" s="6">
        <v>10573.949999999999</v>
      </c>
      <c r="F51" s="7">
        <v>0</v>
      </c>
      <c r="G51" s="7">
        <v>4</v>
      </c>
      <c r="H51" s="8">
        <v>31486.676527242922</v>
      </c>
      <c r="I51" s="8">
        <v>1836.5615600057624</v>
      </c>
      <c r="J51" s="8">
        <v>0</v>
      </c>
      <c r="K51" s="8">
        <v>1419.9519354366084</v>
      </c>
      <c r="L51" s="8">
        <v>-11874.430018640558</v>
      </c>
      <c r="M51" s="8">
        <v>1.0390221709314458E-4</v>
      </c>
      <c r="N51" s="8">
        <v>2.4667188070296461E-4</v>
      </c>
      <c r="O51" s="8">
        <v>0</v>
      </c>
      <c r="P51" s="8">
        <v>1.5057663157163381E-4</v>
      </c>
      <c r="Q51" s="8">
        <v>-5.3078516505096281E-8</v>
      </c>
      <c r="R51" s="8">
        <v>87.453878441579718</v>
      </c>
      <c r="S51" s="8">
        <v>32.079880698999126</v>
      </c>
      <c r="T51" s="8">
        <v>0</v>
      </c>
      <c r="U51" s="8">
        <v>15.39236166638447</v>
      </c>
      <c r="V51" s="8">
        <v>-12.109785819770499</v>
      </c>
      <c r="W51" s="8">
        <v>7.4233793514456039</v>
      </c>
      <c r="X51" s="8">
        <v>3.2479543660311223</v>
      </c>
      <c r="Y51" s="8">
        <v>0</v>
      </c>
      <c r="Z51" s="8">
        <v>1.8745698521068592</v>
      </c>
      <c r="AA51" s="8">
        <v>-0.33861690444912806</v>
      </c>
      <c r="AB51" s="8">
        <v>12.006643008375557</v>
      </c>
      <c r="AC51" s="8">
        <v>1.8940054455545887</v>
      </c>
      <c r="AD51" s="8">
        <v>0</v>
      </c>
      <c r="AE51" s="8">
        <v>0.99638224037485146</v>
      </c>
      <c r="AF51" s="8">
        <v>-5.2194214692263872</v>
      </c>
      <c r="AG51" s="8">
        <v>2.4175422017883752E-2</v>
      </c>
      <c r="AH51" s="8">
        <v>7.0667229726633751E-4</v>
      </c>
      <c r="AI51" s="8">
        <v>0</v>
      </c>
      <c r="AJ51" s="8">
        <v>4.3326293771020225E-4</v>
      </c>
      <c r="AK51" s="8">
        <v>-3.8299515345794385E-2</v>
      </c>
      <c r="AL51" s="8">
        <v>321816.13540417282</v>
      </c>
      <c r="AM51" s="8">
        <v>24849.173380708395</v>
      </c>
      <c r="AN51" s="8">
        <v>0</v>
      </c>
      <c r="AO51" s="8">
        <v>10531.493491112662</v>
      </c>
      <c r="AP51" s="8">
        <v>-109770.99140168817</v>
      </c>
      <c r="AQ51" s="8">
        <v>333983.29759211623</v>
      </c>
      <c r="AR51" s="8">
        <v>26386.311545854489</v>
      </c>
      <c r="AS51" s="8">
        <v>0</v>
      </c>
      <c r="AT51" s="8">
        <v>20516.801369055618</v>
      </c>
      <c r="AU51" s="8">
        <v>-97098.131430320282</v>
      </c>
      <c r="AV51" s="8">
        <v>325536.33781877789</v>
      </c>
      <c r="AW51" s="8">
        <v>25847.659073771109</v>
      </c>
      <c r="AX51" s="8">
        <v>0</v>
      </c>
      <c r="AY51" s="8">
        <v>19452.447376293254</v>
      </c>
      <c r="AZ51" s="8">
        <v>-105785.30320834432</v>
      </c>
      <c r="BA51" s="8">
        <v>8446.9597733382998</v>
      </c>
      <c r="BB51" s="8">
        <v>538.65247208338303</v>
      </c>
      <c r="BC51" s="8">
        <v>0</v>
      </c>
      <c r="BD51" s="8">
        <v>1064.3539927623642</v>
      </c>
      <c r="BE51" s="8">
        <v>8687.1717780240269</v>
      </c>
    </row>
    <row r="52" spans="1:57" ht="15.3" x14ac:dyDescent="0.7">
      <c r="A52" s="9" t="s">
        <v>267</v>
      </c>
      <c r="B52" t="s">
        <v>211</v>
      </c>
      <c r="C52" t="s">
        <v>263</v>
      </c>
      <c r="D52" t="s">
        <v>264</v>
      </c>
      <c r="E52" s="6">
        <v>5903.1999999999925</v>
      </c>
      <c r="F52" s="7">
        <v>0</v>
      </c>
      <c r="G52" s="7">
        <v>4</v>
      </c>
      <c r="H52" s="8">
        <v>17578.307905335299</v>
      </c>
      <c r="I52" s="8">
        <v>1025.3112792311297</v>
      </c>
      <c r="J52" s="8">
        <v>0</v>
      </c>
      <c r="K52" s="8">
        <v>792.72743537366614</v>
      </c>
      <c r="L52" s="8">
        <v>-6629.2289339403778</v>
      </c>
      <c r="M52" s="8">
        <v>5.8006286008941817E-5</v>
      </c>
      <c r="N52" s="8">
        <v>1.3771139887797267E-4</v>
      </c>
      <c r="O52" s="8">
        <v>0</v>
      </c>
      <c r="P52" s="8">
        <v>8.4063568627964726E-5</v>
      </c>
      <c r="Q52" s="8">
        <v>-2.9632549674708505E-8</v>
      </c>
      <c r="R52" s="8">
        <v>48.823546093591588</v>
      </c>
      <c r="S52" s="8">
        <v>17.909480538713673</v>
      </c>
      <c r="T52" s="8">
        <v>0</v>
      </c>
      <c r="U52" s="8">
        <v>8.5932115613371263</v>
      </c>
      <c r="V52" s="8">
        <v>-6.7606228184613251</v>
      </c>
      <c r="W52" s="8">
        <v>4.1443068094187732</v>
      </c>
      <c r="X52" s="8">
        <v>1.8132603439164077</v>
      </c>
      <c r="Y52" s="8">
        <v>0</v>
      </c>
      <c r="Z52" s="8">
        <v>1.0465304593796263</v>
      </c>
      <c r="AA52" s="8">
        <v>-0.18904225103618708</v>
      </c>
      <c r="AB52" s="8">
        <v>6.7030404916840451</v>
      </c>
      <c r="AC52" s="8">
        <v>1.0573809168946171</v>
      </c>
      <c r="AD52" s="8">
        <v>0</v>
      </c>
      <c r="AE52" s="8">
        <v>0.55625793968959725</v>
      </c>
      <c r="AF52" s="8">
        <v>-2.9138863733171778</v>
      </c>
      <c r="AG52" s="8">
        <v>1.3496597889716824E-2</v>
      </c>
      <c r="AH52" s="8">
        <v>3.9451935229716791E-4</v>
      </c>
      <c r="AI52" s="8">
        <v>0</v>
      </c>
      <c r="AJ52" s="8">
        <v>2.4188101644994188E-4</v>
      </c>
      <c r="AK52" s="8">
        <v>-2.1381763578349925E-2</v>
      </c>
      <c r="AL52" s="8">
        <v>179662.75710760037</v>
      </c>
      <c r="AM52" s="8">
        <v>13872.738219964878</v>
      </c>
      <c r="AN52" s="8">
        <v>0</v>
      </c>
      <c r="AO52" s="8">
        <v>5879.4974798193862</v>
      </c>
      <c r="AP52" s="8">
        <v>-61282.691562041131</v>
      </c>
      <c r="AQ52" s="8">
        <v>186455.41187028293</v>
      </c>
      <c r="AR52" s="8">
        <v>14730.888108747256</v>
      </c>
      <c r="AS52" s="8">
        <v>0</v>
      </c>
      <c r="AT52" s="8">
        <v>11454.071736844697</v>
      </c>
      <c r="AU52" s="8">
        <v>-54207.717027172061</v>
      </c>
      <c r="AV52" s="8">
        <v>181739.66298420244</v>
      </c>
      <c r="AW52" s="8">
        <v>14430.170470286452</v>
      </c>
      <c r="AX52" s="8">
        <v>0</v>
      </c>
      <c r="AY52" s="8">
        <v>10859.866686690802</v>
      </c>
      <c r="AZ52" s="8">
        <v>-59057.570907702182</v>
      </c>
      <c r="BA52" s="8">
        <v>4715.7488860804706</v>
      </c>
      <c r="BB52" s="8">
        <v>300.71763846080438</v>
      </c>
      <c r="BC52" s="8">
        <v>0</v>
      </c>
      <c r="BD52" s="8">
        <v>594.20505015389529</v>
      </c>
      <c r="BE52" s="8">
        <v>4849.8538805301114</v>
      </c>
    </row>
    <row r="53" spans="1:57" ht="15.3" x14ac:dyDescent="0.7">
      <c r="A53" s="9" t="s">
        <v>252</v>
      </c>
      <c r="B53" t="s">
        <v>211</v>
      </c>
      <c r="C53" t="s">
        <v>265</v>
      </c>
      <c r="D53" t="s">
        <v>266</v>
      </c>
      <c r="E53" s="6">
        <v>4207.6000000000004</v>
      </c>
      <c r="F53" s="7">
        <v>0</v>
      </c>
      <c r="G53" s="7">
        <v>4</v>
      </c>
      <c r="H53" s="8">
        <v>12511.10463990244</v>
      </c>
      <c r="I53" s="8">
        <v>730.62582737680225</v>
      </c>
      <c r="J53" s="8">
        <v>0</v>
      </c>
      <c r="K53" s="8">
        <v>565.02912946846493</v>
      </c>
      <c r="L53" s="8">
        <v>-4725.088708234106</v>
      </c>
      <c r="M53" s="8">
        <v>3.9025387375609759E-5</v>
      </c>
      <c r="N53" s="8">
        <v>9.8132801886502785E-5</v>
      </c>
      <c r="O53" s="8">
        <v>0</v>
      </c>
      <c r="P53" s="8">
        <v>5.9917649979506858E-5</v>
      </c>
      <c r="Q53" s="8">
        <v>-2.1121072640483749E-8</v>
      </c>
      <c r="R53" s="8">
        <v>34.51084808682927</v>
      </c>
      <c r="S53" s="8">
        <v>12.762378908646072</v>
      </c>
      <c r="T53" s="8">
        <v>0</v>
      </c>
      <c r="U53" s="8">
        <v>6.1249486660594492</v>
      </c>
      <c r="V53" s="8">
        <v>-4.818741796137334</v>
      </c>
      <c r="W53" s="8">
        <v>2.9325217122926834</v>
      </c>
      <c r="X53" s="8">
        <v>1.2922162541451492</v>
      </c>
      <c r="Y53" s="8">
        <v>0</v>
      </c>
      <c r="Z53" s="8">
        <v>0.74593128487696869</v>
      </c>
      <c r="AA53" s="8">
        <v>-0.13474288105770799</v>
      </c>
      <c r="AB53" s="8">
        <v>4.7655369961951228</v>
      </c>
      <c r="AC53" s="8">
        <v>0.7535435008397291</v>
      </c>
      <c r="AD53" s="8">
        <v>0</v>
      </c>
      <c r="AE53" s="8">
        <v>0.39648172297024536</v>
      </c>
      <c r="AF53" s="8">
        <v>-2.0769190107686297</v>
      </c>
      <c r="AG53" s="8">
        <v>9.5326769853658552E-3</v>
      </c>
      <c r="AH53" s="8">
        <v>2.8032757855365857E-4</v>
      </c>
      <c r="AI53" s="8">
        <v>0</v>
      </c>
      <c r="AJ53" s="8">
        <v>1.7240455427815029E-4</v>
      </c>
      <c r="AK53" s="8">
        <v>-1.5240193188823902E-2</v>
      </c>
      <c r="AL53" s="8">
        <v>127807.58435219513</v>
      </c>
      <c r="AM53" s="8">
        <v>9885.5164124108414</v>
      </c>
      <c r="AN53" s="8">
        <v>0</v>
      </c>
      <c r="AO53" s="8">
        <v>4190.7056505095679</v>
      </c>
      <c r="AP53" s="8">
        <v>-43680.216326135764</v>
      </c>
      <c r="AQ53" s="8">
        <v>132607.53951639024</v>
      </c>
      <c r="AR53" s="8">
        <v>10496.760260408348</v>
      </c>
      <c r="AS53" s="8">
        <v>0</v>
      </c>
      <c r="AT53" s="8">
        <v>8164.0724081765511</v>
      </c>
      <c r="AU53" s="8">
        <v>-38637.415327878007</v>
      </c>
      <c r="AV53" s="8">
        <v>129274.07662634147</v>
      </c>
      <c r="AW53" s="8">
        <v>10282.69658870786</v>
      </c>
      <c r="AX53" s="8">
        <v>0</v>
      </c>
      <c r="AY53" s="8">
        <v>7740.5432766838794</v>
      </c>
      <c r="AZ53" s="8">
        <v>-42094.226072511185</v>
      </c>
      <c r="BA53" s="8">
        <v>3333.4628900487805</v>
      </c>
      <c r="BB53" s="8">
        <v>214.06367170048784</v>
      </c>
      <c r="BC53" s="8">
        <v>0</v>
      </c>
      <c r="BD53" s="8">
        <v>423.52913149267061</v>
      </c>
      <c r="BE53" s="8">
        <v>3456.8107446331692</v>
      </c>
    </row>
    <row r="54" spans="1:57" ht="15.3" x14ac:dyDescent="0.7">
      <c r="A54" s="9" t="s">
        <v>267</v>
      </c>
      <c r="B54" t="s">
        <v>211</v>
      </c>
      <c r="C54" t="s">
        <v>270</v>
      </c>
      <c r="D54" t="s">
        <v>271</v>
      </c>
      <c r="E54" s="6">
        <v>8164</v>
      </c>
      <c r="F54" s="7">
        <v>0</v>
      </c>
      <c r="G54" s="7">
        <v>4</v>
      </c>
      <c r="H54" s="8">
        <v>24220.089321212119</v>
      </c>
      <c r="I54" s="8">
        <v>1417.0803189898988</v>
      </c>
      <c r="J54" s="8">
        <v>0</v>
      </c>
      <c r="K54" s="8">
        <v>1096.3251765806035</v>
      </c>
      <c r="L54" s="8">
        <v>-9168.0825682154282</v>
      </c>
      <c r="M54" s="8">
        <v>6.8654292121212132E-5</v>
      </c>
      <c r="N54" s="8">
        <v>1.9033626294594449E-4</v>
      </c>
      <c r="O54" s="8">
        <v>0</v>
      </c>
      <c r="P54" s="8">
        <v>1.1625812682590881E-4</v>
      </c>
      <c r="Q54" s="8">
        <v>-4.0981185720341598E-8</v>
      </c>
      <c r="R54" s="8">
        <v>66.081147757575764</v>
      </c>
      <c r="S54" s="8">
        <v>24.754022755353535</v>
      </c>
      <c r="T54" s="8">
        <v>0</v>
      </c>
      <c r="U54" s="8">
        <v>11.88422875504072</v>
      </c>
      <c r="V54" s="8">
        <v>-9.3497975148933339</v>
      </c>
      <c r="W54" s="8">
        <v>5.6247733454545461</v>
      </c>
      <c r="X54" s="8">
        <v>2.5066333276767678</v>
      </c>
      <c r="Y54" s="8">
        <v>0</v>
      </c>
      <c r="Z54" s="8">
        <v>1.4473293587165061</v>
      </c>
      <c r="AA54" s="8">
        <v>-0.26144141100749307</v>
      </c>
      <c r="AB54" s="8">
        <v>9.2095115272727277</v>
      </c>
      <c r="AC54" s="8">
        <v>1.461728802050505</v>
      </c>
      <c r="AD54" s="8">
        <v>0</v>
      </c>
      <c r="AE54" s="8">
        <v>0.76929289531540135</v>
      </c>
      <c r="AF54" s="8">
        <v>-4.0298428567152511</v>
      </c>
      <c r="AG54" s="8">
        <v>1.8230459393939392E-2</v>
      </c>
      <c r="AH54" s="8">
        <v>5.4126138693939385E-4</v>
      </c>
      <c r="AI54" s="8">
        <v>0</v>
      </c>
      <c r="AJ54" s="8">
        <v>3.3451629934566472E-4</v>
      </c>
      <c r="AK54" s="8">
        <v>-2.9570524097718015E-2</v>
      </c>
      <c r="AL54" s="8">
        <v>247223.48496969696</v>
      </c>
      <c r="AM54" s="8">
        <v>19173.238938585859</v>
      </c>
      <c r="AN54" s="8">
        <v>0</v>
      </c>
      <c r="AO54" s="8">
        <v>8131.2199188991608</v>
      </c>
      <c r="AP54" s="8">
        <v>-84752.658543248486</v>
      </c>
      <c r="AQ54" s="8">
        <v>256410.03833939394</v>
      </c>
      <c r="AR54" s="8">
        <v>20357.966539838384</v>
      </c>
      <c r="AS54" s="8">
        <v>0</v>
      </c>
      <c r="AT54" s="8">
        <v>15840.737508402261</v>
      </c>
      <c r="AU54" s="8">
        <v>-74968.119292897623</v>
      </c>
      <c r="AV54" s="8">
        <v>250026.7056969697</v>
      </c>
      <c r="AW54" s="8">
        <v>19943.464921414143</v>
      </c>
      <c r="AX54" s="8">
        <v>0</v>
      </c>
      <c r="AY54" s="8">
        <v>15018.964566700064</v>
      </c>
      <c r="AZ54" s="8">
        <v>-81675.364021290356</v>
      </c>
      <c r="BA54" s="8">
        <v>6383.3326424242414</v>
      </c>
      <c r="BB54" s="8">
        <v>414.50161842424251</v>
      </c>
      <c r="BC54" s="8">
        <v>0</v>
      </c>
      <c r="BD54" s="8">
        <v>821.77294170219659</v>
      </c>
      <c r="BE54" s="8">
        <v>6707.2447283927158</v>
      </c>
    </row>
    <row r="55" spans="1:57" ht="15.3" x14ac:dyDescent="0.7">
      <c r="A55" s="9" t="s">
        <v>267</v>
      </c>
      <c r="B55" t="s">
        <v>211</v>
      </c>
      <c r="C55" t="s">
        <v>268</v>
      </c>
      <c r="D55" t="s">
        <v>269</v>
      </c>
      <c r="E55" s="6">
        <v>8729.2000000000007</v>
      </c>
      <c r="F55" s="7">
        <v>0</v>
      </c>
      <c r="G55" s="7">
        <v>4</v>
      </c>
      <c r="H55" s="8">
        <v>25816.606206656004</v>
      </c>
      <c r="I55" s="8">
        <v>1514.383294244338</v>
      </c>
      <c r="J55" s="8">
        <v>0</v>
      </c>
      <c r="K55" s="8">
        <v>1172.2246118823377</v>
      </c>
      <c r="L55" s="8">
        <v>-9802.7959767841894</v>
      </c>
      <c r="M55" s="8">
        <v>6.3130552070400016E-5</v>
      </c>
      <c r="N55" s="8">
        <v>2.0341062154714863E-4</v>
      </c>
      <c r="O55" s="8">
        <v>0</v>
      </c>
      <c r="P55" s="8">
        <v>1.2430676637539481E-4</v>
      </c>
      <c r="Q55" s="8">
        <v>-4.381834473174987E-8</v>
      </c>
      <c r="R55" s="8">
        <v>69.37595248576001</v>
      </c>
      <c r="S55" s="8">
        <v>26.454962352635381</v>
      </c>
      <c r="T55" s="8">
        <v>0</v>
      </c>
      <c r="U55" s="8">
        <v>12.706983053466617</v>
      </c>
      <c r="V55" s="8">
        <v>-9.9970911890013348</v>
      </c>
      <c r="W55" s="8">
        <v>5.9193710803840007</v>
      </c>
      <c r="X55" s="8">
        <v>2.6792213846260626</v>
      </c>
      <c r="Y55" s="8">
        <v>0</v>
      </c>
      <c r="Z55" s="8">
        <v>1.547529083550726</v>
      </c>
      <c r="AA55" s="8">
        <v>-0.27954120100031954</v>
      </c>
      <c r="AB55" s="8">
        <v>9.7932084730240021</v>
      </c>
      <c r="AC55" s="8">
        <v>1.562386565208018</v>
      </c>
      <c r="AD55" s="8">
        <v>0</v>
      </c>
      <c r="AE55" s="8">
        <v>0.82255163422185229</v>
      </c>
      <c r="AF55" s="8">
        <v>-4.3088319775647692</v>
      </c>
      <c r="AG55" s="8">
        <v>1.91060539584E-2</v>
      </c>
      <c r="AH55" s="8">
        <v>5.7486818748399998E-4</v>
      </c>
      <c r="AI55" s="8">
        <v>0</v>
      </c>
      <c r="AJ55" s="8">
        <v>3.5767512006959539E-4</v>
      </c>
      <c r="AK55" s="8">
        <v>-3.1617714227560038E-2</v>
      </c>
      <c r="AL55" s="8">
        <v>263231.70761024003</v>
      </c>
      <c r="AM55" s="8">
        <v>20489.544524991288</v>
      </c>
      <c r="AN55" s="8">
        <v>0</v>
      </c>
      <c r="AO55" s="8">
        <v>8694.1505286691045</v>
      </c>
      <c r="AP55" s="8">
        <v>-90620.150288550314</v>
      </c>
      <c r="AQ55" s="8">
        <v>272869.863144512</v>
      </c>
      <c r="AR55" s="8">
        <v>21754.447829489563</v>
      </c>
      <c r="AS55" s="8">
        <v>0</v>
      </c>
      <c r="AT55" s="8">
        <v>16937.40395129165</v>
      </c>
      <c r="AU55" s="8">
        <v>-80158.219859329009</v>
      </c>
      <c r="AV55" s="8">
        <v>266167.60992128</v>
      </c>
      <c r="AW55" s="8">
        <v>21312.479969657248</v>
      </c>
      <c r="AX55" s="8">
        <v>0</v>
      </c>
      <c r="AY55" s="8">
        <v>16058.739036702376</v>
      </c>
      <c r="AZ55" s="8">
        <v>-87329.812299687386</v>
      </c>
      <c r="BA55" s="8">
        <v>6702.253223232</v>
      </c>
      <c r="BB55" s="8">
        <v>441.96785983232007</v>
      </c>
      <c r="BC55" s="8">
        <v>0</v>
      </c>
      <c r="BD55" s="8">
        <v>878.6649145892718</v>
      </c>
      <c r="BE55" s="8">
        <v>7171.5924403583658</v>
      </c>
    </row>
    <row r="56" spans="1:57" ht="15.3" x14ac:dyDescent="0.7">
      <c r="A56" s="9" t="s">
        <v>108</v>
      </c>
      <c r="B56" t="s">
        <v>119</v>
      </c>
      <c r="C56" t="s">
        <v>122</v>
      </c>
      <c r="D56" t="s">
        <v>123</v>
      </c>
      <c r="E56" s="6">
        <v>42690.05</v>
      </c>
      <c r="F56" s="7">
        <v>0</v>
      </c>
      <c r="G56" s="7">
        <v>0</v>
      </c>
      <c r="H56" s="8">
        <v>21771.925500000001</v>
      </c>
      <c r="I56" s="8">
        <v>5976.6070000000009</v>
      </c>
      <c r="J56" s="8">
        <v>0</v>
      </c>
      <c r="K56" s="8">
        <v>691.57880999999998</v>
      </c>
      <c r="L56" s="8">
        <v>-979.7366475</v>
      </c>
      <c r="M56" s="8">
        <v>7.5561388500000007E-4</v>
      </c>
      <c r="N56" s="8">
        <v>9.4345010499999999E-4</v>
      </c>
      <c r="O56" s="8">
        <v>0</v>
      </c>
      <c r="P56" s="8">
        <v>1.609414885E-4</v>
      </c>
      <c r="Q56" s="8">
        <v>-3.4002624825000005E-5</v>
      </c>
      <c r="R56" s="8">
        <v>48.239756499999999</v>
      </c>
      <c r="S56" s="8">
        <v>33.597069350000005</v>
      </c>
      <c r="T56" s="8">
        <v>0</v>
      </c>
      <c r="U56" s="8">
        <v>4.7385955500000003</v>
      </c>
      <c r="V56" s="8">
        <v>-2.1707890425</v>
      </c>
      <c r="W56" s="8">
        <v>16.819879700000001</v>
      </c>
      <c r="X56" s="8">
        <v>7.4707587500000008</v>
      </c>
      <c r="Y56" s="8">
        <v>0</v>
      </c>
      <c r="Z56" s="8">
        <v>1.2550874700000001</v>
      </c>
      <c r="AA56" s="8">
        <v>-0.75689458649999997</v>
      </c>
      <c r="AB56" s="8">
        <v>4.6959055000000003</v>
      </c>
      <c r="AC56" s="8">
        <v>4.2519289799999997</v>
      </c>
      <c r="AD56" s="8">
        <v>0</v>
      </c>
      <c r="AE56" s="8">
        <v>0.7214618450000001</v>
      </c>
      <c r="AF56" s="8">
        <v>-0.21131574750000001</v>
      </c>
      <c r="AG56" s="8">
        <v>0.1114210305</v>
      </c>
      <c r="AH56" s="8">
        <v>1.4557307050000001E-2</v>
      </c>
      <c r="AI56" s="8">
        <v>0</v>
      </c>
      <c r="AJ56" s="8">
        <v>9.0076005500000012E-4</v>
      </c>
      <c r="AK56" s="8">
        <v>-5.0139463725000005E-3</v>
      </c>
      <c r="AL56" s="8">
        <v>103736.82150000002</v>
      </c>
      <c r="AM56" s="8">
        <v>79830.393500000006</v>
      </c>
      <c r="AN56" s="8">
        <v>0</v>
      </c>
      <c r="AO56" s="8">
        <v>13319.295600000001</v>
      </c>
      <c r="AP56" s="8">
        <v>-4668.1569675000001</v>
      </c>
      <c r="AQ56" s="8">
        <v>121752.0226</v>
      </c>
      <c r="AR56" s="8">
        <v>83570.041880000004</v>
      </c>
      <c r="AS56" s="8">
        <v>0</v>
      </c>
      <c r="AT56" s="8">
        <v>13762.845219500001</v>
      </c>
      <c r="AU56" s="8">
        <v>-5478.8410169999997</v>
      </c>
      <c r="AV56" s="8">
        <v>107152.0255</v>
      </c>
      <c r="AW56" s="8">
        <v>81537.995500000005</v>
      </c>
      <c r="AX56" s="8">
        <v>0</v>
      </c>
      <c r="AY56" s="8">
        <v>13490.055800000002</v>
      </c>
      <c r="AZ56" s="8">
        <v>-4821.8411474999994</v>
      </c>
      <c r="BA56" s="8">
        <v>14599.997100000002</v>
      </c>
      <c r="BB56" s="8">
        <v>2032.0463800000002</v>
      </c>
      <c r="BC56" s="8">
        <v>0</v>
      </c>
      <c r="BD56" s="8">
        <v>272.78941950000001</v>
      </c>
      <c r="BE56" s="8">
        <v>-656.99986950000005</v>
      </c>
    </row>
    <row r="57" spans="1:57" ht="15.3" x14ac:dyDescent="0.7">
      <c r="A57" s="9" t="s">
        <v>108</v>
      </c>
      <c r="B57" t="s">
        <v>147</v>
      </c>
      <c r="C57" t="s">
        <v>122</v>
      </c>
      <c r="D57" t="s">
        <v>123</v>
      </c>
      <c r="E57" s="6">
        <v>11180</v>
      </c>
      <c r="F57" s="7">
        <v>0</v>
      </c>
      <c r="G57" s="7">
        <v>0</v>
      </c>
      <c r="H57" s="8">
        <v>5701.8</v>
      </c>
      <c r="I57" s="8">
        <v>1565.2</v>
      </c>
      <c r="J57" s="8">
        <v>0</v>
      </c>
      <c r="K57" s="8">
        <v>181.11599999999999</v>
      </c>
      <c r="L57" s="8">
        <v>-256.58099999999996</v>
      </c>
      <c r="M57" s="8">
        <v>1.9788600000000001E-4</v>
      </c>
      <c r="N57" s="8">
        <v>2.4707799999999997E-4</v>
      </c>
      <c r="O57" s="8">
        <v>0</v>
      </c>
      <c r="P57" s="8">
        <v>4.2148599999999998E-5</v>
      </c>
      <c r="Q57" s="8">
        <v>-8.9048699999999997E-6</v>
      </c>
      <c r="R57" s="8">
        <v>12.6334</v>
      </c>
      <c r="S57" s="8">
        <v>8.7986599999999999</v>
      </c>
      <c r="T57" s="8">
        <v>0</v>
      </c>
      <c r="U57" s="8">
        <v>1.24098</v>
      </c>
      <c r="V57" s="8">
        <v>-0.56850299999999998</v>
      </c>
      <c r="W57" s="8">
        <v>4.4049199999999997</v>
      </c>
      <c r="X57" s="8">
        <v>1.9564999999999999</v>
      </c>
      <c r="Y57" s="8">
        <v>0</v>
      </c>
      <c r="Z57" s="8">
        <v>0.32869199999999998</v>
      </c>
      <c r="AA57" s="8">
        <v>-0.19822139999999996</v>
      </c>
      <c r="AB57" s="8">
        <v>1.2298</v>
      </c>
      <c r="AC57" s="8">
        <v>1.1135279999999999</v>
      </c>
      <c r="AD57" s="8">
        <v>0</v>
      </c>
      <c r="AE57" s="8">
        <v>0.188942</v>
      </c>
      <c r="AF57" s="8">
        <v>-5.5341000000000001E-2</v>
      </c>
      <c r="AG57" s="8">
        <v>2.9179799999999999E-2</v>
      </c>
      <c r="AH57" s="8">
        <v>3.8123799999999998E-3</v>
      </c>
      <c r="AI57" s="8">
        <v>0</v>
      </c>
      <c r="AJ57" s="8">
        <v>2.3589800000000001E-4</v>
      </c>
      <c r="AK57" s="8">
        <v>-1.313091E-3</v>
      </c>
      <c r="AL57" s="8">
        <v>27167.4</v>
      </c>
      <c r="AM57" s="8">
        <v>20906.600000000002</v>
      </c>
      <c r="AN57" s="8">
        <v>0</v>
      </c>
      <c r="AO57" s="8">
        <v>3488.16</v>
      </c>
      <c r="AP57" s="8">
        <v>-1222.5330000000001</v>
      </c>
      <c r="AQ57" s="8">
        <v>31885.359999999997</v>
      </c>
      <c r="AR57" s="8">
        <v>21885.968000000001</v>
      </c>
      <c r="AS57" s="8">
        <v>0</v>
      </c>
      <c r="AT57" s="8">
        <v>3604.3202000000001</v>
      </c>
      <c r="AU57" s="8">
        <v>-1434.8411999999998</v>
      </c>
      <c r="AV57" s="8">
        <v>28061.8</v>
      </c>
      <c r="AW57" s="8">
        <v>21353.8</v>
      </c>
      <c r="AX57" s="8">
        <v>0</v>
      </c>
      <c r="AY57" s="8">
        <v>3532.88</v>
      </c>
      <c r="AZ57" s="8">
        <v>-1262.7809999999997</v>
      </c>
      <c r="BA57" s="8">
        <v>3823.5600000000004</v>
      </c>
      <c r="BB57" s="8">
        <v>532.16800000000001</v>
      </c>
      <c r="BC57" s="8">
        <v>0</v>
      </c>
      <c r="BD57" s="8">
        <v>71.440200000000004</v>
      </c>
      <c r="BE57" s="8">
        <v>-172.06020000000001</v>
      </c>
    </row>
    <row r="58" spans="1:57" ht="15.3" x14ac:dyDescent="0.7">
      <c r="A58" s="9" t="s">
        <v>108</v>
      </c>
      <c r="B58" t="s">
        <v>150</v>
      </c>
      <c r="C58" t="s">
        <v>122</v>
      </c>
      <c r="D58" t="s">
        <v>123</v>
      </c>
      <c r="E58" s="6">
        <v>16967.599999999999</v>
      </c>
      <c r="F58" s="7">
        <v>0</v>
      </c>
      <c r="G58" s="7">
        <v>0</v>
      </c>
      <c r="H58" s="8">
        <v>8653.4759999999987</v>
      </c>
      <c r="I58" s="8">
        <v>2375.4639999999999</v>
      </c>
      <c r="J58" s="8">
        <v>0</v>
      </c>
      <c r="K58" s="8">
        <v>274.87511999999998</v>
      </c>
      <c r="L58" s="8">
        <v>-389.40641999999991</v>
      </c>
      <c r="M58" s="8">
        <v>3.0032651999999999E-4</v>
      </c>
      <c r="N58" s="8">
        <v>3.7498395999999997E-4</v>
      </c>
      <c r="O58" s="8">
        <v>0</v>
      </c>
      <c r="P58" s="8">
        <v>6.396785199999999E-5</v>
      </c>
      <c r="Q58" s="8">
        <v>-1.3514693399999998E-5</v>
      </c>
      <c r="R58" s="8">
        <v>19.173387999999996</v>
      </c>
      <c r="S58" s="8">
        <v>13.3535012</v>
      </c>
      <c r="T58" s="8">
        <v>0</v>
      </c>
      <c r="U58" s="8">
        <v>1.8834035999999998</v>
      </c>
      <c r="V58" s="8">
        <v>-0.86280245999999983</v>
      </c>
      <c r="W58" s="8">
        <v>6.6852343999999988</v>
      </c>
      <c r="X58" s="8">
        <v>2.9693299999999998</v>
      </c>
      <c r="Y58" s="8">
        <v>0</v>
      </c>
      <c r="Z58" s="8">
        <v>0.49884743999999998</v>
      </c>
      <c r="AA58" s="8">
        <v>-0.30083554799999995</v>
      </c>
      <c r="AB58" s="8">
        <v>1.866436</v>
      </c>
      <c r="AC58" s="8">
        <v>1.6899729599999997</v>
      </c>
      <c r="AD58" s="8">
        <v>0</v>
      </c>
      <c r="AE58" s="8">
        <v>0.28675244</v>
      </c>
      <c r="AF58" s="8">
        <v>-8.3989619999999987E-2</v>
      </c>
      <c r="AG58" s="8">
        <v>4.4285435999999997E-2</v>
      </c>
      <c r="AH58" s="8">
        <v>5.7859515999999995E-3</v>
      </c>
      <c r="AI58" s="8">
        <v>0</v>
      </c>
      <c r="AJ58" s="8">
        <v>3.5801635999999998E-4</v>
      </c>
      <c r="AK58" s="8">
        <v>-1.9928446199999998E-3</v>
      </c>
      <c r="AL58" s="8">
        <v>41231.267999999996</v>
      </c>
      <c r="AM58" s="8">
        <v>31729.412</v>
      </c>
      <c r="AN58" s="8">
        <v>0</v>
      </c>
      <c r="AO58" s="8">
        <v>5293.8911999999991</v>
      </c>
      <c r="AP58" s="8">
        <v>-1855.40706</v>
      </c>
      <c r="AQ58" s="8">
        <v>48391.595199999996</v>
      </c>
      <c r="AR58" s="8">
        <v>33215.773759999996</v>
      </c>
      <c r="AS58" s="8">
        <v>0</v>
      </c>
      <c r="AT58" s="8">
        <v>5470.1845640000001</v>
      </c>
      <c r="AU58" s="8">
        <v>-2177.6217839999995</v>
      </c>
      <c r="AV58" s="8">
        <v>42588.675999999992</v>
      </c>
      <c r="AW58" s="8">
        <v>32408.115999999995</v>
      </c>
      <c r="AX58" s="8">
        <v>0</v>
      </c>
      <c r="AY58" s="8">
        <v>5361.7615999999998</v>
      </c>
      <c r="AZ58" s="8">
        <v>-1916.4904199999994</v>
      </c>
      <c r="BA58" s="8">
        <v>5802.9192000000003</v>
      </c>
      <c r="BB58" s="8">
        <v>807.65775999999994</v>
      </c>
      <c r="BC58" s="8">
        <v>0</v>
      </c>
      <c r="BD58" s="8">
        <v>108.42296399999999</v>
      </c>
      <c r="BE58" s="8">
        <v>-261.13136400000002</v>
      </c>
    </row>
    <row r="59" spans="1:57" ht="15.3" x14ac:dyDescent="0.7">
      <c r="A59" s="9" t="s">
        <v>108</v>
      </c>
      <c r="B59" t="s">
        <v>151</v>
      </c>
      <c r="C59" t="s">
        <v>122</v>
      </c>
      <c r="D59" t="s">
        <v>123</v>
      </c>
      <c r="E59" s="6">
        <v>7357.35</v>
      </c>
      <c r="F59" s="7">
        <v>0</v>
      </c>
      <c r="G59" s="7">
        <v>0</v>
      </c>
      <c r="H59" s="8">
        <v>3752.2485000000001</v>
      </c>
      <c r="I59" s="8">
        <v>1030.0290000000002</v>
      </c>
      <c r="J59" s="8">
        <v>0</v>
      </c>
      <c r="K59" s="8">
        <v>119.18907</v>
      </c>
      <c r="L59" s="8">
        <v>-168.85118249999999</v>
      </c>
      <c r="M59" s="8">
        <v>1.3022509500000001E-4</v>
      </c>
      <c r="N59" s="8">
        <v>1.62597435E-4</v>
      </c>
      <c r="O59" s="8">
        <v>0</v>
      </c>
      <c r="P59" s="8">
        <v>2.7737209500000002E-5</v>
      </c>
      <c r="Q59" s="8">
        <v>-5.8601292750000004E-6</v>
      </c>
      <c r="R59" s="8">
        <v>8.3138054999999991</v>
      </c>
      <c r="S59" s="8">
        <v>5.7902344500000007</v>
      </c>
      <c r="T59" s="8">
        <v>0</v>
      </c>
      <c r="U59" s="8">
        <v>0.81666585000000003</v>
      </c>
      <c r="V59" s="8">
        <v>-0.37412124749999998</v>
      </c>
      <c r="W59" s="8">
        <v>2.8987959000000001</v>
      </c>
      <c r="X59" s="8">
        <v>1.28753625</v>
      </c>
      <c r="Y59" s="8">
        <v>0</v>
      </c>
      <c r="Z59" s="8">
        <v>0.21630609000000001</v>
      </c>
      <c r="AA59" s="8">
        <v>-0.13044581549999998</v>
      </c>
      <c r="AB59" s="8">
        <v>0.8093085000000001</v>
      </c>
      <c r="AC59" s="8">
        <v>0.73279205999999997</v>
      </c>
      <c r="AD59" s="8">
        <v>0</v>
      </c>
      <c r="AE59" s="8">
        <v>0.12433921500000002</v>
      </c>
      <c r="AF59" s="8">
        <v>-3.6418882499999999E-2</v>
      </c>
      <c r="AG59" s="8">
        <v>1.9202683500000001E-2</v>
      </c>
      <c r="AH59" s="8">
        <v>2.5088563500000002E-3</v>
      </c>
      <c r="AI59" s="8">
        <v>0</v>
      </c>
      <c r="AJ59" s="8">
        <v>1.55240085E-4</v>
      </c>
      <c r="AK59" s="8">
        <v>-8.6412075750000002E-4</v>
      </c>
      <c r="AL59" s="8">
        <v>17878.360500000003</v>
      </c>
      <c r="AM59" s="8">
        <v>13758.244500000001</v>
      </c>
      <c r="AN59" s="8">
        <v>0</v>
      </c>
      <c r="AO59" s="8">
        <v>2295.4931999999999</v>
      </c>
      <c r="AP59" s="8">
        <v>-804.52622250000002</v>
      </c>
      <c r="AQ59" s="8">
        <v>20983.162199999999</v>
      </c>
      <c r="AR59" s="8">
        <v>14402.748360000001</v>
      </c>
      <c r="AS59" s="8">
        <v>0</v>
      </c>
      <c r="AT59" s="8">
        <v>2371.9360665000004</v>
      </c>
      <c r="AU59" s="8">
        <v>-944.24229899999989</v>
      </c>
      <c r="AV59" s="8">
        <v>18466.948499999999</v>
      </c>
      <c r="AW59" s="8">
        <v>14052.538500000001</v>
      </c>
      <c r="AX59" s="8">
        <v>0</v>
      </c>
      <c r="AY59" s="8">
        <v>2324.9226000000003</v>
      </c>
      <c r="AZ59" s="8">
        <v>-831.01268249999987</v>
      </c>
      <c r="BA59" s="8">
        <v>2516.2137000000002</v>
      </c>
      <c r="BB59" s="8">
        <v>350.20986000000005</v>
      </c>
      <c r="BC59" s="8">
        <v>0</v>
      </c>
      <c r="BD59" s="8">
        <v>47.0134665</v>
      </c>
      <c r="BE59" s="8">
        <v>-113.22961650000001</v>
      </c>
    </row>
    <row r="60" spans="1:57" ht="15.3" x14ac:dyDescent="0.7">
      <c r="A60" s="9" t="s">
        <v>108</v>
      </c>
      <c r="B60" t="s">
        <v>160</v>
      </c>
      <c r="C60" t="s">
        <v>122</v>
      </c>
      <c r="D60" t="s">
        <v>123</v>
      </c>
      <c r="E60" s="6">
        <v>8147.75</v>
      </c>
      <c r="F60" s="7">
        <v>0</v>
      </c>
      <c r="G60" s="7">
        <v>0</v>
      </c>
      <c r="H60" s="8">
        <v>4155.3525</v>
      </c>
      <c r="I60" s="8">
        <v>1140.6850000000002</v>
      </c>
      <c r="J60" s="8">
        <v>0</v>
      </c>
      <c r="K60" s="8">
        <v>131.99355</v>
      </c>
      <c r="L60" s="8">
        <v>-186.99086249999999</v>
      </c>
      <c r="M60" s="8">
        <v>1.4421517500000001E-4</v>
      </c>
      <c r="N60" s="8">
        <v>1.8006527499999999E-4</v>
      </c>
      <c r="O60" s="8">
        <v>0</v>
      </c>
      <c r="P60" s="8">
        <v>3.0717017500000002E-5</v>
      </c>
      <c r="Q60" s="8">
        <v>-6.4896828749999997E-6</v>
      </c>
      <c r="R60" s="8">
        <v>9.2069574999999997</v>
      </c>
      <c r="S60" s="8">
        <v>6.4122792500000001</v>
      </c>
      <c r="T60" s="8">
        <v>0</v>
      </c>
      <c r="U60" s="8">
        <v>0.90440025000000002</v>
      </c>
      <c r="V60" s="8">
        <v>-0.41431308749999995</v>
      </c>
      <c r="W60" s="8">
        <v>3.2102135000000001</v>
      </c>
      <c r="X60" s="8">
        <v>1.42585625</v>
      </c>
      <c r="Y60" s="8">
        <v>0</v>
      </c>
      <c r="Z60" s="8">
        <v>0.23954385</v>
      </c>
      <c r="AA60" s="8">
        <v>-0.14445960749999998</v>
      </c>
      <c r="AB60" s="8">
        <v>0.89625250000000001</v>
      </c>
      <c r="AC60" s="8">
        <v>0.81151589999999996</v>
      </c>
      <c r="AD60" s="8">
        <v>0</v>
      </c>
      <c r="AE60" s="8">
        <v>0.137696975</v>
      </c>
      <c r="AF60" s="8">
        <v>-4.0331362500000002E-2</v>
      </c>
      <c r="AG60" s="8">
        <v>2.1265627499999998E-2</v>
      </c>
      <c r="AH60" s="8">
        <v>2.7783827499999999E-3</v>
      </c>
      <c r="AI60" s="8">
        <v>0</v>
      </c>
      <c r="AJ60" s="8">
        <v>1.7191752499999999E-4</v>
      </c>
      <c r="AK60" s="8">
        <v>-9.569532375E-4</v>
      </c>
      <c r="AL60" s="8">
        <v>19799.032500000001</v>
      </c>
      <c r="AM60" s="8">
        <v>15236.292500000001</v>
      </c>
      <c r="AN60" s="8">
        <v>0</v>
      </c>
      <c r="AO60" s="8">
        <v>2542.098</v>
      </c>
      <c r="AP60" s="8">
        <v>-890.95646250000004</v>
      </c>
      <c r="AQ60" s="8">
        <v>23237.382999999998</v>
      </c>
      <c r="AR60" s="8">
        <v>15950.035400000001</v>
      </c>
      <c r="AS60" s="8">
        <v>0</v>
      </c>
      <c r="AT60" s="8">
        <v>2626.7531225000002</v>
      </c>
      <c r="AU60" s="8">
        <v>-1045.6822349999998</v>
      </c>
      <c r="AV60" s="8">
        <v>20450.852499999997</v>
      </c>
      <c r="AW60" s="8">
        <v>15562.202499999999</v>
      </c>
      <c r="AX60" s="8">
        <v>0</v>
      </c>
      <c r="AY60" s="8">
        <v>2574.6889999999999</v>
      </c>
      <c r="AZ60" s="8">
        <v>-920.28836249999983</v>
      </c>
      <c r="BA60" s="8">
        <v>2786.5305000000003</v>
      </c>
      <c r="BB60" s="8">
        <v>387.83290000000005</v>
      </c>
      <c r="BC60" s="8">
        <v>0</v>
      </c>
      <c r="BD60" s="8">
        <v>52.064122499999996</v>
      </c>
      <c r="BE60" s="8">
        <v>-125.3938725</v>
      </c>
    </row>
    <row r="61" spans="1:57" ht="15.3" x14ac:dyDescent="0.7">
      <c r="A61" s="9" t="s">
        <v>178</v>
      </c>
      <c r="B61" t="s">
        <v>182</v>
      </c>
      <c r="C61" t="s">
        <v>183</v>
      </c>
      <c r="D61" t="s">
        <v>184</v>
      </c>
      <c r="E61" s="6">
        <v>2224.364</v>
      </c>
      <c r="F61" s="7">
        <v>1</v>
      </c>
      <c r="G61" s="7">
        <v>0</v>
      </c>
      <c r="H61" s="8">
        <v>24468.004000000001</v>
      </c>
      <c r="I61" s="8">
        <v>3514.8065309600001</v>
      </c>
      <c r="J61" s="8">
        <v>38170.397650959996</v>
      </c>
      <c r="K61" s="8">
        <v>10187.58712</v>
      </c>
      <c r="L61" s="8">
        <v>0</v>
      </c>
      <c r="M61" s="8">
        <v>9.1198924000000011E-5</v>
      </c>
      <c r="N61" s="8">
        <v>7.4794348493835991E-5</v>
      </c>
      <c r="O61" s="8">
        <v>1.6611805931423602E-4</v>
      </c>
      <c r="P61" s="8">
        <v>1.2478682040000001E-7</v>
      </c>
      <c r="Q61" s="8">
        <v>0</v>
      </c>
      <c r="R61" s="8">
        <v>49.825753599999999</v>
      </c>
      <c r="S61" s="8">
        <v>11.121913423287999</v>
      </c>
      <c r="T61" s="8">
        <v>62.246250726488</v>
      </c>
      <c r="U61" s="8">
        <v>1.2985837032000001</v>
      </c>
      <c r="V61" s="8">
        <v>0</v>
      </c>
      <c r="W61" s="8">
        <v>8.1189286000000003</v>
      </c>
      <c r="X61" s="8">
        <v>2.0425302507104002</v>
      </c>
      <c r="Y61" s="8">
        <v>16.0227469652704</v>
      </c>
      <c r="Z61" s="8">
        <v>5.8612881145599998</v>
      </c>
      <c r="AA61" s="8">
        <v>0</v>
      </c>
      <c r="AB61" s="8">
        <v>9.5870088399999993</v>
      </c>
      <c r="AC61" s="8">
        <v>1.4706177944511998</v>
      </c>
      <c r="AD61" s="8">
        <v>12.541544346131198</v>
      </c>
      <c r="AE61" s="8">
        <v>1.48391771168</v>
      </c>
      <c r="AF61" s="8">
        <v>0</v>
      </c>
      <c r="AG61" s="8">
        <v>1.029880532E-2</v>
      </c>
      <c r="AH61" s="8">
        <v>1.2590327317887999E-3</v>
      </c>
      <c r="AI61" s="8">
        <v>1.1605394954108799E-2</v>
      </c>
      <c r="AJ61" s="8">
        <v>4.7556902319999999E-5</v>
      </c>
      <c r="AK61" s="8">
        <v>0</v>
      </c>
      <c r="AL61" s="8">
        <v>489360.08</v>
      </c>
      <c r="AM61" s="8">
        <v>50055.085528400006</v>
      </c>
      <c r="AN61" s="8">
        <v>543396.77708839998</v>
      </c>
      <c r="AO61" s="8">
        <v>3981.6115600000003</v>
      </c>
      <c r="AP61" s="8">
        <v>0</v>
      </c>
      <c r="AQ61" s="8">
        <v>512271.02920000005</v>
      </c>
      <c r="AR61" s="8">
        <v>52395.350014620002</v>
      </c>
      <c r="AS61" s="8">
        <v>568492.28529462009</v>
      </c>
      <c r="AT61" s="8">
        <v>3825.9060800000007</v>
      </c>
      <c r="AU61" s="8">
        <v>0</v>
      </c>
      <c r="AV61" s="8">
        <v>489360.08</v>
      </c>
      <c r="AW61" s="8">
        <v>50207.454462400005</v>
      </c>
      <c r="AX61" s="8">
        <v>543215.49142239999</v>
      </c>
      <c r="AY61" s="8">
        <v>3647.9569600000004</v>
      </c>
      <c r="AZ61" s="8">
        <v>0</v>
      </c>
      <c r="BA61" s="8">
        <v>22910.949200000003</v>
      </c>
      <c r="BB61" s="8">
        <v>2187.8955522200004</v>
      </c>
      <c r="BC61" s="8">
        <v>25276.793872220005</v>
      </c>
      <c r="BD61" s="8">
        <v>177.94911999999999</v>
      </c>
      <c r="BE61" s="8">
        <v>0</v>
      </c>
    </row>
    <row r="62" spans="1:57" ht="15.3" x14ac:dyDescent="0.7">
      <c r="A62" s="9" t="s">
        <v>178</v>
      </c>
      <c r="B62" t="s">
        <v>185</v>
      </c>
      <c r="C62" t="s">
        <v>183</v>
      </c>
      <c r="D62" t="s">
        <v>184</v>
      </c>
      <c r="E62" s="6">
        <v>171.697</v>
      </c>
      <c r="F62" s="7">
        <v>1</v>
      </c>
      <c r="G62" s="7">
        <v>0</v>
      </c>
      <c r="H62" s="8">
        <v>1888.6669999999999</v>
      </c>
      <c r="I62" s="8">
        <v>271.30529758</v>
      </c>
      <c r="J62" s="8">
        <v>2946.3445575799997</v>
      </c>
      <c r="K62" s="8">
        <v>786.37225999999998</v>
      </c>
      <c r="L62" s="8">
        <v>0</v>
      </c>
      <c r="M62" s="8">
        <v>7.0395770000000008E-6</v>
      </c>
      <c r="N62" s="8">
        <v>5.7733200381529999E-6</v>
      </c>
      <c r="O62" s="8">
        <v>1.2822529239853001E-5</v>
      </c>
      <c r="P62" s="8">
        <v>9.6322016999999996E-9</v>
      </c>
      <c r="Q62" s="8">
        <v>0</v>
      </c>
      <c r="R62" s="8">
        <v>3.8460128</v>
      </c>
      <c r="S62" s="8">
        <v>0.85849221127399999</v>
      </c>
      <c r="T62" s="8">
        <v>4.8047417198739995</v>
      </c>
      <c r="U62" s="8">
        <v>0.1002367086</v>
      </c>
      <c r="V62" s="8">
        <v>0</v>
      </c>
      <c r="W62" s="8">
        <v>0.62669405</v>
      </c>
      <c r="X62" s="8">
        <v>0.15766138835920002</v>
      </c>
      <c r="Y62" s="8">
        <v>1.2367839012391999</v>
      </c>
      <c r="Z62" s="8">
        <v>0.45242846287999999</v>
      </c>
      <c r="AA62" s="8">
        <v>0</v>
      </c>
      <c r="AB62" s="8">
        <v>0.74001406999999997</v>
      </c>
      <c r="AC62" s="8">
        <v>0.11351589193759998</v>
      </c>
      <c r="AD62" s="8">
        <v>0.96807246457759988</v>
      </c>
      <c r="AE62" s="8">
        <v>0.11454250264</v>
      </c>
      <c r="AF62" s="8">
        <v>0</v>
      </c>
      <c r="AG62" s="8">
        <v>7.9495710999999999E-4</v>
      </c>
      <c r="AH62" s="8">
        <v>9.7183798582399991E-5</v>
      </c>
      <c r="AI62" s="8">
        <v>8.9581179044239984E-4</v>
      </c>
      <c r="AJ62" s="8">
        <v>3.6708818600000001E-6</v>
      </c>
      <c r="AK62" s="8">
        <v>0</v>
      </c>
      <c r="AL62" s="8">
        <v>37773.340000000004</v>
      </c>
      <c r="AM62" s="8">
        <v>3863.7147607000006</v>
      </c>
      <c r="AN62" s="8">
        <v>41944.392390699999</v>
      </c>
      <c r="AO62" s="8">
        <v>307.33762999999999</v>
      </c>
      <c r="AP62" s="8">
        <v>0</v>
      </c>
      <c r="AQ62" s="8">
        <v>39541.819100000001</v>
      </c>
      <c r="AR62" s="8">
        <v>4044.3580328850003</v>
      </c>
      <c r="AS62" s="8">
        <v>43881.495972885001</v>
      </c>
      <c r="AT62" s="8">
        <v>295.31884000000002</v>
      </c>
      <c r="AU62" s="8">
        <v>0</v>
      </c>
      <c r="AV62" s="8">
        <v>37773.340000000004</v>
      </c>
      <c r="AW62" s="8">
        <v>3875.4760052000001</v>
      </c>
      <c r="AX62" s="8">
        <v>41930.399085199999</v>
      </c>
      <c r="AY62" s="8">
        <v>281.58308000000005</v>
      </c>
      <c r="AZ62" s="8">
        <v>0</v>
      </c>
      <c r="BA62" s="8">
        <v>1768.4791000000002</v>
      </c>
      <c r="BB62" s="8">
        <v>168.88202768500003</v>
      </c>
      <c r="BC62" s="8">
        <v>1951.0968876850002</v>
      </c>
      <c r="BD62" s="8">
        <v>13.735760000000001</v>
      </c>
      <c r="BE62" s="8">
        <v>0</v>
      </c>
    </row>
    <row r="63" spans="1:57" ht="15.3" x14ac:dyDescent="0.7">
      <c r="A63" s="9" t="s">
        <v>97</v>
      </c>
      <c r="B63" t="s">
        <v>103</v>
      </c>
      <c r="C63" t="s">
        <v>106</v>
      </c>
      <c r="D63" t="s">
        <v>107</v>
      </c>
      <c r="E63" s="6">
        <v>2833.1113779527559</v>
      </c>
      <c r="F63" s="7">
        <v>1</v>
      </c>
      <c r="G63" s="7">
        <v>1</v>
      </c>
      <c r="H63" s="8">
        <v>11344.844248694842</v>
      </c>
      <c r="I63" s="8">
        <v>124.24097936536405</v>
      </c>
      <c r="J63" s="8">
        <v>11903.951496362368</v>
      </c>
      <c r="K63" s="8">
        <v>163.69789895216351</v>
      </c>
      <c r="L63" s="8">
        <v>-6573.6361562381235</v>
      </c>
      <c r="M63" s="8">
        <v>2.448750534554351E-6</v>
      </c>
      <c r="N63" s="8">
        <v>2.4487535756263611E-8</v>
      </c>
      <c r="O63" s="8">
        <v>3.1543213228127462E-5</v>
      </c>
      <c r="P63" s="8">
        <v>1.9690133097216848E-5</v>
      </c>
      <c r="Q63" s="8">
        <v>4.1309735408053776E-5</v>
      </c>
      <c r="R63" s="8">
        <v>101.6696424473199</v>
      </c>
      <c r="S63" s="8">
        <v>1.0372808638056112</v>
      </c>
      <c r="T63" s="8">
        <v>106.50006665617555</v>
      </c>
      <c r="U63" s="8">
        <v>2.731423245050022</v>
      </c>
      <c r="V63" s="8">
        <v>6.406002447335875</v>
      </c>
      <c r="W63" s="8">
        <v>5.4864410710901286</v>
      </c>
      <c r="X63" s="8">
        <v>5.904168606179739E-2</v>
      </c>
      <c r="Y63" s="8">
        <v>5.8456684131047432</v>
      </c>
      <c r="Z63" s="8">
        <v>0.30018565595281688</v>
      </c>
      <c r="AA63" s="8">
        <v>1.0656714351642858</v>
      </c>
      <c r="AB63" s="8">
        <v>5.6352259136959626</v>
      </c>
      <c r="AC63" s="8">
        <v>5.0950946666155898E-2</v>
      </c>
      <c r="AD63" s="8">
        <v>6.3738407165484601</v>
      </c>
      <c r="AE63" s="8">
        <v>0.18208285618634185</v>
      </c>
      <c r="AF63" s="8">
        <v>-2.3109504155809795</v>
      </c>
      <c r="AG63" s="8">
        <v>9.0510779251882348E-2</v>
      </c>
      <c r="AH63" s="8">
        <v>9.0527010325621164E-4</v>
      </c>
      <c r="AI63" s="8">
        <v>9.1501524677962215E-2</v>
      </c>
      <c r="AJ63" s="8">
        <v>8.3783016284481095E-5</v>
      </c>
      <c r="AK63" s="8">
        <v>-2.1552905430288925E-3</v>
      </c>
      <c r="AL63" s="8">
        <v>146305.09522907008</v>
      </c>
      <c r="AM63" s="8">
        <v>1607.2369906705364</v>
      </c>
      <c r="AN63" s="8">
        <v>156368.5469239582</v>
      </c>
      <c r="AO63" s="8">
        <v>2399.1681187352597</v>
      </c>
      <c r="AP63" s="8">
        <v>-62623.164111339494</v>
      </c>
      <c r="AQ63" s="8">
        <v>173892.2847955685</v>
      </c>
      <c r="AR63" s="8">
        <v>1890.5269942552147</v>
      </c>
      <c r="AS63" s="8">
        <v>185674.77131481154</v>
      </c>
      <c r="AT63" s="8">
        <v>3268.5833488695407</v>
      </c>
      <c r="AU63" s="8">
        <v>-53487.126976167026</v>
      </c>
      <c r="AV63" s="8">
        <v>148784.84260583398</v>
      </c>
      <c r="AW63" s="8">
        <v>1632.0626433856387</v>
      </c>
      <c r="AX63" s="8">
        <v>159540.36963793784</v>
      </c>
      <c r="AY63" s="8">
        <v>2500.1670832359118</v>
      </c>
      <c r="AZ63" s="8">
        <v>-58312.583025281718</v>
      </c>
      <c r="BA63" s="8">
        <v>25107.442189734487</v>
      </c>
      <c r="BB63" s="8">
        <v>258.46435086957592</v>
      </c>
      <c r="BC63" s="8">
        <v>26134.401676873687</v>
      </c>
      <c r="BD63" s="8">
        <v>768.41626563362888</v>
      </c>
      <c r="BE63" s="8">
        <v>4825.4560491146885</v>
      </c>
    </row>
    <row r="64" spans="1:57" ht="15.3" x14ac:dyDescent="0.7">
      <c r="A64" s="9" t="s">
        <v>178</v>
      </c>
      <c r="B64" t="s">
        <v>197</v>
      </c>
      <c r="C64" t="s">
        <v>198</v>
      </c>
      <c r="D64" t="s">
        <v>199</v>
      </c>
      <c r="E64" s="6">
        <v>150457.37452229296</v>
      </c>
      <c r="F64" s="7">
        <v>0</v>
      </c>
      <c r="G64" s="7">
        <v>0</v>
      </c>
      <c r="H64" s="8">
        <v>21476.073375796172</v>
      </c>
      <c r="I64" s="8">
        <v>1330.3536698704202</v>
      </c>
      <c r="J64" s="8">
        <v>0</v>
      </c>
      <c r="K64" s="8">
        <v>2283.4772852651622</v>
      </c>
      <c r="L64" s="8">
        <v>-82.971223754063686</v>
      </c>
      <c r="M64" s="8">
        <v>7.741375286624202E-4</v>
      </c>
      <c r="N64" s="8">
        <v>1.24052997299841E-4</v>
      </c>
      <c r="O64" s="8">
        <v>0</v>
      </c>
      <c r="P64" s="8">
        <v>5.1430132424816661E-4</v>
      </c>
      <c r="Q64" s="8">
        <v>-9.1481092857044564E-6</v>
      </c>
      <c r="R64" s="8">
        <v>69.922099363057313</v>
      </c>
      <c r="S64" s="8">
        <v>5.1357233992684019</v>
      </c>
      <c r="T64" s="8">
        <v>0</v>
      </c>
      <c r="U64" s="8">
        <v>15.740092644748064</v>
      </c>
      <c r="V64" s="8">
        <v>-0.55618073065910822</v>
      </c>
      <c r="W64" s="8">
        <v>26.595369936305726</v>
      </c>
      <c r="X64" s="8">
        <v>1.5945285110701957</v>
      </c>
      <c r="Y64" s="8">
        <v>0</v>
      </c>
      <c r="Z64" s="8">
        <v>3.6444118226041429</v>
      </c>
      <c r="AA64" s="8">
        <v>-0.17293269712843309</v>
      </c>
      <c r="AB64" s="8">
        <v>3.5772645477706999</v>
      </c>
      <c r="AC64" s="8">
        <v>0.39818756980228681</v>
      </c>
      <c r="AD64" s="8">
        <v>0</v>
      </c>
      <c r="AE64" s="8">
        <v>1.6779893496448728</v>
      </c>
      <c r="AF64" s="8">
        <v>-8.9049701684764324E-2</v>
      </c>
      <c r="AG64" s="8">
        <v>2.1413642929936302E-2</v>
      </c>
      <c r="AH64" s="8">
        <v>1.7409149060955511E-3</v>
      </c>
      <c r="AI64" s="8">
        <v>0</v>
      </c>
      <c r="AJ64" s="8">
        <v>2.5328387032618298E-3</v>
      </c>
      <c r="AK64" s="8">
        <v>-7.6892745823363049E-4</v>
      </c>
      <c r="AL64" s="8">
        <v>97391.495541401251</v>
      </c>
      <c r="AM64" s="8">
        <v>11606.684522053298</v>
      </c>
      <c r="AN64" s="8">
        <v>0</v>
      </c>
      <c r="AO64" s="8">
        <v>42392.90214838837</v>
      </c>
      <c r="AP64" s="8">
        <v>-960.39951305070053</v>
      </c>
      <c r="AQ64" s="8">
        <v>106381.4797452229</v>
      </c>
      <c r="AR64" s="8">
        <v>12199.520986336227</v>
      </c>
      <c r="AS64" s="8">
        <v>0</v>
      </c>
      <c r="AT64" s="8">
        <v>43484.628710032834</v>
      </c>
      <c r="AU64" s="8">
        <v>-1226.0289986223181</v>
      </c>
      <c r="AV64" s="8">
        <v>99888.713375796156</v>
      </c>
      <c r="AW64" s="8">
        <v>11828.768696721118</v>
      </c>
      <c r="AX64" s="8">
        <v>0</v>
      </c>
      <c r="AY64" s="8">
        <v>42868.439391149775</v>
      </c>
      <c r="AZ64" s="8">
        <v>-978.63494684280238</v>
      </c>
      <c r="BA64" s="8">
        <v>6492.7663694267503</v>
      </c>
      <c r="BB64" s="8">
        <v>370.75228961510925</v>
      </c>
      <c r="BC64" s="8">
        <v>0</v>
      </c>
      <c r="BD64" s="8">
        <v>616.18931888305042</v>
      </c>
      <c r="BE64" s="8">
        <v>-247.39405177951588</v>
      </c>
    </row>
    <row r="65" spans="1:57" ht="15.3" x14ac:dyDescent="0.7">
      <c r="A65" s="9" t="s">
        <v>200</v>
      </c>
      <c r="B65" t="s">
        <v>201</v>
      </c>
      <c r="C65" t="s">
        <v>198</v>
      </c>
      <c r="D65" t="s">
        <v>199</v>
      </c>
      <c r="E65" s="6">
        <v>27616.527707006284</v>
      </c>
      <c r="F65" s="7">
        <v>0</v>
      </c>
      <c r="G65" s="7">
        <v>0</v>
      </c>
      <c r="H65" s="8">
        <v>3941.9442038216434</v>
      </c>
      <c r="I65" s="8">
        <v>244.18709352561709</v>
      </c>
      <c r="J65" s="8">
        <v>0</v>
      </c>
      <c r="K65" s="8">
        <v>419.13341846531506</v>
      </c>
      <c r="L65" s="8">
        <v>-15.229410369305686</v>
      </c>
      <c r="M65" s="8">
        <v>1.420933375796174E-4</v>
      </c>
      <c r="N65" s="8">
        <v>2.2769990822620821E-5</v>
      </c>
      <c r="O65" s="8">
        <v>0</v>
      </c>
      <c r="P65" s="8">
        <v>9.4400269949845861E-5</v>
      </c>
      <c r="Q65" s="8">
        <v>-1.6791401176413961E-6</v>
      </c>
      <c r="R65" s="8">
        <v>12.834236942675121</v>
      </c>
      <c r="S65" s="8">
        <v>0.94266464506464942</v>
      </c>
      <c r="T65" s="8">
        <v>0</v>
      </c>
      <c r="U65" s="8">
        <v>2.8891020198556245</v>
      </c>
      <c r="V65" s="8">
        <v>-0.10208725632171944</v>
      </c>
      <c r="W65" s="8">
        <v>4.8815936942675009</v>
      </c>
      <c r="X65" s="8">
        <v>0.29267652014662071</v>
      </c>
      <c r="Y65" s="8">
        <v>0</v>
      </c>
      <c r="Z65" s="8">
        <v>0.6689336457866748</v>
      </c>
      <c r="AA65" s="8">
        <v>-3.1741884615878881E-2</v>
      </c>
      <c r="AB65" s="8">
        <v>0.65660872929936098</v>
      </c>
      <c r="AC65" s="8">
        <v>7.3087531195760808E-2</v>
      </c>
      <c r="AD65" s="8">
        <v>0</v>
      </c>
      <c r="AE65" s="8">
        <v>0.30799579956556361</v>
      </c>
      <c r="AF65" s="8">
        <v>-1.6345118088668741E-2</v>
      </c>
      <c r="AG65" s="8">
        <v>3.9304850636942557E-3</v>
      </c>
      <c r="AH65" s="8">
        <v>3.1954581749400664E-4</v>
      </c>
      <c r="AI65" s="8">
        <v>0</v>
      </c>
      <c r="AJ65" s="8">
        <v>4.6490383371433955E-4</v>
      </c>
      <c r="AK65" s="8">
        <v>-1.4113702649942635E-4</v>
      </c>
      <c r="AL65" s="8">
        <v>17876.258598726061</v>
      </c>
      <c r="AM65" s="8">
        <v>2130.4128541886303</v>
      </c>
      <c r="AN65" s="8">
        <v>0</v>
      </c>
      <c r="AO65" s="8">
        <v>7781.2387759558223</v>
      </c>
      <c r="AP65" s="8">
        <v>-176.28181965936255</v>
      </c>
      <c r="AQ65" s="8">
        <v>19526.374777070003</v>
      </c>
      <c r="AR65" s="8">
        <v>2239.2282890822344</v>
      </c>
      <c r="AS65" s="8">
        <v>0</v>
      </c>
      <c r="AT65" s="8">
        <v>7981.6257422567787</v>
      </c>
      <c r="AU65" s="8">
        <v>-225.03824699552797</v>
      </c>
      <c r="AV65" s="8">
        <v>18334.624203821597</v>
      </c>
      <c r="AW65" s="8">
        <v>2171.1765175349742</v>
      </c>
      <c r="AX65" s="8">
        <v>0</v>
      </c>
      <c r="AY65" s="8">
        <v>7868.5238790099638</v>
      </c>
      <c r="AZ65" s="8">
        <v>-179.62894281745167</v>
      </c>
      <c r="BA65" s="8">
        <v>1191.750573248404</v>
      </c>
      <c r="BB65" s="8">
        <v>68.051771547260429</v>
      </c>
      <c r="BC65" s="8">
        <v>0</v>
      </c>
      <c r="BD65" s="8">
        <v>113.10186324681425</v>
      </c>
      <c r="BE65" s="8">
        <v>-45.409304178076297</v>
      </c>
    </row>
    <row r="66" spans="1:57" ht="15.3" x14ac:dyDescent="0.7">
      <c r="A66" s="9" t="s">
        <v>205</v>
      </c>
      <c r="B66" t="s">
        <v>206</v>
      </c>
      <c r="C66" t="s">
        <v>198</v>
      </c>
      <c r="D66" t="s">
        <v>199</v>
      </c>
      <c r="E66" s="6">
        <v>194033.67439490426</v>
      </c>
      <c r="F66" s="7">
        <v>0</v>
      </c>
      <c r="G66" s="7">
        <v>0</v>
      </c>
      <c r="H66" s="8">
        <v>27696.092942675128</v>
      </c>
      <c r="I66" s="8">
        <v>1715.6580834225308</v>
      </c>
      <c r="J66" s="8">
        <v>0</v>
      </c>
      <c r="K66" s="8">
        <v>2944.8306503025638</v>
      </c>
      <c r="L66" s="8">
        <v>-107.00181008181391</v>
      </c>
      <c r="M66" s="8">
        <v>9.983475363057315E-4</v>
      </c>
      <c r="N66" s="8">
        <v>1.5998191489259846E-4</v>
      </c>
      <c r="O66" s="8">
        <v>0</v>
      </c>
      <c r="P66" s="8">
        <v>6.6325612823485034E-4</v>
      </c>
      <c r="Q66" s="8">
        <v>-1.1797635470558969E-5</v>
      </c>
      <c r="R66" s="8">
        <v>90.173325859872534</v>
      </c>
      <c r="S66" s="8">
        <v>6.6231601142839702</v>
      </c>
      <c r="T66" s="8">
        <v>0</v>
      </c>
      <c r="U66" s="8">
        <v>20.298825636653341</v>
      </c>
      <c r="V66" s="8">
        <v>-0.71726488076820316</v>
      </c>
      <c r="W66" s="8">
        <v>34.298068585987224</v>
      </c>
      <c r="X66" s="8">
        <v>2.0563447083449127</v>
      </c>
      <c r="Y66" s="8">
        <v>0</v>
      </c>
      <c r="Z66" s="8">
        <v>4.6999266017588033</v>
      </c>
      <c r="AA66" s="8">
        <v>-0.22301842467601507</v>
      </c>
      <c r="AB66" s="8">
        <v>4.6133317605095492</v>
      </c>
      <c r="AC66" s="8">
        <v>0.51351286377569627</v>
      </c>
      <c r="AD66" s="8">
        <v>0</v>
      </c>
      <c r="AE66" s="8">
        <v>2.16397793820913</v>
      </c>
      <c r="AF66" s="8">
        <v>-0.11484077052736805</v>
      </c>
      <c r="AG66" s="8">
        <v>2.761558104458596E-2</v>
      </c>
      <c r="AH66" s="8">
        <v>2.2451283435663632E-3</v>
      </c>
      <c r="AI66" s="8">
        <v>0</v>
      </c>
      <c r="AJ66" s="8">
        <v>3.2664135061767903E-3</v>
      </c>
      <c r="AK66" s="8">
        <v>-9.9162849636259798E-4</v>
      </c>
      <c r="AL66" s="8">
        <v>125598.56101910815</v>
      </c>
      <c r="AM66" s="8">
        <v>14968.27691236083</v>
      </c>
      <c r="AN66" s="8">
        <v>0</v>
      </c>
      <c r="AO66" s="8">
        <v>54670.969756265738</v>
      </c>
      <c r="AP66" s="8">
        <v>-1238.5557503975531</v>
      </c>
      <c r="AQ66" s="8">
        <v>137192.2743439489</v>
      </c>
      <c r="AR66" s="8">
        <v>15732.813963770408</v>
      </c>
      <c r="AS66" s="8">
        <v>0</v>
      </c>
      <c r="AT66" s="8">
        <v>56078.888223957758</v>
      </c>
      <c r="AU66" s="8">
        <v>-1581.1183218682684</v>
      </c>
      <c r="AV66" s="8">
        <v>128819.03694267503</v>
      </c>
      <c r="AW66" s="8">
        <v>15254.68233830007</v>
      </c>
      <c r="AX66" s="8">
        <v>0</v>
      </c>
      <c r="AY66" s="8">
        <v>55284.234734586535</v>
      </c>
      <c r="AZ66" s="8">
        <v>-1262.0726317342153</v>
      </c>
      <c r="BA66" s="8">
        <v>8373.2374012738765</v>
      </c>
      <c r="BB66" s="8">
        <v>478.13162547033801</v>
      </c>
      <c r="BC66" s="8">
        <v>0</v>
      </c>
      <c r="BD66" s="8">
        <v>794.65348937121371</v>
      </c>
      <c r="BE66" s="8">
        <v>-319.04569013405319</v>
      </c>
    </row>
    <row r="67" spans="1:57" ht="15.3" x14ac:dyDescent="0.7">
      <c r="A67" s="9" t="s">
        <v>205</v>
      </c>
      <c r="B67" t="s">
        <v>207</v>
      </c>
      <c r="C67" t="s">
        <v>198</v>
      </c>
      <c r="D67" t="s">
        <v>199</v>
      </c>
      <c r="E67" s="6">
        <v>230825.0721019108</v>
      </c>
      <c r="F67" s="7">
        <v>0</v>
      </c>
      <c r="G67" s="7">
        <v>0</v>
      </c>
      <c r="H67" s="8">
        <v>32947.645146496812</v>
      </c>
      <c r="I67" s="8">
        <v>2040.9699607205503</v>
      </c>
      <c r="J67" s="8">
        <v>0</v>
      </c>
      <c r="K67" s="8">
        <v>3503.2101994861655</v>
      </c>
      <c r="L67" s="8">
        <v>-127.29079426131975</v>
      </c>
      <c r="M67" s="8">
        <v>1.1876476738853501E-3</v>
      </c>
      <c r="N67" s="8">
        <v>1.9031664042463549E-4</v>
      </c>
      <c r="O67" s="8">
        <v>0</v>
      </c>
      <c r="P67" s="8">
        <v>7.8901842218509347E-4</v>
      </c>
      <c r="Q67" s="8">
        <v>-1.4034626033940382E-5</v>
      </c>
      <c r="R67" s="8">
        <v>107.27140280254777</v>
      </c>
      <c r="S67" s="8">
        <v>7.8790004657163086</v>
      </c>
      <c r="T67" s="8">
        <v>0</v>
      </c>
      <c r="U67" s="8">
        <v>24.147756340626579</v>
      </c>
      <c r="V67" s="8">
        <v>-0.85326796153192352</v>
      </c>
      <c r="W67" s="8">
        <v>40.801444280254771</v>
      </c>
      <c r="X67" s="8">
        <v>2.4462553577378561</v>
      </c>
      <c r="Y67" s="8">
        <v>0</v>
      </c>
      <c r="Z67" s="8">
        <v>5.5910959791273998</v>
      </c>
      <c r="AA67" s="8">
        <v>-0.26530572137249425</v>
      </c>
      <c r="AB67" s="8">
        <v>5.4880815898089166</v>
      </c>
      <c r="AC67" s="8">
        <v>0.61088181819947374</v>
      </c>
      <c r="AD67" s="8">
        <v>0</v>
      </c>
      <c r="AE67" s="8">
        <v>2.5742972974756211</v>
      </c>
      <c r="AF67" s="8">
        <v>-0.13661612717423693</v>
      </c>
      <c r="AG67" s="8">
        <v>3.2851867108280253E-2</v>
      </c>
      <c r="AH67" s="8">
        <v>2.6708349125370125E-3</v>
      </c>
      <c r="AI67" s="8">
        <v>0</v>
      </c>
      <c r="AJ67" s="8">
        <v>3.8857694955742885E-3</v>
      </c>
      <c r="AK67" s="8">
        <v>-1.1796546134840255E-3</v>
      </c>
      <c r="AL67" s="8">
        <v>149413.73961783439</v>
      </c>
      <c r="AM67" s="8">
        <v>17806.463791976683</v>
      </c>
      <c r="AN67" s="8">
        <v>0</v>
      </c>
      <c r="AO67" s="8">
        <v>65037.32187325335</v>
      </c>
      <c r="AP67" s="8">
        <v>-1473.4026002409173</v>
      </c>
      <c r="AQ67" s="8">
        <v>163205.77712101908</v>
      </c>
      <c r="AR67" s="8">
        <v>18715.967364315529</v>
      </c>
      <c r="AS67" s="8">
        <v>0</v>
      </c>
      <c r="AT67" s="8">
        <v>66712.200642786949</v>
      </c>
      <c r="AU67" s="8">
        <v>-1880.9196485353987</v>
      </c>
      <c r="AV67" s="8">
        <v>153244.86114649678</v>
      </c>
      <c r="AW67" s="8">
        <v>18147.175543681464</v>
      </c>
      <c r="AX67" s="8">
        <v>0</v>
      </c>
      <c r="AY67" s="8">
        <v>65766.870150272385</v>
      </c>
      <c r="AZ67" s="8">
        <v>-1501.3785989796688</v>
      </c>
      <c r="BA67" s="8">
        <v>9960.9159745222914</v>
      </c>
      <c r="BB67" s="8">
        <v>568.79182063406301</v>
      </c>
      <c r="BC67" s="8">
        <v>0</v>
      </c>
      <c r="BD67" s="8">
        <v>945.33049251456407</v>
      </c>
      <c r="BE67" s="8">
        <v>-379.5410495557299</v>
      </c>
    </row>
    <row r="68" spans="1:57" ht="15.3" x14ac:dyDescent="0.7">
      <c r="A68" s="9" t="s">
        <v>205</v>
      </c>
      <c r="B68" t="s">
        <v>208</v>
      </c>
      <c r="C68" t="s">
        <v>198</v>
      </c>
      <c r="D68" t="s">
        <v>199</v>
      </c>
      <c r="E68" s="6">
        <v>49212.445605095476</v>
      </c>
      <c r="F68" s="7">
        <v>0</v>
      </c>
      <c r="G68" s="7">
        <v>0</v>
      </c>
      <c r="H68" s="8">
        <v>7024.5150573248311</v>
      </c>
      <c r="I68" s="8">
        <v>435.13957239986695</v>
      </c>
      <c r="J68" s="8">
        <v>0</v>
      </c>
      <c r="K68" s="8">
        <v>746.89261359490513</v>
      </c>
      <c r="L68" s="8">
        <v>-27.138695253385954</v>
      </c>
      <c r="M68" s="8">
        <v>2.5320926369426717E-4</v>
      </c>
      <c r="N68" s="8">
        <v>4.0575953163817321E-5</v>
      </c>
      <c r="O68" s="8">
        <v>0</v>
      </c>
      <c r="P68" s="8">
        <v>1.6822057426265494E-4</v>
      </c>
      <c r="Q68" s="8">
        <v>-2.9922151176810153E-6</v>
      </c>
      <c r="R68" s="8">
        <v>22.870514140127362</v>
      </c>
      <c r="S68" s="8">
        <v>1.6798213396437014</v>
      </c>
      <c r="T68" s="8">
        <v>0</v>
      </c>
      <c r="U68" s="8">
        <v>5.1483581682734689</v>
      </c>
      <c r="V68" s="8">
        <v>-0.18191872642379595</v>
      </c>
      <c r="W68" s="8">
        <v>8.6989634140127272</v>
      </c>
      <c r="X68" s="8">
        <v>0.52154736759140408</v>
      </c>
      <c r="Y68" s="8">
        <v>0</v>
      </c>
      <c r="Z68" s="8">
        <v>1.1920347483924709</v>
      </c>
      <c r="AA68" s="8">
        <v>-5.656380072958464E-2</v>
      </c>
      <c r="AB68" s="8">
        <v>1.1700718394904444</v>
      </c>
      <c r="AC68" s="8">
        <v>0.13024143337431912</v>
      </c>
      <c r="AD68" s="8">
        <v>0</v>
      </c>
      <c r="AE68" s="8">
        <v>0.54884620881838153</v>
      </c>
      <c r="AF68" s="8">
        <v>-2.912687805583181E-2</v>
      </c>
      <c r="AG68" s="8">
        <v>7.0040949554140038E-3</v>
      </c>
      <c r="AH68" s="8">
        <v>5.6942825429027392E-4</v>
      </c>
      <c r="AI68" s="8">
        <v>0</v>
      </c>
      <c r="AJ68" s="8">
        <v>8.2845515087919235E-4</v>
      </c>
      <c r="AK68" s="8">
        <v>-2.5150512450940101E-4</v>
      </c>
      <c r="AL68" s="8">
        <v>31855.35898089168</v>
      </c>
      <c r="AM68" s="8">
        <v>3796.3797554663493</v>
      </c>
      <c r="AN68" s="8">
        <v>0</v>
      </c>
      <c r="AO68" s="8">
        <v>13866.109239534691</v>
      </c>
      <c r="AP68" s="8">
        <v>-314.13288278644552</v>
      </c>
      <c r="AQ68" s="8">
        <v>34795.853656050909</v>
      </c>
      <c r="AR68" s="8">
        <v>3990.2880457304336</v>
      </c>
      <c r="AS68" s="8">
        <v>0</v>
      </c>
      <c r="AT68" s="8">
        <v>14223.197313157865</v>
      </c>
      <c r="AU68" s="8">
        <v>-401.01647125332943</v>
      </c>
      <c r="AV68" s="8">
        <v>32672.163057324797</v>
      </c>
      <c r="AW68" s="8">
        <v>3869.0202983463082</v>
      </c>
      <c r="AX68" s="8">
        <v>0</v>
      </c>
      <c r="AY68" s="8">
        <v>14021.650639661446</v>
      </c>
      <c r="AZ68" s="8">
        <v>-320.09743119378305</v>
      </c>
      <c r="BA68" s="8">
        <v>2123.6905987261116</v>
      </c>
      <c r="BB68" s="8">
        <v>121.2677473841254</v>
      </c>
      <c r="BC68" s="8">
        <v>0</v>
      </c>
      <c r="BD68" s="8">
        <v>201.54667349641861</v>
      </c>
      <c r="BE68" s="8">
        <v>-80.91904005954639</v>
      </c>
    </row>
    <row r="69" spans="1:57" ht="15.3" x14ac:dyDescent="0.7">
      <c r="A69" s="9" t="s">
        <v>205</v>
      </c>
      <c r="B69" t="s">
        <v>209</v>
      </c>
      <c r="C69" t="s">
        <v>198</v>
      </c>
      <c r="D69" t="s">
        <v>199</v>
      </c>
      <c r="E69" s="6">
        <v>324182.88458598498</v>
      </c>
      <c r="F69" s="7">
        <v>0</v>
      </c>
      <c r="G69" s="7">
        <v>0</v>
      </c>
      <c r="H69" s="8">
        <v>46273.407592356358</v>
      </c>
      <c r="I69" s="8">
        <v>2866.4456733175443</v>
      </c>
      <c r="J69" s="8">
        <v>0</v>
      </c>
      <c r="K69" s="8">
        <v>4920.0928540338909</v>
      </c>
      <c r="L69" s="8">
        <v>-178.77389353378729</v>
      </c>
      <c r="M69" s="8">
        <v>1.6679949248407525E-3</v>
      </c>
      <c r="N69" s="8">
        <v>2.6729071030174835E-4</v>
      </c>
      <c r="O69" s="8">
        <v>0</v>
      </c>
      <c r="P69" s="8">
        <v>1.1081390152561711E-3</v>
      </c>
      <c r="Q69" s="8">
        <v>-1.9710967748597061E-5</v>
      </c>
      <c r="R69" s="8">
        <v>150.65760611464864</v>
      </c>
      <c r="S69" s="8">
        <v>11.065683096602779</v>
      </c>
      <c r="T69" s="8">
        <v>0</v>
      </c>
      <c r="U69" s="8">
        <v>33.914380424530279</v>
      </c>
      <c r="V69" s="8">
        <v>-1.1983744511605521</v>
      </c>
      <c r="W69" s="8">
        <v>57.303696611464567</v>
      </c>
      <c r="X69" s="8">
        <v>3.4356498238425721</v>
      </c>
      <c r="Y69" s="8">
        <v>0</v>
      </c>
      <c r="Z69" s="8">
        <v>7.8524295736399692</v>
      </c>
      <c r="AA69" s="8">
        <v>-0.37260932388543944</v>
      </c>
      <c r="AB69" s="8">
        <v>7.7077507414012194</v>
      </c>
      <c r="AC69" s="8">
        <v>0.85795458942866409</v>
      </c>
      <c r="AD69" s="8">
        <v>0</v>
      </c>
      <c r="AE69" s="8">
        <v>3.6154786656325446</v>
      </c>
      <c r="AF69" s="8">
        <v>-0.19187088207106109</v>
      </c>
      <c r="AG69" s="8">
        <v>4.6138891872611144E-2</v>
      </c>
      <c r="AH69" s="8">
        <v>3.7510611750916382E-3</v>
      </c>
      <c r="AI69" s="8">
        <v>0</v>
      </c>
      <c r="AJ69" s="8">
        <v>5.4573792718467552E-3</v>
      </c>
      <c r="AK69" s="8">
        <v>-1.6567690499651351E-3</v>
      </c>
      <c r="AL69" s="8">
        <v>209844.5228025463</v>
      </c>
      <c r="AM69" s="8">
        <v>25008.335289548952</v>
      </c>
      <c r="AN69" s="8">
        <v>0</v>
      </c>
      <c r="AO69" s="8">
        <v>91341.839162557371</v>
      </c>
      <c r="AP69" s="8">
        <v>-2069.3241888892599</v>
      </c>
      <c r="AQ69" s="8">
        <v>229214.78644585825</v>
      </c>
      <c r="AR69" s="8">
        <v>26285.689993425698</v>
      </c>
      <c r="AS69" s="8">
        <v>0</v>
      </c>
      <c r="AT69" s="8">
        <v>93694.127091658534</v>
      </c>
      <c r="AU69" s="8">
        <v>-2641.6625879681242</v>
      </c>
      <c r="AV69" s="8">
        <v>215225.15159235516</v>
      </c>
      <c r="AW69" s="8">
        <v>25486.848812686658</v>
      </c>
      <c r="AX69" s="8">
        <v>0</v>
      </c>
      <c r="AY69" s="8">
        <v>92366.455174739735</v>
      </c>
      <c r="AZ69" s="8">
        <v>-2108.6151545010807</v>
      </c>
      <c r="BA69" s="8">
        <v>13989.634853503087</v>
      </c>
      <c r="BB69" s="8">
        <v>798.84118073904119</v>
      </c>
      <c r="BC69" s="8">
        <v>0</v>
      </c>
      <c r="BD69" s="8">
        <v>1327.6719169187875</v>
      </c>
      <c r="BE69" s="8">
        <v>-533.04743346704345</v>
      </c>
    </row>
    <row r="70" spans="1:57" ht="15.3" x14ac:dyDescent="0.7">
      <c r="A70" s="9" t="s">
        <v>171</v>
      </c>
      <c r="B70" t="s">
        <v>172</v>
      </c>
      <c r="C70" t="s">
        <v>173</v>
      </c>
      <c r="D70" t="s">
        <v>174</v>
      </c>
      <c r="E70" s="6">
        <v>4801.9936986666662</v>
      </c>
      <c r="F70" s="7">
        <v>0</v>
      </c>
      <c r="G70" s="7">
        <v>0</v>
      </c>
      <c r="H70" s="8">
        <v>5799.330851466666</v>
      </c>
      <c r="I70" s="8">
        <v>926.43220668994502</v>
      </c>
      <c r="J70" s="8">
        <v>0</v>
      </c>
      <c r="K70" s="8">
        <v>588.77614123482658</v>
      </c>
      <c r="L70" s="8">
        <v>-23.54823833</v>
      </c>
      <c r="M70" s="8">
        <v>2.2754062449066663E-8</v>
      </c>
      <c r="N70" s="8">
        <v>7.3695365446562258E-5</v>
      </c>
      <c r="O70" s="8">
        <v>0</v>
      </c>
      <c r="P70" s="8">
        <v>2.9678186447619867E-6</v>
      </c>
      <c r="Q70" s="8">
        <v>-1.9577358925333332E-12</v>
      </c>
      <c r="R70" s="8">
        <v>20.981018621866664</v>
      </c>
      <c r="S70" s="8">
        <v>9.7913020899943994</v>
      </c>
      <c r="T70" s="8">
        <v>0</v>
      </c>
      <c r="U70" s="8">
        <v>1.312052432128</v>
      </c>
      <c r="V70" s="8">
        <v>-0.17361054141333332</v>
      </c>
      <c r="W70" s="8">
        <v>4.3217943287999994</v>
      </c>
      <c r="X70" s="8">
        <v>1.3714548487551272</v>
      </c>
      <c r="Y70" s="8">
        <v>0</v>
      </c>
      <c r="Z70" s="8">
        <v>0.59084099852525329</v>
      </c>
      <c r="AA70" s="8">
        <v>-4.0078178177333335E-2</v>
      </c>
      <c r="AB70" s="8">
        <v>8.1633892877333327</v>
      </c>
      <c r="AC70" s="8">
        <v>1.4502768972837934</v>
      </c>
      <c r="AD70" s="8">
        <v>0</v>
      </c>
      <c r="AE70" s="8">
        <v>0.31227734406559998</v>
      </c>
      <c r="AF70" s="8">
        <v>-7.1198791185999991E-2</v>
      </c>
      <c r="AG70" s="8">
        <v>1.702860842373333E-3</v>
      </c>
      <c r="AH70" s="8">
        <v>4.5883192003650305E-3</v>
      </c>
      <c r="AI70" s="8">
        <v>0</v>
      </c>
      <c r="AJ70" s="8">
        <v>1.3050341336453332E-4</v>
      </c>
      <c r="AK70" s="8">
        <v>-4.5936427324022035E-5</v>
      </c>
      <c r="AL70" s="8">
        <v>77940.051570666648</v>
      </c>
      <c r="AM70" s="8">
        <v>17565.185970003327</v>
      </c>
      <c r="AN70" s="8">
        <v>0</v>
      </c>
      <c r="AO70" s="8">
        <v>5859.0602653954647</v>
      </c>
      <c r="AP70" s="8">
        <v>-288.11962191999999</v>
      </c>
      <c r="AQ70" s="8">
        <v>186169.60185599999</v>
      </c>
      <c r="AR70" s="8">
        <v>26996.465360638995</v>
      </c>
      <c r="AS70" s="8">
        <v>0</v>
      </c>
      <c r="AT70" s="8">
        <v>6326.1753105856569</v>
      </c>
      <c r="AU70" s="8">
        <v>-704.60022924666657</v>
      </c>
      <c r="AV70" s="8">
        <v>90129.727882666659</v>
      </c>
      <c r="AW70" s="8">
        <v>18898.405959739179</v>
      </c>
      <c r="AX70" s="8">
        <v>0</v>
      </c>
      <c r="AY70" s="8">
        <v>5968.9151058557327</v>
      </c>
      <c r="AZ70" s="8">
        <v>-288.11962191999999</v>
      </c>
      <c r="BA70" s="8">
        <v>96039.87397333332</v>
      </c>
      <c r="BB70" s="8">
        <v>8098.0594008998123</v>
      </c>
      <c r="BC70" s="8">
        <v>0</v>
      </c>
      <c r="BD70" s="8">
        <v>357.26020472992531</v>
      </c>
      <c r="BE70" s="8">
        <v>-416.48060732666664</v>
      </c>
    </row>
    <row r="71" spans="1:57" ht="15.3" x14ac:dyDescent="0.7">
      <c r="A71" s="9" t="s">
        <v>175</v>
      </c>
      <c r="B71" t="s">
        <v>175</v>
      </c>
      <c r="C71" t="s">
        <v>176</v>
      </c>
      <c r="D71" t="s">
        <v>177</v>
      </c>
      <c r="E71" s="6">
        <v>2</v>
      </c>
      <c r="F71" s="7">
        <v>2</v>
      </c>
      <c r="G71" s="7">
        <v>0</v>
      </c>
      <c r="H71" s="8">
        <v>37227.320000000007</v>
      </c>
      <c r="I71" s="8">
        <v>5228.08</v>
      </c>
      <c r="J71" s="8">
        <v>85734.989831082465</v>
      </c>
      <c r="K71" s="8">
        <v>412.09491554122155</v>
      </c>
      <c r="L71" s="8">
        <v>0</v>
      </c>
      <c r="M71" s="8">
        <v>2.5521960880000001E-6</v>
      </c>
      <c r="N71" s="8">
        <v>6.7400188603999997E-4</v>
      </c>
      <c r="O71" s="8">
        <v>1.4726621740194185E-3</v>
      </c>
      <c r="P71" s="8">
        <v>5.9777004881709322E-5</v>
      </c>
      <c r="Q71" s="8">
        <v>0</v>
      </c>
      <c r="R71" s="8">
        <v>176.23658</v>
      </c>
      <c r="S71" s="8">
        <v>87.124960000000002</v>
      </c>
      <c r="T71" s="8">
        <v>529.52575130820401</v>
      </c>
      <c r="U71" s="8">
        <v>1.4013356541019955</v>
      </c>
      <c r="V71" s="8">
        <v>0</v>
      </c>
      <c r="W71" s="8">
        <v>12.32517</v>
      </c>
      <c r="X71" s="8">
        <v>9.7093279999999993</v>
      </c>
      <c r="Y71" s="8">
        <v>44.445833793993145</v>
      </c>
      <c r="Z71" s="8">
        <v>0.18841889699657327</v>
      </c>
      <c r="AA71" s="8">
        <v>0</v>
      </c>
      <c r="AB71" s="8">
        <v>14.125696</v>
      </c>
      <c r="AC71" s="8">
        <v>5.4859879999999999</v>
      </c>
      <c r="AD71" s="8">
        <v>39.231624704696635</v>
      </c>
      <c r="AE71" s="8">
        <v>4.1283523483168702E-3</v>
      </c>
      <c r="AF71" s="8">
        <v>0</v>
      </c>
      <c r="AG71" s="8">
        <v>3.0929082418</v>
      </c>
      <c r="AH71" s="8">
        <v>1.5374259999999999E-3</v>
      </c>
      <c r="AI71" s="8">
        <v>6.1927442108424913</v>
      </c>
      <c r="AJ71" s="8">
        <v>1.9264376212457166E-3</v>
      </c>
      <c r="AK71" s="8">
        <v>0</v>
      </c>
      <c r="AL71" s="8">
        <v>440407.24</v>
      </c>
      <c r="AM71" s="8">
        <v>63653</v>
      </c>
      <c r="AN71" s="8">
        <v>1020961.9586293086</v>
      </c>
      <c r="AO71" s="8">
        <v>6420.7393146543036</v>
      </c>
      <c r="AP71" s="8">
        <v>0</v>
      </c>
      <c r="AQ71" s="8">
        <v>530398.05000000005</v>
      </c>
      <c r="AR71" s="8">
        <v>68553.179999999993</v>
      </c>
      <c r="AS71" s="8">
        <v>1211172.0455868575</v>
      </c>
      <c r="AT71" s="8">
        <v>6634.7927934287436</v>
      </c>
      <c r="AU71" s="8">
        <v>0</v>
      </c>
      <c r="AV71" s="8">
        <v>476242</v>
      </c>
      <c r="AW71" s="8">
        <v>66791</v>
      </c>
      <c r="AX71" s="8">
        <v>1099094.8169562588</v>
      </c>
      <c r="AY71" s="8">
        <v>6514.4084781294086</v>
      </c>
      <c r="AZ71" s="8">
        <v>0</v>
      </c>
      <c r="BA71" s="8">
        <v>54156.05</v>
      </c>
      <c r="BB71" s="8">
        <v>1762.18</v>
      </c>
      <c r="BC71" s="8">
        <v>112077.22863059868</v>
      </c>
      <c r="BD71" s="8">
        <v>120.38431529933482</v>
      </c>
      <c r="BE71" s="8">
        <v>0</v>
      </c>
    </row>
    <row r="72" spans="1:57" ht="15.3" x14ac:dyDescent="0.7">
      <c r="A72" s="9" t="s">
        <v>204</v>
      </c>
      <c r="B72" t="s">
        <v>204</v>
      </c>
      <c r="C72" t="s">
        <v>176</v>
      </c>
      <c r="D72" t="s">
        <v>177</v>
      </c>
      <c r="E72" s="6">
        <v>2</v>
      </c>
      <c r="F72" s="7">
        <v>2</v>
      </c>
      <c r="G72" s="7">
        <v>0</v>
      </c>
      <c r="H72" s="8">
        <v>37227.320000000007</v>
      </c>
      <c r="I72" s="8">
        <v>5228.08</v>
      </c>
      <c r="J72" s="8">
        <v>85734.989831082465</v>
      </c>
      <c r="K72" s="8">
        <v>412.09491554122155</v>
      </c>
      <c r="L72" s="8">
        <v>0</v>
      </c>
      <c r="M72" s="8">
        <v>2.5521960880000001E-6</v>
      </c>
      <c r="N72" s="8">
        <v>6.7400188603999997E-4</v>
      </c>
      <c r="O72" s="8">
        <v>1.4726621740194185E-3</v>
      </c>
      <c r="P72" s="8">
        <v>5.9777004881709322E-5</v>
      </c>
      <c r="Q72" s="8">
        <v>0</v>
      </c>
      <c r="R72" s="8">
        <v>176.23658</v>
      </c>
      <c r="S72" s="8">
        <v>87.124960000000002</v>
      </c>
      <c r="T72" s="8">
        <v>529.52575130820401</v>
      </c>
      <c r="U72" s="8">
        <v>1.4013356541019955</v>
      </c>
      <c r="V72" s="8">
        <v>0</v>
      </c>
      <c r="W72" s="8">
        <v>12.32517</v>
      </c>
      <c r="X72" s="8">
        <v>9.7093279999999993</v>
      </c>
      <c r="Y72" s="8">
        <v>44.445833793993145</v>
      </c>
      <c r="Z72" s="8">
        <v>0.18841889699657327</v>
      </c>
      <c r="AA72" s="8">
        <v>0</v>
      </c>
      <c r="AB72" s="8">
        <v>14.125696</v>
      </c>
      <c r="AC72" s="8">
        <v>5.4859879999999999</v>
      </c>
      <c r="AD72" s="8">
        <v>39.231624704696635</v>
      </c>
      <c r="AE72" s="8">
        <v>4.1283523483168702E-3</v>
      </c>
      <c r="AF72" s="8">
        <v>0</v>
      </c>
      <c r="AG72" s="8">
        <v>3.0929082418</v>
      </c>
      <c r="AH72" s="8">
        <v>1.5374259999999999E-3</v>
      </c>
      <c r="AI72" s="8">
        <v>6.1927442108424913</v>
      </c>
      <c r="AJ72" s="8">
        <v>1.9264376212457166E-3</v>
      </c>
      <c r="AK72" s="8">
        <v>0</v>
      </c>
      <c r="AL72" s="8">
        <v>440407.24</v>
      </c>
      <c r="AM72" s="8">
        <v>63653</v>
      </c>
      <c r="AN72" s="8">
        <v>1020961.9586293086</v>
      </c>
      <c r="AO72" s="8">
        <v>6420.7393146543036</v>
      </c>
      <c r="AP72" s="8">
        <v>0</v>
      </c>
      <c r="AQ72" s="8">
        <v>530398.05000000005</v>
      </c>
      <c r="AR72" s="8">
        <v>68553.179999999993</v>
      </c>
      <c r="AS72" s="8">
        <v>1211172.0455868575</v>
      </c>
      <c r="AT72" s="8">
        <v>6634.7927934287436</v>
      </c>
      <c r="AU72" s="8">
        <v>0</v>
      </c>
      <c r="AV72" s="8">
        <v>476242</v>
      </c>
      <c r="AW72" s="8">
        <v>66791</v>
      </c>
      <c r="AX72" s="8">
        <v>1099094.8169562588</v>
      </c>
      <c r="AY72" s="8">
        <v>6514.4084781294086</v>
      </c>
      <c r="AZ72" s="8">
        <v>0</v>
      </c>
      <c r="BA72" s="8">
        <v>54156.05</v>
      </c>
      <c r="BB72" s="8">
        <v>1762.18</v>
      </c>
      <c r="BC72" s="8">
        <v>112077.22863059868</v>
      </c>
      <c r="BD72" s="8">
        <v>120.38431529933482</v>
      </c>
      <c r="BE72" s="8">
        <v>0</v>
      </c>
    </row>
    <row r="73" spans="1:57" ht="15.3" x14ac:dyDescent="0.7">
      <c r="A73" s="9" t="s">
        <v>108</v>
      </c>
      <c r="B73" t="s">
        <v>119</v>
      </c>
      <c r="C73" t="s">
        <v>126</v>
      </c>
      <c r="D73" t="s">
        <v>127</v>
      </c>
      <c r="E73" s="6">
        <v>1313.537</v>
      </c>
      <c r="F73" s="7">
        <v>0</v>
      </c>
      <c r="G73" s="7">
        <v>0</v>
      </c>
      <c r="H73" s="8">
        <v>5832.1042799999996</v>
      </c>
      <c r="I73" s="8">
        <v>2939.9801287993655</v>
      </c>
      <c r="J73" s="8">
        <v>0</v>
      </c>
      <c r="K73" s="8">
        <v>165.505662</v>
      </c>
      <c r="L73" s="8">
        <v>-282.4319285629843</v>
      </c>
      <c r="M73" s="8">
        <v>9.0929598825E-5</v>
      </c>
      <c r="N73" s="8">
        <v>1.5041424053143879E-4</v>
      </c>
      <c r="O73" s="8">
        <v>0</v>
      </c>
      <c r="P73" s="8">
        <v>1.3890653775E-5</v>
      </c>
      <c r="Q73" s="8">
        <v>-7.4309475818541285E-6</v>
      </c>
      <c r="R73" s="8">
        <v>17.338688399999999</v>
      </c>
      <c r="S73" s="8">
        <v>14.715181662266319</v>
      </c>
      <c r="T73" s="8">
        <v>0</v>
      </c>
      <c r="U73" s="8">
        <v>0.67088902274999995</v>
      </c>
      <c r="V73" s="8">
        <v>-1.1280214978930325</v>
      </c>
      <c r="W73" s="8">
        <v>4.0686808575000004</v>
      </c>
      <c r="X73" s="8">
        <v>2.4774157111805404</v>
      </c>
      <c r="Y73" s="8">
        <v>0</v>
      </c>
      <c r="Z73" s="8">
        <v>0.16846112025000001</v>
      </c>
      <c r="AA73" s="8">
        <v>-0.22050102482053441</v>
      </c>
      <c r="AB73" s="8">
        <v>0.84821651775000007</v>
      </c>
      <c r="AC73" s="8">
        <v>0.94837615329232683</v>
      </c>
      <c r="AD73" s="8">
        <v>0</v>
      </c>
      <c r="AE73" s="8">
        <v>4.1277900225000011E-2</v>
      </c>
      <c r="AF73" s="8">
        <v>-5.8836009628580793E-2</v>
      </c>
      <c r="AG73" s="8">
        <v>3.0342704699999998E-3</v>
      </c>
      <c r="AH73" s="8">
        <v>3.3411997074627798E-3</v>
      </c>
      <c r="AI73" s="8">
        <v>0</v>
      </c>
      <c r="AJ73" s="8">
        <v>6.7482963374999991E-4</v>
      </c>
      <c r="AK73" s="8">
        <v>-1.5001755694346933E-4</v>
      </c>
      <c r="AL73" s="8">
        <v>53198.248500000002</v>
      </c>
      <c r="AM73" s="8">
        <v>36322.512698507569</v>
      </c>
      <c r="AN73" s="8">
        <v>0</v>
      </c>
      <c r="AO73" s="8">
        <v>2384.0696549999998</v>
      </c>
      <c r="AP73" s="8">
        <v>-2684.078171316708</v>
      </c>
      <c r="AQ73" s="8">
        <v>69748.814699999988</v>
      </c>
      <c r="AR73" s="8">
        <v>38497.751336618152</v>
      </c>
      <c r="AS73" s="8">
        <v>0</v>
      </c>
      <c r="AT73" s="8">
        <v>2511.4499055750002</v>
      </c>
      <c r="AU73" s="8">
        <v>-3445.2551733126684</v>
      </c>
      <c r="AV73" s="8">
        <v>29456.067224999995</v>
      </c>
      <c r="AW73" s="8">
        <v>31167.400647137798</v>
      </c>
      <c r="AX73" s="8">
        <v>0</v>
      </c>
      <c r="AY73" s="8">
        <v>2482.5849300000004</v>
      </c>
      <c r="AZ73" s="8">
        <v>-1626.4509756802547</v>
      </c>
      <c r="BA73" s="8">
        <v>40292.747474999996</v>
      </c>
      <c r="BB73" s="8">
        <v>7330.350689480355</v>
      </c>
      <c r="BC73" s="8">
        <v>0</v>
      </c>
      <c r="BD73" s="8">
        <v>28.864975575000003</v>
      </c>
      <c r="BE73" s="8">
        <v>-1818.8041976324134</v>
      </c>
    </row>
    <row r="74" spans="1:57" ht="15.3" x14ac:dyDescent="0.7">
      <c r="A74" s="9" t="s">
        <v>108</v>
      </c>
      <c r="B74" t="s">
        <v>161</v>
      </c>
      <c r="C74" t="s">
        <v>162</v>
      </c>
      <c r="D74" t="s">
        <v>163</v>
      </c>
      <c r="E74" s="6">
        <v>13947.5</v>
      </c>
      <c r="F74" s="7">
        <v>0</v>
      </c>
      <c r="G74" s="7">
        <v>0</v>
      </c>
      <c r="H74" s="8">
        <v>17015.95</v>
      </c>
      <c r="I74" s="8">
        <v>1474.2507499999999</v>
      </c>
      <c r="J74" s="8">
        <v>0</v>
      </c>
      <c r="K74" s="8">
        <v>122.18010000000001</v>
      </c>
      <c r="L74" s="8">
        <v>0</v>
      </c>
      <c r="M74" s="8">
        <v>1.3501180000000002E-3</v>
      </c>
      <c r="N74" s="8">
        <v>2.3666118E-4</v>
      </c>
      <c r="O74" s="8">
        <v>0</v>
      </c>
      <c r="P74" s="8">
        <v>3.3752949999999997E-5</v>
      </c>
      <c r="Q74" s="8">
        <v>0</v>
      </c>
      <c r="R74" s="8">
        <v>163.18575000000001</v>
      </c>
      <c r="S74" s="8">
        <v>21.437307499999999</v>
      </c>
      <c r="T74" s="8">
        <v>0</v>
      </c>
      <c r="U74" s="8">
        <v>0.77687574999999998</v>
      </c>
      <c r="V74" s="8">
        <v>0</v>
      </c>
      <c r="W74" s="8">
        <v>17.992274999999999</v>
      </c>
      <c r="X74" s="8">
        <v>2.7602102499999996</v>
      </c>
      <c r="Y74" s="8">
        <v>0</v>
      </c>
      <c r="Z74" s="8">
        <v>0.20502825</v>
      </c>
      <c r="AA74" s="8">
        <v>0</v>
      </c>
      <c r="AB74" s="8">
        <v>9.6795650000000002</v>
      </c>
      <c r="AC74" s="8">
        <v>9.6795649999999997E-2</v>
      </c>
      <c r="AD74" s="8">
        <v>0</v>
      </c>
      <c r="AE74" s="8">
        <v>0.1160432</v>
      </c>
      <c r="AF74" s="8">
        <v>0</v>
      </c>
      <c r="AG74" s="8">
        <v>7.0295399999999994E-2</v>
      </c>
      <c r="AH74" s="8">
        <v>1.684858E-3</v>
      </c>
      <c r="AI74" s="8">
        <v>0</v>
      </c>
      <c r="AJ74" s="8">
        <v>2.5523924999999996E-4</v>
      </c>
      <c r="AK74" s="8">
        <v>0</v>
      </c>
      <c r="AL74" s="8">
        <v>188291.25</v>
      </c>
      <c r="AM74" s="8">
        <v>20572.5625</v>
      </c>
      <c r="AN74" s="8">
        <v>0</v>
      </c>
      <c r="AO74" s="8">
        <v>2831.3425000000002</v>
      </c>
      <c r="AP74" s="8">
        <v>0</v>
      </c>
      <c r="AQ74" s="8">
        <v>203884.55499999999</v>
      </c>
      <c r="AR74" s="8">
        <v>21649.030549999999</v>
      </c>
      <c r="AS74" s="8">
        <v>0</v>
      </c>
      <c r="AT74" s="8">
        <v>2952.2673249999998</v>
      </c>
      <c r="AU74" s="8">
        <v>0</v>
      </c>
      <c r="AV74" s="8">
        <v>193870.25</v>
      </c>
      <c r="AW74" s="8">
        <v>21186.252499999999</v>
      </c>
      <c r="AX74" s="8">
        <v>0</v>
      </c>
      <c r="AY74" s="8">
        <v>2873.1849999999999</v>
      </c>
      <c r="AZ74" s="8">
        <v>0</v>
      </c>
      <c r="BA74" s="8">
        <v>10014.305</v>
      </c>
      <c r="BB74" s="8">
        <v>462.77805000000001</v>
      </c>
      <c r="BC74" s="8">
        <v>0</v>
      </c>
      <c r="BD74" s="8">
        <v>79.082324999999997</v>
      </c>
      <c r="BE74" s="8">
        <v>0</v>
      </c>
    </row>
    <row r="75" spans="1:57" ht="15.3" x14ac:dyDescent="0.7">
      <c r="A75" s="9" t="s">
        <v>289</v>
      </c>
      <c r="B75" t="s">
        <v>290</v>
      </c>
      <c r="C75" t="s">
        <v>293</v>
      </c>
      <c r="D75" t="s">
        <v>294</v>
      </c>
      <c r="E75" s="6">
        <v>21157.862500000072</v>
      </c>
      <c r="F75" s="7">
        <v>0</v>
      </c>
      <c r="G75" s="7">
        <v>0</v>
      </c>
      <c r="H75" s="8">
        <v>28774.693000000101</v>
      </c>
      <c r="I75" s="8">
        <v>2266.0070737500077</v>
      </c>
      <c r="J75" s="8">
        <v>0</v>
      </c>
      <c r="K75" s="8">
        <v>185.34287550000064</v>
      </c>
      <c r="L75" s="8">
        <v>0</v>
      </c>
      <c r="M75" s="8">
        <v>1.9549864950000064E-3</v>
      </c>
      <c r="N75" s="8">
        <v>3.5807566495000122E-4</v>
      </c>
      <c r="O75" s="8">
        <v>0</v>
      </c>
      <c r="P75" s="8">
        <v>5.1202027250000171E-5</v>
      </c>
      <c r="Q75" s="8">
        <v>0</v>
      </c>
      <c r="R75" s="8">
        <v>228.50491500000078</v>
      </c>
      <c r="S75" s="8">
        <v>32.329213900000113</v>
      </c>
      <c r="T75" s="8">
        <v>0</v>
      </c>
      <c r="U75" s="8">
        <v>1.178492941250004</v>
      </c>
      <c r="V75" s="8">
        <v>0</v>
      </c>
      <c r="W75" s="8">
        <v>31.313636500000108</v>
      </c>
      <c r="X75" s="8">
        <v>4.2273409275000144</v>
      </c>
      <c r="Y75" s="8">
        <v>0</v>
      </c>
      <c r="Z75" s="8">
        <v>0.31102057875000105</v>
      </c>
      <c r="AA75" s="8">
        <v>0</v>
      </c>
      <c r="AB75" s="8">
        <v>15.783765425000054</v>
      </c>
      <c r="AC75" s="8">
        <v>0.15783765425000054</v>
      </c>
      <c r="AD75" s="8">
        <v>0</v>
      </c>
      <c r="AE75" s="8">
        <v>0.17603341600000061</v>
      </c>
      <c r="AF75" s="8">
        <v>0</v>
      </c>
      <c r="AG75" s="8">
        <v>0.12313875975000042</v>
      </c>
      <c r="AH75" s="8">
        <v>2.7209011175000093E-3</v>
      </c>
      <c r="AI75" s="8">
        <v>0</v>
      </c>
      <c r="AJ75" s="8">
        <v>3.871888837500013E-4</v>
      </c>
      <c r="AK75" s="8">
        <v>0</v>
      </c>
      <c r="AL75" s="8">
        <v>304673.22000000102</v>
      </c>
      <c r="AM75" s="8">
        <v>31398.267950000107</v>
      </c>
      <c r="AN75" s="8">
        <v>0</v>
      </c>
      <c r="AO75" s="8">
        <v>4295.0460875000153</v>
      </c>
      <c r="AP75" s="8">
        <v>0</v>
      </c>
      <c r="AQ75" s="8">
        <v>344809.68516250118</v>
      </c>
      <c r="AR75" s="8">
        <v>33196.05152662511</v>
      </c>
      <c r="AS75" s="8">
        <v>0</v>
      </c>
      <c r="AT75" s="8">
        <v>4478.4847553750151</v>
      </c>
      <c r="AU75" s="8">
        <v>0</v>
      </c>
      <c r="AV75" s="8">
        <v>325831.08250000112</v>
      </c>
      <c r="AW75" s="8">
        <v>32456.161075000105</v>
      </c>
      <c r="AX75" s="8">
        <v>0</v>
      </c>
      <c r="AY75" s="8">
        <v>4358.519675000015</v>
      </c>
      <c r="AZ75" s="8">
        <v>0</v>
      </c>
      <c r="BA75" s="8">
        <v>18978.602662500067</v>
      </c>
      <c r="BB75" s="8">
        <v>739.89045162500258</v>
      </c>
      <c r="BC75" s="8">
        <v>0</v>
      </c>
      <c r="BD75" s="8">
        <v>119.9650803750004</v>
      </c>
      <c r="BE75" s="8">
        <v>0</v>
      </c>
    </row>
    <row r="76" spans="1:57" ht="15.3" x14ac:dyDescent="0.7">
      <c r="A76" s="9" t="s">
        <v>108</v>
      </c>
      <c r="B76" t="s">
        <v>119</v>
      </c>
      <c r="C76" t="s">
        <v>124</v>
      </c>
      <c r="D76" t="s">
        <v>125</v>
      </c>
      <c r="E76" s="6">
        <v>808.60500000000002</v>
      </c>
      <c r="F76" s="7">
        <v>0</v>
      </c>
      <c r="G76" s="7">
        <v>0</v>
      </c>
      <c r="H76" s="8">
        <v>776.26080000000002</v>
      </c>
      <c r="I76" s="8">
        <v>118.39190107499999</v>
      </c>
      <c r="J76" s="8">
        <v>0</v>
      </c>
      <c r="K76" s="8">
        <v>6.7275935999999996</v>
      </c>
      <c r="L76" s="8">
        <v>-38.813040000000001</v>
      </c>
      <c r="M76" s="8">
        <v>1.2937680000000001E-10</v>
      </c>
      <c r="N76" s="8">
        <v>3.7011791501999997E-7</v>
      </c>
      <c r="O76" s="8">
        <v>0</v>
      </c>
      <c r="P76" s="8">
        <v>1.8597915E-6</v>
      </c>
      <c r="Q76" s="8">
        <v>-6.4688400000000005E-12</v>
      </c>
      <c r="R76" s="8">
        <v>3.2667642000000003</v>
      </c>
      <c r="S76" s="8">
        <v>0.49818841364249994</v>
      </c>
      <c r="T76" s="8">
        <v>0</v>
      </c>
      <c r="U76" s="8">
        <v>4.2775204499999997E-2</v>
      </c>
      <c r="V76" s="8">
        <v>-0.16333821000000004</v>
      </c>
      <c r="W76" s="8">
        <v>0.67841959500000004</v>
      </c>
      <c r="X76" s="8">
        <v>0.10358553492000001</v>
      </c>
      <c r="Y76" s="8">
        <v>0</v>
      </c>
      <c r="Z76" s="8">
        <v>1.1320470000000001E-2</v>
      </c>
      <c r="AA76" s="8">
        <v>-3.3920979750000003E-2</v>
      </c>
      <c r="AB76" s="8">
        <v>0.26845686000000002</v>
      </c>
      <c r="AC76" s="8">
        <v>4.1173317564749998E-2</v>
      </c>
      <c r="AD76" s="8">
        <v>0</v>
      </c>
      <c r="AE76" s="8">
        <v>6.3879795000000008E-3</v>
      </c>
      <c r="AF76" s="8">
        <v>-1.3422843E-2</v>
      </c>
      <c r="AG76" s="8">
        <v>2.7816012000000002E-4</v>
      </c>
      <c r="AH76" s="8">
        <v>4.6066631152500003E-5</v>
      </c>
      <c r="AI76" s="8">
        <v>0</v>
      </c>
      <c r="AJ76" s="8">
        <v>1.4069727000000001E-5</v>
      </c>
      <c r="AK76" s="8">
        <v>-1.3908006000000001E-5</v>
      </c>
      <c r="AL76" s="8">
        <v>11724.772500000001</v>
      </c>
      <c r="AM76" s="8">
        <v>1789.4954243249999</v>
      </c>
      <c r="AN76" s="8">
        <v>0</v>
      </c>
      <c r="AO76" s="8">
        <v>156.060765</v>
      </c>
      <c r="AP76" s="8">
        <v>-586.23862500000007</v>
      </c>
      <c r="AQ76" s="8">
        <v>19366.089749999999</v>
      </c>
      <c r="AR76" s="8">
        <v>2936.7084579839998</v>
      </c>
      <c r="AS76" s="8">
        <v>0</v>
      </c>
      <c r="AT76" s="8">
        <v>162.84496095</v>
      </c>
      <c r="AU76" s="8">
        <v>-968.30448750000005</v>
      </c>
      <c r="AV76" s="8">
        <v>11886.4935</v>
      </c>
      <c r="AW76" s="8">
        <v>1814.3115117749999</v>
      </c>
      <c r="AX76" s="8">
        <v>0</v>
      </c>
      <c r="AY76" s="8">
        <v>158.48658</v>
      </c>
      <c r="AZ76" s="8">
        <v>-594.32467499999996</v>
      </c>
      <c r="BA76" s="8">
        <v>7479.5962500000005</v>
      </c>
      <c r="BB76" s="8">
        <v>1122.3969462089999</v>
      </c>
      <c r="BC76" s="8">
        <v>0</v>
      </c>
      <c r="BD76" s="8">
        <v>4.3583809499999999</v>
      </c>
      <c r="BE76" s="8">
        <v>-373.97981250000004</v>
      </c>
    </row>
    <row r="77" spans="1:57" ht="15.3" x14ac:dyDescent="0.7">
      <c r="A77" s="9" t="s">
        <v>108</v>
      </c>
      <c r="B77" t="s">
        <v>137</v>
      </c>
      <c r="C77" t="s">
        <v>124</v>
      </c>
      <c r="D77" t="s">
        <v>125</v>
      </c>
      <c r="E77" s="6">
        <v>9.4139999999999997</v>
      </c>
      <c r="F77" s="7">
        <v>0</v>
      </c>
      <c r="G77" s="7">
        <v>0</v>
      </c>
      <c r="H77" s="8">
        <v>9.0374400000000001</v>
      </c>
      <c r="I77" s="8">
        <v>1.3783508099999999</v>
      </c>
      <c r="J77" s="8">
        <v>0</v>
      </c>
      <c r="K77" s="8">
        <v>7.8324479999999988E-2</v>
      </c>
      <c r="L77" s="8">
        <v>-0.451872</v>
      </c>
      <c r="M77" s="8">
        <v>1.5062399999999999E-12</v>
      </c>
      <c r="N77" s="8">
        <v>4.3090137359999997E-9</v>
      </c>
      <c r="O77" s="8">
        <v>0</v>
      </c>
      <c r="P77" s="8">
        <v>2.1652199999999998E-8</v>
      </c>
      <c r="Q77" s="8">
        <v>-7.5312000000000003E-14</v>
      </c>
      <c r="R77" s="8">
        <v>3.803256E-2</v>
      </c>
      <c r="S77" s="8">
        <v>5.800045418999999E-3</v>
      </c>
      <c r="T77" s="8">
        <v>0</v>
      </c>
      <c r="U77" s="8">
        <v>4.9800059999999995E-4</v>
      </c>
      <c r="V77" s="8">
        <v>-1.9016280000000003E-3</v>
      </c>
      <c r="W77" s="8">
        <v>7.8983460000000005E-3</v>
      </c>
      <c r="X77" s="8">
        <v>1.2059710560000001E-3</v>
      </c>
      <c r="Y77" s="8">
        <v>0</v>
      </c>
      <c r="Z77" s="8">
        <v>1.31796E-4</v>
      </c>
      <c r="AA77" s="8">
        <v>-3.9491729999999999E-4</v>
      </c>
      <c r="AB77" s="8">
        <v>3.1254479999999999E-3</v>
      </c>
      <c r="AC77" s="8">
        <v>4.7935099529999994E-4</v>
      </c>
      <c r="AD77" s="8">
        <v>0</v>
      </c>
      <c r="AE77" s="8">
        <v>7.4370600000000009E-5</v>
      </c>
      <c r="AF77" s="8">
        <v>-1.562724E-4</v>
      </c>
      <c r="AG77" s="8">
        <v>3.2384159999999998E-6</v>
      </c>
      <c r="AH77" s="8">
        <v>5.3632028699999996E-7</v>
      </c>
      <c r="AI77" s="8">
        <v>0</v>
      </c>
      <c r="AJ77" s="8">
        <v>1.6380360000000001E-7</v>
      </c>
      <c r="AK77" s="8">
        <v>-1.619208E-7</v>
      </c>
      <c r="AL77" s="8">
        <v>136.50299999999999</v>
      </c>
      <c r="AM77" s="8">
        <v>20.833793909999997</v>
      </c>
      <c r="AN77" s="8">
        <v>0</v>
      </c>
      <c r="AO77" s="8">
        <v>1.816902</v>
      </c>
      <c r="AP77" s="8">
        <v>-6.8251500000000007</v>
      </c>
      <c r="AQ77" s="8">
        <v>225.46529999999998</v>
      </c>
      <c r="AR77" s="8">
        <v>34.189961011199998</v>
      </c>
      <c r="AS77" s="8">
        <v>0</v>
      </c>
      <c r="AT77" s="8">
        <v>1.8958854600000001</v>
      </c>
      <c r="AU77" s="8">
        <v>-11.273265</v>
      </c>
      <c r="AV77" s="8">
        <v>138.38579999999999</v>
      </c>
      <c r="AW77" s="8">
        <v>21.122709569999998</v>
      </c>
      <c r="AX77" s="8">
        <v>0</v>
      </c>
      <c r="AY77" s="8">
        <v>1.8451440000000001</v>
      </c>
      <c r="AZ77" s="8">
        <v>-6.9192899999999993</v>
      </c>
      <c r="BA77" s="8">
        <v>87.079499999999996</v>
      </c>
      <c r="BB77" s="8">
        <v>13.067251441199998</v>
      </c>
      <c r="BC77" s="8">
        <v>0</v>
      </c>
      <c r="BD77" s="8">
        <v>5.0741459999999995E-2</v>
      </c>
      <c r="BE77" s="8">
        <v>-4.3539750000000002</v>
      </c>
    </row>
    <row r="78" spans="1:57" ht="15.3" x14ac:dyDescent="0.7">
      <c r="A78" s="9" t="s">
        <v>108</v>
      </c>
      <c r="B78" t="s">
        <v>138</v>
      </c>
      <c r="C78" t="s">
        <v>124</v>
      </c>
      <c r="D78" t="s">
        <v>125</v>
      </c>
      <c r="E78" s="6">
        <v>8.0280000000000005</v>
      </c>
      <c r="F78" s="7">
        <v>0</v>
      </c>
      <c r="G78" s="7">
        <v>0</v>
      </c>
      <c r="H78" s="8">
        <v>7.70688</v>
      </c>
      <c r="I78" s="8">
        <v>1.17541962</v>
      </c>
      <c r="J78" s="8">
        <v>0</v>
      </c>
      <c r="K78" s="8">
        <v>6.6792959999999998E-2</v>
      </c>
      <c r="L78" s="8">
        <v>-0.38534400000000002</v>
      </c>
      <c r="M78" s="8">
        <v>1.28448E-12</v>
      </c>
      <c r="N78" s="8">
        <v>3.6746082720000002E-9</v>
      </c>
      <c r="O78" s="8">
        <v>0</v>
      </c>
      <c r="P78" s="8">
        <v>1.8464400000000001E-8</v>
      </c>
      <c r="Q78" s="8">
        <v>-6.4224000000000015E-14</v>
      </c>
      <c r="R78" s="8">
        <v>3.2433120000000003E-2</v>
      </c>
      <c r="S78" s="8">
        <v>4.9461190379999995E-3</v>
      </c>
      <c r="T78" s="8">
        <v>0</v>
      </c>
      <c r="U78" s="8">
        <v>4.2468120000000001E-4</v>
      </c>
      <c r="V78" s="8">
        <v>-1.6216560000000004E-3</v>
      </c>
      <c r="W78" s="8">
        <v>6.7354920000000009E-3</v>
      </c>
      <c r="X78" s="8">
        <v>1.0284189120000002E-3</v>
      </c>
      <c r="Y78" s="8">
        <v>0</v>
      </c>
      <c r="Z78" s="8">
        <v>1.12392E-4</v>
      </c>
      <c r="AA78" s="8">
        <v>-3.3677460000000007E-4</v>
      </c>
      <c r="AB78" s="8">
        <v>2.6652960000000002E-3</v>
      </c>
      <c r="AC78" s="8">
        <v>4.0877733059999999E-4</v>
      </c>
      <c r="AD78" s="8">
        <v>0</v>
      </c>
      <c r="AE78" s="8">
        <v>6.3421200000000002E-5</v>
      </c>
      <c r="AF78" s="8">
        <v>-1.3326480000000002E-4</v>
      </c>
      <c r="AG78" s="8">
        <v>2.7616320000000004E-6</v>
      </c>
      <c r="AH78" s="8">
        <v>4.5735917400000004E-7</v>
      </c>
      <c r="AI78" s="8">
        <v>0</v>
      </c>
      <c r="AJ78" s="8">
        <v>1.3968720000000001E-7</v>
      </c>
      <c r="AK78" s="8">
        <v>-1.3808160000000001E-7</v>
      </c>
      <c r="AL78" s="8">
        <v>116.40600000000001</v>
      </c>
      <c r="AM78" s="8">
        <v>17.76648582</v>
      </c>
      <c r="AN78" s="8">
        <v>0</v>
      </c>
      <c r="AO78" s="8">
        <v>1.5494040000000002</v>
      </c>
      <c r="AP78" s="8">
        <v>-5.8203000000000014</v>
      </c>
      <c r="AQ78" s="8">
        <v>192.2706</v>
      </c>
      <c r="AR78" s="8">
        <v>29.1562573824</v>
      </c>
      <c r="AS78" s="8">
        <v>0</v>
      </c>
      <c r="AT78" s="8">
        <v>1.6167589200000001</v>
      </c>
      <c r="AU78" s="8">
        <v>-9.6135300000000008</v>
      </c>
      <c r="AV78" s="8">
        <v>118.0116</v>
      </c>
      <c r="AW78" s="8">
        <v>18.012865139999999</v>
      </c>
      <c r="AX78" s="8">
        <v>0</v>
      </c>
      <c r="AY78" s="8">
        <v>1.5734880000000002</v>
      </c>
      <c r="AZ78" s="8">
        <v>-5.9005800000000006</v>
      </c>
      <c r="BA78" s="8">
        <v>74.259</v>
      </c>
      <c r="BB78" s="8">
        <v>11.143392242399999</v>
      </c>
      <c r="BC78" s="8">
        <v>0</v>
      </c>
      <c r="BD78" s="8">
        <v>4.3270920000000004E-2</v>
      </c>
      <c r="BE78" s="8">
        <v>-3.7129500000000002</v>
      </c>
    </row>
    <row r="79" spans="1:57" ht="15.3" x14ac:dyDescent="0.7">
      <c r="A79" s="9" t="s">
        <v>108</v>
      </c>
      <c r="B79" t="s">
        <v>155</v>
      </c>
      <c r="C79" t="s">
        <v>124</v>
      </c>
      <c r="D79" t="s">
        <v>125</v>
      </c>
      <c r="E79" s="6">
        <v>1541.8709999999999</v>
      </c>
      <c r="F79" s="7">
        <v>0</v>
      </c>
      <c r="G79" s="7">
        <v>0</v>
      </c>
      <c r="H79" s="8">
        <v>1480.1961599999997</v>
      </c>
      <c r="I79" s="8">
        <v>225.75304246499996</v>
      </c>
      <c r="J79" s="8">
        <v>0</v>
      </c>
      <c r="K79" s="8">
        <v>12.828366719999998</v>
      </c>
      <c r="L79" s="8">
        <v>-74.009807999999992</v>
      </c>
      <c r="M79" s="8">
        <v>2.4669935999999998E-10</v>
      </c>
      <c r="N79" s="8">
        <v>7.0575136160399986E-7</v>
      </c>
      <c r="O79" s="8">
        <v>0</v>
      </c>
      <c r="P79" s="8">
        <v>3.5463032999999995E-6</v>
      </c>
      <c r="Q79" s="8">
        <v>-1.2334968E-11</v>
      </c>
      <c r="R79" s="8">
        <v>6.2291588400000002</v>
      </c>
      <c r="S79" s="8">
        <v>0.94995982900349984</v>
      </c>
      <c r="T79" s="8">
        <v>0</v>
      </c>
      <c r="U79" s="8">
        <v>8.1564975899999989E-2</v>
      </c>
      <c r="V79" s="8">
        <v>-0.31145794200000004</v>
      </c>
      <c r="W79" s="8">
        <v>1.2936297689999998</v>
      </c>
      <c r="X79" s="8">
        <v>0.19751984258399999</v>
      </c>
      <c r="Y79" s="8">
        <v>0</v>
      </c>
      <c r="Z79" s="8">
        <v>2.1586194E-2</v>
      </c>
      <c r="AA79" s="8">
        <v>-6.4681488450000005E-2</v>
      </c>
      <c r="AB79" s="8">
        <v>0.51190117199999996</v>
      </c>
      <c r="AC79" s="8">
        <v>7.8510452355449983E-2</v>
      </c>
      <c r="AD79" s="8">
        <v>0</v>
      </c>
      <c r="AE79" s="8">
        <v>1.21807809E-2</v>
      </c>
      <c r="AF79" s="8">
        <v>-2.5595058599999998E-2</v>
      </c>
      <c r="AG79" s="8">
        <v>5.3040362399999993E-4</v>
      </c>
      <c r="AH79" s="8">
        <v>8.784116180549999E-5</v>
      </c>
      <c r="AI79" s="8">
        <v>0</v>
      </c>
      <c r="AJ79" s="8">
        <v>2.6828555399999999E-5</v>
      </c>
      <c r="AK79" s="8">
        <v>-2.6520181200000002E-5</v>
      </c>
      <c r="AL79" s="8">
        <v>22357.129499999999</v>
      </c>
      <c r="AM79" s="8">
        <v>3412.2607446149996</v>
      </c>
      <c r="AN79" s="8">
        <v>0</v>
      </c>
      <c r="AO79" s="8">
        <v>297.58110299999998</v>
      </c>
      <c r="AP79" s="8">
        <v>-1117.856475</v>
      </c>
      <c r="AQ79" s="8">
        <v>36927.810449999997</v>
      </c>
      <c r="AR79" s="8">
        <v>5599.7991687167996</v>
      </c>
      <c r="AS79" s="8">
        <v>0</v>
      </c>
      <c r="AT79" s="8">
        <v>310.51740068999999</v>
      </c>
      <c r="AU79" s="8">
        <v>-1846.3905224999999</v>
      </c>
      <c r="AV79" s="8">
        <v>22665.503699999997</v>
      </c>
      <c r="AW79" s="8">
        <v>3459.5807656049992</v>
      </c>
      <c r="AX79" s="8">
        <v>0</v>
      </c>
      <c r="AY79" s="8">
        <v>302.20671599999997</v>
      </c>
      <c r="AZ79" s="8">
        <v>-1133.275185</v>
      </c>
      <c r="BA79" s="8">
        <v>14262.306749999998</v>
      </c>
      <c r="BB79" s="8">
        <v>2140.2184031117995</v>
      </c>
      <c r="BC79" s="8">
        <v>0</v>
      </c>
      <c r="BD79" s="8">
        <v>8.3106846899999987</v>
      </c>
      <c r="BE79" s="8">
        <v>-713.11533750000001</v>
      </c>
    </row>
    <row r="80" spans="1:57" ht="15.3" x14ac:dyDescent="0.7">
      <c r="A80" s="9" t="s">
        <v>108</v>
      </c>
      <c r="B80" t="s">
        <v>160</v>
      </c>
      <c r="C80" t="s">
        <v>124</v>
      </c>
      <c r="D80" t="s">
        <v>125</v>
      </c>
      <c r="E80" s="6">
        <v>108.477</v>
      </c>
      <c r="F80" s="7">
        <v>0</v>
      </c>
      <c r="G80" s="7">
        <v>0</v>
      </c>
      <c r="H80" s="8">
        <v>104.13791999999999</v>
      </c>
      <c r="I80" s="8">
        <v>15.882659954999999</v>
      </c>
      <c r="J80" s="8">
        <v>0</v>
      </c>
      <c r="K80" s="8">
        <v>0.90252863999999999</v>
      </c>
      <c r="L80" s="8">
        <v>-5.2068960000000004</v>
      </c>
      <c r="M80" s="8">
        <v>1.7356320000000001E-11</v>
      </c>
      <c r="N80" s="8">
        <v>4.9652526348000001E-8</v>
      </c>
      <c r="O80" s="8">
        <v>0</v>
      </c>
      <c r="P80" s="8">
        <v>2.4949710000000002E-7</v>
      </c>
      <c r="Q80" s="8">
        <v>-8.6781600000000015E-13</v>
      </c>
      <c r="R80" s="8">
        <v>0.43824708000000001</v>
      </c>
      <c r="S80" s="8">
        <v>6.6833601754499997E-2</v>
      </c>
      <c r="T80" s="8">
        <v>0</v>
      </c>
      <c r="U80" s="8">
        <v>5.7384332999999999E-3</v>
      </c>
      <c r="V80" s="8">
        <v>-2.1912354000000005E-2</v>
      </c>
      <c r="W80" s="8">
        <v>9.1012203E-2</v>
      </c>
      <c r="X80" s="8">
        <v>1.3896337608000001E-2</v>
      </c>
      <c r="Y80" s="8">
        <v>0</v>
      </c>
      <c r="Z80" s="8">
        <v>1.5186780000000001E-3</v>
      </c>
      <c r="AA80" s="8">
        <v>-4.5506101500000003E-3</v>
      </c>
      <c r="AB80" s="8">
        <v>3.6014364E-2</v>
      </c>
      <c r="AC80" s="8">
        <v>5.52353493915E-3</v>
      </c>
      <c r="AD80" s="8">
        <v>0</v>
      </c>
      <c r="AE80" s="8">
        <v>8.5696830000000005E-4</v>
      </c>
      <c r="AF80" s="8">
        <v>-1.8007182E-3</v>
      </c>
      <c r="AG80" s="8">
        <v>3.7316088000000001E-5</v>
      </c>
      <c r="AH80" s="8">
        <v>6.1799889284999999E-6</v>
      </c>
      <c r="AI80" s="8">
        <v>0</v>
      </c>
      <c r="AJ80" s="8">
        <v>1.8874998E-6</v>
      </c>
      <c r="AK80" s="8">
        <v>-1.8658044000000003E-6</v>
      </c>
      <c r="AL80" s="8">
        <v>1572.9165</v>
      </c>
      <c r="AM80" s="8">
        <v>240.06665200499998</v>
      </c>
      <c r="AN80" s="8">
        <v>0</v>
      </c>
      <c r="AO80" s="8">
        <v>20.936061000000002</v>
      </c>
      <c r="AP80" s="8">
        <v>-78.645825000000016</v>
      </c>
      <c r="AQ80" s="8">
        <v>2598.0241500000002</v>
      </c>
      <c r="AR80" s="8">
        <v>393.96902492160001</v>
      </c>
      <c r="AS80" s="8">
        <v>0</v>
      </c>
      <c r="AT80" s="8">
        <v>21.846183030000002</v>
      </c>
      <c r="AU80" s="8">
        <v>-129.9012075</v>
      </c>
      <c r="AV80" s="8">
        <v>1594.6118999999999</v>
      </c>
      <c r="AW80" s="8">
        <v>243.39581113499997</v>
      </c>
      <c r="AX80" s="8">
        <v>0</v>
      </c>
      <c r="AY80" s="8">
        <v>21.261492000000001</v>
      </c>
      <c r="AZ80" s="8">
        <v>-79.730595000000008</v>
      </c>
      <c r="BA80" s="8">
        <v>1003.4122500000001</v>
      </c>
      <c r="BB80" s="8">
        <v>150.57321378660001</v>
      </c>
      <c r="BC80" s="8">
        <v>0</v>
      </c>
      <c r="BD80" s="8">
        <v>0.58469103</v>
      </c>
      <c r="BE80" s="8">
        <v>-50.170612500000004</v>
      </c>
    </row>
    <row r="81" spans="1:57" ht="15.3" x14ac:dyDescent="0.7">
      <c r="A81" s="9" t="s">
        <v>178</v>
      </c>
      <c r="B81" t="s">
        <v>190</v>
      </c>
      <c r="C81" t="s">
        <v>193</v>
      </c>
      <c r="D81" t="s">
        <v>194</v>
      </c>
      <c r="E81" s="6">
        <v>4236.7438235294121</v>
      </c>
      <c r="F81" s="7">
        <v>0</v>
      </c>
      <c r="G81" s="7">
        <v>0</v>
      </c>
      <c r="H81" s="8">
        <v>4067.2740705882356</v>
      </c>
      <c r="I81" s="8">
        <v>620.32284692205883</v>
      </c>
      <c r="J81" s="8">
        <v>0</v>
      </c>
      <c r="K81" s="8">
        <v>35.249708611764703</v>
      </c>
      <c r="L81" s="8">
        <v>-203.36370352941179</v>
      </c>
      <c r="M81" s="8">
        <v>6.7787901176470596E-10</v>
      </c>
      <c r="N81" s="8">
        <v>1.9392593298811764E-6</v>
      </c>
      <c r="O81" s="8">
        <v>0</v>
      </c>
      <c r="P81" s="8">
        <v>9.7445107941176474E-6</v>
      </c>
      <c r="Q81" s="8">
        <v>-3.3893950588235299E-11</v>
      </c>
      <c r="R81" s="8">
        <v>17.116445047058825</v>
      </c>
      <c r="S81" s="8">
        <v>2.6102938819989707</v>
      </c>
      <c r="T81" s="8">
        <v>0</v>
      </c>
      <c r="U81" s="8">
        <v>0.22412374826470588</v>
      </c>
      <c r="V81" s="8">
        <v>-0.8558222523529414</v>
      </c>
      <c r="W81" s="8">
        <v>3.5546280679411768</v>
      </c>
      <c r="X81" s="8">
        <v>0.54274383076941179</v>
      </c>
      <c r="Y81" s="8">
        <v>0</v>
      </c>
      <c r="Z81" s="8">
        <v>5.9314413529411768E-2</v>
      </c>
      <c r="AA81" s="8">
        <v>-0.17773140339705884</v>
      </c>
      <c r="AB81" s="8">
        <v>1.4065989494117648</v>
      </c>
      <c r="AC81" s="8">
        <v>0.21573054691310295</v>
      </c>
      <c r="AD81" s="8">
        <v>0</v>
      </c>
      <c r="AE81" s="8">
        <v>3.347027620588236E-2</v>
      </c>
      <c r="AF81" s="8">
        <v>-7.0329947470588239E-2</v>
      </c>
      <c r="AG81" s="8">
        <v>1.4574398752941178E-3</v>
      </c>
      <c r="AH81" s="8">
        <v>2.4136941399838238E-4</v>
      </c>
      <c r="AI81" s="8">
        <v>0</v>
      </c>
      <c r="AJ81" s="8">
        <v>7.3719342529411766E-5</v>
      </c>
      <c r="AK81" s="8">
        <v>-7.2871993764705902E-5</v>
      </c>
      <c r="AL81" s="8">
        <v>61432.785441176478</v>
      </c>
      <c r="AM81" s="8">
        <v>9376.1894698191172</v>
      </c>
      <c r="AN81" s="8">
        <v>0</v>
      </c>
      <c r="AO81" s="8">
        <v>817.6915579411766</v>
      </c>
      <c r="AP81" s="8">
        <v>-3071.6392720588242</v>
      </c>
      <c r="AQ81" s="8">
        <v>101470.01457352942</v>
      </c>
      <c r="AR81" s="8">
        <v>15387.094342565648</v>
      </c>
      <c r="AS81" s="8">
        <v>0</v>
      </c>
      <c r="AT81" s="8">
        <v>853.23783862058838</v>
      </c>
      <c r="AU81" s="8">
        <v>-5073.5007286764712</v>
      </c>
      <c r="AV81" s="8">
        <v>62280.134205882357</v>
      </c>
      <c r="AW81" s="8">
        <v>9506.2151377632345</v>
      </c>
      <c r="AX81" s="8">
        <v>0</v>
      </c>
      <c r="AY81" s="8">
        <v>830.40178941176475</v>
      </c>
      <c r="AZ81" s="8">
        <v>-3114.006710294118</v>
      </c>
      <c r="BA81" s="8">
        <v>39189.880367647063</v>
      </c>
      <c r="BB81" s="8">
        <v>5880.8792048024116</v>
      </c>
      <c r="BC81" s="8">
        <v>0</v>
      </c>
      <c r="BD81" s="8">
        <v>22.836049208823532</v>
      </c>
      <c r="BE81" s="8">
        <v>-1959.4940183823533</v>
      </c>
    </row>
    <row r="82" spans="1:57" ht="15.3" x14ac:dyDescent="0.7">
      <c r="A82" s="9" t="s">
        <v>108</v>
      </c>
      <c r="B82" t="s">
        <v>109</v>
      </c>
      <c r="C82" t="s">
        <v>110</v>
      </c>
      <c r="D82" t="s">
        <v>111</v>
      </c>
      <c r="E82" s="6">
        <v>44024.154000000002</v>
      </c>
      <c r="F82" s="7">
        <v>0</v>
      </c>
      <c r="G82" s="7">
        <v>0</v>
      </c>
      <c r="H82" s="8">
        <v>6147.9720304164757</v>
      </c>
      <c r="I82" s="8">
        <v>3355.2227089491066</v>
      </c>
      <c r="J82" s="8">
        <v>0</v>
      </c>
      <c r="K82" s="8">
        <v>623.29776368972421</v>
      </c>
      <c r="L82" s="8">
        <v>-262.33455658660421</v>
      </c>
      <c r="M82" s="8">
        <v>2.1368041851662679E-4</v>
      </c>
      <c r="N82" s="8">
        <v>5.1024306741237187E-4</v>
      </c>
      <c r="O82" s="8">
        <v>0</v>
      </c>
      <c r="P82" s="8">
        <v>1.2966937363170154E-4</v>
      </c>
      <c r="Q82" s="8">
        <v>-1.0881864855903586E-5</v>
      </c>
      <c r="R82" s="8">
        <v>30.295497765071381</v>
      </c>
      <c r="S82" s="8">
        <v>49.358787493107627</v>
      </c>
      <c r="T82" s="8">
        <v>0</v>
      </c>
      <c r="U82" s="8">
        <v>4.4066369797103171</v>
      </c>
      <c r="V82" s="8">
        <v>-0.7768240296727259</v>
      </c>
      <c r="W82" s="8">
        <v>5.8640744783857013</v>
      </c>
      <c r="X82" s="8">
        <v>6.3306486188915638</v>
      </c>
      <c r="Y82" s="8">
        <v>0</v>
      </c>
      <c r="Z82" s="8">
        <v>1.1557757282855976</v>
      </c>
      <c r="AA82" s="8">
        <v>-0.24906015087664174</v>
      </c>
      <c r="AB82" s="8">
        <v>2.1955987133080543</v>
      </c>
      <c r="AC82" s="8">
        <v>3.7256902100626115</v>
      </c>
      <c r="AD82" s="8">
        <v>0</v>
      </c>
      <c r="AE82" s="8">
        <v>0.66713672790202239</v>
      </c>
      <c r="AF82" s="8">
        <v>-0.13684426384721532</v>
      </c>
      <c r="AG82" s="8">
        <v>1.8444627687717957E-2</v>
      </c>
      <c r="AH82" s="8">
        <v>3.2755384047012783E-3</v>
      </c>
      <c r="AI82" s="8">
        <v>0</v>
      </c>
      <c r="AJ82" s="8">
        <v>5.5909786744608788E-4</v>
      </c>
      <c r="AK82" s="8">
        <v>-1.0875363227241884E-3</v>
      </c>
      <c r="AL82" s="8">
        <v>40680.541457582294</v>
      </c>
      <c r="AM82" s="8">
        <v>44194.719035501323</v>
      </c>
      <c r="AN82" s="8">
        <v>0</v>
      </c>
      <c r="AO82" s="8">
        <v>10865.281788983044</v>
      </c>
      <c r="AP82" s="8">
        <v>-2194.3974971989965</v>
      </c>
      <c r="AQ82" s="8">
        <v>46920.640294229313</v>
      </c>
      <c r="AR82" s="8">
        <v>47016.347286121025</v>
      </c>
      <c r="AS82" s="8">
        <v>0</v>
      </c>
      <c r="AT82" s="8">
        <v>8878.2803975557508</v>
      </c>
      <c r="AU82" s="8">
        <v>-2408.9985092584302</v>
      </c>
      <c r="AV82" s="8">
        <v>41830.911089904002</v>
      </c>
      <c r="AW82" s="8">
        <v>45855.536750983207</v>
      </c>
      <c r="AX82" s="8">
        <v>0</v>
      </c>
      <c r="AY82" s="8">
        <v>8685.7521755092948</v>
      </c>
      <c r="AZ82" s="8">
        <v>-2180.9896575445559</v>
      </c>
      <c r="BA82" s="8">
        <v>5089.7292043253101</v>
      </c>
      <c r="BB82" s="8">
        <v>1160.8105351378151</v>
      </c>
      <c r="BC82" s="8">
        <v>0</v>
      </c>
      <c r="BD82" s="8">
        <v>192.52822204645557</v>
      </c>
      <c r="BE82" s="8">
        <v>-228.00885171387395</v>
      </c>
    </row>
    <row r="83" spans="1:57" ht="15.3" x14ac:dyDescent="0.7">
      <c r="A83" s="9" t="s">
        <v>108</v>
      </c>
      <c r="B83" t="s">
        <v>136</v>
      </c>
      <c r="C83" t="s">
        <v>110</v>
      </c>
      <c r="D83" t="s">
        <v>111</v>
      </c>
      <c r="E83" s="6">
        <v>13816.04869</v>
      </c>
      <c r="F83" s="7">
        <v>0</v>
      </c>
      <c r="G83" s="7">
        <v>0</v>
      </c>
      <c r="H83" s="8">
        <v>1929.4108619779993</v>
      </c>
      <c r="I83" s="8">
        <v>1052.9656132093885</v>
      </c>
      <c r="J83" s="8">
        <v>0</v>
      </c>
      <c r="K83" s="8">
        <v>195.60880719037422</v>
      </c>
      <c r="L83" s="8">
        <v>-82.328146654904103</v>
      </c>
      <c r="M83" s="8">
        <v>6.7059075486726973E-5</v>
      </c>
      <c r="N83" s="8">
        <v>1.601289842640538E-4</v>
      </c>
      <c r="O83" s="8">
        <v>0</v>
      </c>
      <c r="P83" s="8">
        <v>4.0693987661804709E-5</v>
      </c>
      <c r="Q83" s="8">
        <v>-3.4150429032018143E-6</v>
      </c>
      <c r="R83" s="8">
        <v>9.5076005823987533</v>
      </c>
      <c r="S83" s="8">
        <v>15.490210471373009</v>
      </c>
      <c r="T83" s="8">
        <v>0</v>
      </c>
      <c r="U83" s="8">
        <v>1.3829297224162962</v>
      </c>
      <c r="V83" s="8">
        <v>-0.24378977543828292</v>
      </c>
      <c r="W83" s="8">
        <v>1.8403156257168098</v>
      </c>
      <c r="X83" s="8">
        <v>1.9867400417935821</v>
      </c>
      <c r="Y83" s="8">
        <v>0</v>
      </c>
      <c r="Z83" s="8">
        <v>0.36271574319665573</v>
      </c>
      <c r="AA83" s="8">
        <v>-7.8162255457547875E-2</v>
      </c>
      <c r="AB83" s="8">
        <v>0.68904217277555013</v>
      </c>
      <c r="AC83" s="8">
        <v>1.1692289952029826</v>
      </c>
      <c r="AD83" s="8">
        <v>0</v>
      </c>
      <c r="AE83" s="8">
        <v>0.20936673798618874</v>
      </c>
      <c r="AF83" s="8">
        <v>-4.2945675055114818E-2</v>
      </c>
      <c r="AG83" s="8">
        <v>5.7884559054203148E-3</v>
      </c>
      <c r="AH83" s="8">
        <v>1.0279583813312524E-3</v>
      </c>
      <c r="AI83" s="8">
        <v>0</v>
      </c>
      <c r="AJ83" s="8">
        <v>1.7546102894130152E-4</v>
      </c>
      <c r="AK83" s="8">
        <v>-3.4130025046934324E-4</v>
      </c>
      <c r="AL83" s="8">
        <v>12766.726681755667</v>
      </c>
      <c r="AM83" s="8">
        <v>13869.576915330526</v>
      </c>
      <c r="AN83" s="8">
        <v>0</v>
      </c>
      <c r="AO83" s="8">
        <v>3409.8386587317505</v>
      </c>
      <c r="AP83" s="8">
        <v>-688.66519653087425</v>
      </c>
      <c r="AQ83" s="8">
        <v>14725.049591436738</v>
      </c>
      <c r="AR83" s="8">
        <v>14755.085204612846</v>
      </c>
      <c r="AS83" s="8">
        <v>0</v>
      </c>
      <c r="AT83" s="8">
        <v>2786.2603391788698</v>
      </c>
      <c r="AU83" s="8">
        <v>-756.01318081096758</v>
      </c>
      <c r="AV83" s="8">
        <v>13127.74583618744</v>
      </c>
      <c r="AW83" s="8">
        <v>14390.789393878376</v>
      </c>
      <c r="AX83" s="8">
        <v>0</v>
      </c>
      <c r="AY83" s="8">
        <v>2725.839432737534</v>
      </c>
      <c r="AZ83" s="8">
        <v>-684.4574299149964</v>
      </c>
      <c r="BA83" s="8">
        <v>1597.3037552492988</v>
      </c>
      <c r="BB83" s="8">
        <v>364.29581073446656</v>
      </c>
      <c r="BC83" s="8">
        <v>0</v>
      </c>
      <c r="BD83" s="8">
        <v>60.420906441335845</v>
      </c>
      <c r="BE83" s="8">
        <v>-71.555750895971158</v>
      </c>
    </row>
    <row r="84" spans="1:57" ht="15.3" x14ac:dyDescent="0.7">
      <c r="A84" s="9" t="s">
        <v>108</v>
      </c>
      <c r="B84" t="s">
        <v>137</v>
      </c>
      <c r="C84" t="s">
        <v>110</v>
      </c>
      <c r="D84" t="s">
        <v>111</v>
      </c>
      <c r="E84" s="6">
        <v>7410.7325900000005</v>
      </c>
      <c r="F84" s="7">
        <v>0</v>
      </c>
      <c r="G84" s="7">
        <v>0</v>
      </c>
      <c r="H84" s="8">
        <v>1034.9086251201068</v>
      </c>
      <c r="I84" s="8">
        <v>564.79582267309968</v>
      </c>
      <c r="J84" s="8">
        <v>0</v>
      </c>
      <c r="K84" s="8">
        <v>104.92179022110358</v>
      </c>
      <c r="L84" s="8">
        <v>-44.15965035874504</v>
      </c>
      <c r="M84" s="8">
        <v>3.5969537116965509E-5</v>
      </c>
      <c r="N84" s="8">
        <v>8.5890916347749273E-5</v>
      </c>
      <c r="O84" s="8">
        <v>0</v>
      </c>
      <c r="P84" s="8">
        <v>2.1827677894669756E-5</v>
      </c>
      <c r="Q84" s="8">
        <v>-1.8317805840771038E-6</v>
      </c>
      <c r="R84" s="8">
        <v>5.0997421237870162</v>
      </c>
      <c r="S84" s="8">
        <v>8.3087292280064506</v>
      </c>
      <c r="T84" s="8">
        <v>0</v>
      </c>
      <c r="U84" s="8">
        <v>0.74178389158457003</v>
      </c>
      <c r="V84" s="8">
        <v>-0.1307653783282422</v>
      </c>
      <c r="W84" s="8">
        <v>0.98711920386159313</v>
      </c>
      <c r="X84" s="8">
        <v>1.06565918418008</v>
      </c>
      <c r="Y84" s="8">
        <v>0</v>
      </c>
      <c r="Z84" s="8">
        <v>0.19455558092807559</v>
      </c>
      <c r="AA84" s="8">
        <v>-4.1925125397568028E-2</v>
      </c>
      <c r="AB84" s="8">
        <v>0.36959245007352248</v>
      </c>
      <c r="AC84" s="8">
        <v>0.62715785202720631</v>
      </c>
      <c r="AD84" s="8">
        <v>0</v>
      </c>
      <c r="AE84" s="8">
        <v>0.11230134919684044</v>
      </c>
      <c r="AF84" s="8">
        <v>-2.303545108094791E-2</v>
      </c>
      <c r="AG84" s="8">
        <v>3.1048456607658563E-3</v>
      </c>
      <c r="AH84" s="8">
        <v>5.5138229812471524E-4</v>
      </c>
      <c r="AI84" s="8">
        <v>0</v>
      </c>
      <c r="AJ84" s="8">
        <v>9.411480768675812E-5</v>
      </c>
      <c r="AK84" s="8">
        <v>-1.8306861432523837E-4</v>
      </c>
      <c r="AL84" s="8">
        <v>6847.8911453596857</v>
      </c>
      <c r="AM84" s="8">
        <v>7439.4443709760562</v>
      </c>
      <c r="AN84" s="8">
        <v>0</v>
      </c>
      <c r="AO84" s="8">
        <v>1828.989101145479</v>
      </c>
      <c r="AP84" s="8">
        <v>-369.39024536183109</v>
      </c>
      <c r="AQ84" s="8">
        <v>7898.3077828619344</v>
      </c>
      <c r="AR84" s="8">
        <v>7914.4184598303727</v>
      </c>
      <c r="AS84" s="8">
        <v>0</v>
      </c>
      <c r="AT84" s="8">
        <v>1494.5105335885514</v>
      </c>
      <c r="AU84" s="8">
        <v>-405.51474905850239</v>
      </c>
      <c r="AV84" s="8">
        <v>7041.53670013384</v>
      </c>
      <c r="AW84" s="8">
        <v>7719.0153530821735</v>
      </c>
      <c r="AX84" s="8">
        <v>0</v>
      </c>
      <c r="AY84" s="8">
        <v>1462.1016162107314</v>
      </c>
      <c r="AZ84" s="8">
        <v>-367.13325902000025</v>
      </c>
      <c r="BA84" s="8">
        <v>856.77108272809392</v>
      </c>
      <c r="BB84" s="8">
        <v>195.40310674819889</v>
      </c>
      <c r="BC84" s="8">
        <v>0</v>
      </c>
      <c r="BD84" s="8">
        <v>32.408917377820018</v>
      </c>
      <c r="BE84" s="8">
        <v>-38.381490038502115</v>
      </c>
    </row>
    <row r="85" spans="1:57" ht="15.3" x14ac:dyDescent="0.7">
      <c r="A85" s="9" t="s">
        <v>108</v>
      </c>
      <c r="B85" t="s">
        <v>138</v>
      </c>
      <c r="C85" t="s">
        <v>110</v>
      </c>
      <c r="D85" t="s">
        <v>111</v>
      </c>
      <c r="E85" s="6">
        <v>6320.0440900000003</v>
      </c>
      <c r="F85" s="7">
        <v>0</v>
      </c>
      <c r="G85" s="7">
        <v>0</v>
      </c>
      <c r="H85" s="8">
        <v>882.59400274492384</v>
      </c>
      <c r="I85" s="8">
        <v>481.67093573967583</v>
      </c>
      <c r="J85" s="8">
        <v>0</v>
      </c>
      <c r="K85" s="8">
        <v>89.479728508069869</v>
      </c>
      <c r="L85" s="8">
        <v>-37.660370803671512</v>
      </c>
      <c r="M85" s="8">
        <v>3.0675652874436466E-5</v>
      </c>
      <c r="N85" s="8">
        <v>7.324975927221753E-5</v>
      </c>
      <c r="O85" s="8">
        <v>0</v>
      </c>
      <c r="P85" s="8">
        <v>1.8615148367758235E-5</v>
      </c>
      <c r="Q85" s="8">
        <v>-1.5621848331425554E-6</v>
      </c>
      <c r="R85" s="8">
        <v>4.3491779899676803</v>
      </c>
      <c r="S85" s="8">
        <v>7.0858763847087394</v>
      </c>
      <c r="T85" s="8">
        <v>0</v>
      </c>
      <c r="U85" s="8">
        <v>0.63261045289805307</v>
      </c>
      <c r="V85" s="8">
        <v>-0.11151973795346745</v>
      </c>
      <c r="W85" s="8">
        <v>0.84183807939708244</v>
      </c>
      <c r="X85" s="8">
        <v>0.90881879046880243</v>
      </c>
      <c r="Y85" s="8">
        <v>0</v>
      </c>
      <c r="Z85" s="8">
        <v>0.16592149756964863</v>
      </c>
      <c r="AA85" s="8">
        <v>-3.5754716254227804E-2</v>
      </c>
      <c r="AB85" s="8">
        <v>0.31519698645553013</v>
      </c>
      <c r="AC85" s="8">
        <v>0.53485471619232172</v>
      </c>
      <c r="AD85" s="8">
        <v>0</v>
      </c>
      <c r="AE85" s="8">
        <v>9.577318701908763E-2</v>
      </c>
      <c r="AF85" s="8">
        <v>-1.9645165264913295E-2</v>
      </c>
      <c r="AG85" s="8">
        <v>2.6478841639980687E-3</v>
      </c>
      <c r="AH85" s="8">
        <v>4.7023157188211593E-4</v>
      </c>
      <c r="AI85" s="8">
        <v>0</v>
      </c>
      <c r="AJ85" s="8">
        <v>8.0263283943724409E-5</v>
      </c>
      <c r="AK85" s="8">
        <v>-1.5612514687035983E-4</v>
      </c>
      <c r="AL85" s="8">
        <v>5840.0398930321962</v>
      </c>
      <c r="AM85" s="8">
        <v>6344.5301606370595</v>
      </c>
      <c r="AN85" s="8">
        <v>0</v>
      </c>
      <c r="AO85" s="8">
        <v>1559.8041919589621</v>
      </c>
      <c r="AP85" s="8">
        <v>-315.02454160239648</v>
      </c>
      <c r="AQ85" s="8">
        <v>6735.8594872841804</v>
      </c>
      <c r="AR85" s="8">
        <v>6749.5990450841309</v>
      </c>
      <c r="AS85" s="8">
        <v>0</v>
      </c>
      <c r="AT85" s="8">
        <v>1274.5531363518098</v>
      </c>
      <c r="AU85" s="8">
        <v>-345.8323535588566</v>
      </c>
      <c r="AV85" s="8">
        <v>6005.1852992578397</v>
      </c>
      <c r="AW85" s="8">
        <v>6582.9547579001564</v>
      </c>
      <c r="AX85" s="8">
        <v>0</v>
      </c>
      <c r="AY85" s="8">
        <v>1246.9140623129786</v>
      </c>
      <c r="AZ85" s="8">
        <v>-313.09973146822074</v>
      </c>
      <c r="BA85" s="8">
        <v>730.67418802634074</v>
      </c>
      <c r="BB85" s="8">
        <v>166.64428718397374</v>
      </c>
      <c r="BC85" s="8">
        <v>0</v>
      </c>
      <c r="BD85" s="8">
        <v>27.639074038831254</v>
      </c>
      <c r="BE85" s="8">
        <v>-32.732622090635871</v>
      </c>
    </row>
    <row r="86" spans="1:57" ht="15.3" x14ac:dyDescent="0.7">
      <c r="A86" s="9" t="s">
        <v>97</v>
      </c>
      <c r="B86" t="s">
        <v>103</v>
      </c>
      <c r="C86" t="s">
        <v>104</v>
      </c>
      <c r="D86" t="s">
        <v>105</v>
      </c>
      <c r="E86" s="6">
        <v>232.56726000000003</v>
      </c>
      <c r="F86" s="7">
        <v>0</v>
      </c>
      <c r="G86" s="7">
        <v>0</v>
      </c>
      <c r="H86" s="8">
        <v>597.69785820000004</v>
      </c>
      <c r="I86" s="8">
        <v>96.282845640000005</v>
      </c>
      <c r="J86" s="8">
        <v>0</v>
      </c>
      <c r="K86" s="8">
        <v>26.745234900000003</v>
      </c>
      <c r="L86" s="8">
        <v>0</v>
      </c>
      <c r="M86" s="8">
        <v>1.3186563642000002E-5</v>
      </c>
      <c r="N86" s="8">
        <v>6.9305043480000009E-6</v>
      </c>
      <c r="O86" s="8">
        <v>0</v>
      </c>
      <c r="P86" s="8">
        <v>7.8840301140000015E-7</v>
      </c>
      <c r="Q86" s="8">
        <v>0</v>
      </c>
      <c r="R86" s="8">
        <v>2.6047533120000002</v>
      </c>
      <c r="S86" s="8">
        <v>0.91166365920000014</v>
      </c>
      <c r="T86" s="8">
        <v>0</v>
      </c>
      <c r="U86" s="8">
        <v>3.3722252700000004E-2</v>
      </c>
      <c r="V86" s="8">
        <v>0</v>
      </c>
      <c r="W86" s="8">
        <v>0.73956388680000018</v>
      </c>
      <c r="X86" s="8">
        <v>0.58374382260000013</v>
      </c>
      <c r="Y86" s="8">
        <v>0</v>
      </c>
      <c r="Z86" s="8">
        <v>4.3490077620000012</v>
      </c>
      <c r="AA86" s="8">
        <v>0</v>
      </c>
      <c r="AB86" s="8">
        <v>0.62095458420000005</v>
      </c>
      <c r="AC86" s="8">
        <v>0.10814377590000002</v>
      </c>
      <c r="AD86" s="8">
        <v>0</v>
      </c>
      <c r="AE86" s="8">
        <v>7.5351792240000012E-3</v>
      </c>
      <c r="AF86" s="8">
        <v>0</v>
      </c>
      <c r="AG86" s="8">
        <v>2.6280100380000004E-4</v>
      </c>
      <c r="AH86" s="8">
        <v>3.8838732420000005E-5</v>
      </c>
      <c r="AI86" s="8">
        <v>0</v>
      </c>
      <c r="AJ86" s="8">
        <v>6.6979370880000006E-6</v>
      </c>
      <c r="AK86" s="8">
        <v>0</v>
      </c>
      <c r="AL86" s="8">
        <v>17675.111760000003</v>
      </c>
      <c r="AM86" s="8">
        <v>2244.2740590000003</v>
      </c>
      <c r="AN86" s="8">
        <v>0</v>
      </c>
      <c r="AO86" s="8">
        <v>71.165581560000007</v>
      </c>
      <c r="AP86" s="8">
        <v>0</v>
      </c>
      <c r="AQ86" s="8">
        <v>20086.8342462</v>
      </c>
      <c r="AR86" s="8">
        <v>2516.6103204600004</v>
      </c>
      <c r="AS86" s="8">
        <v>0</v>
      </c>
      <c r="AT86" s="8">
        <v>75.886696938</v>
      </c>
      <c r="AU86" s="8">
        <v>0</v>
      </c>
      <c r="AV86" s="8">
        <v>19210.055676</v>
      </c>
      <c r="AW86" s="8">
        <v>2418.6995040000006</v>
      </c>
      <c r="AX86" s="8">
        <v>0</v>
      </c>
      <c r="AY86" s="8">
        <v>73.491254160000011</v>
      </c>
      <c r="AZ86" s="8">
        <v>0</v>
      </c>
      <c r="BA86" s="8">
        <v>876.7785702000001</v>
      </c>
      <c r="BB86" s="8">
        <v>97.910816460000007</v>
      </c>
      <c r="BC86" s="8">
        <v>0</v>
      </c>
      <c r="BD86" s="8">
        <v>2.3954427780000005</v>
      </c>
      <c r="BE86" s="8">
        <v>0</v>
      </c>
    </row>
    <row r="87" spans="1:57" ht="15.3" x14ac:dyDescent="0.7">
      <c r="A87" s="9" t="s">
        <v>108</v>
      </c>
      <c r="B87" t="s">
        <v>137</v>
      </c>
      <c r="C87" t="s">
        <v>104</v>
      </c>
      <c r="D87" t="s">
        <v>105</v>
      </c>
      <c r="E87" s="6">
        <v>9.0486599999999999</v>
      </c>
      <c r="F87" s="7">
        <v>0</v>
      </c>
      <c r="G87" s="7">
        <v>0</v>
      </c>
      <c r="H87" s="8">
        <v>23.255056199999999</v>
      </c>
      <c r="I87" s="8">
        <v>3.7461452399999997</v>
      </c>
      <c r="J87" s="8">
        <v>0</v>
      </c>
      <c r="K87" s="8">
        <v>1.0405959</v>
      </c>
      <c r="L87" s="8">
        <v>0</v>
      </c>
      <c r="M87" s="8">
        <v>5.1305902200000002E-7</v>
      </c>
      <c r="N87" s="8">
        <v>2.6965006799999996E-7</v>
      </c>
      <c r="O87" s="8">
        <v>0</v>
      </c>
      <c r="P87" s="8">
        <v>3.0674957399999998E-8</v>
      </c>
      <c r="Q87" s="8">
        <v>0</v>
      </c>
      <c r="R87" s="8">
        <v>0.10134499199999999</v>
      </c>
      <c r="S87" s="8">
        <v>3.54707472E-2</v>
      </c>
      <c r="T87" s="8">
        <v>0</v>
      </c>
      <c r="U87" s="8">
        <v>1.3120556999999999E-3</v>
      </c>
      <c r="V87" s="8">
        <v>0</v>
      </c>
      <c r="W87" s="8">
        <v>2.8774738800000001E-2</v>
      </c>
      <c r="X87" s="8">
        <v>2.2712136600000002E-2</v>
      </c>
      <c r="Y87" s="8">
        <v>0</v>
      </c>
      <c r="Z87" s="8">
        <v>0.169209942</v>
      </c>
      <c r="AA87" s="8">
        <v>0</v>
      </c>
      <c r="AB87" s="8">
        <v>2.41599222E-2</v>
      </c>
      <c r="AC87" s="8">
        <v>4.2076269000000006E-3</v>
      </c>
      <c r="AD87" s="8">
        <v>0</v>
      </c>
      <c r="AE87" s="8">
        <v>2.9317658400000002E-4</v>
      </c>
      <c r="AF87" s="8">
        <v>0</v>
      </c>
      <c r="AG87" s="8">
        <v>1.02249858E-5</v>
      </c>
      <c r="AH87" s="8">
        <v>1.5111262200000001E-6</v>
      </c>
      <c r="AI87" s="8">
        <v>0</v>
      </c>
      <c r="AJ87" s="8">
        <v>2.6060140800000002E-7</v>
      </c>
      <c r="AK87" s="8">
        <v>0</v>
      </c>
      <c r="AL87" s="8">
        <v>687.69816000000003</v>
      </c>
      <c r="AM87" s="8">
        <v>87.319569000000001</v>
      </c>
      <c r="AN87" s="8">
        <v>0</v>
      </c>
      <c r="AO87" s="8">
        <v>2.7688899600000001</v>
      </c>
      <c r="AP87" s="8">
        <v>0</v>
      </c>
      <c r="AQ87" s="8">
        <v>781.53276419999986</v>
      </c>
      <c r="AR87" s="8">
        <v>97.915549859999999</v>
      </c>
      <c r="AS87" s="8">
        <v>0</v>
      </c>
      <c r="AT87" s="8">
        <v>2.9525777579999999</v>
      </c>
      <c r="AU87" s="8">
        <v>0</v>
      </c>
      <c r="AV87" s="8">
        <v>747.41931599999998</v>
      </c>
      <c r="AW87" s="8">
        <v>94.106064000000003</v>
      </c>
      <c r="AX87" s="8">
        <v>0</v>
      </c>
      <c r="AY87" s="8">
        <v>2.8593765599999998</v>
      </c>
      <c r="AZ87" s="8">
        <v>0</v>
      </c>
      <c r="BA87" s="8">
        <v>34.113448200000001</v>
      </c>
      <c r="BB87" s="8">
        <v>3.8094858599999997</v>
      </c>
      <c r="BC87" s="8">
        <v>0</v>
      </c>
      <c r="BD87" s="8">
        <v>9.3201197999999999E-2</v>
      </c>
      <c r="BE87" s="8">
        <v>0</v>
      </c>
    </row>
    <row r="88" spans="1:57" ht="15.3" x14ac:dyDescent="0.7">
      <c r="A88" s="9" t="s">
        <v>108</v>
      </c>
      <c r="B88" t="s">
        <v>144</v>
      </c>
      <c r="C88" t="s">
        <v>104</v>
      </c>
      <c r="D88" t="s">
        <v>105</v>
      </c>
      <c r="E88" s="6">
        <v>288.48992000000004</v>
      </c>
      <c r="F88" s="7">
        <v>0</v>
      </c>
      <c r="G88" s="7">
        <v>0</v>
      </c>
      <c r="H88" s="8">
        <v>741.41909440000006</v>
      </c>
      <c r="I88" s="8">
        <v>119.43482688000002</v>
      </c>
      <c r="J88" s="8">
        <v>0</v>
      </c>
      <c r="K88" s="8">
        <v>33.176340800000006</v>
      </c>
      <c r="L88" s="8">
        <v>0</v>
      </c>
      <c r="M88" s="8">
        <v>1.6357378464E-5</v>
      </c>
      <c r="N88" s="8">
        <v>8.5969996160000012E-6</v>
      </c>
      <c r="O88" s="8">
        <v>0</v>
      </c>
      <c r="P88" s="8">
        <v>9.7798082880000008E-7</v>
      </c>
      <c r="Q88" s="8">
        <v>0</v>
      </c>
      <c r="R88" s="8">
        <v>3.2310871040000002</v>
      </c>
      <c r="S88" s="8">
        <v>1.1308804864000002</v>
      </c>
      <c r="T88" s="8">
        <v>0</v>
      </c>
      <c r="U88" s="8">
        <v>4.1831038400000006E-2</v>
      </c>
      <c r="V88" s="8">
        <v>0</v>
      </c>
      <c r="W88" s="8">
        <v>0.91739794560000021</v>
      </c>
      <c r="X88" s="8">
        <v>0.72410969920000012</v>
      </c>
      <c r="Y88" s="8">
        <v>0</v>
      </c>
      <c r="Z88" s="8">
        <v>5.3947615040000008</v>
      </c>
      <c r="AA88" s="8">
        <v>0</v>
      </c>
      <c r="AB88" s="8">
        <v>0.77026808640000011</v>
      </c>
      <c r="AC88" s="8">
        <v>0.13414781280000002</v>
      </c>
      <c r="AD88" s="8">
        <v>0</v>
      </c>
      <c r="AE88" s="8">
        <v>9.347073408000001E-3</v>
      </c>
      <c r="AF88" s="8">
        <v>0</v>
      </c>
      <c r="AG88" s="8">
        <v>3.2599360960000004E-4</v>
      </c>
      <c r="AH88" s="8">
        <v>4.8177816640000004E-5</v>
      </c>
      <c r="AI88" s="8">
        <v>0</v>
      </c>
      <c r="AJ88" s="8">
        <v>8.3085096960000014E-6</v>
      </c>
      <c r="AK88" s="8">
        <v>0</v>
      </c>
      <c r="AL88" s="8">
        <v>21925.233920000002</v>
      </c>
      <c r="AM88" s="8">
        <v>2783.9277280000006</v>
      </c>
      <c r="AN88" s="8">
        <v>0</v>
      </c>
      <c r="AO88" s="8">
        <v>88.277915520000008</v>
      </c>
      <c r="AP88" s="8">
        <v>0</v>
      </c>
      <c r="AQ88" s="8">
        <v>24916.8743904</v>
      </c>
      <c r="AR88" s="8">
        <v>3121.7494243200003</v>
      </c>
      <c r="AS88" s="8">
        <v>0</v>
      </c>
      <c r="AT88" s="8">
        <v>94.134260896000001</v>
      </c>
      <c r="AU88" s="8">
        <v>0</v>
      </c>
      <c r="AV88" s="8">
        <v>23829.267392000002</v>
      </c>
      <c r="AW88" s="8">
        <v>3000.2951680000006</v>
      </c>
      <c r="AX88" s="8">
        <v>0</v>
      </c>
      <c r="AY88" s="8">
        <v>91.162814720000014</v>
      </c>
      <c r="AZ88" s="8">
        <v>0</v>
      </c>
      <c r="BA88" s="8">
        <v>1087.6069984000001</v>
      </c>
      <c r="BB88" s="8">
        <v>121.45425632000001</v>
      </c>
      <c r="BC88" s="8">
        <v>0</v>
      </c>
      <c r="BD88" s="8">
        <v>2.9714461760000006</v>
      </c>
      <c r="BE88" s="8">
        <v>0</v>
      </c>
    </row>
    <row r="89" spans="1:57" ht="15.3" x14ac:dyDescent="0.7">
      <c r="A89" s="9" t="s">
        <v>108</v>
      </c>
      <c r="B89" t="s">
        <v>109</v>
      </c>
      <c r="C89" t="s">
        <v>114</v>
      </c>
      <c r="D89" t="s">
        <v>115</v>
      </c>
      <c r="E89" s="6">
        <v>233.68799999999999</v>
      </c>
      <c r="F89" s="7">
        <v>0</v>
      </c>
      <c r="G89" s="7">
        <v>6</v>
      </c>
      <c r="H89" s="8">
        <v>157.97308799999999</v>
      </c>
      <c r="I89" s="8">
        <v>42.017102399999992</v>
      </c>
      <c r="J89" s="8">
        <v>752.03135279999992</v>
      </c>
      <c r="K89" s="8">
        <v>5.9356751999999995</v>
      </c>
      <c r="L89" s="8">
        <v>0</v>
      </c>
      <c r="M89" s="8">
        <v>8.7399311999999988E-6</v>
      </c>
      <c r="N89" s="8">
        <v>4.730312496E-7</v>
      </c>
      <c r="O89" s="8">
        <v>2.6013119932799999E-5</v>
      </c>
      <c r="P89" s="8">
        <v>2.14525584E-7</v>
      </c>
      <c r="Q89" s="8">
        <v>0</v>
      </c>
      <c r="R89" s="8">
        <v>0.70106400000000002</v>
      </c>
      <c r="S89" s="8">
        <v>3.50532E-2</v>
      </c>
      <c r="T89" s="8">
        <v>2.9444687999999997</v>
      </c>
      <c r="U89" s="8">
        <v>5.9356751999999997E-3</v>
      </c>
      <c r="V89" s="8">
        <v>0</v>
      </c>
      <c r="W89" s="8">
        <v>0.23368800000000001</v>
      </c>
      <c r="X89" s="8">
        <v>0.24537239999999996</v>
      </c>
      <c r="Y89" s="8">
        <v>0</v>
      </c>
      <c r="Z89" s="8">
        <v>0.93007823999999995</v>
      </c>
      <c r="AA89" s="8">
        <v>0</v>
      </c>
      <c r="AB89" s="8">
        <v>0</v>
      </c>
      <c r="AC89" s="8">
        <v>0</v>
      </c>
      <c r="AD89" s="8">
        <v>1.402128</v>
      </c>
      <c r="AE89" s="8">
        <v>1.7993976000000001E-3</v>
      </c>
      <c r="AF89" s="8">
        <v>0</v>
      </c>
      <c r="AG89" s="8">
        <v>1.5677448937179118E-6</v>
      </c>
      <c r="AH89" s="8">
        <v>3.905978076E-12</v>
      </c>
      <c r="AI89" s="8">
        <v>4.6932744370599351E-6</v>
      </c>
      <c r="AJ89" s="8">
        <v>1.8227664E-6</v>
      </c>
      <c r="AK89" s="8">
        <v>0</v>
      </c>
      <c r="AL89" s="8">
        <v>4128.0851997839991</v>
      </c>
      <c r="AM89" s="8">
        <v>49.781503043999997</v>
      </c>
      <c r="AN89" s="8">
        <v>16798.009843742399</v>
      </c>
      <c r="AO89" s="8">
        <v>19.349366399999997</v>
      </c>
      <c r="AP89" s="8">
        <v>0</v>
      </c>
      <c r="AQ89" s="8">
        <v>4651.7828120399981</v>
      </c>
      <c r="AR89" s="8">
        <v>49.785008363999999</v>
      </c>
      <c r="AS89" s="8">
        <v>18368.611935710393</v>
      </c>
      <c r="AT89" s="8">
        <v>20.55052272</v>
      </c>
      <c r="AU89" s="8">
        <v>0</v>
      </c>
      <c r="AV89" s="8">
        <v>4651.5463197839981</v>
      </c>
      <c r="AW89" s="8">
        <v>49.781503043999997</v>
      </c>
      <c r="AX89" s="8">
        <v>18368.393203742395</v>
      </c>
      <c r="AY89" s="8">
        <v>19.910217599999999</v>
      </c>
      <c r="AZ89" s="8">
        <v>0</v>
      </c>
      <c r="BA89" s="8">
        <v>0.23649225599999996</v>
      </c>
      <c r="BB89" s="8">
        <v>3.5053200000000001E-3</v>
      </c>
      <c r="BC89" s="8">
        <v>0.21873196800000003</v>
      </c>
      <c r="BD89" s="8">
        <v>0.64030511999999995</v>
      </c>
      <c r="BE89" s="8">
        <v>0</v>
      </c>
    </row>
    <row r="90" spans="1:57" ht="15.3" x14ac:dyDescent="0.7">
      <c r="A90" s="9" t="s">
        <v>108</v>
      </c>
      <c r="B90" t="s">
        <v>137</v>
      </c>
      <c r="C90" t="s">
        <v>114</v>
      </c>
      <c r="D90" t="s">
        <v>115</v>
      </c>
      <c r="E90" s="6">
        <v>19.670999999999999</v>
      </c>
      <c r="F90" s="7">
        <v>0</v>
      </c>
      <c r="G90" s="7">
        <v>6</v>
      </c>
      <c r="H90" s="8">
        <v>13.297596</v>
      </c>
      <c r="I90" s="8">
        <v>3.5368457999999996</v>
      </c>
      <c r="J90" s="8">
        <v>63.303245099999998</v>
      </c>
      <c r="K90" s="8">
        <v>0.49964339999999996</v>
      </c>
      <c r="L90" s="8">
        <v>0</v>
      </c>
      <c r="M90" s="8">
        <v>7.3569539999999994E-7</v>
      </c>
      <c r="N90" s="8">
        <v>3.9818038200000002E-8</v>
      </c>
      <c r="O90" s="8">
        <v>2.1896891675999998E-6</v>
      </c>
      <c r="P90" s="8">
        <v>1.8057978000000002E-8</v>
      </c>
      <c r="Q90" s="8">
        <v>0</v>
      </c>
      <c r="R90" s="8">
        <v>5.9012999999999996E-2</v>
      </c>
      <c r="S90" s="8">
        <v>2.95065E-3</v>
      </c>
      <c r="T90" s="8">
        <v>0.24785459999999998</v>
      </c>
      <c r="U90" s="8">
        <v>4.9964339999999995E-4</v>
      </c>
      <c r="V90" s="8">
        <v>0</v>
      </c>
      <c r="W90" s="8">
        <v>1.9671000000000001E-2</v>
      </c>
      <c r="X90" s="8">
        <v>2.0654549999999997E-2</v>
      </c>
      <c r="Y90" s="8">
        <v>0</v>
      </c>
      <c r="Z90" s="8">
        <v>7.8290579999999999E-2</v>
      </c>
      <c r="AA90" s="8">
        <v>0</v>
      </c>
      <c r="AB90" s="8">
        <v>0</v>
      </c>
      <c r="AC90" s="8">
        <v>0</v>
      </c>
      <c r="AD90" s="8">
        <v>0.11802599999999999</v>
      </c>
      <c r="AE90" s="8">
        <v>1.514667E-4</v>
      </c>
      <c r="AF90" s="8">
        <v>0</v>
      </c>
      <c r="AG90" s="8">
        <v>1.31967023571279E-7</v>
      </c>
      <c r="AH90" s="8">
        <v>3.2879092949999999E-13</v>
      </c>
      <c r="AI90" s="8">
        <v>3.9506265384361192E-7</v>
      </c>
      <c r="AJ90" s="8">
        <v>1.5343380000000001E-7</v>
      </c>
      <c r="AK90" s="8">
        <v>0</v>
      </c>
      <c r="AL90" s="8">
        <v>347.48709375299995</v>
      </c>
      <c r="AM90" s="8">
        <v>4.1904246105</v>
      </c>
      <c r="AN90" s="8">
        <v>1413.9949489757998</v>
      </c>
      <c r="AO90" s="8">
        <v>1.6287588</v>
      </c>
      <c r="AP90" s="8">
        <v>0</v>
      </c>
      <c r="AQ90" s="8">
        <v>391.57004080499985</v>
      </c>
      <c r="AR90" s="8">
        <v>4.1907196754999996</v>
      </c>
      <c r="AS90" s="8">
        <v>1546.2024810317996</v>
      </c>
      <c r="AT90" s="8">
        <v>1.72986774</v>
      </c>
      <c r="AU90" s="8">
        <v>0</v>
      </c>
      <c r="AV90" s="8">
        <v>391.55013375299984</v>
      </c>
      <c r="AW90" s="8">
        <v>4.1904246105</v>
      </c>
      <c r="AX90" s="8">
        <v>1546.1840689757994</v>
      </c>
      <c r="AY90" s="8">
        <v>1.6759691999999999</v>
      </c>
      <c r="AZ90" s="8">
        <v>0</v>
      </c>
      <c r="BA90" s="8">
        <v>1.9907051999999998E-2</v>
      </c>
      <c r="BB90" s="8">
        <v>2.9506500000000001E-4</v>
      </c>
      <c r="BC90" s="8">
        <v>1.8412056000000003E-2</v>
      </c>
      <c r="BD90" s="8">
        <v>5.3898539999999995E-2</v>
      </c>
      <c r="BE90" s="8">
        <v>0</v>
      </c>
    </row>
    <row r="91" spans="1:57" ht="15.3" x14ac:dyDescent="0.7">
      <c r="A91" s="9" t="s">
        <v>108</v>
      </c>
      <c r="B91" t="s">
        <v>144</v>
      </c>
      <c r="C91" t="s">
        <v>114</v>
      </c>
      <c r="D91" t="s">
        <v>115</v>
      </c>
      <c r="E91" s="6">
        <v>627.15200000000004</v>
      </c>
      <c r="F91" s="7">
        <v>0</v>
      </c>
      <c r="G91" s="7">
        <v>6</v>
      </c>
      <c r="H91" s="8">
        <v>423.95475200000004</v>
      </c>
      <c r="I91" s="8">
        <v>112.7619296</v>
      </c>
      <c r="J91" s="8">
        <v>2018.2378512</v>
      </c>
      <c r="K91" s="8">
        <v>15.929660800000001</v>
      </c>
      <c r="L91" s="8">
        <v>0</v>
      </c>
      <c r="M91" s="8">
        <v>2.3455484799999998E-5</v>
      </c>
      <c r="N91" s="8">
        <v>1.2694810784000001E-6</v>
      </c>
      <c r="O91" s="8">
        <v>6.9811801171200006E-5</v>
      </c>
      <c r="P91" s="8">
        <v>5.7572553600000004E-7</v>
      </c>
      <c r="Q91" s="8">
        <v>0</v>
      </c>
      <c r="R91" s="8">
        <v>1.8814560000000002</v>
      </c>
      <c r="S91" s="8">
        <v>9.4072800000000012E-2</v>
      </c>
      <c r="T91" s="8">
        <v>7.9021151999999999</v>
      </c>
      <c r="U91" s="8">
        <v>1.5929660800000002E-2</v>
      </c>
      <c r="V91" s="8">
        <v>0</v>
      </c>
      <c r="W91" s="8">
        <v>0.62715200000000004</v>
      </c>
      <c r="X91" s="8">
        <v>0.65850960000000003</v>
      </c>
      <c r="Y91" s="8">
        <v>0</v>
      </c>
      <c r="Z91" s="8">
        <v>2.49606496</v>
      </c>
      <c r="AA91" s="8">
        <v>0</v>
      </c>
      <c r="AB91" s="8">
        <v>0</v>
      </c>
      <c r="AC91" s="8">
        <v>0</v>
      </c>
      <c r="AD91" s="8">
        <v>3.7629120000000005</v>
      </c>
      <c r="AE91" s="8">
        <v>4.8290704000000005E-3</v>
      </c>
      <c r="AF91" s="8">
        <v>0</v>
      </c>
      <c r="AG91" s="8">
        <v>4.2073805483592477E-6</v>
      </c>
      <c r="AH91" s="8">
        <v>1.0482532104E-11</v>
      </c>
      <c r="AI91" s="8">
        <v>1.2595411188212544E-5</v>
      </c>
      <c r="AJ91" s="8">
        <v>4.8917856000000006E-6</v>
      </c>
      <c r="AK91" s="8">
        <v>0</v>
      </c>
      <c r="AL91" s="8">
        <v>11078.604332335999</v>
      </c>
      <c r="AM91" s="8">
        <v>133.599368376</v>
      </c>
      <c r="AN91" s="8">
        <v>45081.071640489601</v>
      </c>
      <c r="AO91" s="8">
        <v>51.928185600000006</v>
      </c>
      <c r="AP91" s="8">
        <v>0</v>
      </c>
      <c r="AQ91" s="8">
        <v>12484.059490159996</v>
      </c>
      <c r="AR91" s="8">
        <v>133.60877565600001</v>
      </c>
      <c r="AS91" s="8">
        <v>49296.120094761587</v>
      </c>
      <c r="AT91" s="8">
        <v>55.151746880000005</v>
      </c>
      <c r="AU91" s="8">
        <v>0</v>
      </c>
      <c r="AV91" s="8">
        <v>12483.424812335996</v>
      </c>
      <c r="AW91" s="8">
        <v>133.599368376</v>
      </c>
      <c r="AX91" s="8">
        <v>49295.533080489586</v>
      </c>
      <c r="AY91" s="8">
        <v>53.433350400000002</v>
      </c>
      <c r="AZ91" s="8">
        <v>0</v>
      </c>
      <c r="BA91" s="8">
        <v>0.63467782399999995</v>
      </c>
      <c r="BB91" s="8">
        <v>9.4072800000000022E-3</v>
      </c>
      <c r="BC91" s="8">
        <v>0.58701427200000011</v>
      </c>
      <c r="BD91" s="8">
        <v>1.71839648</v>
      </c>
      <c r="BE91" s="8">
        <v>0</v>
      </c>
    </row>
    <row r="92" spans="1:57" ht="15.3" x14ac:dyDescent="0.7">
      <c r="A92" s="9" t="s">
        <v>97</v>
      </c>
      <c r="B92" t="s">
        <v>98</v>
      </c>
      <c r="C92" t="s">
        <v>101</v>
      </c>
      <c r="D92" t="s">
        <v>102</v>
      </c>
      <c r="E92" s="6">
        <v>80.488</v>
      </c>
      <c r="F92" s="7">
        <v>0</v>
      </c>
      <c r="G92" s="7">
        <v>6</v>
      </c>
      <c r="H92" s="8">
        <v>34.368375999999998</v>
      </c>
      <c r="I92" s="8">
        <v>8.8013627999999997</v>
      </c>
      <c r="J92" s="8">
        <v>259.01843279999997</v>
      </c>
      <c r="K92" s="8">
        <v>0.96424623999999992</v>
      </c>
      <c r="L92" s="8">
        <v>0</v>
      </c>
      <c r="M92" s="8">
        <v>1.4165887999999999E-6</v>
      </c>
      <c r="N92" s="8">
        <v>7.6672868799999999E-8</v>
      </c>
      <c r="O92" s="8">
        <v>8.9595700127999987E-6</v>
      </c>
      <c r="P92" s="8">
        <v>3.4770816000000002E-8</v>
      </c>
      <c r="Q92" s="8">
        <v>0</v>
      </c>
      <c r="R92" s="8">
        <v>0.16097600000000001</v>
      </c>
      <c r="S92" s="8">
        <v>8.0488000000000001E-3</v>
      </c>
      <c r="T92" s="8">
        <v>1.0141487999999999</v>
      </c>
      <c r="U92" s="8">
        <v>9.5780719999999993E-4</v>
      </c>
      <c r="V92" s="8">
        <v>0</v>
      </c>
      <c r="W92" s="8">
        <v>0</v>
      </c>
      <c r="X92" s="8">
        <v>0</v>
      </c>
      <c r="Y92" s="8">
        <v>0</v>
      </c>
      <c r="Z92" s="8">
        <v>0.150834512</v>
      </c>
      <c r="AA92" s="8">
        <v>0</v>
      </c>
      <c r="AB92" s="8">
        <v>0</v>
      </c>
      <c r="AC92" s="8">
        <v>8.0488000000000004E-2</v>
      </c>
      <c r="AD92" s="8">
        <v>0.48292800000000002</v>
      </c>
      <c r="AE92" s="8">
        <v>2.9136656000000003E-4</v>
      </c>
      <c r="AF92" s="8">
        <v>0</v>
      </c>
      <c r="AG92" s="8">
        <v>2.6941354347825599E-7</v>
      </c>
      <c r="AH92" s="8">
        <v>0</v>
      </c>
      <c r="AI92" s="8">
        <v>1.6164812608695358E-6</v>
      </c>
      <c r="AJ92" s="8">
        <v>2.9619584000000002E-7</v>
      </c>
      <c r="AK92" s="8">
        <v>0</v>
      </c>
      <c r="AL92" s="8">
        <v>955.29829245439998</v>
      </c>
      <c r="AM92" s="8">
        <v>8.9775912760000001</v>
      </c>
      <c r="AN92" s="8">
        <v>5785.655302382399</v>
      </c>
      <c r="AO92" s="8">
        <v>3.1390319999999998</v>
      </c>
      <c r="AP92" s="8">
        <v>0</v>
      </c>
      <c r="AQ92" s="8">
        <v>1045.4569256543998</v>
      </c>
      <c r="AR92" s="8">
        <v>8.9780742040000003</v>
      </c>
      <c r="AS92" s="8">
        <v>6326.6099991503979</v>
      </c>
      <c r="AT92" s="8">
        <v>3.3392861439999999</v>
      </c>
      <c r="AU92" s="8">
        <v>0</v>
      </c>
      <c r="AV92" s="8">
        <v>1045.4448524543998</v>
      </c>
      <c r="AW92" s="8">
        <v>8.9775912760000001</v>
      </c>
      <c r="AX92" s="8">
        <v>6326.534662382398</v>
      </c>
      <c r="AY92" s="8">
        <v>3.2356175999999999</v>
      </c>
      <c r="AZ92" s="8">
        <v>0</v>
      </c>
      <c r="BA92" s="8">
        <v>1.2073200000000001E-2</v>
      </c>
      <c r="BB92" s="8">
        <v>4.8292800000000004E-4</v>
      </c>
      <c r="BC92" s="8">
        <v>7.5336768000000012E-2</v>
      </c>
      <c r="BD92" s="8">
        <v>0.103668544</v>
      </c>
      <c r="BE92" s="8">
        <v>0</v>
      </c>
    </row>
    <row r="93" spans="1:57" ht="15.3" x14ac:dyDescent="0.7">
      <c r="A93" s="9" t="s">
        <v>108</v>
      </c>
      <c r="B93" t="s">
        <v>116</v>
      </c>
      <c r="C93" t="s">
        <v>101</v>
      </c>
      <c r="D93" t="s">
        <v>102</v>
      </c>
      <c r="E93" s="6">
        <v>135.398</v>
      </c>
      <c r="F93" s="7">
        <v>0</v>
      </c>
      <c r="G93" s="7">
        <v>6</v>
      </c>
      <c r="H93" s="8">
        <v>57.814945999999999</v>
      </c>
      <c r="I93" s="8">
        <v>14.8057713</v>
      </c>
      <c r="J93" s="8">
        <v>435.72430379999997</v>
      </c>
      <c r="K93" s="8">
        <v>1.6220680399999998</v>
      </c>
      <c r="L93" s="8">
        <v>0</v>
      </c>
      <c r="M93" s="8">
        <v>2.3830047999999999E-6</v>
      </c>
      <c r="N93" s="8">
        <v>1.289801348E-7</v>
      </c>
      <c r="O93" s="8">
        <v>1.5071909608799998E-5</v>
      </c>
      <c r="P93" s="8">
        <v>5.8491935999999998E-8</v>
      </c>
      <c r="Q93" s="8">
        <v>0</v>
      </c>
      <c r="R93" s="8">
        <v>0.27079599999999998</v>
      </c>
      <c r="S93" s="8">
        <v>1.3539799999999999E-2</v>
      </c>
      <c r="T93" s="8">
        <v>1.7060147999999997</v>
      </c>
      <c r="U93" s="8">
        <v>1.6112361999999999E-3</v>
      </c>
      <c r="V93" s="8">
        <v>0</v>
      </c>
      <c r="W93" s="8">
        <v>0</v>
      </c>
      <c r="X93" s="8">
        <v>0</v>
      </c>
      <c r="Y93" s="8">
        <v>0</v>
      </c>
      <c r="Z93" s="8">
        <v>0.25373585199999998</v>
      </c>
      <c r="AA93" s="8">
        <v>0</v>
      </c>
      <c r="AB93" s="8">
        <v>0</v>
      </c>
      <c r="AC93" s="8">
        <v>0.13539799999999999</v>
      </c>
      <c r="AD93" s="8">
        <v>0.81238799999999989</v>
      </c>
      <c r="AE93" s="8">
        <v>4.9014076000000002E-4</v>
      </c>
      <c r="AF93" s="8">
        <v>0</v>
      </c>
      <c r="AG93" s="8">
        <v>4.5321109929267591E-7</v>
      </c>
      <c r="AH93" s="8">
        <v>0</v>
      </c>
      <c r="AI93" s="8">
        <v>2.7192665957560553E-6</v>
      </c>
      <c r="AJ93" s="8">
        <v>4.9826464000000001E-7</v>
      </c>
      <c r="AK93" s="8">
        <v>0</v>
      </c>
      <c r="AL93" s="8">
        <v>1607.0156818623998</v>
      </c>
      <c r="AM93" s="8">
        <v>15.102225220999999</v>
      </c>
      <c r="AN93" s="8">
        <v>9732.7074425003975</v>
      </c>
      <c r="AO93" s="8">
        <v>5.2805219999999995</v>
      </c>
      <c r="AP93" s="8">
        <v>0</v>
      </c>
      <c r="AQ93" s="8">
        <v>1758.6817515623995</v>
      </c>
      <c r="AR93" s="8">
        <v>15.103037609000001</v>
      </c>
      <c r="AS93" s="8">
        <v>10642.708735028396</v>
      </c>
      <c r="AT93" s="8">
        <v>5.6173922239999996</v>
      </c>
      <c r="AU93" s="8">
        <v>0</v>
      </c>
      <c r="AV93" s="8">
        <v>1758.6614418623994</v>
      </c>
      <c r="AW93" s="8">
        <v>15.102225220999999</v>
      </c>
      <c r="AX93" s="8">
        <v>10642.582002500396</v>
      </c>
      <c r="AY93" s="8">
        <v>5.4429995999999994</v>
      </c>
      <c r="AZ93" s="8">
        <v>0</v>
      </c>
      <c r="BA93" s="8">
        <v>2.03097E-2</v>
      </c>
      <c r="BB93" s="8">
        <v>8.1238800000000004E-4</v>
      </c>
      <c r="BC93" s="8">
        <v>0.12673252800000001</v>
      </c>
      <c r="BD93" s="8">
        <v>0.174392624</v>
      </c>
      <c r="BE93" s="8">
        <v>0</v>
      </c>
    </row>
    <row r="94" spans="1:57" ht="15.3" x14ac:dyDescent="0.7">
      <c r="A94" s="9" t="s">
        <v>108</v>
      </c>
      <c r="B94" t="s">
        <v>119</v>
      </c>
      <c r="C94" t="s">
        <v>101</v>
      </c>
      <c r="D94" t="s">
        <v>102</v>
      </c>
      <c r="E94" s="6">
        <v>1313.537</v>
      </c>
      <c r="F94" s="7">
        <v>0</v>
      </c>
      <c r="G94" s="7">
        <v>6</v>
      </c>
      <c r="H94" s="8">
        <v>560.88029900000004</v>
      </c>
      <c r="I94" s="8">
        <v>143.63527095000001</v>
      </c>
      <c r="J94" s="8">
        <v>4227.0934196999997</v>
      </c>
      <c r="K94" s="8">
        <v>15.736173259999999</v>
      </c>
      <c r="L94" s="8">
        <v>0</v>
      </c>
      <c r="M94" s="8">
        <v>2.3118251199999998E-5</v>
      </c>
      <c r="N94" s="8">
        <v>1.2512753462000001E-6</v>
      </c>
      <c r="O94" s="8">
        <v>1.4621715927719999E-4</v>
      </c>
      <c r="P94" s="8">
        <v>5.6744798400000006E-7</v>
      </c>
      <c r="Q94" s="8">
        <v>0</v>
      </c>
      <c r="R94" s="8">
        <v>2.6270739999999999</v>
      </c>
      <c r="S94" s="8">
        <v>0.13135370000000002</v>
      </c>
      <c r="T94" s="8">
        <v>16.550566199999999</v>
      </c>
      <c r="U94" s="8">
        <v>1.5631090300000001E-2</v>
      </c>
      <c r="V94" s="8">
        <v>0</v>
      </c>
      <c r="W94" s="8">
        <v>0</v>
      </c>
      <c r="X94" s="8">
        <v>0</v>
      </c>
      <c r="Y94" s="8">
        <v>0</v>
      </c>
      <c r="Z94" s="8">
        <v>2.4615683380000002</v>
      </c>
      <c r="AA94" s="8">
        <v>0</v>
      </c>
      <c r="AB94" s="8">
        <v>0</v>
      </c>
      <c r="AC94" s="8">
        <v>1.313537</v>
      </c>
      <c r="AD94" s="8">
        <v>7.8812220000000002</v>
      </c>
      <c r="AE94" s="8">
        <v>4.7550039400000004E-3</v>
      </c>
      <c r="AF94" s="8">
        <v>0</v>
      </c>
      <c r="AG94" s="8">
        <v>4.3967381182262935E-6</v>
      </c>
      <c r="AH94" s="8">
        <v>0</v>
      </c>
      <c r="AI94" s="8">
        <v>2.6380428709357759E-5</v>
      </c>
      <c r="AJ94" s="8">
        <v>4.8338161600000004E-6</v>
      </c>
      <c r="AK94" s="8">
        <v>0</v>
      </c>
      <c r="AL94" s="8">
        <v>15590.1457754656</v>
      </c>
      <c r="AM94" s="8">
        <v>146.5112602115</v>
      </c>
      <c r="AN94" s="8">
        <v>94419.942214062583</v>
      </c>
      <c r="AO94" s="8">
        <v>51.227943000000003</v>
      </c>
      <c r="AP94" s="8">
        <v>0</v>
      </c>
      <c r="AQ94" s="8">
        <v>17061.504246015596</v>
      </c>
      <c r="AR94" s="8">
        <v>146.51914143350001</v>
      </c>
      <c r="AS94" s="8">
        <v>103248.14032469457</v>
      </c>
      <c r="AT94" s="8">
        <v>54.496023055999999</v>
      </c>
      <c r="AU94" s="8">
        <v>0</v>
      </c>
      <c r="AV94" s="8">
        <v>17061.307215465597</v>
      </c>
      <c r="AW94" s="8">
        <v>146.5112602115</v>
      </c>
      <c r="AX94" s="8">
        <v>103246.91085406256</v>
      </c>
      <c r="AY94" s="8">
        <v>52.804187400000004</v>
      </c>
      <c r="AZ94" s="8">
        <v>0</v>
      </c>
      <c r="BA94" s="8">
        <v>0.19703055000000003</v>
      </c>
      <c r="BB94" s="8">
        <v>7.8812220000000002E-3</v>
      </c>
      <c r="BC94" s="8">
        <v>1.2294706320000002</v>
      </c>
      <c r="BD94" s="8">
        <v>1.6918356560000001</v>
      </c>
      <c r="BE94" s="8">
        <v>0</v>
      </c>
    </row>
    <row r="95" spans="1:57" ht="15.3" x14ac:dyDescent="0.7">
      <c r="A95" s="9" t="s">
        <v>108</v>
      </c>
      <c r="B95" t="s">
        <v>164</v>
      </c>
      <c r="C95" t="s">
        <v>101</v>
      </c>
      <c r="D95" t="s">
        <v>102</v>
      </c>
      <c r="E95" s="6">
        <v>330.74299999999999</v>
      </c>
      <c r="F95" s="7">
        <v>0</v>
      </c>
      <c r="G95" s="7">
        <v>6</v>
      </c>
      <c r="H95" s="8">
        <v>141.227261</v>
      </c>
      <c r="I95" s="8">
        <v>36.166747049999998</v>
      </c>
      <c r="J95" s="8">
        <v>1064.3640482999999</v>
      </c>
      <c r="K95" s="8">
        <v>3.9623011399999997</v>
      </c>
      <c r="L95" s="8">
        <v>0</v>
      </c>
      <c r="M95" s="8">
        <v>5.8210767999999998E-6</v>
      </c>
      <c r="N95" s="8">
        <v>3.1506578179999998E-7</v>
      </c>
      <c r="O95" s="8">
        <v>3.6816855490800001E-5</v>
      </c>
      <c r="P95" s="8">
        <v>1.4288097600000001E-7</v>
      </c>
      <c r="Q95" s="8">
        <v>0</v>
      </c>
      <c r="R95" s="8">
        <v>0.66148600000000002</v>
      </c>
      <c r="S95" s="8">
        <v>3.3074300000000001E-2</v>
      </c>
      <c r="T95" s="8">
        <v>4.1673618000000001</v>
      </c>
      <c r="U95" s="8">
        <v>3.9358416999999996E-3</v>
      </c>
      <c r="V95" s="8">
        <v>0</v>
      </c>
      <c r="W95" s="8">
        <v>0</v>
      </c>
      <c r="X95" s="8">
        <v>0</v>
      </c>
      <c r="Y95" s="8">
        <v>0</v>
      </c>
      <c r="Z95" s="8">
        <v>0.619812382</v>
      </c>
      <c r="AA95" s="8">
        <v>0</v>
      </c>
      <c r="AB95" s="8">
        <v>0</v>
      </c>
      <c r="AC95" s="8">
        <v>0.33074300000000001</v>
      </c>
      <c r="AD95" s="8">
        <v>1.9844580000000001</v>
      </c>
      <c r="AE95" s="8">
        <v>1.19728966E-3</v>
      </c>
      <c r="AF95" s="8">
        <v>0</v>
      </c>
      <c r="AG95" s="8">
        <v>1.1070798579990659E-6</v>
      </c>
      <c r="AH95" s="8">
        <v>0</v>
      </c>
      <c r="AI95" s="8">
        <v>6.6424791479943957E-6</v>
      </c>
      <c r="AJ95" s="8">
        <v>1.2171342400000001E-6</v>
      </c>
      <c r="AK95" s="8">
        <v>0</v>
      </c>
      <c r="AL95" s="8">
        <v>3925.5320437983996</v>
      </c>
      <c r="AM95" s="8">
        <v>36.890908848499997</v>
      </c>
      <c r="AN95" s="8">
        <v>23774.537715881397</v>
      </c>
      <c r="AO95" s="8">
        <v>12.898977</v>
      </c>
      <c r="AP95" s="8">
        <v>0</v>
      </c>
      <c r="AQ95" s="8">
        <v>4296.0138152483987</v>
      </c>
      <c r="AR95" s="8">
        <v>36.8928933065</v>
      </c>
      <c r="AS95" s="8">
        <v>25997.440251329394</v>
      </c>
      <c r="AT95" s="8">
        <v>13.721865584</v>
      </c>
      <c r="AU95" s="8">
        <v>0</v>
      </c>
      <c r="AV95" s="8">
        <v>4295.9642037983986</v>
      </c>
      <c r="AW95" s="8">
        <v>36.890908848499997</v>
      </c>
      <c r="AX95" s="8">
        <v>25997.130675881392</v>
      </c>
      <c r="AY95" s="8">
        <v>13.2958686</v>
      </c>
      <c r="AZ95" s="8">
        <v>0</v>
      </c>
      <c r="BA95" s="8">
        <v>4.9611450000000001E-2</v>
      </c>
      <c r="BB95" s="8">
        <v>1.9844580000000001E-3</v>
      </c>
      <c r="BC95" s="8">
        <v>0.30957544800000009</v>
      </c>
      <c r="BD95" s="8">
        <v>0.42599698400000002</v>
      </c>
      <c r="BE95" s="8">
        <v>0</v>
      </c>
    </row>
    <row r="96" spans="1:57" ht="15.3" x14ac:dyDescent="0.7">
      <c r="A96" s="9" t="s">
        <v>178</v>
      </c>
      <c r="B96" t="s">
        <v>189</v>
      </c>
      <c r="C96" t="s">
        <v>101</v>
      </c>
      <c r="D96" t="s">
        <v>102</v>
      </c>
      <c r="E96" s="6">
        <v>533.08100000000002</v>
      </c>
      <c r="F96" s="7">
        <v>0</v>
      </c>
      <c r="G96" s="7">
        <v>6</v>
      </c>
      <c r="H96" s="8">
        <v>227.625587</v>
      </c>
      <c r="I96" s="8">
        <v>58.292407350000005</v>
      </c>
      <c r="J96" s="8">
        <v>1715.5079661</v>
      </c>
      <c r="K96" s="8">
        <v>6.3863103800000003</v>
      </c>
      <c r="L96" s="8">
        <v>0</v>
      </c>
      <c r="M96" s="8">
        <v>9.3822255999999994E-6</v>
      </c>
      <c r="N96" s="8">
        <v>5.0781296060000006E-7</v>
      </c>
      <c r="O96" s="8">
        <v>5.9340231363599995E-5</v>
      </c>
      <c r="P96" s="8">
        <v>2.30290992E-7</v>
      </c>
      <c r="Q96" s="8">
        <v>0</v>
      </c>
      <c r="R96" s="8">
        <v>1.0661620000000001</v>
      </c>
      <c r="S96" s="8">
        <v>5.3308100000000004E-2</v>
      </c>
      <c r="T96" s="8">
        <v>6.7168205999999993</v>
      </c>
      <c r="U96" s="8">
        <v>6.3436639000000001E-3</v>
      </c>
      <c r="V96" s="8">
        <v>0</v>
      </c>
      <c r="W96" s="8">
        <v>0</v>
      </c>
      <c r="X96" s="8">
        <v>0</v>
      </c>
      <c r="Y96" s="8">
        <v>0</v>
      </c>
      <c r="Z96" s="8">
        <v>0.99899379399999999</v>
      </c>
      <c r="AA96" s="8">
        <v>0</v>
      </c>
      <c r="AB96" s="8">
        <v>0</v>
      </c>
      <c r="AC96" s="8">
        <v>0.53308100000000003</v>
      </c>
      <c r="AD96" s="8">
        <v>3.1984859999999999</v>
      </c>
      <c r="AE96" s="8">
        <v>1.9297532200000002E-3</v>
      </c>
      <c r="AF96" s="8">
        <v>0</v>
      </c>
      <c r="AG96" s="8">
        <v>1.7843559433820218E-6</v>
      </c>
      <c r="AH96" s="8">
        <v>0</v>
      </c>
      <c r="AI96" s="8">
        <v>1.070613566029213E-5</v>
      </c>
      <c r="AJ96" s="8">
        <v>1.9617380800000003E-6</v>
      </c>
      <c r="AK96" s="8">
        <v>0</v>
      </c>
      <c r="AL96" s="8">
        <v>6327.0471255328002</v>
      </c>
      <c r="AM96" s="8">
        <v>59.459588199500004</v>
      </c>
      <c r="AN96" s="8">
        <v>38319.040282393791</v>
      </c>
      <c r="AO96" s="8">
        <v>20.790158999999999</v>
      </c>
      <c r="AP96" s="8">
        <v>0</v>
      </c>
      <c r="AQ96" s="8">
        <v>6924.1778076827986</v>
      </c>
      <c r="AR96" s="8">
        <v>59.462786685500006</v>
      </c>
      <c r="AS96" s="8">
        <v>41901.843566209784</v>
      </c>
      <c r="AT96" s="8">
        <v>22.116464527999998</v>
      </c>
      <c r="AU96" s="8">
        <v>0</v>
      </c>
      <c r="AV96" s="8">
        <v>6924.0978455327986</v>
      </c>
      <c r="AW96" s="8">
        <v>59.459588199500004</v>
      </c>
      <c r="AX96" s="8">
        <v>41901.344602393787</v>
      </c>
      <c r="AY96" s="8">
        <v>21.4298562</v>
      </c>
      <c r="AZ96" s="8">
        <v>0</v>
      </c>
      <c r="BA96" s="8">
        <v>7.996215000000001E-2</v>
      </c>
      <c r="BB96" s="8">
        <v>3.1984860000000004E-3</v>
      </c>
      <c r="BC96" s="8">
        <v>0.49896381600000006</v>
      </c>
      <c r="BD96" s="8">
        <v>0.68660832800000005</v>
      </c>
      <c r="BE96" s="8">
        <v>0</v>
      </c>
    </row>
    <row r="97" spans="1:57" ht="15.3" x14ac:dyDescent="0.7">
      <c r="A97" s="9" t="s">
        <v>108</v>
      </c>
      <c r="B97" t="s">
        <v>109</v>
      </c>
      <c r="C97" t="s">
        <v>112</v>
      </c>
      <c r="D97" t="s">
        <v>113</v>
      </c>
      <c r="E97" s="6">
        <v>233.68799999999999</v>
      </c>
      <c r="F97" s="7">
        <v>0</v>
      </c>
      <c r="G97" s="7">
        <v>0</v>
      </c>
      <c r="H97" s="8">
        <v>63.796824000000001</v>
      </c>
      <c r="I97" s="8">
        <v>13.7058012</v>
      </c>
      <c r="J97" s="8">
        <v>0</v>
      </c>
      <c r="K97" s="8">
        <v>1.8157557599999998</v>
      </c>
      <c r="L97" s="8">
        <v>0</v>
      </c>
      <c r="M97" s="8">
        <v>2.6640431999999998E-6</v>
      </c>
      <c r="N97" s="8">
        <v>1.4420886479999999E-7</v>
      </c>
      <c r="O97" s="8">
        <v>0</v>
      </c>
      <c r="P97" s="8">
        <v>6.5432640000000005E-8</v>
      </c>
      <c r="Q97" s="8">
        <v>0</v>
      </c>
      <c r="R97" s="8">
        <v>0.23368800000000001</v>
      </c>
      <c r="S97" s="8">
        <v>1.1684399999999999E-2</v>
      </c>
      <c r="T97" s="8">
        <v>0</v>
      </c>
      <c r="U97" s="8">
        <v>1.8040713600000001E-3</v>
      </c>
      <c r="V97" s="8">
        <v>0</v>
      </c>
      <c r="W97" s="8">
        <v>0</v>
      </c>
      <c r="X97" s="8">
        <v>0</v>
      </c>
      <c r="Y97" s="8">
        <v>0</v>
      </c>
      <c r="Z97" s="8">
        <v>0.28276247999999998</v>
      </c>
      <c r="AA97" s="8">
        <v>0</v>
      </c>
      <c r="AB97" s="8">
        <v>0</v>
      </c>
      <c r="AC97" s="8">
        <v>0.23368800000000001</v>
      </c>
      <c r="AD97" s="8">
        <v>0</v>
      </c>
      <c r="AE97" s="8">
        <v>5.4916679999999997E-4</v>
      </c>
      <c r="AF97" s="8">
        <v>0</v>
      </c>
      <c r="AG97" s="8">
        <v>3.7074824535621594E-7</v>
      </c>
      <c r="AH97" s="8">
        <v>0</v>
      </c>
      <c r="AI97" s="8">
        <v>0</v>
      </c>
      <c r="AJ97" s="8">
        <v>5.5617743999999997E-7</v>
      </c>
      <c r="AK97" s="8">
        <v>0</v>
      </c>
      <c r="AL97" s="8">
        <v>863.30266517039991</v>
      </c>
      <c r="AM97" s="8">
        <v>17.706376178399999</v>
      </c>
      <c r="AN97" s="8">
        <v>0</v>
      </c>
      <c r="AO97" s="8">
        <v>5.9123063999999994</v>
      </c>
      <c r="AP97" s="8">
        <v>0</v>
      </c>
      <c r="AQ97" s="8">
        <v>1040.1110059703997</v>
      </c>
      <c r="AR97" s="8">
        <v>18.8748161784</v>
      </c>
      <c r="AS97" s="8">
        <v>0</v>
      </c>
      <c r="AT97" s="8">
        <v>6.2710174799999994</v>
      </c>
      <c r="AU97" s="8">
        <v>0</v>
      </c>
      <c r="AV97" s="8">
        <v>994.16794517039955</v>
      </c>
      <c r="AW97" s="8">
        <v>17.706376178399999</v>
      </c>
      <c r="AX97" s="8">
        <v>0</v>
      </c>
      <c r="AY97" s="8">
        <v>6.0758879999999991</v>
      </c>
      <c r="AZ97" s="8">
        <v>0</v>
      </c>
      <c r="BA97" s="8">
        <v>45.943060799999998</v>
      </c>
      <c r="BB97" s="8">
        <v>1.1684399999999999</v>
      </c>
      <c r="BC97" s="8">
        <v>0</v>
      </c>
      <c r="BD97" s="8">
        <v>0.19512947999999999</v>
      </c>
      <c r="BE97" s="8">
        <v>0</v>
      </c>
    </row>
    <row r="98" spans="1:57" ht="15.3" x14ac:dyDescent="0.7">
      <c r="A98" s="9" t="s">
        <v>108</v>
      </c>
      <c r="B98" t="s">
        <v>119</v>
      </c>
      <c r="C98" t="s">
        <v>112</v>
      </c>
      <c r="D98" t="s">
        <v>113</v>
      </c>
      <c r="E98" s="6">
        <v>1313.537</v>
      </c>
      <c r="F98" s="7">
        <v>0</v>
      </c>
      <c r="G98" s="7">
        <v>0</v>
      </c>
      <c r="H98" s="8">
        <v>358.59560100000004</v>
      </c>
      <c r="I98" s="8">
        <v>77.038945050000009</v>
      </c>
      <c r="J98" s="8">
        <v>0</v>
      </c>
      <c r="K98" s="8">
        <v>10.20618249</v>
      </c>
      <c r="L98" s="8">
        <v>0</v>
      </c>
      <c r="M98" s="8">
        <v>1.49743218E-5</v>
      </c>
      <c r="N98" s="8">
        <v>8.105836827E-7</v>
      </c>
      <c r="O98" s="8">
        <v>0</v>
      </c>
      <c r="P98" s="8">
        <v>3.6779036000000002E-7</v>
      </c>
      <c r="Q98" s="8">
        <v>0</v>
      </c>
      <c r="R98" s="8">
        <v>1.313537</v>
      </c>
      <c r="S98" s="8">
        <v>6.5676850000000009E-2</v>
      </c>
      <c r="T98" s="8">
        <v>0</v>
      </c>
      <c r="U98" s="8">
        <v>1.014050564E-2</v>
      </c>
      <c r="V98" s="8">
        <v>0</v>
      </c>
      <c r="W98" s="8">
        <v>0</v>
      </c>
      <c r="X98" s="8">
        <v>0</v>
      </c>
      <c r="Y98" s="8">
        <v>0</v>
      </c>
      <c r="Z98" s="8">
        <v>1.5893797699999999</v>
      </c>
      <c r="AA98" s="8">
        <v>0</v>
      </c>
      <c r="AB98" s="8">
        <v>0</v>
      </c>
      <c r="AC98" s="8">
        <v>1.313537</v>
      </c>
      <c r="AD98" s="8">
        <v>0</v>
      </c>
      <c r="AE98" s="8">
        <v>3.0868119500000002E-3</v>
      </c>
      <c r="AF98" s="8">
        <v>0</v>
      </c>
      <c r="AG98" s="8">
        <v>2.0839390039731089E-6</v>
      </c>
      <c r="AH98" s="8">
        <v>0</v>
      </c>
      <c r="AI98" s="8">
        <v>0</v>
      </c>
      <c r="AJ98" s="8">
        <v>3.1262180600000001E-6</v>
      </c>
      <c r="AK98" s="8">
        <v>0</v>
      </c>
      <c r="AL98" s="8">
        <v>4852.5383969221002</v>
      </c>
      <c r="AM98" s="8">
        <v>99.525779014099996</v>
      </c>
      <c r="AN98" s="8">
        <v>0</v>
      </c>
      <c r="AO98" s="8">
        <v>33.232486100000003</v>
      </c>
      <c r="AP98" s="8">
        <v>0</v>
      </c>
      <c r="AQ98" s="8">
        <v>5846.3604911220982</v>
      </c>
      <c r="AR98" s="8">
        <v>106.09346401410001</v>
      </c>
      <c r="AS98" s="8">
        <v>0</v>
      </c>
      <c r="AT98" s="8">
        <v>35.248765395</v>
      </c>
      <c r="AU98" s="8">
        <v>0</v>
      </c>
      <c r="AV98" s="8">
        <v>5588.1191169220983</v>
      </c>
      <c r="AW98" s="8">
        <v>99.525779014099996</v>
      </c>
      <c r="AX98" s="8">
        <v>0</v>
      </c>
      <c r="AY98" s="8">
        <v>34.151961999999997</v>
      </c>
      <c r="AZ98" s="8">
        <v>0</v>
      </c>
      <c r="BA98" s="8">
        <v>258.2413742</v>
      </c>
      <c r="BB98" s="8">
        <v>6.567685</v>
      </c>
      <c r="BC98" s="8">
        <v>0</v>
      </c>
      <c r="BD98" s="8">
        <v>1.096803395</v>
      </c>
      <c r="BE98" s="8">
        <v>0</v>
      </c>
    </row>
    <row r="99" spans="1:57" ht="15.3" x14ac:dyDescent="0.7">
      <c r="A99" s="9" t="s">
        <v>108</v>
      </c>
      <c r="B99" t="s">
        <v>137</v>
      </c>
      <c r="C99" t="s">
        <v>112</v>
      </c>
      <c r="D99" t="s">
        <v>113</v>
      </c>
      <c r="E99" s="6">
        <v>19.670999999999999</v>
      </c>
      <c r="F99" s="7">
        <v>0</v>
      </c>
      <c r="G99" s="7">
        <v>0</v>
      </c>
      <c r="H99" s="8">
        <v>5.3701829999999999</v>
      </c>
      <c r="I99" s="8">
        <v>1.15370415</v>
      </c>
      <c r="J99" s="8">
        <v>0</v>
      </c>
      <c r="K99" s="8">
        <v>0.15284366999999999</v>
      </c>
      <c r="L99" s="8">
        <v>0</v>
      </c>
      <c r="M99" s="8">
        <v>2.2424939999999998E-7</v>
      </c>
      <c r="N99" s="8">
        <v>1.2138974099999999E-8</v>
      </c>
      <c r="O99" s="8">
        <v>0</v>
      </c>
      <c r="P99" s="8">
        <v>5.5078800000000002E-9</v>
      </c>
      <c r="Q99" s="8">
        <v>0</v>
      </c>
      <c r="R99" s="8">
        <v>1.9671000000000001E-2</v>
      </c>
      <c r="S99" s="8">
        <v>9.8354999999999992E-4</v>
      </c>
      <c r="T99" s="8">
        <v>0</v>
      </c>
      <c r="U99" s="8">
        <v>1.5186012000000001E-4</v>
      </c>
      <c r="V99" s="8">
        <v>0</v>
      </c>
      <c r="W99" s="8">
        <v>0</v>
      </c>
      <c r="X99" s="8">
        <v>0</v>
      </c>
      <c r="Y99" s="8">
        <v>0</v>
      </c>
      <c r="Z99" s="8">
        <v>2.3801909999999999E-2</v>
      </c>
      <c r="AA99" s="8">
        <v>0</v>
      </c>
      <c r="AB99" s="8">
        <v>0</v>
      </c>
      <c r="AC99" s="8">
        <v>1.9671000000000001E-2</v>
      </c>
      <c r="AD99" s="8">
        <v>0</v>
      </c>
      <c r="AE99" s="8">
        <v>4.6226849999999999E-5</v>
      </c>
      <c r="AF99" s="8">
        <v>0</v>
      </c>
      <c r="AG99" s="8">
        <v>3.1208229495746997E-8</v>
      </c>
      <c r="AH99" s="8">
        <v>0</v>
      </c>
      <c r="AI99" s="8">
        <v>0</v>
      </c>
      <c r="AJ99" s="8">
        <v>4.6816980000000002E-8</v>
      </c>
      <c r="AK99" s="8">
        <v>0</v>
      </c>
      <c r="AL99" s="8">
        <v>72.669656664299993</v>
      </c>
      <c r="AM99" s="8">
        <v>1.4904579002999998</v>
      </c>
      <c r="AN99" s="8">
        <v>0</v>
      </c>
      <c r="AO99" s="8">
        <v>0.49767629999999996</v>
      </c>
      <c r="AP99" s="8">
        <v>0</v>
      </c>
      <c r="AQ99" s="8">
        <v>87.552735264299969</v>
      </c>
      <c r="AR99" s="8">
        <v>1.5888129003</v>
      </c>
      <c r="AS99" s="8">
        <v>0</v>
      </c>
      <c r="AT99" s="8">
        <v>0.52787128499999991</v>
      </c>
      <c r="AU99" s="8">
        <v>0</v>
      </c>
      <c r="AV99" s="8">
        <v>83.685416664299964</v>
      </c>
      <c r="AW99" s="8">
        <v>1.4904579002999998</v>
      </c>
      <c r="AX99" s="8">
        <v>0</v>
      </c>
      <c r="AY99" s="8">
        <v>0.51144599999999996</v>
      </c>
      <c r="AZ99" s="8">
        <v>0</v>
      </c>
      <c r="BA99" s="8">
        <v>3.8673185999999999</v>
      </c>
      <c r="BB99" s="8">
        <v>9.8354999999999998E-2</v>
      </c>
      <c r="BC99" s="8">
        <v>0</v>
      </c>
      <c r="BD99" s="8">
        <v>1.6425285000000001E-2</v>
      </c>
      <c r="BE99" s="8">
        <v>0</v>
      </c>
    </row>
    <row r="100" spans="1:57" ht="15.3" x14ac:dyDescent="0.7">
      <c r="A100" s="9" t="s">
        <v>108</v>
      </c>
      <c r="B100" t="s">
        <v>144</v>
      </c>
      <c r="C100" t="s">
        <v>112</v>
      </c>
      <c r="D100" t="s">
        <v>113</v>
      </c>
      <c r="E100" s="6">
        <v>627.15200000000004</v>
      </c>
      <c r="F100" s="7">
        <v>0</v>
      </c>
      <c r="G100" s="7">
        <v>0</v>
      </c>
      <c r="H100" s="8">
        <v>171.21249600000002</v>
      </c>
      <c r="I100" s="8">
        <v>36.7824648</v>
      </c>
      <c r="J100" s="8">
        <v>0</v>
      </c>
      <c r="K100" s="8">
        <v>4.8729710400000004</v>
      </c>
      <c r="L100" s="8">
        <v>0</v>
      </c>
      <c r="M100" s="8">
        <v>7.1495328000000003E-6</v>
      </c>
      <c r="N100" s="8">
        <v>3.870154992E-7</v>
      </c>
      <c r="O100" s="8">
        <v>0</v>
      </c>
      <c r="P100" s="8">
        <v>1.7560256000000003E-7</v>
      </c>
      <c r="Q100" s="8">
        <v>0</v>
      </c>
      <c r="R100" s="8">
        <v>0.62715200000000004</v>
      </c>
      <c r="S100" s="8">
        <v>3.1357600000000006E-2</v>
      </c>
      <c r="T100" s="8">
        <v>0</v>
      </c>
      <c r="U100" s="8">
        <v>4.8416134400000007E-3</v>
      </c>
      <c r="V100" s="8">
        <v>0</v>
      </c>
      <c r="W100" s="8">
        <v>0</v>
      </c>
      <c r="X100" s="8">
        <v>0</v>
      </c>
      <c r="Y100" s="8">
        <v>0</v>
      </c>
      <c r="Z100" s="8">
        <v>0.75885391999999996</v>
      </c>
      <c r="AA100" s="8">
        <v>0</v>
      </c>
      <c r="AB100" s="8">
        <v>0</v>
      </c>
      <c r="AC100" s="8">
        <v>0.62715200000000004</v>
      </c>
      <c r="AD100" s="8">
        <v>0</v>
      </c>
      <c r="AE100" s="8">
        <v>1.4738072E-3</v>
      </c>
      <c r="AF100" s="8">
        <v>0</v>
      </c>
      <c r="AG100" s="8">
        <v>9.9498264169166384E-7</v>
      </c>
      <c r="AH100" s="8">
        <v>0</v>
      </c>
      <c r="AI100" s="8">
        <v>0</v>
      </c>
      <c r="AJ100" s="8">
        <v>1.4926217600000001E-6</v>
      </c>
      <c r="AK100" s="8">
        <v>0</v>
      </c>
      <c r="AL100" s="8">
        <v>2316.8583456015999</v>
      </c>
      <c r="AM100" s="8">
        <v>47.5188680336</v>
      </c>
      <c r="AN100" s="8">
        <v>0</v>
      </c>
      <c r="AO100" s="8">
        <v>15.866945600000001</v>
      </c>
      <c r="AP100" s="8">
        <v>0</v>
      </c>
      <c r="AQ100" s="8">
        <v>2791.3615488015994</v>
      </c>
      <c r="AR100" s="8">
        <v>50.654628033600005</v>
      </c>
      <c r="AS100" s="8">
        <v>0</v>
      </c>
      <c r="AT100" s="8">
        <v>16.82962392</v>
      </c>
      <c r="AU100" s="8">
        <v>0</v>
      </c>
      <c r="AV100" s="8">
        <v>2668.0634656015991</v>
      </c>
      <c r="AW100" s="8">
        <v>47.5188680336</v>
      </c>
      <c r="AX100" s="8">
        <v>0</v>
      </c>
      <c r="AY100" s="8">
        <v>16.305952000000001</v>
      </c>
      <c r="AZ100" s="8">
        <v>0</v>
      </c>
      <c r="BA100" s="8">
        <v>123.29808320000001</v>
      </c>
      <c r="BB100" s="8">
        <v>3.1357600000000003</v>
      </c>
      <c r="BC100" s="8">
        <v>0</v>
      </c>
      <c r="BD100" s="8">
        <v>0.52367192000000007</v>
      </c>
      <c r="BE100" s="8">
        <v>0</v>
      </c>
    </row>
    <row r="101" spans="1:57" ht="15.3" x14ac:dyDescent="0.7">
      <c r="A101" s="9" t="s">
        <v>108</v>
      </c>
      <c r="B101" t="s">
        <v>119</v>
      </c>
      <c r="C101" t="s">
        <v>134</v>
      </c>
      <c r="D101" t="s">
        <v>135</v>
      </c>
      <c r="E101" s="6">
        <v>1313.537</v>
      </c>
      <c r="F101" s="7">
        <v>0</v>
      </c>
      <c r="G101" s="7">
        <v>0</v>
      </c>
      <c r="H101" s="8">
        <v>249.57203000000001</v>
      </c>
      <c r="I101" s="8">
        <v>21.213622549999997</v>
      </c>
      <c r="J101" s="8">
        <v>0</v>
      </c>
      <c r="K101" s="8">
        <v>3.2129115020000003</v>
      </c>
      <c r="L101" s="8">
        <v>-2.8897814000000004</v>
      </c>
      <c r="M101" s="8">
        <v>9.1159467799999993E-6</v>
      </c>
      <c r="N101" s="8">
        <v>1.3924297398181E-7</v>
      </c>
      <c r="O101" s="8">
        <v>0</v>
      </c>
      <c r="P101" s="8">
        <v>5.4691740068999998E-11</v>
      </c>
      <c r="Q101" s="8">
        <v>1.4580260700000002E-11</v>
      </c>
      <c r="R101" s="8">
        <v>2.9423228799999999</v>
      </c>
      <c r="S101" s="8">
        <v>0.11401501159999999</v>
      </c>
      <c r="T101" s="8">
        <v>0</v>
      </c>
      <c r="U101" s="8">
        <v>4.0470074969999999E-2</v>
      </c>
      <c r="V101" s="8">
        <v>-1.9703055000000001E-3</v>
      </c>
      <c r="W101" s="8">
        <v>1.47116144E-2</v>
      </c>
      <c r="X101" s="8">
        <v>5.6140571379999999E-3</v>
      </c>
      <c r="Y101" s="8">
        <v>0</v>
      </c>
      <c r="Z101" s="8">
        <v>1.7435496076900002E-2</v>
      </c>
      <c r="AA101" s="8">
        <v>0</v>
      </c>
      <c r="AB101" s="8">
        <v>0.12110811140000001</v>
      </c>
      <c r="AC101" s="8">
        <v>1.0639649699999998E-2</v>
      </c>
      <c r="AD101" s="8">
        <v>0</v>
      </c>
      <c r="AE101" s="8">
        <v>1.7177123349000002E-2</v>
      </c>
      <c r="AF101" s="8">
        <v>-1.272817353E-3</v>
      </c>
      <c r="AG101" s="8">
        <v>1.24786015E-3</v>
      </c>
      <c r="AH101" s="8">
        <v>1.9442974674000002E-5</v>
      </c>
      <c r="AI101" s="8">
        <v>0</v>
      </c>
      <c r="AJ101" s="8">
        <v>1.0997457178800001E-6</v>
      </c>
      <c r="AK101" s="8">
        <v>2.7190215900000004E-7</v>
      </c>
      <c r="AL101" s="8">
        <v>4216.4537700000001</v>
      </c>
      <c r="AM101" s="8">
        <v>301.32538779999999</v>
      </c>
      <c r="AN101" s="8">
        <v>0</v>
      </c>
      <c r="AO101" s="8">
        <v>48.049183460000002</v>
      </c>
      <c r="AP101" s="8">
        <v>-26.008032600000003</v>
      </c>
      <c r="AQ101" s="8">
        <v>4537.2195053999994</v>
      </c>
      <c r="AR101" s="8">
        <v>313.31798061000001</v>
      </c>
      <c r="AS101" s="8">
        <v>0</v>
      </c>
      <c r="AT101" s="8">
        <v>52.031827643999996</v>
      </c>
      <c r="AU101" s="8">
        <v>-23.091980460000002</v>
      </c>
      <c r="AV101" s="8">
        <v>4439.7550600000004</v>
      </c>
      <c r="AW101" s="8">
        <v>304.74058400000001</v>
      </c>
      <c r="AX101" s="8">
        <v>0</v>
      </c>
      <c r="AY101" s="8">
        <v>49.100013059999995</v>
      </c>
      <c r="AZ101" s="8">
        <v>-24.694495600000003</v>
      </c>
      <c r="BA101" s="8">
        <v>97.464445400000002</v>
      </c>
      <c r="BB101" s="8">
        <v>8.577396610000001</v>
      </c>
      <c r="BC101" s="8">
        <v>0</v>
      </c>
      <c r="BD101" s="8">
        <v>2.9318145840000001</v>
      </c>
      <c r="BE101" s="8">
        <v>1.6025151399999999</v>
      </c>
    </row>
    <row r="102" spans="1:57" ht="15.3" x14ac:dyDescent="0.7">
      <c r="A102" s="9" t="s">
        <v>108</v>
      </c>
      <c r="B102" t="s">
        <v>136</v>
      </c>
      <c r="C102" t="s">
        <v>134</v>
      </c>
      <c r="D102" t="s">
        <v>135</v>
      </c>
      <c r="E102" s="6">
        <v>73.334000000000003</v>
      </c>
      <c r="F102" s="7">
        <v>0</v>
      </c>
      <c r="G102" s="7">
        <v>0</v>
      </c>
      <c r="H102" s="8">
        <v>13.93346</v>
      </c>
      <c r="I102" s="8">
        <v>1.1843440999999999</v>
      </c>
      <c r="J102" s="8">
        <v>0</v>
      </c>
      <c r="K102" s="8">
        <v>0.17937496400000003</v>
      </c>
      <c r="L102" s="8">
        <v>-0.16133480000000003</v>
      </c>
      <c r="M102" s="8">
        <v>5.0893795999999996E-7</v>
      </c>
      <c r="N102" s="8">
        <v>7.7738535374200001E-9</v>
      </c>
      <c r="O102" s="8">
        <v>0</v>
      </c>
      <c r="P102" s="8">
        <v>3.0534077580000001E-12</v>
      </c>
      <c r="Q102" s="8">
        <v>8.140074E-13</v>
      </c>
      <c r="R102" s="8">
        <v>0.16426816</v>
      </c>
      <c r="S102" s="8">
        <v>6.3653911999999998E-3</v>
      </c>
      <c r="T102" s="8">
        <v>0</v>
      </c>
      <c r="U102" s="8">
        <v>2.2594205399999998E-3</v>
      </c>
      <c r="V102" s="8">
        <v>-1.1000100000000001E-4</v>
      </c>
      <c r="W102" s="8">
        <v>8.213408E-4</v>
      </c>
      <c r="X102" s="8">
        <v>3.13429516E-4</v>
      </c>
      <c r="Y102" s="8">
        <v>0</v>
      </c>
      <c r="Z102" s="8">
        <v>9.7341351580000016E-4</v>
      </c>
      <c r="AA102" s="8">
        <v>0</v>
      </c>
      <c r="AB102" s="8">
        <v>6.7613948000000007E-3</v>
      </c>
      <c r="AC102" s="8">
        <v>5.9400539999999991E-4</v>
      </c>
      <c r="AD102" s="8">
        <v>0</v>
      </c>
      <c r="AE102" s="8">
        <v>9.5898871800000009E-4</v>
      </c>
      <c r="AF102" s="8">
        <v>-7.1060645999999994E-5</v>
      </c>
      <c r="AG102" s="8">
        <v>6.9667300000000003E-5</v>
      </c>
      <c r="AH102" s="8">
        <v>1.0854898680000001E-6</v>
      </c>
      <c r="AI102" s="8">
        <v>0</v>
      </c>
      <c r="AJ102" s="8">
        <v>6.1398158160000006E-8</v>
      </c>
      <c r="AK102" s="8">
        <v>1.5180138000000002E-8</v>
      </c>
      <c r="AL102" s="8">
        <v>235.40214</v>
      </c>
      <c r="AM102" s="8">
        <v>16.822819599999999</v>
      </c>
      <c r="AN102" s="8">
        <v>0</v>
      </c>
      <c r="AO102" s="8">
        <v>2.6825577200000001</v>
      </c>
      <c r="AP102" s="8">
        <v>-1.4520132000000001</v>
      </c>
      <c r="AQ102" s="8">
        <v>253.31030279999999</v>
      </c>
      <c r="AR102" s="8">
        <v>17.492359019999999</v>
      </c>
      <c r="AS102" s="8">
        <v>0</v>
      </c>
      <c r="AT102" s="8">
        <v>2.9049064079999996</v>
      </c>
      <c r="AU102" s="8">
        <v>-1.2892117200000002</v>
      </c>
      <c r="AV102" s="8">
        <v>247.86892</v>
      </c>
      <c r="AW102" s="8">
        <v>17.013487999999999</v>
      </c>
      <c r="AX102" s="8">
        <v>0</v>
      </c>
      <c r="AY102" s="8">
        <v>2.7412249200000001</v>
      </c>
      <c r="AZ102" s="8">
        <v>-1.3786792000000001</v>
      </c>
      <c r="BA102" s="8">
        <v>5.4413828000000004</v>
      </c>
      <c r="BB102" s="8">
        <v>0.47887102000000004</v>
      </c>
      <c r="BC102" s="8">
        <v>0</v>
      </c>
      <c r="BD102" s="8">
        <v>0.16368148800000001</v>
      </c>
      <c r="BE102" s="8">
        <v>8.9467480000000002E-2</v>
      </c>
    </row>
    <row r="103" spans="1:57" ht="15.3" x14ac:dyDescent="0.7">
      <c r="A103" s="9" t="s">
        <v>108</v>
      </c>
      <c r="B103" t="s">
        <v>137</v>
      </c>
      <c r="C103" t="s">
        <v>134</v>
      </c>
      <c r="D103" t="s">
        <v>135</v>
      </c>
      <c r="E103" s="6">
        <v>19.670999999999999</v>
      </c>
      <c r="F103" s="7">
        <v>0</v>
      </c>
      <c r="G103" s="7">
        <v>0</v>
      </c>
      <c r="H103" s="8">
        <v>3.7374899999999998</v>
      </c>
      <c r="I103" s="8">
        <v>0.31768664999999996</v>
      </c>
      <c r="J103" s="8">
        <v>0</v>
      </c>
      <c r="K103" s="8">
        <v>4.8115266000000004E-2</v>
      </c>
      <c r="L103" s="8">
        <v>-4.3276200000000001E-2</v>
      </c>
      <c r="M103" s="8">
        <v>1.3651673999999999E-7</v>
      </c>
      <c r="N103" s="8">
        <v>2.0852465832299998E-9</v>
      </c>
      <c r="O103" s="8">
        <v>0</v>
      </c>
      <c r="P103" s="8">
        <v>8.1904142699999996E-13</v>
      </c>
      <c r="Q103" s="8">
        <v>2.1834809999999999E-13</v>
      </c>
      <c r="R103" s="8">
        <v>4.4063039999999998E-2</v>
      </c>
      <c r="S103" s="8">
        <v>1.7074427999999998E-3</v>
      </c>
      <c r="T103" s="8">
        <v>0</v>
      </c>
      <c r="U103" s="8">
        <v>6.0606350999999991E-4</v>
      </c>
      <c r="V103" s="8">
        <v>-2.9506499999999999E-5</v>
      </c>
      <c r="W103" s="8">
        <v>2.2031519999999999E-4</v>
      </c>
      <c r="X103" s="8">
        <v>8.4073853999999996E-5</v>
      </c>
      <c r="Y103" s="8">
        <v>0</v>
      </c>
      <c r="Z103" s="8">
        <v>2.6110695270000004E-4</v>
      </c>
      <c r="AA103" s="8">
        <v>0</v>
      </c>
      <c r="AB103" s="8">
        <v>1.8136662000000001E-3</v>
      </c>
      <c r="AC103" s="8">
        <v>1.5933509999999996E-4</v>
      </c>
      <c r="AD103" s="8">
        <v>0</v>
      </c>
      <c r="AE103" s="8">
        <v>2.5723766699999999E-4</v>
      </c>
      <c r="AF103" s="8">
        <v>-1.9061198999999997E-5</v>
      </c>
      <c r="AG103" s="8">
        <v>1.868745E-5</v>
      </c>
      <c r="AH103" s="8">
        <v>2.9117014200000002E-7</v>
      </c>
      <c r="AI103" s="8">
        <v>0</v>
      </c>
      <c r="AJ103" s="8">
        <v>1.6469348039999998E-8</v>
      </c>
      <c r="AK103" s="8">
        <v>4.0718970000000003E-9</v>
      </c>
      <c r="AL103" s="8">
        <v>63.143909999999998</v>
      </c>
      <c r="AM103" s="8">
        <v>4.5125273999999997</v>
      </c>
      <c r="AN103" s="8">
        <v>0</v>
      </c>
      <c r="AO103" s="8">
        <v>0.71956518000000003</v>
      </c>
      <c r="AP103" s="8">
        <v>-0.38948579999999999</v>
      </c>
      <c r="AQ103" s="8">
        <v>67.947568199999992</v>
      </c>
      <c r="AR103" s="8">
        <v>4.6921236299999993</v>
      </c>
      <c r="AS103" s="8">
        <v>0</v>
      </c>
      <c r="AT103" s="8">
        <v>0.77920765199999986</v>
      </c>
      <c r="AU103" s="8">
        <v>-0.34581618000000003</v>
      </c>
      <c r="AV103" s="8">
        <v>66.487979999999993</v>
      </c>
      <c r="AW103" s="8">
        <v>4.5636719999999995</v>
      </c>
      <c r="AX103" s="8">
        <v>0</v>
      </c>
      <c r="AY103" s="8">
        <v>0.73530197999999991</v>
      </c>
      <c r="AZ103" s="8">
        <v>-0.3698148</v>
      </c>
      <c r="BA103" s="8">
        <v>1.4595882</v>
      </c>
      <c r="BB103" s="8">
        <v>0.12845163000000001</v>
      </c>
      <c r="BC103" s="8">
        <v>0</v>
      </c>
      <c r="BD103" s="8">
        <v>4.3905672E-2</v>
      </c>
      <c r="BE103" s="8">
        <v>2.3998619999999998E-2</v>
      </c>
    </row>
    <row r="104" spans="1:57" ht="15.3" x14ac:dyDescent="0.7">
      <c r="A104" s="9" t="s">
        <v>108</v>
      </c>
      <c r="B104" t="s">
        <v>138</v>
      </c>
      <c r="C104" t="s">
        <v>134</v>
      </c>
      <c r="D104" t="s">
        <v>135</v>
      </c>
      <c r="E104" s="6">
        <v>33.548999999999999</v>
      </c>
      <c r="F104" s="7">
        <v>0</v>
      </c>
      <c r="G104" s="7">
        <v>0</v>
      </c>
      <c r="H104" s="8">
        <v>6.3743100000000004</v>
      </c>
      <c r="I104" s="8">
        <v>0.54181634999999995</v>
      </c>
      <c r="J104" s="8">
        <v>0</v>
      </c>
      <c r="K104" s="8">
        <v>8.2060854000000003E-2</v>
      </c>
      <c r="L104" s="8">
        <v>-7.3807800000000007E-2</v>
      </c>
      <c r="M104" s="8">
        <v>2.3283005999999998E-7</v>
      </c>
      <c r="N104" s="8">
        <v>3.5563996553699996E-9</v>
      </c>
      <c r="O104" s="8">
        <v>0</v>
      </c>
      <c r="P104" s="8">
        <v>1.3968797129999998E-12</v>
      </c>
      <c r="Q104" s="8">
        <v>3.7239389999999997E-13</v>
      </c>
      <c r="R104" s="8">
        <v>7.5149759999999996E-2</v>
      </c>
      <c r="S104" s="8">
        <v>2.9120532E-3</v>
      </c>
      <c r="T104" s="8">
        <v>0</v>
      </c>
      <c r="U104" s="8">
        <v>1.0336446899999999E-3</v>
      </c>
      <c r="V104" s="8">
        <v>-5.03235E-5</v>
      </c>
      <c r="W104" s="8">
        <v>3.7574879999999997E-4</v>
      </c>
      <c r="X104" s="8">
        <v>1.43388426E-4</v>
      </c>
      <c r="Y104" s="8">
        <v>0</v>
      </c>
      <c r="Z104" s="8">
        <v>4.4531936130000002E-4</v>
      </c>
      <c r="AA104" s="8">
        <v>0</v>
      </c>
      <c r="AB104" s="8">
        <v>3.0932177999999999E-3</v>
      </c>
      <c r="AC104" s="8">
        <v>2.7174689999999994E-4</v>
      </c>
      <c r="AD104" s="8">
        <v>0</v>
      </c>
      <c r="AE104" s="8">
        <v>4.3872027300000002E-4</v>
      </c>
      <c r="AF104" s="8">
        <v>-3.2508980999999998E-5</v>
      </c>
      <c r="AG104" s="8">
        <v>3.1871549999999998E-5</v>
      </c>
      <c r="AH104" s="8">
        <v>4.9659229800000005E-7</v>
      </c>
      <c r="AI104" s="8">
        <v>0</v>
      </c>
      <c r="AJ104" s="8">
        <v>2.8088564759999998E-8</v>
      </c>
      <c r="AK104" s="8">
        <v>6.9446429999999998E-9</v>
      </c>
      <c r="AL104" s="8">
        <v>107.69229</v>
      </c>
      <c r="AM104" s="8">
        <v>7.6961405999999997</v>
      </c>
      <c r="AN104" s="8">
        <v>0</v>
      </c>
      <c r="AO104" s="8">
        <v>1.2272224199999999</v>
      </c>
      <c r="AP104" s="8">
        <v>-0.66427020000000003</v>
      </c>
      <c r="AQ104" s="8">
        <v>115.88495579999999</v>
      </c>
      <c r="AR104" s="8">
        <v>8.0024429699999988</v>
      </c>
      <c r="AS104" s="8">
        <v>0</v>
      </c>
      <c r="AT104" s="8">
        <v>1.3289429879999999</v>
      </c>
      <c r="AU104" s="8">
        <v>-0.58979142000000007</v>
      </c>
      <c r="AV104" s="8">
        <v>113.39561999999999</v>
      </c>
      <c r="AW104" s="8">
        <v>7.7833679999999994</v>
      </c>
      <c r="AX104" s="8">
        <v>0</v>
      </c>
      <c r="AY104" s="8">
        <v>1.2540616199999999</v>
      </c>
      <c r="AZ104" s="8">
        <v>-0.63072119999999998</v>
      </c>
      <c r="BA104" s="8">
        <v>2.4893358000000001</v>
      </c>
      <c r="BB104" s="8">
        <v>0.21907497000000001</v>
      </c>
      <c r="BC104" s="8">
        <v>0</v>
      </c>
      <c r="BD104" s="8">
        <v>7.4881368000000004E-2</v>
      </c>
      <c r="BE104" s="8">
        <v>4.0929779999999999E-2</v>
      </c>
    </row>
    <row r="105" spans="1:57" ht="15.3" x14ac:dyDescent="0.7">
      <c r="A105" s="9" t="s">
        <v>108</v>
      </c>
      <c r="B105" t="s">
        <v>139</v>
      </c>
      <c r="C105" t="s">
        <v>134</v>
      </c>
      <c r="D105" t="s">
        <v>135</v>
      </c>
      <c r="E105" s="6">
        <v>2598.4299999999998</v>
      </c>
      <c r="F105" s="7">
        <v>0</v>
      </c>
      <c r="G105" s="7">
        <v>0</v>
      </c>
      <c r="H105" s="8">
        <v>493.70169999999996</v>
      </c>
      <c r="I105" s="8">
        <v>41.964644499999991</v>
      </c>
      <c r="J105" s="8">
        <v>0</v>
      </c>
      <c r="K105" s="8">
        <v>6.3557597800000005</v>
      </c>
      <c r="L105" s="8">
        <v>-5.7165460000000001</v>
      </c>
      <c r="M105" s="8">
        <v>1.8033104199999999E-5</v>
      </c>
      <c r="N105" s="8">
        <v>2.7544950837589994E-7</v>
      </c>
      <c r="O105" s="8">
        <v>0</v>
      </c>
      <c r="P105" s="8">
        <v>1.0819082990999999E-10</v>
      </c>
      <c r="Q105" s="8">
        <v>2.8842572999999996E-11</v>
      </c>
      <c r="R105" s="8">
        <v>5.8204831999999991</v>
      </c>
      <c r="S105" s="8">
        <v>0.22554372399999997</v>
      </c>
      <c r="T105" s="8">
        <v>0</v>
      </c>
      <c r="U105" s="8">
        <v>8.0057628299999989E-2</v>
      </c>
      <c r="V105" s="8">
        <v>-3.8976449999999999E-3</v>
      </c>
      <c r="W105" s="8">
        <v>2.9102415999999996E-2</v>
      </c>
      <c r="X105" s="8">
        <v>1.1105689819999999E-2</v>
      </c>
      <c r="Y105" s="8">
        <v>0</v>
      </c>
      <c r="Z105" s="8">
        <v>3.4490780291000001E-2</v>
      </c>
      <c r="AA105" s="8">
        <v>0</v>
      </c>
      <c r="AB105" s="8">
        <v>0.23957524599999999</v>
      </c>
      <c r="AC105" s="8">
        <v>2.1047282999999996E-2</v>
      </c>
      <c r="AD105" s="8">
        <v>0</v>
      </c>
      <c r="AE105" s="8">
        <v>3.3979669109999999E-2</v>
      </c>
      <c r="AF105" s="8">
        <v>-2.5178786699999998E-3</v>
      </c>
      <c r="AG105" s="8">
        <v>2.4685085000000001E-3</v>
      </c>
      <c r="AH105" s="8">
        <v>3.8461960860000001E-5</v>
      </c>
      <c r="AI105" s="8">
        <v>0</v>
      </c>
      <c r="AJ105" s="8">
        <v>2.1755095331999996E-6</v>
      </c>
      <c r="AK105" s="8">
        <v>5.3787500999999995E-7</v>
      </c>
      <c r="AL105" s="8">
        <v>8340.9602999999988</v>
      </c>
      <c r="AM105" s="8">
        <v>596.07984199999999</v>
      </c>
      <c r="AN105" s="8">
        <v>0</v>
      </c>
      <c r="AO105" s="8">
        <v>95.050569400000001</v>
      </c>
      <c r="AP105" s="8">
        <v>-51.448914000000002</v>
      </c>
      <c r="AQ105" s="8">
        <v>8975.4969059999985</v>
      </c>
      <c r="AR105" s="8">
        <v>619.80350789999989</v>
      </c>
      <c r="AS105" s="8">
        <v>0</v>
      </c>
      <c r="AT105" s="8">
        <v>102.92900915999998</v>
      </c>
      <c r="AU105" s="8">
        <v>-45.680399399999999</v>
      </c>
      <c r="AV105" s="8">
        <v>8782.6933999999983</v>
      </c>
      <c r="AW105" s="8">
        <v>602.83575999999994</v>
      </c>
      <c r="AX105" s="8">
        <v>0</v>
      </c>
      <c r="AY105" s="8">
        <v>97.129313399999987</v>
      </c>
      <c r="AZ105" s="8">
        <v>-48.850484000000002</v>
      </c>
      <c r="BA105" s="8">
        <v>192.803506</v>
      </c>
      <c r="BB105" s="8">
        <v>16.967747899999999</v>
      </c>
      <c r="BC105" s="8">
        <v>0</v>
      </c>
      <c r="BD105" s="8">
        <v>5.7996957599999996</v>
      </c>
      <c r="BE105" s="8">
        <v>3.1700845999999996</v>
      </c>
    </row>
    <row r="106" spans="1:57" ht="15.3" x14ac:dyDescent="0.7">
      <c r="A106" s="9" t="s">
        <v>108</v>
      </c>
      <c r="B106" t="s">
        <v>140</v>
      </c>
      <c r="C106" t="s">
        <v>134</v>
      </c>
      <c r="D106" t="s">
        <v>135</v>
      </c>
      <c r="E106" s="6">
        <v>354.56700000000001</v>
      </c>
      <c r="F106" s="7">
        <v>0</v>
      </c>
      <c r="G106" s="7">
        <v>0</v>
      </c>
      <c r="H106" s="8">
        <v>67.367730000000009</v>
      </c>
      <c r="I106" s="8">
        <v>5.7262570499999992</v>
      </c>
      <c r="J106" s="8">
        <v>0</v>
      </c>
      <c r="K106" s="8">
        <v>0.86727088200000013</v>
      </c>
      <c r="L106" s="8">
        <v>-0.78004740000000006</v>
      </c>
      <c r="M106" s="8">
        <v>2.46069498E-6</v>
      </c>
      <c r="N106" s="8">
        <v>3.758627549571E-8</v>
      </c>
      <c r="O106" s="8">
        <v>0</v>
      </c>
      <c r="P106" s="8">
        <v>1.4763106179E-11</v>
      </c>
      <c r="Q106" s="8">
        <v>3.9356937000000003E-12</v>
      </c>
      <c r="R106" s="8">
        <v>0.79423007999999995</v>
      </c>
      <c r="S106" s="8">
        <v>3.0776415599999999E-2</v>
      </c>
      <c r="T106" s="8">
        <v>0</v>
      </c>
      <c r="U106" s="8">
        <v>1.0924209269999999E-2</v>
      </c>
      <c r="V106" s="8">
        <v>-5.3185050000000001E-4</v>
      </c>
      <c r="W106" s="8">
        <v>3.9711503999999998E-3</v>
      </c>
      <c r="X106" s="8">
        <v>1.5154193580000001E-3</v>
      </c>
      <c r="Y106" s="8">
        <v>0</v>
      </c>
      <c r="Z106" s="8">
        <v>4.7064159879000008E-3</v>
      </c>
      <c r="AA106" s="8">
        <v>0</v>
      </c>
      <c r="AB106" s="8">
        <v>3.2691077400000004E-2</v>
      </c>
      <c r="AC106" s="8">
        <v>2.8719926999999997E-3</v>
      </c>
      <c r="AD106" s="8">
        <v>0</v>
      </c>
      <c r="AE106" s="8">
        <v>4.6366726590000001E-3</v>
      </c>
      <c r="AF106" s="8">
        <v>-3.4357542299999998E-4</v>
      </c>
      <c r="AG106" s="8">
        <v>3.3683865000000001E-4</v>
      </c>
      <c r="AH106" s="8">
        <v>5.2483007340000006E-6</v>
      </c>
      <c r="AI106" s="8">
        <v>0</v>
      </c>
      <c r="AJ106" s="8">
        <v>2.9685767507999999E-7</v>
      </c>
      <c r="AK106" s="8">
        <v>7.3395369000000005E-8</v>
      </c>
      <c r="AL106" s="8">
        <v>1138.1600699999999</v>
      </c>
      <c r="AM106" s="8">
        <v>81.3376698</v>
      </c>
      <c r="AN106" s="8">
        <v>0</v>
      </c>
      <c r="AO106" s="8">
        <v>12.97006086</v>
      </c>
      <c r="AP106" s="8">
        <v>-7.0204266000000004</v>
      </c>
      <c r="AQ106" s="8">
        <v>1224.7453313999999</v>
      </c>
      <c r="AR106" s="8">
        <v>84.574866509999993</v>
      </c>
      <c r="AS106" s="8">
        <v>0</v>
      </c>
      <c r="AT106" s="8">
        <v>14.045108003999998</v>
      </c>
      <c r="AU106" s="8">
        <v>-6.2332878600000008</v>
      </c>
      <c r="AV106" s="8">
        <v>1198.4364599999999</v>
      </c>
      <c r="AW106" s="8">
        <v>82.259543999999991</v>
      </c>
      <c r="AX106" s="8">
        <v>0</v>
      </c>
      <c r="AY106" s="8">
        <v>13.253714459999999</v>
      </c>
      <c r="AZ106" s="8">
        <v>-6.6658596000000001</v>
      </c>
      <c r="BA106" s="8">
        <v>26.308871400000001</v>
      </c>
      <c r="BB106" s="8">
        <v>2.3153225100000001</v>
      </c>
      <c r="BC106" s="8">
        <v>0</v>
      </c>
      <c r="BD106" s="8">
        <v>0.79139354400000006</v>
      </c>
      <c r="BE106" s="8">
        <v>0.43257173999999998</v>
      </c>
    </row>
    <row r="107" spans="1:57" ht="15.3" x14ac:dyDescent="0.7">
      <c r="A107" s="9" t="s">
        <v>108</v>
      </c>
      <c r="B107" t="s">
        <v>144</v>
      </c>
      <c r="C107" t="s">
        <v>134</v>
      </c>
      <c r="D107" t="s">
        <v>135</v>
      </c>
      <c r="E107" s="6">
        <v>627.15200000000004</v>
      </c>
      <c r="F107" s="7">
        <v>0</v>
      </c>
      <c r="G107" s="7">
        <v>0</v>
      </c>
      <c r="H107" s="8">
        <v>119.15888000000001</v>
      </c>
      <c r="I107" s="8">
        <v>10.1285048</v>
      </c>
      <c r="J107" s="8">
        <v>0</v>
      </c>
      <c r="K107" s="8">
        <v>1.5340137920000003</v>
      </c>
      <c r="L107" s="8">
        <v>-1.3797344000000002</v>
      </c>
      <c r="M107" s="8">
        <v>4.3524348800000004E-6</v>
      </c>
      <c r="N107" s="8">
        <v>6.648195644176E-8</v>
      </c>
      <c r="O107" s="8">
        <v>0</v>
      </c>
      <c r="P107" s="8">
        <v>2.6112727824000001E-11</v>
      </c>
      <c r="Q107" s="8">
        <v>6.9613872000000005E-12</v>
      </c>
      <c r="R107" s="8">
        <v>1.4048204799999999</v>
      </c>
      <c r="S107" s="8">
        <v>5.4436793599999998E-2</v>
      </c>
      <c r="T107" s="8">
        <v>0</v>
      </c>
      <c r="U107" s="8">
        <v>1.9322553119999999E-2</v>
      </c>
      <c r="V107" s="8">
        <v>-9.4072800000000005E-4</v>
      </c>
      <c r="W107" s="8">
        <v>7.0241024000000001E-3</v>
      </c>
      <c r="X107" s="8">
        <v>2.6804476480000003E-3</v>
      </c>
      <c r="Y107" s="8">
        <v>0</v>
      </c>
      <c r="Z107" s="8">
        <v>8.3246275024000012E-3</v>
      </c>
      <c r="AA107" s="8">
        <v>0</v>
      </c>
      <c r="AB107" s="8">
        <v>5.7823414400000009E-2</v>
      </c>
      <c r="AC107" s="8">
        <v>5.0799311999999994E-3</v>
      </c>
      <c r="AD107" s="8">
        <v>0</v>
      </c>
      <c r="AE107" s="8">
        <v>8.2012667040000011E-3</v>
      </c>
      <c r="AF107" s="8">
        <v>-6.0771028800000006E-4</v>
      </c>
      <c r="AG107" s="8">
        <v>5.957944E-4</v>
      </c>
      <c r="AH107" s="8">
        <v>9.2831039040000016E-6</v>
      </c>
      <c r="AI107" s="8">
        <v>0</v>
      </c>
      <c r="AJ107" s="8">
        <v>5.2507674047999999E-7</v>
      </c>
      <c r="AK107" s="8">
        <v>1.2982046400000002E-7</v>
      </c>
      <c r="AL107" s="8">
        <v>2013.1579200000001</v>
      </c>
      <c r="AM107" s="8">
        <v>143.86866879999999</v>
      </c>
      <c r="AN107" s="8">
        <v>0</v>
      </c>
      <c r="AO107" s="8">
        <v>22.941220160000004</v>
      </c>
      <c r="AP107" s="8">
        <v>-12.417609600000002</v>
      </c>
      <c r="AQ107" s="8">
        <v>2166.3084383999999</v>
      </c>
      <c r="AR107" s="8">
        <v>149.59456656</v>
      </c>
      <c r="AS107" s="8">
        <v>0</v>
      </c>
      <c r="AT107" s="8">
        <v>24.842745023999999</v>
      </c>
      <c r="AU107" s="8">
        <v>-11.025332160000001</v>
      </c>
      <c r="AV107" s="8">
        <v>2119.77376</v>
      </c>
      <c r="AW107" s="8">
        <v>145.49926400000001</v>
      </c>
      <c r="AX107" s="8">
        <v>0</v>
      </c>
      <c r="AY107" s="8">
        <v>23.44294176</v>
      </c>
      <c r="AZ107" s="8">
        <v>-11.790457600000002</v>
      </c>
      <c r="BA107" s="8">
        <v>46.534678400000004</v>
      </c>
      <c r="BB107" s="8">
        <v>4.0953025600000004</v>
      </c>
      <c r="BC107" s="8">
        <v>0</v>
      </c>
      <c r="BD107" s="8">
        <v>1.3998032640000002</v>
      </c>
      <c r="BE107" s="8">
        <v>0.76512544000000005</v>
      </c>
    </row>
    <row r="108" spans="1:57" ht="15.3" x14ac:dyDescent="0.7">
      <c r="A108" s="9" t="s">
        <v>108</v>
      </c>
      <c r="B108" t="s">
        <v>147</v>
      </c>
      <c r="C108" t="s">
        <v>134</v>
      </c>
      <c r="D108" t="s">
        <v>135</v>
      </c>
      <c r="E108" s="6">
        <v>229.339</v>
      </c>
      <c r="F108" s="7">
        <v>0</v>
      </c>
      <c r="G108" s="7">
        <v>0</v>
      </c>
      <c r="H108" s="8">
        <v>43.57441</v>
      </c>
      <c r="I108" s="8">
        <v>3.7038248499999993</v>
      </c>
      <c r="J108" s="8">
        <v>0</v>
      </c>
      <c r="K108" s="8">
        <v>0.56096319400000005</v>
      </c>
      <c r="L108" s="8">
        <v>-0.50454580000000004</v>
      </c>
      <c r="M108" s="8">
        <v>1.5916126599999999E-6</v>
      </c>
      <c r="N108" s="8">
        <v>2.4311339848069997E-8</v>
      </c>
      <c r="O108" s="8">
        <v>0</v>
      </c>
      <c r="P108" s="8">
        <v>9.5489879429999995E-12</v>
      </c>
      <c r="Q108" s="8">
        <v>2.5456628999999999E-12</v>
      </c>
      <c r="R108" s="8">
        <v>0.51371935999999996</v>
      </c>
      <c r="S108" s="8">
        <v>1.99066252E-2</v>
      </c>
      <c r="T108" s="8">
        <v>0</v>
      </c>
      <c r="U108" s="8">
        <v>7.0659345899999997E-3</v>
      </c>
      <c r="V108" s="8">
        <v>-3.4400849999999998E-4</v>
      </c>
      <c r="W108" s="8">
        <v>2.5685967999999997E-3</v>
      </c>
      <c r="X108" s="8">
        <v>9.8019488599999992E-4</v>
      </c>
      <c r="Y108" s="8">
        <v>0</v>
      </c>
      <c r="Z108" s="8">
        <v>3.0441770843000005E-3</v>
      </c>
      <c r="AA108" s="8">
        <v>0</v>
      </c>
      <c r="AB108" s="8">
        <v>2.11450558E-2</v>
      </c>
      <c r="AC108" s="8">
        <v>1.8576458999999997E-3</v>
      </c>
      <c r="AD108" s="8">
        <v>0</v>
      </c>
      <c r="AE108" s="8">
        <v>2.9990661029999999E-3</v>
      </c>
      <c r="AF108" s="8">
        <v>-2.2222949099999999E-4</v>
      </c>
      <c r="AG108" s="8">
        <v>2.1787204999999999E-4</v>
      </c>
      <c r="AH108" s="8">
        <v>3.3946758780000002E-6</v>
      </c>
      <c r="AI108" s="8">
        <v>0</v>
      </c>
      <c r="AJ108" s="8">
        <v>1.9201178436000001E-7</v>
      </c>
      <c r="AK108" s="8">
        <v>4.7473173000000003E-8</v>
      </c>
      <c r="AL108" s="8">
        <v>736.17818999999997</v>
      </c>
      <c r="AM108" s="8">
        <v>52.610366599999999</v>
      </c>
      <c r="AN108" s="8">
        <v>0</v>
      </c>
      <c r="AO108" s="8">
        <v>8.3892206199999997</v>
      </c>
      <c r="AP108" s="8">
        <v>-4.5409122000000002</v>
      </c>
      <c r="AQ108" s="8">
        <v>792.18277379999995</v>
      </c>
      <c r="AR108" s="8">
        <v>54.704231669999999</v>
      </c>
      <c r="AS108" s="8">
        <v>0</v>
      </c>
      <c r="AT108" s="8">
        <v>9.0845764679999981</v>
      </c>
      <c r="AU108" s="8">
        <v>-4.03177962</v>
      </c>
      <c r="AV108" s="8">
        <v>775.16581999999994</v>
      </c>
      <c r="AW108" s="8">
        <v>53.206647999999994</v>
      </c>
      <c r="AX108" s="8">
        <v>0</v>
      </c>
      <c r="AY108" s="8">
        <v>8.5726918199999993</v>
      </c>
      <c r="AZ108" s="8">
        <v>-4.3115731999999998</v>
      </c>
      <c r="BA108" s="8">
        <v>17.0169538</v>
      </c>
      <c r="BB108" s="8">
        <v>1.49758367</v>
      </c>
      <c r="BC108" s="8">
        <v>0</v>
      </c>
      <c r="BD108" s="8">
        <v>0.511884648</v>
      </c>
      <c r="BE108" s="8">
        <v>0.27979357999999999</v>
      </c>
    </row>
    <row r="109" spans="1:57" ht="15.3" x14ac:dyDescent="0.7">
      <c r="A109" s="9" t="s">
        <v>108</v>
      </c>
      <c r="B109" t="s">
        <v>150</v>
      </c>
      <c r="C109" t="s">
        <v>134</v>
      </c>
      <c r="D109" t="s">
        <v>135</v>
      </c>
      <c r="E109" s="6">
        <v>350.61</v>
      </c>
      <c r="F109" s="7">
        <v>0</v>
      </c>
      <c r="G109" s="7">
        <v>0</v>
      </c>
      <c r="H109" s="8">
        <v>66.615899999999996</v>
      </c>
      <c r="I109" s="8">
        <v>5.6623514999999998</v>
      </c>
      <c r="J109" s="8">
        <v>0</v>
      </c>
      <c r="K109" s="8">
        <v>0.8575920600000001</v>
      </c>
      <c r="L109" s="8">
        <v>-0.77134200000000008</v>
      </c>
      <c r="M109" s="8">
        <v>2.4332333999999999E-6</v>
      </c>
      <c r="N109" s="8">
        <v>3.7166809239299996E-8</v>
      </c>
      <c r="O109" s="8">
        <v>0</v>
      </c>
      <c r="P109" s="8">
        <v>1.4598348570000001E-11</v>
      </c>
      <c r="Q109" s="8">
        <v>3.8917710000000003E-12</v>
      </c>
      <c r="R109" s="8">
        <v>0.78536639999999991</v>
      </c>
      <c r="S109" s="8">
        <v>3.0432948000000001E-2</v>
      </c>
      <c r="T109" s="8">
        <v>0</v>
      </c>
      <c r="U109" s="8">
        <v>1.08022941E-2</v>
      </c>
      <c r="V109" s="8">
        <v>-5.2591500000000006E-4</v>
      </c>
      <c r="W109" s="8">
        <v>3.9268319999999999E-3</v>
      </c>
      <c r="X109" s="8">
        <v>1.4985071400000001E-3</v>
      </c>
      <c r="Y109" s="8">
        <v>0</v>
      </c>
      <c r="Z109" s="8">
        <v>4.6538919570000004E-3</v>
      </c>
      <c r="AA109" s="8">
        <v>0</v>
      </c>
      <c r="AB109" s="8">
        <v>3.2326242000000005E-2</v>
      </c>
      <c r="AC109" s="8">
        <v>2.8399409999999995E-3</v>
      </c>
      <c r="AD109" s="8">
        <v>0</v>
      </c>
      <c r="AE109" s="8">
        <v>4.58492697E-3</v>
      </c>
      <c r="AF109" s="8">
        <v>-3.3974108999999998E-4</v>
      </c>
      <c r="AG109" s="8">
        <v>3.3307950000000002E-4</v>
      </c>
      <c r="AH109" s="8">
        <v>5.1897292200000002E-6</v>
      </c>
      <c r="AI109" s="8">
        <v>0</v>
      </c>
      <c r="AJ109" s="8">
        <v>2.9354471640000001E-7</v>
      </c>
      <c r="AK109" s="8">
        <v>7.2576270000000001E-8</v>
      </c>
      <c r="AL109" s="8">
        <v>1125.4581000000001</v>
      </c>
      <c r="AM109" s="8">
        <v>80.429934000000003</v>
      </c>
      <c r="AN109" s="8">
        <v>0</v>
      </c>
      <c r="AO109" s="8">
        <v>12.825313800000002</v>
      </c>
      <c r="AP109" s="8">
        <v>-6.9420780000000004</v>
      </c>
      <c r="AQ109" s="8">
        <v>1211.0770619999998</v>
      </c>
      <c r="AR109" s="8">
        <v>83.631003300000003</v>
      </c>
      <c r="AS109" s="8">
        <v>0</v>
      </c>
      <c r="AT109" s="8">
        <v>13.888363319999998</v>
      </c>
      <c r="AU109" s="8">
        <v>-6.1637238000000005</v>
      </c>
      <c r="AV109" s="8">
        <v>1185.0617999999999</v>
      </c>
      <c r="AW109" s="8">
        <v>81.341520000000003</v>
      </c>
      <c r="AX109" s="8">
        <v>0</v>
      </c>
      <c r="AY109" s="8">
        <v>13.1058018</v>
      </c>
      <c r="AZ109" s="8">
        <v>-6.5914680000000008</v>
      </c>
      <c r="BA109" s="8">
        <v>26.015262000000003</v>
      </c>
      <c r="BB109" s="8">
        <v>2.2894833000000001</v>
      </c>
      <c r="BC109" s="8">
        <v>0</v>
      </c>
      <c r="BD109" s="8">
        <v>0.78256152000000001</v>
      </c>
      <c r="BE109" s="8">
        <v>0.42774420000000002</v>
      </c>
    </row>
    <row r="110" spans="1:57" ht="15.3" x14ac:dyDescent="0.7">
      <c r="A110" s="9" t="s">
        <v>108</v>
      </c>
      <c r="B110" t="s">
        <v>152</v>
      </c>
      <c r="C110" t="s">
        <v>134</v>
      </c>
      <c r="D110" t="s">
        <v>135</v>
      </c>
      <c r="E110" s="6">
        <v>431.03300000000002</v>
      </c>
      <c r="F110" s="7">
        <v>0</v>
      </c>
      <c r="G110" s="7">
        <v>0</v>
      </c>
      <c r="H110" s="8">
        <v>81.896270000000001</v>
      </c>
      <c r="I110" s="8">
        <v>6.9611829499999995</v>
      </c>
      <c r="J110" s="8">
        <v>0</v>
      </c>
      <c r="K110" s="8">
        <v>1.0543067180000001</v>
      </c>
      <c r="L110" s="8">
        <v>-0.94827260000000013</v>
      </c>
      <c r="M110" s="8">
        <v>2.9913690200000001E-6</v>
      </c>
      <c r="N110" s="8">
        <v>4.5692140232289999E-8</v>
      </c>
      <c r="O110" s="8">
        <v>0</v>
      </c>
      <c r="P110" s="8">
        <v>1.7946921020999999E-11</v>
      </c>
      <c r="Q110" s="8">
        <v>4.7844663E-12</v>
      </c>
      <c r="R110" s="8">
        <v>0.96551391999999991</v>
      </c>
      <c r="S110" s="8">
        <v>3.7413664399999998E-2</v>
      </c>
      <c r="T110" s="8">
        <v>0</v>
      </c>
      <c r="U110" s="8">
        <v>1.3280126729999999E-2</v>
      </c>
      <c r="V110" s="8">
        <v>-6.4654950000000001E-4</v>
      </c>
      <c r="W110" s="8">
        <v>4.8275695999999996E-3</v>
      </c>
      <c r="X110" s="8">
        <v>1.8422350420000001E-3</v>
      </c>
      <c r="Y110" s="8">
        <v>0</v>
      </c>
      <c r="Z110" s="8">
        <v>5.7214027321000008E-3</v>
      </c>
      <c r="AA110" s="8">
        <v>0</v>
      </c>
      <c r="AB110" s="8">
        <v>3.9741242600000004E-2</v>
      </c>
      <c r="AC110" s="8">
        <v>3.4913672999999997E-3</v>
      </c>
      <c r="AD110" s="8">
        <v>0</v>
      </c>
      <c r="AE110" s="8">
        <v>5.6366185410000004E-3</v>
      </c>
      <c r="AF110" s="8">
        <v>-4.1767097699999998E-4</v>
      </c>
      <c r="AG110" s="8">
        <v>4.0948135000000002E-4</v>
      </c>
      <c r="AH110" s="8">
        <v>6.3801504660000009E-6</v>
      </c>
      <c r="AI110" s="8">
        <v>0</v>
      </c>
      <c r="AJ110" s="8">
        <v>3.6087806892000004E-7</v>
      </c>
      <c r="AK110" s="8">
        <v>8.9223831000000001E-8</v>
      </c>
      <c r="AL110" s="8">
        <v>1383.6159299999999</v>
      </c>
      <c r="AM110" s="8">
        <v>98.878970199999998</v>
      </c>
      <c r="AN110" s="8">
        <v>0</v>
      </c>
      <c r="AO110" s="8">
        <v>15.767187140000001</v>
      </c>
      <c r="AP110" s="8">
        <v>-8.5344534000000003</v>
      </c>
      <c r="AQ110" s="8">
        <v>1488.8741886</v>
      </c>
      <c r="AR110" s="8">
        <v>102.81430149000001</v>
      </c>
      <c r="AS110" s="8">
        <v>0</v>
      </c>
      <c r="AT110" s="8">
        <v>17.074079196</v>
      </c>
      <c r="AU110" s="8">
        <v>-7.577560140000001</v>
      </c>
      <c r="AV110" s="8">
        <v>1456.8915400000001</v>
      </c>
      <c r="AW110" s="8">
        <v>99.999656000000002</v>
      </c>
      <c r="AX110" s="8">
        <v>0</v>
      </c>
      <c r="AY110" s="8">
        <v>16.11201354</v>
      </c>
      <c r="AZ110" s="8">
        <v>-8.103420400000001</v>
      </c>
      <c r="BA110" s="8">
        <v>31.982648600000001</v>
      </c>
      <c r="BB110" s="8">
        <v>2.8146454900000002</v>
      </c>
      <c r="BC110" s="8">
        <v>0</v>
      </c>
      <c r="BD110" s="8">
        <v>0.96206565600000005</v>
      </c>
      <c r="BE110" s="8">
        <v>0.52586025999999997</v>
      </c>
    </row>
    <row r="111" spans="1:57" ht="15.3" x14ac:dyDescent="0.7">
      <c r="A111" s="9" t="s">
        <v>108</v>
      </c>
      <c r="B111" t="s">
        <v>155</v>
      </c>
      <c r="C111" t="s">
        <v>134</v>
      </c>
      <c r="D111" t="s">
        <v>135</v>
      </c>
      <c r="E111" s="6">
        <v>5009.3249999999998</v>
      </c>
      <c r="F111" s="7">
        <v>0</v>
      </c>
      <c r="G111" s="7">
        <v>0</v>
      </c>
      <c r="H111" s="8">
        <v>951.77175</v>
      </c>
      <c r="I111" s="8">
        <v>80.900598749999986</v>
      </c>
      <c r="J111" s="8">
        <v>0</v>
      </c>
      <c r="K111" s="8">
        <v>12.25280895</v>
      </c>
      <c r="L111" s="8">
        <v>-11.020515</v>
      </c>
      <c r="M111" s="8">
        <v>3.4764715499999995E-5</v>
      </c>
      <c r="N111" s="8">
        <v>5.3101915716224991E-7</v>
      </c>
      <c r="O111" s="8">
        <v>0</v>
      </c>
      <c r="P111" s="8">
        <v>2.0857326502499998E-10</v>
      </c>
      <c r="Q111" s="8">
        <v>5.5603507499999999E-11</v>
      </c>
      <c r="R111" s="8">
        <v>11.220887999999999</v>
      </c>
      <c r="S111" s="8">
        <v>0.43480940999999995</v>
      </c>
      <c r="T111" s="8">
        <v>0</v>
      </c>
      <c r="U111" s="8">
        <v>0.15433730324999997</v>
      </c>
      <c r="V111" s="8">
        <v>-7.5139874999999995E-3</v>
      </c>
      <c r="W111" s="8">
        <v>5.6104439999999998E-2</v>
      </c>
      <c r="X111" s="8">
        <v>2.1409855049999999E-2</v>
      </c>
      <c r="Y111" s="8">
        <v>0</v>
      </c>
      <c r="Z111" s="8">
        <v>6.6492277252500009E-2</v>
      </c>
      <c r="AA111" s="8">
        <v>0</v>
      </c>
      <c r="AB111" s="8">
        <v>0.46185976500000003</v>
      </c>
      <c r="AC111" s="8">
        <v>4.057553249999999E-2</v>
      </c>
      <c r="AD111" s="8">
        <v>0</v>
      </c>
      <c r="AE111" s="8">
        <v>6.5506943025E-2</v>
      </c>
      <c r="AF111" s="8">
        <v>-4.8540359249999998E-3</v>
      </c>
      <c r="AG111" s="8">
        <v>4.75885875E-3</v>
      </c>
      <c r="AH111" s="8">
        <v>7.4148028649999998E-5</v>
      </c>
      <c r="AI111" s="8">
        <v>0</v>
      </c>
      <c r="AJ111" s="8">
        <v>4.1940072629999998E-6</v>
      </c>
      <c r="AK111" s="8">
        <v>1.036930275E-6</v>
      </c>
      <c r="AL111" s="8">
        <v>16079.93325</v>
      </c>
      <c r="AM111" s="8">
        <v>1149.1391549999998</v>
      </c>
      <c r="AN111" s="8">
        <v>0</v>
      </c>
      <c r="AO111" s="8">
        <v>183.2411085</v>
      </c>
      <c r="AP111" s="8">
        <v>-99.184635</v>
      </c>
      <c r="AQ111" s="8">
        <v>17303.210414999998</v>
      </c>
      <c r="AR111" s="8">
        <v>1194.8742922499998</v>
      </c>
      <c r="AS111" s="8">
        <v>0</v>
      </c>
      <c r="AT111" s="8">
        <v>198.42938189999995</v>
      </c>
      <c r="AU111" s="8">
        <v>-88.063933500000005</v>
      </c>
      <c r="AV111" s="8">
        <v>16931.518499999998</v>
      </c>
      <c r="AW111" s="8">
        <v>1162.1633999999999</v>
      </c>
      <c r="AX111" s="8">
        <v>0</v>
      </c>
      <c r="AY111" s="8">
        <v>187.24856849999998</v>
      </c>
      <c r="AZ111" s="8">
        <v>-94.175309999999996</v>
      </c>
      <c r="BA111" s="8">
        <v>371.69191499999999</v>
      </c>
      <c r="BB111" s="8">
        <v>32.710892250000001</v>
      </c>
      <c r="BC111" s="8">
        <v>0</v>
      </c>
      <c r="BD111" s="8">
        <v>11.1808134</v>
      </c>
      <c r="BE111" s="8">
        <v>6.1113764999999995</v>
      </c>
    </row>
    <row r="112" spans="1:57" ht="15.3" x14ac:dyDescent="0.7">
      <c r="A112" s="9" t="s">
        <v>108</v>
      </c>
      <c r="B112" t="s">
        <v>160</v>
      </c>
      <c r="C112" t="s">
        <v>134</v>
      </c>
      <c r="D112" t="s">
        <v>135</v>
      </c>
      <c r="E112" s="6">
        <v>160.70400000000001</v>
      </c>
      <c r="F112" s="7">
        <v>0</v>
      </c>
      <c r="G112" s="7">
        <v>0</v>
      </c>
      <c r="H112" s="8">
        <v>30.533760000000001</v>
      </c>
      <c r="I112" s="8">
        <v>2.5953695999999997</v>
      </c>
      <c r="J112" s="8">
        <v>0</v>
      </c>
      <c r="K112" s="8">
        <v>0.39308198400000005</v>
      </c>
      <c r="L112" s="8">
        <v>-0.35354880000000005</v>
      </c>
      <c r="M112" s="8">
        <v>1.1152857599999999E-6</v>
      </c>
      <c r="N112" s="8">
        <v>1.703560911552E-8</v>
      </c>
      <c r="O112" s="8">
        <v>0</v>
      </c>
      <c r="P112" s="8">
        <v>6.6912324479999998E-12</v>
      </c>
      <c r="Q112" s="8">
        <v>1.7838144E-12</v>
      </c>
      <c r="R112" s="8">
        <v>0.35997696000000001</v>
      </c>
      <c r="S112" s="8">
        <v>1.39491072E-2</v>
      </c>
      <c r="T112" s="8">
        <v>0</v>
      </c>
      <c r="U112" s="8">
        <v>4.9512902399999996E-3</v>
      </c>
      <c r="V112" s="8">
        <v>-2.4105600000000002E-4</v>
      </c>
      <c r="W112" s="8">
        <v>1.7998847999999999E-3</v>
      </c>
      <c r="X112" s="8">
        <v>6.8684889599999999E-4</v>
      </c>
      <c r="Y112" s="8">
        <v>0</v>
      </c>
      <c r="Z112" s="8">
        <v>2.1331366848000004E-3</v>
      </c>
      <c r="AA112" s="8">
        <v>0</v>
      </c>
      <c r="AB112" s="8">
        <v>1.4816908800000002E-2</v>
      </c>
      <c r="AC112" s="8">
        <v>1.3017023999999998E-3</v>
      </c>
      <c r="AD112" s="8">
        <v>0</v>
      </c>
      <c r="AE112" s="8">
        <v>2.1015262080000003E-3</v>
      </c>
      <c r="AF112" s="8">
        <v>-1.5572217600000001E-4</v>
      </c>
      <c r="AG112" s="8">
        <v>1.5266880000000001E-4</v>
      </c>
      <c r="AH112" s="8">
        <v>2.3787406080000001E-6</v>
      </c>
      <c r="AI112" s="8">
        <v>0</v>
      </c>
      <c r="AJ112" s="8">
        <v>1.3454781696E-7</v>
      </c>
      <c r="AK112" s="8">
        <v>3.3265728000000001E-8</v>
      </c>
      <c r="AL112" s="8">
        <v>515.85983999999996</v>
      </c>
      <c r="AM112" s="8">
        <v>36.865497599999998</v>
      </c>
      <c r="AN112" s="8">
        <v>0</v>
      </c>
      <c r="AO112" s="8">
        <v>5.8785523200000007</v>
      </c>
      <c r="AP112" s="8">
        <v>-3.1819392000000004</v>
      </c>
      <c r="AQ112" s="8">
        <v>555.10375679999993</v>
      </c>
      <c r="AR112" s="8">
        <v>38.332725119999999</v>
      </c>
      <c r="AS112" s="8">
        <v>0</v>
      </c>
      <c r="AT112" s="8">
        <v>6.3658068479999992</v>
      </c>
      <c r="AU112" s="8">
        <v>-2.8251763200000006</v>
      </c>
      <c r="AV112" s="8">
        <v>543.17952000000002</v>
      </c>
      <c r="AW112" s="8">
        <v>37.283327999999997</v>
      </c>
      <c r="AX112" s="8">
        <v>0</v>
      </c>
      <c r="AY112" s="8">
        <v>6.0071155200000002</v>
      </c>
      <c r="AZ112" s="8">
        <v>-3.0212352000000005</v>
      </c>
      <c r="BA112" s="8">
        <v>11.924236800000001</v>
      </c>
      <c r="BB112" s="8">
        <v>1.0493971200000001</v>
      </c>
      <c r="BC112" s="8">
        <v>0</v>
      </c>
      <c r="BD112" s="8">
        <v>0.35869132800000003</v>
      </c>
      <c r="BE112" s="8">
        <v>0.19605887999999999</v>
      </c>
    </row>
    <row r="113" spans="1:57" ht="15.3" x14ac:dyDescent="0.7">
      <c r="A113" s="9" t="s">
        <v>171</v>
      </c>
      <c r="B113" t="s">
        <v>172</v>
      </c>
      <c r="C113" t="s">
        <v>134</v>
      </c>
      <c r="D113" t="s">
        <v>135</v>
      </c>
      <c r="E113" s="6">
        <v>1108.152392</v>
      </c>
      <c r="F113" s="7">
        <v>0</v>
      </c>
      <c r="G113" s="7">
        <v>0</v>
      </c>
      <c r="H113" s="8">
        <v>210.54895447999999</v>
      </c>
      <c r="I113" s="8">
        <v>17.896661130799998</v>
      </c>
      <c r="J113" s="8">
        <v>0</v>
      </c>
      <c r="K113" s="8">
        <v>2.7105407508320001</v>
      </c>
      <c r="L113" s="8">
        <v>-2.4379352623999999</v>
      </c>
      <c r="M113" s="8">
        <v>7.6905776004799989E-6</v>
      </c>
      <c r="N113" s="8">
        <v>1.1747094652616295E-7</v>
      </c>
      <c r="O113" s="8">
        <v>0</v>
      </c>
      <c r="P113" s="8">
        <v>4.6140141145703993E-11</v>
      </c>
      <c r="Q113" s="8">
        <v>1.23004915512E-11</v>
      </c>
      <c r="R113" s="8">
        <v>2.4822613580799997</v>
      </c>
      <c r="S113" s="8">
        <v>9.6187627625599986E-2</v>
      </c>
      <c r="T113" s="8">
        <v>0</v>
      </c>
      <c r="U113" s="8">
        <v>3.4142175197519997E-2</v>
      </c>
      <c r="V113" s="8">
        <v>-1.662228588E-3</v>
      </c>
      <c r="W113" s="8">
        <v>1.2411306790399999E-2</v>
      </c>
      <c r="X113" s="8">
        <v>4.7362433234080003E-3</v>
      </c>
      <c r="Y113" s="8">
        <v>0</v>
      </c>
      <c r="Z113" s="8">
        <v>1.47092824056904E-2</v>
      </c>
      <c r="AA113" s="8">
        <v>0</v>
      </c>
      <c r="AB113" s="8">
        <v>0.1021716505424</v>
      </c>
      <c r="AC113" s="8">
        <v>8.9760343751999986E-3</v>
      </c>
      <c r="AD113" s="8">
        <v>0</v>
      </c>
      <c r="AE113" s="8">
        <v>1.4491308830183999E-2</v>
      </c>
      <c r="AF113" s="8">
        <v>-1.0737996678479998E-3</v>
      </c>
      <c r="AG113" s="8">
        <v>1.0527447724000001E-3</v>
      </c>
      <c r="AH113" s="8">
        <v>1.6402871706384E-5</v>
      </c>
      <c r="AI113" s="8">
        <v>0</v>
      </c>
      <c r="AJ113" s="8">
        <v>9.2778950867807993E-7</v>
      </c>
      <c r="AK113" s="8">
        <v>2.29387545144E-7</v>
      </c>
      <c r="AL113" s="8">
        <v>3557.1691783199999</v>
      </c>
      <c r="AM113" s="8">
        <v>254.21015872479998</v>
      </c>
      <c r="AN113" s="8">
        <v>0</v>
      </c>
      <c r="AO113" s="8">
        <v>40.53621449936</v>
      </c>
      <c r="AP113" s="8">
        <v>-21.941417361600003</v>
      </c>
      <c r="AQ113" s="8">
        <v>3827.7799924463998</v>
      </c>
      <c r="AR113" s="8">
        <v>264.32759006376</v>
      </c>
      <c r="AS113" s="8">
        <v>0</v>
      </c>
      <c r="AT113" s="8">
        <v>43.896132551903989</v>
      </c>
      <c r="AU113" s="8">
        <v>-19.48131905136</v>
      </c>
      <c r="AV113" s="8">
        <v>3745.5550849599999</v>
      </c>
      <c r="AW113" s="8">
        <v>257.09135494399999</v>
      </c>
      <c r="AX113" s="8">
        <v>0</v>
      </c>
      <c r="AY113" s="8">
        <v>41.422736412959992</v>
      </c>
      <c r="AZ113" s="8">
        <v>-20.833264969600002</v>
      </c>
      <c r="BA113" s="8">
        <v>82.224907486399999</v>
      </c>
      <c r="BB113" s="8">
        <v>7.2362351197599999</v>
      </c>
      <c r="BC113" s="8">
        <v>0</v>
      </c>
      <c r="BD113" s="8">
        <v>2.473396138944</v>
      </c>
      <c r="BE113" s="8">
        <v>1.35194591824</v>
      </c>
    </row>
    <row r="114" spans="1:57" ht="15.3" x14ac:dyDescent="0.7">
      <c r="A114" s="9" t="s">
        <v>178</v>
      </c>
      <c r="B114" t="s">
        <v>190</v>
      </c>
      <c r="C114" t="s">
        <v>134</v>
      </c>
      <c r="D114" t="s">
        <v>135</v>
      </c>
      <c r="E114" s="6">
        <v>3501.444</v>
      </c>
      <c r="F114" s="7">
        <v>0</v>
      </c>
      <c r="G114" s="7">
        <v>0</v>
      </c>
      <c r="H114" s="8">
        <v>665.27436</v>
      </c>
      <c r="I114" s="8">
        <v>56.54832059999999</v>
      </c>
      <c r="J114" s="8">
        <v>0</v>
      </c>
      <c r="K114" s="8">
        <v>8.564532024</v>
      </c>
      <c r="L114" s="8">
        <v>-7.7031768000000005</v>
      </c>
      <c r="M114" s="8">
        <v>2.4300021359999999E-5</v>
      </c>
      <c r="N114" s="8">
        <v>3.7117452785171997E-7</v>
      </c>
      <c r="O114" s="8">
        <v>0</v>
      </c>
      <c r="P114" s="8">
        <v>1.4578962382799998E-10</v>
      </c>
      <c r="Q114" s="8">
        <v>3.8866028399999999E-11</v>
      </c>
      <c r="R114" s="8">
        <v>7.8432345599999991</v>
      </c>
      <c r="S114" s="8">
        <v>0.30392533919999998</v>
      </c>
      <c r="T114" s="8">
        <v>0</v>
      </c>
      <c r="U114" s="8">
        <v>0.10787948963999999</v>
      </c>
      <c r="V114" s="8">
        <v>-5.252166E-3</v>
      </c>
      <c r="W114" s="8">
        <v>3.9216172799999997E-2</v>
      </c>
      <c r="X114" s="8">
        <v>1.4965171656E-2</v>
      </c>
      <c r="Y114" s="8">
        <v>0</v>
      </c>
      <c r="Z114" s="8">
        <v>4.6477117222800006E-2</v>
      </c>
      <c r="AA114" s="8">
        <v>0</v>
      </c>
      <c r="AB114" s="8">
        <v>0.32283313680000003</v>
      </c>
      <c r="AC114" s="8">
        <v>2.8361696399999994E-2</v>
      </c>
      <c r="AD114" s="8">
        <v>0</v>
      </c>
      <c r="AE114" s="8">
        <v>4.5788383187999999E-2</v>
      </c>
      <c r="AF114" s="8">
        <v>-3.3928992359999999E-3</v>
      </c>
      <c r="AG114" s="8">
        <v>3.3263718000000001E-3</v>
      </c>
      <c r="AH114" s="8">
        <v>5.1828374088000003E-5</v>
      </c>
      <c r="AI114" s="8">
        <v>0</v>
      </c>
      <c r="AJ114" s="8">
        <v>2.93154897456E-6</v>
      </c>
      <c r="AK114" s="8">
        <v>7.2479890799999999E-7</v>
      </c>
      <c r="AL114" s="8">
        <v>11239.63524</v>
      </c>
      <c r="AM114" s="8">
        <v>803.23125359999995</v>
      </c>
      <c r="AN114" s="8">
        <v>0</v>
      </c>
      <c r="AO114" s="8">
        <v>128.08282152000001</v>
      </c>
      <c r="AP114" s="8">
        <v>-69.328591200000005</v>
      </c>
      <c r="AQ114" s="8">
        <v>12094.687864799998</v>
      </c>
      <c r="AR114" s="8">
        <v>835.19943732000002</v>
      </c>
      <c r="AS114" s="8">
        <v>0</v>
      </c>
      <c r="AT114" s="8">
        <v>138.69919972799997</v>
      </c>
      <c r="AU114" s="8">
        <v>-61.555385520000009</v>
      </c>
      <c r="AV114" s="8">
        <v>11834.880719999999</v>
      </c>
      <c r="AW114" s="8">
        <v>812.3350079999999</v>
      </c>
      <c r="AX114" s="8">
        <v>0</v>
      </c>
      <c r="AY114" s="8">
        <v>130.88397671999999</v>
      </c>
      <c r="AZ114" s="8">
        <v>-65.827147199999999</v>
      </c>
      <c r="BA114" s="8">
        <v>259.8071448</v>
      </c>
      <c r="BB114" s="8">
        <v>22.864429319999999</v>
      </c>
      <c r="BC114" s="8">
        <v>0</v>
      </c>
      <c r="BD114" s="8">
        <v>7.8152230080000002</v>
      </c>
      <c r="BE114" s="8">
        <v>4.27176168</v>
      </c>
    </row>
    <row r="115" spans="1:57" ht="15.3" x14ac:dyDescent="0.7">
      <c r="A115" s="9" t="s">
        <v>225</v>
      </c>
      <c r="B115" t="s">
        <v>103</v>
      </c>
      <c r="C115" t="s">
        <v>134</v>
      </c>
      <c r="D115" t="s">
        <v>135</v>
      </c>
      <c r="E115" s="6">
        <v>352.97800000000001</v>
      </c>
      <c r="F115" s="7">
        <v>0</v>
      </c>
      <c r="G115" s="7">
        <v>0</v>
      </c>
      <c r="H115" s="8">
        <v>67.065820000000002</v>
      </c>
      <c r="I115" s="8">
        <v>5.700594699999999</v>
      </c>
      <c r="J115" s="8">
        <v>0</v>
      </c>
      <c r="K115" s="8">
        <v>0.86338418800000016</v>
      </c>
      <c r="L115" s="8">
        <v>-0.77655160000000012</v>
      </c>
      <c r="M115" s="8">
        <v>2.4496673200000001E-6</v>
      </c>
      <c r="N115" s="8">
        <v>3.7417831755139998E-8</v>
      </c>
      <c r="O115" s="8">
        <v>0</v>
      </c>
      <c r="P115" s="8">
        <v>1.4696944985999999E-11</v>
      </c>
      <c r="Q115" s="8">
        <v>3.9180558E-12</v>
      </c>
      <c r="R115" s="8">
        <v>0.79067071999999994</v>
      </c>
      <c r="S115" s="8">
        <v>3.0638490399999999E-2</v>
      </c>
      <c r="T115" s="8">
        <v>0</v>
      </c>
      <c r="U115" s="8">
        <v>1.0875252179999999E-2</v>
      </c>
      <c r="V115" s="8">
        <v>-5.2946700000000005E-4</v>
      </c>
      <c r="W115" s="8">
        <v>3.9533535999999999E-3</v>
      </c>
      <c r="X115" s="8">
        <v>1.508627972E-3</v>
      </c>
      <c r="Y115" s="8">
        <v>0</v>
      </c>
      <c r="Z115" s="8">
        <v>4.6853240786000009E-3</v>
      </c>
      <c r="AA115" s="8">
        <v>0</v>
      </c>
      <c r="AB115" s="8">
        <v>3.2544571600000002E-2</v>
      </c>
      <c r="AC115" s="8">
        <v>2.8591217999999995E-3</v>
      </c>
      <c r="AD115" s="8">
        <v>0</v>
      </c>
      <c r="AE115" s="8">
        <v>4.6158933059999999E-3</v>
      </c>
      <c r="AF115" s="8">
        <v>-3.4203568200000001E-4</v>
      </c>
      <c r="AG115" s="8">
        <v>3.3532910000000002E-4</v>
      </c>
      <c r="AH115" s="8">
        <v>5.2247803560000007E-6</v>
      </c>
      <c r="AI115" s="8">
        <v>0</v>
      </c>
      <c r="AJ115" s="8">
        <v>2.9552730072000003E-7</v>
      </c>
      <c r="AK115" s="8">
        <v>7.3066446000000004E-8</v>
      </c>
      <c r="AL115" s="8">
        <v>1133.0593799999999</v>
      </c>
      <c r="AM115" s="8">
        <v>80.973153199999999</v>
      </c>
      <c r="AN115" s="8">
        <v>0</v>
      </c>
      <c r="AO115" s="8">
        <v>12.91193524</v>
      </c>
      <c r="AP115" s="8">
        <v>-6.9889644000000004</v>
      </c>
      <c r="AQ115" s="8">
        <v>1219.2566075999998</v>
      </c>
      <c r="AR115" s="8">
        <v>84.195842339999999</v>
      </c>
      <c r="AS115" s="8">
        <v>0</v>
      </c>
      <c r="AT115" s="8">
        <v>13.982164535999999</v>
      </c>
      <c r="AU115" s="8">
        <v>-6.2053532400000009</v>
      </c>
      <c r="AV115" s="8">
        <v>1193.06564</v>
      </c>
      <c r="AW115" s="8">
        <v>81.890895999999998</v>
      </c>
      <c r="AX115" s="8">
        <v>0</v>
      </c>
      <c r="AY115" s="8">
        <v>13.19431764</v>
      </c>
      <c r="AZ115" s="8">
        <v>-6.6359864000000002</v>
      </c>
      <c r="BA115" s="8">
        <v>26.1909676</v>
      </c>
      <c r="BB115" s="8">
        <v>2.3049463400000003</v>
      </c>
      <c r="BC115" s="8">
        <v>0</v>
      </c>
      <c r="BD115" s="8">
        <v>0.78784689600000002</v>
      </c>
      <c r="BE115" s="8">
        <v>0.43063316000000001</v>
      </c>
    </row>
    <row r="116" spans="1:57" ht="15.3" x14ac:dyDescent="0.7">
      <c r="A116" s="9" t="s">
        <v>108</v>
      </c>
      <c r="B116" t="s">
        <v>119</v>
      </c>
      <c r="C116" t="s">
        <v>130</v>
      </c>
      <c r="D116" t="s">
        <v>131</v>
      </c>
      <c r="E116" s="6">
        <v>1313.537</v>
      </c>
      <c r="F116" s="7">
        <v>0</v>
      </c>
      <c r="G116" s="7">
        <v>6</v>
      </c>
      <c r="H116" s="8">
        <v>486.00869</v>
      </c>
      <c r="I116" s="8">
        <v>46.722511089999998</v>
      </c>
      <c r="J116" s="8">
        <v>4227.0934196999997</v>
      </c>
      <c r="K116" s="8">
        <v>6.8986963239999994</v>
      </c>
      <c r="L116" s="8">
        <v>-5.7795628000000008</v>
      </c>
      <c r="M116" s="8">
        <v>2.6533447400000001E-5</v>
      </c>
      <c r="N116" s="8">
        <v>6.9617461000000001E-7</v>
      </c>
      <c r="O116" s="8">
        <v>1.4621715927719999E-4</v>
      </c>
      <c r="P116" s="8">
        <v>1.1742232657800001E-10</v>
      </c>
      <c r="Q116" s="8">
        <v>2.90291677E-11</v>
      </c>
      <c r="R116" s="8">
        <v>7.0668290600000008</v>
      </c>
      <c r="S116" s="8">
        <v>0.31866407619999998</v>
      </c>
      <c r="T116" s="8">
        <v>16.550566199999999</v>
      </c>
      <c r="U116" s="8">
        <v>8.7087503100000005E-2</v>
      </c>
      <c r="V116" s="8">
        <v>-3.9274756300000007E-3</v>
      </c>
      <c r="W116" s="8">
        <v>0.69092046200000001</v>
      </c>
      <c r="X116" s="8">
        <v>4.9218231389999999E-2</v>
      </c>
      <c r="Y116" s="8">
        <v>0</v>
      </c>
      <c r="Z116" s="8">
        <v>3.7975668207000005E-2</v>
      </c>
      <c r="AA116" s="8">
        <v>1.9308993900000001E-4</v>
      </c>
      <c r="AB116" s="8">
        <v>0.25088556700000003</v>
      </c>
      <c r="AC116" s="8">
        <v>0.36831577480000005</v>
      </c>
      <c r="AD116" s="8">
        <v>7.8812220000000002</v>
      </c>
      <c r="AE116" s="8">
        <v>3.6897254330000004E-2</v>
      </c>
      <c r="AF116" s="8">
        <v>-2.5482617799999999E-3</v>
      </c>
      <c r="AG116" s="8">
        <v>7.6710560800000009E-4</v>
      </c>
      <c r="AH116" s="8">
        <v>1.8652225399999999E-5</v>
      </c>
      <c r="AI116" s="8">
        <v>2.6380428709357759E-5</v>
      </c>
      <c r="AJ116" s="8">
        <v>2.3688326257999999E-6</v>
      </c>
      <c r="AK116" s="8">
        <v>5.4380431800000009E-7</v>
      </c>
      <c r="AL116" s="8">
        <v>7736.7329300000001</v>
      </c>
      <c r="AM116" s="8">
        <v>646.26020400000004</v>
      </c>
      <c r="AN116" s="8">
        <v>94419.942214062583</v>
      </c>
      <c r="AO116" s="8">
        <v>103.15206061000001</v>
      </c>
      <c r="AP116" s="8">
        <v>-52.016065200000007</v>
      </c>
      <c r="AQ116" s="8">
        <v>8371.1713010000003</v>
      </c>
      <c r="AR116" s="8">
        <v>677.29908331000001</v>
      </c>
      <c r="AS116" s="8">
        <v>103248.14032469457</v>
      </c>
      <c r="AT116" s="8">
        <v>111.95144497300001</v>
      </c>
      <c r="AU116" s="8">
        <v>-46.183960920000004</v>
      </c>
      <c r="AV116" s="8">
        <v>8222.7416200000007</v>
      </c>
      <c r="AW116" s="8">
        <v>659.39557400000001</v>
      </c>
      <c r="AX116" s="8">
        <v>103246.91085406256</v>
      </c>
      <c r="AY116" s="8">
        <v>105.64778091000001</v>
      </c>
      <c r="AZ116" s="8">
        <v>-49.388991200000007</v>
      </c>
      <c r="BA116" s="8">
        <v>148.42968100000002</v>
      </c>
      <c r="BB116" s="8">
        <v>17.90350931</v>
      </c>
      <c r="BC116" s="8">
        <v>1.2294706320000002</v>
      </c>
      <c r="BD116" s="8">
        <v>6.3036640629999994</v>
      </c>
      <c r="BE116" s="8">
        <v>3.2050302799999999</v>
      </c>
    </row>
    <row r="117" spans="1:57" ht="15.3" x14ac:dyDescent="0.7">
      <c r="A117" s="9" t="s">
        <v>108</v>
      </c>
      <c r="B117" t="s">
        <v>136</v>
      </c>
      <c r="C117" t="s">
        <v>130</v>
      </c>
      <c r="D117" t="s">
        <v>131</v>
      </c>
      <c r="E117" s="6">
        <v>73.334000000000003</v>
      </c>
      <c r="F117" s="7">
        <v>0</v>
      </c>
      <c r="G117" s="7">
        <v>6</v>
      </c>
      <c r="H117" s="8">
        <v>27.133580000000002</v>
      </c>
      <c r="I117" s="8">
        <v>2.6084903800000001</v>
      </c>
      <c r="J117" s="8">
        <v>235.99614540000002</v>
      </c>
      <c r="K117" s="8">
        <v>0.38515016800000001</v>
      </c>
      <c r="L117" s="8">
        <v>-0.32266960000000006</v>
      </c>
      <c r="M117" s="8">
        <v>1.4813468000000001E-6</v>
      </c>
      <c r="N117" s="8">
        <v>3.8867020000000006E-8</v>
      </c>
      <c r="O117" s="8">
        <v>8.1632182104000001E-6</v>
      </c>
      <c r="P117" s="8">
        <v>6.5556195960000002E-12</v>
      </c>
      <c r="Q117" s="8">
        <v>1.6206813999999999E-12</v>
      </c>
      <c r="R117" s="8">
        <v>0.39453692000000001</v>
      </c>
      <c r="S117" s="8">
        <v>1.77908284E-2</v>
      </c>
      <c r="T117" s="8">
        <v>0.92400839999999995</v>
      </c>
      <c r="U117" s="8">
        <v>4.8620442000000003E-3</v>
      </c>
      <c r="V117" s="8">
        <v>-2.1926866000000002E-4</v>
      </c>
      <c r="W117" s="8">
        <v>3.8573684000000004E-2</v>
      </c>
      <c r="X117" s="8">
        <v>2.7478249799999998E-3</v>
      </c>
      <c r="Y117" s="8">
        <v>0</v>
      </c>
      <c r="Z117" s="8">
        <v>2.1201592740000001E-3</v>
      </c>
      <c r="AA117" s="8">
        <v>1.0780098000000002E-5</v>
      </c>
      <c r="AB117" s="8">
        <v>1.4006794000000001E-2</v>
      </c>
      <c r="AC117" s="8">
        <v>2.0562853600000004E-2</v>
      </c>
      <c r="AD117" s="8">
        <v>0.44000400000000001</v>
      </c>
      <c r="AE117" s="8">
        <v>2.0599520600000001E-3</v>
      </c>
      <c r="AF117" s="8">
        <v>-1.4226796E-4</v>
      </c>
      <c r="AG117" s="8">
        <v>4.2827056000000002E-5</v>
      </c>
      <c r="AH117" s="8">
        <v>1.0413428000000001E-6</v>
      </c>
      <c r="AI117" s="8">
        <v>1.4728038562842479E-6</v>
      </c>
      <c r="AJ117" s="8">
        <v>1.3225053560000001E-7</v>
      </c>
      <c r="AK117" s="8">
        <v>3.0360276000000004E-8</v>
      </c>
      <c r="AL117" s="8">
        <v>431.93725999999998</v>
      </c>
      <c r="AM117" s="8">
        <v>36.080328000000002</v>
      </c>
      <c r="AN117" s="8">
        <v>5271.4099734731999</v>
      </c>
      <c r="AO117" s="8">
        <v>5.7589190200000004</v>
      </c>
      <c r="AP117" s="8">
        <v>-2.9040264000000002</v>
      </c>
      <c r="AQ117" s="8">
        <v>467.35758200000004</v>
      </c>
      <c r="AR117" s="8">
        <v>37.813210420000004</v>
      </c>
      <c r="AS117" s="8">
        <v>5764.283094097199</v>
      </c>
      <c r="AT117" s="8">
        <v>6.2501834860000001</v>
      </c>
      <c r="AU117" s="8">
        <v>-2.5784234400000003</v>
      </c>
      <c r="AV117" s="8">
        <v>459.07084000000003</v>
      </c>
      <c r="AW117" s="8">
        <v>36.813668</v>
      </c>
      <c r="AX117" s="8">
        <v>5764.2144534731988</v>
      </c>
      <c r="AY117" s="8">
        <v>5.8982536200000002</v>
      </c>
      <c r="AZ117" s="8">
        <v>-2.7573584000000002</v>
      </c>
      <c r="BA117" s="8">
        <v>8.2867420000000003</v>
      </c>
      <c r="BB117" s="8">
        <v>0.99954242000000004</v>
      </c>
      <c r="BC117" s="8">
        <v>6.8640624000000011E-2</v>
      </c>
      <c r="BD117" s="8">
        <v>0.35192986599999998</v>
      </c>
      <c r="BE117" s="8">
        <v>0.17893496</v>
      </c>
    </row>
    <row r="118" spans="1:57" ht="15.3" x14ac:dyDescent="0.7">
      <c r="A118" s="9" t="s">
        <v>108</v>
      </c>
      <c r="B118" t="s">
        <v>137</v>
      </c>
      <c r="C118" t="s">
        <v>130</v>
      </c>
      <c r="D118" t="s">
        <v>131</v>
      </c>
      <c r="E118" s="6">
        <v>19.670999999999999</v>
      </c>
      <c r="F118" s="7">
        <v>0</v>
      </c>
      <c r="G118" s="7">
        <v>6</v>
      </c>
      <c r="H118" s="8">
        <v>7.27827</v>
      </c>
      <c r="I118" s="8">
        <v>0.69969746999999993</v>
      </c>
      <c r="J118" s="8">
        <v>63.303245099999998</v>
      </c>
      <c r="K118" s="8">
        <v>0.10331209199999999</v>
      </c>
      <c r="L118" s="8">
        <v>-8.6552400000000002E-2</v>
      </c>
      <c r="M118" s="8">
        <v>3.9735419999999998E-7</v>
      </c>
      <c r="N118" s="8">
        <v>1.042563E-8</v>
      </c>
      <c r="O118" s="8">
        <v>2.1896891675999998E-6</v>
      </c>
      <c r="P118" s="8">
        <v>1.758469374E-12</v>
      </c>
      <c r="Q118" s="8">
        <v>4.3472909999999994E-13</v>
      </c>
      <c r="R118" s="8">
        <v>0.10582998</v>
      </c>
      <c r="S118" s="8">
        <v>4.7721845999999998E-3</v>
      </c>
      <c r="T118" s="8">
        <v>0.24785459999999998</v>
      </c>
      <c r="U118" s="8">
        <v>1.3041872999999999E-3</v>
      </c>
      <c r="V118" s="8">
        <v>-5.8816290000000001E-5</v>
      </c>
      <c r="W118" s="8">
        <v>1.0346945999999999E-2</v>
      </c>
      <c r="X118" s="8">
        <v>7.370723699999999E-4</v>
      </c>
      <c r="Y118" s="8">
        <v>0</v>
      </c>
      <c r="Z118" s="8">
        <v>5.6870828099999998E-4</v>
      </c>
      <c r="AA118" s="8">
        <v>2.8916369999999999E-6</v>
      </c>
      <c r="AB118" s="8">
        <v>3.7571610000000002E-3</v>
      </c>
      <c r="AC118" s="8">
        <v>5.515748400000001E-3</v>
      </c>
      <c r="AD118" s="8">
        <v>0.11802599999999999</v>
      </c>
      <c r="AE118" s="8">
        <v>5.5255838999999994E-4</v>
      </c>
      <c r="AF118" s="8">
        <v>-3.816174E-5</v>
      </c>
      <c r="AG118" s="8">
        <v>1.1487864E-5</v>
      </c>
      <c r="AH118" s="8">
        <v>2.7932819999999998E-7</v>
      </c>
      <c r="AI118" s="8">
        <v>3.9506265384361192E-7</v>
      </c>
      <c r="AJ118" s="8">
        <v>3.5474681399999999E-8</v>
      </c>
      <c r="AK118" s="8">
        <v>8.1437940000000005E-9</v>
      </c>
      <c r="AL118" s="8">
        <v>115.86218999999998</v>
      </c>
      <c r="AM118" s="8">
        <v>9.6781319999999997</v>
      </c>
      <c r="AN118" s="8">
        <v>1413.9949489757998</v>
      </c>
      <c r="AO118" s="8">
        <v>1.5447636300000001</v>
      </c>
      <c r="AP118" s="8">
        <v>-0.77897159999999999</v>
      </c>
      <c r="AQ118" s="8">
        <v>125.363283</v>
      </c>
      <c r="AR118" s="8">
        <v>10.142957730000001</v>
      </c>
      <c r="AS118" s="8">
        <v>1546.2024810317996</v>
      </c>
      <c r="AT118" s="8">
        <v>1.6765396589999999</v>
      </c>
      <c r="AU118" s="8">
        <v>-0.69163236000000006</v>
      </c>
      <c r="AV118" s="8">
        <v>123.14045999999999</v>
      </c>
      <c r="AW118" s="8">
        <v>9.8748419999999992</v>
      </c>
      <c r="AX118" s="8">
        <v>1546.1840689757994</v>
      </c>
      <c r="AY118" s="8">
        <v>1.5821385299999999</v>
      </c>
      <c r="AZ118" s="8">
        <v>-0.7396296</v>
      </c>
      <c r="BA118" s="8">
        <v>2.222823</v>
      </c>
      <c r="BB118" s="8">
        <v>0.26811573</v>
      </c>
      <c r="BC118" s="8">
        <v>1.8412056000000003E-2</v>
      </c>
      <c r="BD118" s="8">
        <v>9.4401128999999986E-2</v>
      </c>
      <c r="BE118" s="8">
        <v>4.7997239999999997E-2</v>
      </c>
    </row>
    <row r="119" spans="1:57" ht="15.3" x14ac:dyDescent="0.7">
      <c r="A119" s="9" t="s">
        <v>108</v>
      </c>
      <c r="B119" t="s">
        <v>138</v>
      </c>
      <c r="C119" t="s">
        <v>130</v>
      </c>
      <c r="D119" t="s">
        <v>131</v>
      </c>
      <c r="E119" s="6">
        <v>33.548999999999999</v>
      </c>
      <c r="F119" s="7">
        <v>0</v>
      </c>
      <c r="G119" s="7">
        <v>6</v>
      </c>
      <c r="H119" s="8">
        <v>12.413129999999999</v>
      </c>
      <c r="I119" s="8">
        <v>1.19333793</v>
      </c>
      <c r="J119" s="8">
        <v>107.9640369</v>
      </c>
      <c r="K119" s="8">
        <v>0.17619934799999998</v>
      </c>
      <c r="L119" s="8">
        <v>-0.14761560000000001</v>
      </c>
      <c r="M119" s="8">
        <v>6.7768979999999994E-7</v>
      </c>
      <c r="N119" s="8">
        <v>1.7780969999999999E-8</v>
      </c>
      <c r="O119" s="8">
        <v>3.7345270643999994E-6</v>
      </c>
      <c r="P119" s="8">
        <v>2.999079306E-12</v>
      </c>
      <c r="Q119" s="8">
        <v>7.4143289999999996E-13</v>
      </c>
      <c r="R119" s="8">
        <v>0.18049361999999999</v>
      </c>
      <c r="S119" s="8">
        <v>8.1389873999999987E-3</v>
      </c>
      <c r="T119" s="8">
        <v>0.42271739999999991</v>
      </c>
      <c r="U119" s="8">
        <v>2.2242986999999998E-3</v>
      </c>
      <c r="V119" s="8">
        <v>-1.0031151E-4</v>
      </c>
      <c r="W119" s="8">
        <v>1.7646774E-2</v>
      </c>
      <c r="X119" s="8">
        <v>1.2570810299999998E-3</v>
      </c>
      <c r="Y119" s="8">
        <v>0</v>
      </c>
      <c r="Z119" s="8">
        <v>9.6993513899999999E-4</v>
      </c>
      <c r="AA119" s="8">
        <v>4.9317030000000004E-6</v>
      </c>
      <c r="AB119" s="8">
        <v>6.4078590000000001E-3</v>
      </c>
      <c r="AC119" s="8">
        <v>9.4071396000000012E-3</v>
      </c>
      <c r="AD119" s="8">
        <v>0.201294</v>
      </c>
      <c r="AE119" s="8">
        <v>9.4239140999999998E-4</v>
      </c>
      <c r="AF119" s="8">
        <v>-6.5085059999999995E-5</v>
      </c>
      <c r="AG119" s="8">
        <v>1.9592616E-5</v>
      </c>
      <c r="AH119" s="8">
        <v>4.7639579999999996E-7</v>
      </c>
      <c r="AI119" s="8">
        <v>6.7378155527422789E-7</v>
      </c>
      <c r="AJ119" s="8">
        <v>6.0502266600000004E-8</v>
      </c>
      <c r="AK119" s="8">
        <v>1.3889286E-8</v>
      </c>
      <c r="AL119" s="8">
        <v>197.60360999999997</v>
      </c>
      <c r="AM119" s="8">
        <v>16.506108000000001</v>
      </c>
      <c r="AN119" s="8">
        <v>2411.5762565801997</v>
      </c>
      <c r="AO119" s="8">
        <v>2.63460297</v>
      </c>
      <c r="AP119" s="8">
        <v>-1.3285404000000001</v>
      </c>
      <c r="AQ119" s="8">
        <v>213.80777700000002</v>
      </c>
      <c r="AR119" s="8">
        <v>17.298870870000002</v>
      </c>
      <c r="AS119" s="8">
        <v>2637.0569384441992</v>
      </c>
      <c r="AT119" s="8">
        <v>2.8593477209999998</v>
      </c>
      <c r="AU119" s="8">
        <v>-1.1795828400000001</v>
      </c>
      <c r="AV119" s="8">
        <v>210.01674</v>
      </c>
      <c r="AW119" s="8">
        <v>16.841598000000001</v>
      </c>
      <c r="AX119" s="8">
        <v>2637.0255365801991</v>
      </c>
      <c r="AY119" s="8">
        <v>2.6983460699999999</v>
      </c>
      <c r="AZ119" s="8">
        <v>-1.2614424</v>
      </c>
      <c r="BA119" s="8">
        <v>3.7910370000000002</v>
      </c>
      <c r="BB119" s="8">
        <v>0.45727287</v>
      </c>
      <c r="BC119" s="8">
        <v>3.1401864000000002E-2</v>
      </c>
      <c r="BD119" s="8">
        <v>0.16100165099999997</v>
      </c>
      <c r="BE119" s="8">
        <v>8.1859559999999998E-2</v>
      </c>
    </row>
    <row r="120" spans="1:57" ht="15.3" x14ac:dyDescent="0.7">
      <c r="A120" s="9" t="s">
        <v>108</v>
      </c>
      <c r="B120" t="s">
        <v>139</v>
      </c>
      <c r="C120" t="s">
        <v>130</v>
      </c>
      <c r="D120" t="s">
        <v>131</v>
      </c>
      <c r="E120" s="6">
        <v>2598.4299999999998</v>
      </c>
      <c r="F120" s="7">
        <v>0</v>
      </c>
      <c r="G120" s="7">
        <v>6</v>
      </c>
      <c r="H120" s="8">
        <v>961.41909999999996</v>
      </c>
      <c r="I120" s="8">
        <v>92.426155099999988</v>
      </c>
      <c r="J120" s="8">
        <v>8362.0075829999987</v>
      </c>
      <c r="K120" s="8">
        <v>13.646954359999999</v>
      </c>
      <c r="L120" s="8">
        <v>-11.433092</v>
      </c>
      <c r="M120" s="8">
        <v>5.2488285999999992E-5</v>
      </c>
      <c r="N120" s="8">
        <v>1.3771678999999999E-6</v>
      </c>
      <c r="O120" s="8">
        <v>2.8924579450799996E-4</v>
      </c>
      <c r="P120" s="8">
        <v>2.3228405141999999E-10</v>
      </c>
      <c r="Q120" s="8">
        <v>5.7425302999999992E-11</v>
      </c>
      <c r="R120" s="8">
        <v>13.9795534</v>
      </c>
      <c r="S120" s="8">
        <v>0.63037911799999991</v>
      </c>
      <c r="T120" s="8">
        <v>32.740217999999992</v>
      </c>
      <c r="U120" s="8">
        <v>0.17227590899999998</v>
      </c>
      <c r="V120" s="8">
        <v>-7.7693056999999996E-3</v>
      </c>
      <c r="W120" s="8">
        <v>1.3667741799999999</v>
      </c>
      <c r="X120" s="8">
        <v>9.7363172099999992E-2</v>
      </c>
      <c r="Y120" s="8">
        <v>0</v>
      </c>
      <c r="Z120" s="8">
        <v>7.5123209730000001E-2</v>
      </c>
      <c r="AA120" s="8">
        <v>3.8196920999999999E-4</v>
      </c>
      <c r="AB120" s="8">
        <v>0.49630013000000001</v>
      </c>
      <c r="AC120" s="8">
        <v>0.72859977200000003</v>
      </c>
      <c r="AD120" s="8">
        <v>15.590579999999999</v>
      </c>
      <c r="AE120" s="8">
        <v>7.29898987E-2</v>
      </c>
      <c r="AF120" s="8">
        <v>-5.0409541999999995E-3</v>
      </c>
      <c r="AG120" s="8">
        <v>1.51748312E-3</v>
      </c>
      <c r="AH120" s="8">
        <v>3.6897705999999994E-5</v>
      </c>
      <c r="AI120" s="8">
        <v>5.2185585462195945E-5</v>
      </c>
      <c r="AJ120" s="8">
        <v>4.686008662E-6</v>
      </c>
      <c r="AK120" s="8">
        <v>1.0757500199999999E-6</v>
      </c>
      <c r="AL120" s="8">
        <v>15304.752699999999</v>
      </c>
      <c r="AM120" s="8">
        <v>1278.4275599999999</v>
      </c>
      <c r="AN120" s="8">
        <v>186780.89041061397</v>
      </c>
      <c r="AO120" s="8">
        <v>204.05470789999998</v>
      </c>
      <c r="AP120" s="8">
        <v>-102.897828</v>
      </c>
      <c r="AQ120" s="8">
        <v>16559.794389999999</v>
      </c>
      <c r="AR120" s="8">
        <v>1339.8284609</v>
      </c>
      <c r="AS120" s="8">
        <v>204244.77214109391</v>
      </c>
      <c r="AT120" s="8">
        <v>221.46159046999998</v>
      </c>
      <c r="AU120" s="8">
        <v>-91.360798799999998</v>
      </c>
      <c r="AV120" s="8">
        <v>16266.171799999998</v>
      </c>
      <c r="AW120" s="8">
        <v>1304.4118599999999</v>
      </c>
      <c r="AX120" s="8">
        <v>204242.3400106139</v>
      </c>
      <c r="AY120" s="8">
        <v>208.99172489999998</v>
      </c>
      <c r="AZ120" s="8">
        <v>-97.700968000000003</v>
      </c>
      <c r="BA120" s="8">
        <v>293.62259</v>
      </c>
      <c r="BB120" s="8">
        <v>35.416600899999999</v>
      </c>
      <c r="BC120" s="8">
        <v>2.4321304800000001</v>
      </c>
      <c r="BD120" s="8">
        <v>12.469865569999998</v>
      </c>
      <c r="BE120" s="8">
        <v>6.3401691999999992</v>
      </c>
    </row>
    <row r="121" spans="1:57" ht="15.3" x14ac:dyDescent="0.7">
      <c r="A121" s="9" t="s">
        <v>108</v>
      </c>
      <c r="B121" t="s">
        <v>140</v>
      </c>
      <c r="C121" t="s">
        <v>130</v>
      </c>
      <c r="D121" t="s">
        <v>131</v>
      </c>
      <c r="E121" s="6">
        <v>354.56700000000001</v>
      </c>
      <c r="F121" s="7">
        <v>0</v>
      </c>
      <c r="G121" s="7">
        <v>6</v>
      </c>
      <c r="H121" s="8">
        <v>131.18978999999999</v>
      </c>
      <c r="I121" s="8">
        <v>12.61194819</v>
      </c>
      <c r="J121" s="8">
        <v>1141.0320627000001</v>
      </c>
      <c r="K121" s="8">
        <v>1.8621858839999998</v>
      </c>
      <c r="L121" s="8">
        <v>-1.5600948000000001</v>
      </c>
      <c r="M121" s="8">
        <v>7.1622533999999995E-6</v>
      </c>
      <c r="N121" s="8">
        <v>1.8792051E-7</v>
      </c>
      <c r="O121" s="8">
        <v>3.9468838345199998E-5</v>
      </c>
      <c r="P121" s="8">
        <v>3.1696162397999999E-11</v>
      </c>
      <c r="Q121" s="8">
        <v>7.8359306999999989E-12</v>
      </c>
      <c r="R121" s="8">
        <v>1.9075704600000001</v>
      </c>
      <c r="S121" s="8">
        <v>8.6017954199999996E-2</v>
      </c>
      <c r="T121" s="8">
        <v>4.4675441999999999</v>
      </c>
      <c r="U121" s="8">
        <v>2.3507792100000001E-2</v>
      </c>
      <c r="V121" s="8">
        <v>-1.0601553300000001E-3</v>
      </c>
      <c r="W121" s="8">
        <v>0.18650224200000001</v>
      </c>
      <c r="X121" s="8">
        <v>1.3285625489999999E-2</v>
      </c>
      <c r="Y121" s="8">
        <v>0</v>
      </c>
      <c r="Z121" s="8">
        <v>1.0250886537000001E-2</v>
      </c>
      <c r="AA121" s="8">
        <v>5.2121349000000006E-5</v>
      </c>
      <c r="AB121" s="8">
        <v>6.7722297000000001E-2</v>
      </c>
      <c r="AC121" s="8">
        <v>9.9420586800000016E-2</v>
      </c>
      <c r="AD121" s="8">
        <v>2.127402</v>
      </c>
      <c r="AE121" s="8">
        <v>9.9597870300000002E-3</v>
      </c>
      <c r="AF121" s="8">
        <v>-6.8785998000000007E-4</v>
      </c>
      <c r="AG121" s="8">
        <v>2.0706712800000002E-4</v>
      </c>
      <c r="AH121" s="8">
        <v>5.0348513999999997E-6</v>
      </c>
      <c r="AI121" s="8">
        <v>7.1209486038009231E-6</v>
      </c>
      <c r="AJ121" s="8">
        <v>6.3942612780000005E-7</v>
      </c>
      <c r="AK121" s="8">
        <v>1.4679073800000001E-7</v>
      </c>
      <c r="AL121" s="8">
        <v>2088.3996299999999</v>
      </c>
      <c r="AM121" s="8">
        <v>174.44696400000001</v>
      </c>
      <c r="AN121" s="8">
        <v>25487.059482156597</v>
      </c>
      <c r="AO121" s="8">
        <v>27.844146510000002</v>
      </c>
      <c r="AP121" s="8">
        <v>-14.040853200000001</v>
      </c>
      <c r="AQ121" s="8">
        <v>2259.655491</v>
      </c>
      <c r="AR121" s="8">
        <v>182.82538221000001</v>
      </c>
      <c r="AS121" s="8">
        <v>27870.081596868593</v>
      </c>
      <c r="AT121" s="8">
        <v>30.219390842999999</v>
      </c>
      <c r="AU121" s="8">
        <v>-12.466575720000002</v>
      </c>
      <c r="AV121" s="8">
        <v>2219.5894199999998</v>
      </c>
      <c r="AW121" s="8">
        <v>177.99263400000001</v>
      </c>
      <c r="AX121" s="8">
        <v>27869.749722156594</v>
      </c>
      <c r="AY121" s="8">
        <v>28.517823809999999</v>
      </c>
      <c r="AZ121" s="8">
        <v>-13.3317192</v>
      </c>
      <c r="BA121" s="8">
        <v>40.066071000000001</v>
      </c>
      <c r="BB121" s="8">
        <v>4.8327482100000001</v>
      </c>
      <c r="BC121" s="8">
        <v>0.33187471200000007</v>
      </c>
      <c r="BD121" s="8">
        <v>1.7015670329999999</v>
      </c>
      <c r="BE121" s="8">
        <v>0.86514347999999996</v>
      </c>
    </row>
    <row r="122" spans="1:57" ht="15.3" x14ac:dyDescent="0.7">
      <c r="A122" s="9" t="s">
        <v>108</v>
      </c>
      <c r="B122" t="s">
        <v>144</v>
      </c>
      <c r="C122" t="s">
        <v>130</v>
      </c>
      <c r="D122" t="s">
        <v>131</v>
      </c>
      <c r="E122" s="6">
        <v>627.15200000000004</v>
      </c>
      <c r="F122" s="7">
        <v>0</v>
      </c>
      <c r="G122" s="7">
        <v>6</v>
      </c>
      <c r="H122" s="8">
        <v>232.04624000000001</v>
      </c>
      <c r="I122" s="8">
        <v>22.307796639999999</v>
      </c>
      <c r="J122" s="8">
        <v>2018.2378512</v>
      </c>
      <c r="K122" s="8">
        <v>3.2938023040000002</v>
      </c>
      <c r="L122" s="8">
        <v>-2.7594688000000005</v>
      </c>
      <c r="M122" s="8">
        <v>1.26684704E-5</v>
      </c>
      <c r="N122" s="8">
        <v>3.3239056000000005E-7</v>
      </c>
      <c r="O122" s="8">
        <v>6.9811801171200006E-5</v>
      </c>
      <c r="P122" s="8">
        <v>5.6063625888000001E-11</v>
      </c>
      <c r="Q122" s="8">
        <v>1.38600592E-11</v>
      </c>
      <c r="R122" s="8">
        <v>3.3740777600000005</v>
      </c>
      <c r="S122" s="8">
        <v>0.15214707520000001</v>
      </c>
      <c r="T122" s="8">
        <v>7.9021151999999999</v>
      </c>
      <c r="U122" s="8">
        <v>4.1580177600000004E-2</v>
      </c>
      <c r="V122" s="8">
        <v>-1.8751844800000003E-3</v>
      </c>
      <c r="W122" s="8">
        <v>0.32988195200000003</v>
      </c>
      <c r="X122" s="8">
        <v>2.3499385439999999E-2</v>
      </c>
      <c r="Y122" s="8">
        <v>0</v>
      </c>
      <c r="Z122" s="8">
        <v>1.8131591472000001E-2</v>
      </c>
      <c r="AA122" s="8">
        <v>9.2191344000000007E-5</v>
      </c>
      <c r="AB122" s="8">
        <v>0.11978603200000001</v>
      </c>
      <c r="AC122" s="8">
        <v>0.17585342080000005</v>
      </c>
      <c r="AD122" s="8">
        <v>3.7629120000000005</v>
      </c>
      <c r="AE122" s="8">
        <v>1.761669968E-2</v>
      </c>
      <c r="AF122" s="8">
        <v>-1.2166748800000002E-3</v>
      </c>
      <c r="AG122" s="8">
        <v>3.6625676800000005E-4</v>
      </c>
      <c r="AH122" s="8">
        <v>8.9055583999999998E-6</v>
      </c>
      <c r="AI122" s="8">
        <v>1.2595411188212544E-5</v>
      </c>
      <c r="AJ122" s="8">
        <v>1.1310059168000001E-6</v>
      </c>
      <c r="AK122" s="8">
        <v>2.5964092800000005E-7</v>
      </c>
      <c r="AL122" s="8">
        <v>3693.9252799999999</v>
      </c>
      <c r="AM122" s="8">
        <v>308.558784</v>
      </c>
      <c r="AN122" s="8">
        <v>45081.071640489601</v>
      </c>
      <c r="AO122" s="8">
        <v>49.250246560000008</v>
      </c>
      <c r="AP122" s="8">
        <v>-24.835219200000004</v>
      </c>
      <c r="AQ122" s="8">
        <v>3996.8396960000005</v>
      </c>
      <c r="AR122" s="8">
        <v>323.37838576000001</v>
      </c>
      <c r="AS122" s="8">
        <v>49296.120094761587</v>
      </c>
      <c r="AT122" s="8">
        <v>53.451537808000005</v>
      </c>
      <c r="AU122" s="8">
        <v>-22.050664320000003</v>
      </c>
      <c r="AV122" s="8">
        <v>3925.9715200000001</v>
      </c>
      <c r="AW122" s="8">
        <v>314.83030400000001</v>
      </c>
      <c r="AX122" s="8">
        <v>49295.533080489586</v>
      </c>
      <c r="AY122" s="8">
        <v>50.441835360000006</v>
      </c>
      <c r="AZ122" s="8">
        <v>-23.580915200000003</v>
      </c>
      <c r="BA122" s="8">
        <v>70.868176000000005</v>
      </c>
      <c r="BB122" s="8">
        <v>8.5480817600000005</v>
      </c>
      <c r="BC122" s="8">
        <v>0.58701427200000011</v>
      </c>
      <c r="BD122" s="8">
        <v>3.0097024479999996</v>
      </c>
      <c r="BE122" s="8">
        <v>1.5302508800000001</v>
      </c>
    </row>
    <row r="123" spans="1:57" ht="15.3" x14ac:dyDescent="0.7">
      <c r="A123" s="9" t="s">
        <v>108</v>
      </c>
      <c r="B123" t="s">
        <v>147</v>
      </c>
      <c r="C123" t="s">
        <v>130</v>
      </c>
      <c r="D123" t="s">
        <v>131</v>
      </c>
      <c r="E123" s="6">
        <v>229.339</v>
      </c>
      <c r="F123" s="7">
        <v>0</v>
      </c>
      <c r="G123" s="7">
        <v>6</v>
      </c>
      <c r="H123" s="8">
        <v>84.855429999999998</v>
      </c>
      <c r="I123" s="8">
        <v>8.15758823</v>
      </c>
      <c r="J123" s="8">
        <v>738.03583590000005</v>
      </c>
      <c r="K123" s="8">
        <v>1.2044884279999999</v>
      </c>
      <c r="L123" s="8">
        <v>-1.0090916000000001</v>
      </c>
      <c r="M123" s="8">
        <v>4.6326478000000001E-6</v>
      </c>
      <c r="N123" s="8">
        <v>1.2154966999999999E-7</v>
      </c>
      <c r="O123" s="8">
        <v>2.55290083884E-5</v>
      </c>
      <c r="P123" s="8">
        <v>2.0501530566E-11</v>
      </c>
      <c r="Q123" s="8">
        <v>5.0683918999999999E-12</v>
      </c>
      <c r="R123" s="8">
        <v>1.2338438200000001</v>
      </c>
      <c r="S123" s="8">
        <v>5.56376414E-2</v>
      </c>
      <c r="T123" s="8">
        <v>2.8896714000000001</v>
      </c>
      <c r="U123" s="8">
        <v>1.52051757E-2</v>
      </c>
      <c r="V123" s="8">
        <v>-6.8572361000000001E-4</v>
      </c>
      <c r="W123" s="8">
        <v>0.12063231399999999</v>
      </c>
      <c r="X123" s="8">
        <v>8.5933323299999999E-3</v>
      </c>
      <c r="Y123" s="8">
        <v>0</v>
      </c>
      <c r="Z123" s="8">
        <v>6.630419829E-3</v>
      </c>
      <c r="AA123" s="8">
        <v>3.3712833000000004E-5</v>
      </c>
      <c r="AB123" s="8">
        <v>4.3803749000000003E-2</v>
      </c>
      <c r="AC123" s="8">
        <v>6.4306655600000012E-2</v>
      </c>
      <c r="AD123" s="8">
        <v>1.3760340000000002</v>
      </c>
      <c r="AE123" s="8">
        <v>6.4421325100000003E-3</v>
      </c>
      <c r="AF123" s="8">
        <v>-4.4491765999999999E-4</v>
      </c>
      <c r="AG123" s="8">
        <v>1.3393397600000001E-4</v>
      </c>
      <c r="AH123" s="8">
        <v>3.2566138E-6</v>
      </c>
      <c r="AI123" s="8">
        <v>4.6059312678481081E-6</v>
      </c>
      <c r="AJ123" s="8">
        <v>4.1358995259999999E-7</v>
      </c>
      <c r="AK123" s="8">
        <v>9.4946346000000006E-8</v>
      </c>
      <c r="AL123" s="8">
        <v>1350.8067099999998</v>
      </c>
      <c r="AM123" s="8">
        <v>112.834788</v>
      </c>
      <c r="AN123" s="8">
        <v>16485.3941133222</v>
      </c>
      <c r="AO123" s="8">
        <v>18.009991670000002</v>
      </c>
      <c r="AP123" s="8">
        <v>-9.0818244000000004</v>
      </c>
      <c r="AQ123" s="8">
        <v>1461.5774470000001</v>
      </c>
      <c r="AR123" s="8">
        <v>118.25406857</v>
      </c>
      <c r="AS123" s="8">
        <v>18026.766854626196</v>
      </c>
      <c r="AT123" s="8">
        <v>19.546333631</v>
      </c>
      <c r="AU123" s="8">
        <v>-8.06355924</v>
      </c>
      <c r="AV123" s="8">
        <v>1435.6621399999999</v>
      </c>
      <c r="AW123" s="8">
        <v>115.12817800000001</v>
      </c>
      <c r="AX123" s="8">
        <v>18026.552193322197</v>
      </c>
      <c r="AY123" s="8">
        <v>18.445735769999999</v>
      </c>
      <c r="AZ123" s="8">
        <v>-8.6231463999999995</v>
      </c>
      <c r="BA123" s="8">
        <v>25.915307000000002</v>
      </c>
      <c r="BB123" s="8">
        <v>3.1258905700000001</v>
      </c>
      <c r="BC123" s="8">
        <v>0.21466130400000005</v>
      </c>
      <c r="BD123" s="8">
        <v>1.1005978609999998</v>
      </c>
      <c r="BE123" s="8">
        <v>0.55958715999999997</v>
      </c>
    </row>
    <row r="124" spans="1:57" ht="15.3" x14ac:dyDescent="0.7">
      <c r="A124" s="9" t="s">
        <v>108</v>
      </c>
      <c r="B124" t="s">
        <v>150</v>
      </c>
      <c r="C124" t="s">
        <v>130</v>
      </c>
      <c r="D124" t="s">
        <v>131</v>
      </c>
      <c r="E124" s="6">
        <v>350.61</v>
      </c>
      <c r="F124" s="7">
        <v>0</v>
      </c>
      <c r="G124" s="7">
        <v>6</v>
      </c>
      <c r="H124" s="8">
        <v>129.72570000000002</v>
      </c>
      <c r="I124" s="8">
        <v>12.471197699999999</v>
      </c>
      <c r="J124" s="8">
        <v>1128.298041</v>
      </c>
      <c r="K124" s="8">
        <v>1.84140372</v>
      </c>
      <c r="L124" s="8">
        <v>-1.5426840000000002</v>
      </c>
      <c r="M124" s="8">
        <v>7.0823220000000001E-6</v>
      </c>
      <c r="N124" s="8">
        <v>1.8582330000000001E-7</v>
      </c>
      <c r="O124" s="8">
        <v>3.9028362515999993E-5</v>
      </c>
      <c r="P124" s="8">
        <v>3.1342430340000001E-11</v>
      </c>
      <c r="Q124" s="8">
        <v>7.7484809999999995E-12</v>
      </c>
      <c r="R124" s="8">
        <v>1.8862818000000001</v>
      </c>
      <c r="S124" s="8">
        <v>8.5057986000000002E-2</v>
      </c>
      <c r="T124" s="8">
        <v>4.4176859999999998</v>
      </c>
      <c r="U124" s="8">
        <v>2.3245443000000001E-2</v>
      </c>
      <c r="V124" s="8">
        <v>-1.0483239000000002E-3</v>
      </c>
      <c r="W124" s="8">
        <v>0.18442085999999999</v>
      </c>
      <c r="X124" s="8">
        <v>1.31373567E-2</v>
      </c>
      <c r="Y124" s="8">
        <v>0</v>
      </c>
      <c r="Z124" s="8">
        <v>1.013648571E-2</v>
      </c>
      <c r="AA124" s="8">
        <v>5.1539670000000002E-5</v>
      </c>
      <c r="AB124" s="8">
        <v>6.6966510000000007E-2</v>
      </c>
      <c r="AC124" s="8">
        <v>9.8311044000000014E-2</v>
      </c>
      <c r="AD124" s="8">
        <v>2.1036600000000001</v>
      </c>
      <c r="AE124" s="8">
        <v>9.8486349000000001E-3</v>
      </c>
      <c r="AF124" s="8">
        <v>-6.8018340000000003E-4</v>
      </c>
      <c r="AG124" s="8">
        <v>2.0475624000000002E-4</v>
      </c>
      <c r="AH124" s="8">
        <v>4.9786620000000005E-6</v>
      </c>
      <c r="AI124" s="8">
        <v>7.0414781690869184E-6</v>
      </c>
      <c r="AJ124" s="8">
        <v>6.3229007400000006E-7</v>
      </c>
      <c r="AK124" s="8">
        <v>1.4515254E-7</v>
      </c>
      <c r="AL124" s="8">
        <v>2065.0929000000001</v>
      </c>
      <c r="AM124" s="8">
        <v>172.50012000000001</v>
      </c>
      <c r="AN124" s="8">
        <v>25202.621577977996</v>
      </c>
      <c r="AO124" s="8">
        <v>27.533403300000003</v>
      </c>
      <c r="AP124" s="8">
        <v>-13.884156000000001</v>
      </c>
      <c r="AQ124" s="8">
        <v>2234.4375300000002</v>
      </c>
      <c r="AR124" s="8">
        <v>180.78503430000001</v>
      </c>
      <c r="AS124" s="8">
        <v>27559.048948937991</v>
      </c>
      <c r="AT124" s="8">
        <v>29.882139690000002</v>
      </c>
      <c r="AU124" s="8">
        <v>-12.327447600000001</v>
      </c>
      <c r="AV124" s="8">
        <v>2194.8186000000001</v>
      </c>
      <c r="AW124" s="8">
        <v>176.00622000000001</v>
      </c>
      <c r="AX124" s="8">
        <v>27558.720777977989</v>
      </c>
      <c r="AY124" s="8">
        <v>28.1995623</v>
      </c>
      <c r="AZ124" s="8">
        <v>-13.182936000000002</v>
      </c>
      <c r="BA124" s="8">
        <v>39.618930000000006</v>
      </c>
      <c r="BB124" s="8">
        <v>4.7788143000000005</v>
      </c>
      <c r="BC124" s="8">
        <v>0.32817096000000001</v>
      </c>
      <c r="BD124" s="8">
        <v>1.6825773899999998</v>
      </c>
      <c r="BE124" s="8">
        <v>0.85548840000000004</v>
      </c>
    </row>
    <row r="125" spans="1:57" ht="15.3" x14ac:dyDescent="0.7">
      <c r="A125" s="9" t="s">
        <v>108</v>
      </c>
      <c r="B125" t="s">
        <v>152</v>
      </c>
      <c r="C125" t="s">
        <v>130</v>
      </c>
      <c r="D125" t="s">
        <v>131</v>
      </c>
      <c r="E125" s="6">
        <v>431.03300000000002</v>
      </c>
      <c r="F125" s="7">
        <v>0</v>
      </c>
      <c r="G125" s="7">
        <v>6</v>
      </c>
      <c r="H125" s="8">
        <v>159.48221000000001</v>
      </c>
      <c r="I125" s="8">
        <v>15.331843809999999</v>
      </c>
      <c r="J125" s="8">
        <v>1387.1072973000003</v>
      </c>
      <c r="K125" s="8">
        <v>2.2637853159999999</v>
      </c>
      <c r="L125" s="8">
        <v>-1.8965452000000003</v>
      </c>
      <c r="M125" s="8">
        <v>8.7068665999999996E-6</v>
      </c>
      <c r="N125" s="8">
        <v>2.2844749000000001E-7</v>
      </c>
      <c r="O125" s="8">
        <v>4.7980697014800001E-5</v>
      </c>
      <c r="P125" s="8">
        <v>3.8531764001999999E-11</v>
      </c>
      <c r="Q125" s="8">
        <v>9.5258292999999996E-12</v>
      </c>
      <c r="R125" s="8">
        <v>2.31895754</v>
      </c>
      <c r="S125" s="8">
        <v>0.10456860579999999</v>
      </c>
      <c r="T125" s="8">
        <v>5.4310157999999999</v>
      </c>
      <c r="U125" s="8">
        <v>2.85774879E-2</v>
      </c>
      <c r="V125" s="8">
        <v>-1.2887886700000001E-3</v>
      </c>
      <c r="W125" s="8">
        <v>0.22672335800000001</v>
      </c>
      <c r="X125" s="8">
        <v>1.6150806510000001E-2</v>
      </c>
      <c r="Y125" s="8">
        <v>0</v>
      </c>
      <c r="Z125" s="8">
        <v>1.2461595063000002E-2</v>
      </c>
      <c r="AA125" s="8">
        <v>6.3361851000000007E-5</v>
      </c>
      <c r="AB125" s="8">
        <v>8.2327303000000004E-2</v>
      </c>
      <c r="AC125" s="8">
        <v>0.12086165320000002</v>
      </c>
      <c r="AD125" s="8">
        <v>2.5861980000000004</v>
      </c>
      <c r="AE125" s="8">
        <v>1.2107716970000001E-2</v>
      </c>
      <c r="AF125" s="8">
        <v>-8.3620402000000003E-4</v>
      </c>
      <c r="AG125" s="8">
        <v>2.5172327200000003E-4</v>
      </c>
      <c r="AH125" s="8">
        <v>6.1206686000000001E-6</v>
      </c>
      <c r="AI125" s="8">
        <v>8.6566540020422765E-6</v>
      </c>
      <c r="AJ125" s="8">
        <v>7.7732491220000005E-7</v>
      </c>
      <c r="AK125" s="8">
        <v>1.78447662E-7</v>
      </c>
      <c r="AL125" s="8">
        <v>2538.7843699999999</v>
      </c>
      <c r="AM125" s="8">
        <v>212.06823600000001</v>
      </c>
      <c r="AN125" s="8">
        <v>30983.6045367234</v>
      </c>
      <c r="AO125" s="8">
        <v>33.849021490000005</v>
      </c>
      <c r="AP125" s="8">
        <v>-17.068906800000001</v>
      </c>
      <c r="AQ125" s="8">
        <v>2746.973309</v>
      </c>
      <c r="AR125" s="8">
        <v>222.25354579000003</v>
      </c>
      <c r="AS125" s="8">
        <v>33880.549743611395</v>
      </c>
      <c r="AT125" s="8">
        <v>36.736511557</v>
      </c>
      <c r="AU125" s="8">
        <v>-15.155120280000002</v>
      </c>
      <c r="AV125" s="8">
        <v>2698.26658</v>
      </c>
      <c r="AW125" s="8">
        <v>216.37856600000001</v>
      </c>
      <c r="AX125" s="8">
        <v>33880.146296723397</v>
      </c>
      <c r="AY125" s="8">
        <v>34.667984189999999</v>
      </c>
      <c r="AZ125" s="8">
        <v>-16.206840800000002</v>
      </c>
      <c r="BA125" s="8">
        <v>48.706729000000003</v>
      </c>
      <c r="BB125" s="8">
        <v>5.8749797900000003</v>
      </c>
      <c r="BC125" s="8">
        <v>0.40344688800000011</v>
      </c>
      <c r="BD125" s="8">
        <v>2.0685273669999997</v>
      </c>
      <c r="BE125" s="8">
        <v>1.0517205199999999</v>
      </c>
    </row>
    <row r="126" spans="1:57" ht="15.3" x14ac:dyDescent="0.7">
      <c r="A126" s="9" t="s">
        <v>108</v>
      </c>
      <c r="B126" t="s">
        <v>155</v>
      </c>
      <c r="C126" t="s">
        <v>130</v>
      </c>
      <c r="D126" t="s">
        <v>131</v>
      </c>
      <c r="E126" s="6">
        <v>5009.3249999999998</v>
      </c>
      <c r="F126" s="7">
        <v>0</v>
      </c>
      <c r="G126" s="7">
        <v>6</v>
      </c>
      <c r="H126" s="8">
        <v>1853.4502499999999</v>
      </c>
      <c r="I126" s="8">
        <v>178.18169024999997</v>
      </c>
      <c r="J126" s="8">
        <v>16120.508782499999</v>
      </c>
      <c r="K126" s="8">
        <v>26.308974899999999</v>
      </c>
      <c r="L126" s="8">
        <v>-22.041029999999999</v>
      </c>
      <c r="M126" s="8">
        <v>1.0118836499999999E-4</v>
      </c>
      <c r="N126" s="8">
        <v>2.6549422499999999E-6</v>
      </c>
      <c r="O126" s="8">
        <v>5.5761601796999987E-4</v>
      </c>
      <c r="P126" s="8">
        <v>4.4780359904999998E-10</v>
      </c>
      <c r="Q126" s="8">
        <v>1.107060825E-10</v>
      </c>
      <c r="R126" s="8">
        <v>26.9501685</v>
      </c>
      <c r="S126" s="8">
        <v>1.2152622449999999</v>
      </c>
      <c r="T126" s="8">
        <v>63.117494999999991</v>
      </c>
      <c r="U126" s="8">
        <v>0.33211824749999996</v>
      </c>
      <c r="V126" s="8">
        <v>-1.497788175E-2</v>
      </c>
      <c r="W126" s="8">
        <v>2.6349049499999997</v>
      </c>
      <c r="X126" s="8">
        <v>0.18769940774999999</v>
      </c>
      <c r="Y126" s="8">
        <v>0</v>
      </c>
      <c r="Z126" s="8">
        <v>0.14482459507500001</v>
      </c>
      <c r="AA126" s="8">
        <v>7.3637077500000002E-4</v>
      </c>
      <c r="AB126" s="8">
        <v>0.95678107499999998</v>
      </c>
      <c r="AC126" s="8">
        <v>1.4046147300000003</v>
      </c>
      <c r="AD126" s="8">
        <v>30.055949999999999</v>
      </c>
      <c r="AE126" s="8">
        <v>0.14071193925</v>
      </c>
      <c r="AF126" s="8">
        <v>-9.7180905000000001E-3</v>
      </c>
      <c r="AG126" s="8">
        <v>2.9254458000000003E-3</v>
      </c>
      <c r="AH126" s="8">
        <v>7.1132414999999991E-5</v>
      </c>
      <c r="AI126" s="8">
        <v>1.0060481055691888E-4</v>
      </c>
      <c r="AJ126" s="8">
        <v>9.0338167049999997E-6</v>
      </c>
      <c r="AK126" s="8">
        <v>2.07386055E-6</v>
      </c>
      <c r="AL126" s="8">
        <v>29504.924249999996</v>
      </c>
      <c r="AM126" s="8">
        <v>2464.5879</v>
      </c>
      <c r="AN126" s="8">
        <v>360081.35060638492</v>
      </c>
      <c r="AO126" s="8">
        <v>393.38229224999998</v>
      </c>
      <c r="AP126" s="8">
        <v>-198.36927</v>
      </c>
      <c r="AQ126" s="8">
        <v>31924.428225</v>
      </c>
      <c r="AR126" s="8">
        <v>2582.95824975</v>
      </c>
      <c r="AS126" s="8">
        <v>393748.70333458483</v>
      </c>
      <c r="AT126" s="8">
        <v>426.93976042499997</v>
      </c>
      <c r="AU126" s="8">
        <v>-176.12786700000001</v>
      </c>
      <c r="AV126" s="8">
        <v>31358.374499999998</v>
      </c>
      <c r="AW126" s="8">
        <v>2514.6811499999999</v>
      </c>
      <c r="AX126" s="8">
        <v>393744.01460638485</v>
      </c>
      <c r="AY126" s="8">
        <v>402.90000974999998</v>
      </c>
      <c r="AZ126" s="8">
        <v>-188.35061999999999</v>
      </c>
      <c r="BA126" s="8">
        <v>566.05372499999999</v>
      </c>
      <c r="BB126" s="8">
        <v>68.277099749999991</v>
      </c>
      <c r="BC126" s="8">
        <v>4.6887281999999999</v>
      </c>
      <c r="BD126" s="8">
        <v>24.039750674999997</v>
      </c>
      <c r="BE126" s="8">
        <v>12.222752999999999</v>
      </c>
    </row>
    <row r="127" spans="1:57" ht="15.3" x14ac:dyDescent="0.7">
      <c r="A127" s="9" t="s">
        <v>108</v>
      </c>
      <c r="B127" t="s">
        <v>160</v>
      </c>
      <c r="C127" t="s">
        <v>130</v>
      </c>
      <c r="D127" t="s">
        <v>131</v>
      </c>
      <c r="E127" s="6">
        <v>160.70400000000001</v>
      </c>
      <c r="F127" s="7">
        <v>0</v>
      </c>
      <c r="G127" s="7">
        <v>6</v>
      </c>
      <c r="H127" s="8">
        <v>59.460480000000004</v>
      </c>
      <c r="I127" s="8">
        <v>5.7162412800000002</v>
      </c>
      <c r="J127" s="8">
        <v>517.16154240000003</v>
      </c>
      <c r="K127" s="8">
        <v>0.84401740800000002</v>
      </c>
      <c r="L127" s="8">
        <v>-0.7070976000000001</v>
      </c>
      <c r="M127" s="8">
        <v>3.2462208E-6</v>
      </c>
      <c r="N127" s="8">
        <v>8.5173120000000003E-8</v>
      </c>
      <c r="O127" s="8">
        <v>1.78888621824E-5</v>
      </c>
      <c r="P127" s="8">
        <v>1.4365973376000001E-11</v>
      </c>
      <c r="Q127" s="8">
        <v>3.5515583999999997E-12</v>
      </c>
      <c r="R127" s="8">
        <v>0.86458752000000005</v>
      </c>
      <c r="S127" s="8">
        <v>3.8986790399999999E-2</v>
      </c>
      <c r="T127" s="8">
        <v>2.0248704000000002</v>
      </c>
      <c r="U127" s="8">
        <v>1.06546752E-2</v>
      </c>
      <c r="V127" s="8">
        <v>-4.8050496000000005E-4</v>
      </c>
      <c r="W127" s="8">
        <v>8.4530304000000001E-2</v>
      </c>
      <c r="X127" s="8">
        <v>6.0215788800000005E-3</v>
      </c>
      <c r="Y127" s="8">
        <v>0</v>
      </c>
      <c r="Z127" s="8">
        <v>4.6461133440000007E-3</v>
      </c>
      <c r="AA127" s="8">
        <v>2.3623488000000002E-5</v>
      </c>
      <c r="AB127" s="8">
        <v>3.0694464000000001E-2</v>
      </c>
      <c r="AC127" s="8">
        <v>4.5061401600000009E-2</v>
      </c>
      <c r="AD127" s="8">
        <v>0.96422400000000008</v>
      </c>
      <c r="AE127" s="8">
        <v>4.5141753599999999E-3</v>
      </c>
      <c r="AF127" s="8">
        <v>-3.1176576000000003E-4</v>
      </c>
      <c r="AG127" s="8">
        <v>9.3851136000000005E-5</v>
      </c>
      <c r="AH127" s="8">
        <v>2.2819968000000002E-6</v>
      </c>
      <c r="AI127" s="8">
        <v>3.2274998080058879E-6</v>
      </c>
      <c r="AJ127" s="8">
        <v>2.8981359360000001E-7</v>
      </c>
      <c r="AK127" s="8">
        <v>6.6531456000000002E-8</v>
      </c>
      <c r="AL127" s="8">
        <v>946.54656</v>
      </c>
      <c r="AM127" s="8">
        <v>79.066367999999997</v>
      </c>
      <c r="AN127" s="8">
        <v>11551.758643699199</v>
      </c>
      <c r="AO127" s="8">
        <v>12.620085120000001</v>
      </c>
      <c r="AP127" s="8">
        <v>-6.3638784000000008</v>
      </c>
      <c r="AQ127" s="8">
        <v>1024.166592</v>
      </c>
      <c r="AR127" s="8">
        <v>82.863803520000005</v>
      </c>
      <c r="AS127" s="8">
        <v>12631.839942643197</v>
      </c>
      <c r="AT127" s="8">
        <v>13.696641216</v>
      </c>
      <c r="AU127" s="8">
        <v>-5.6503526400000013</v>
      </c>
      <c r="AV127" s="8">
        <v>1006.00704</v>
      </c>
      <c r="AW127" s="8">
        <v>80.673408000000009</v>
      </c>
      <c r="AX127" s="8">
        <v>12631.689523699197</v>
      </c>
      <c r="AY127" s="8">
        <v>12.92542272</v>
      </c>
      <c r="AZ127" s="8">
        <v>-6.0424704000000009</v>
      </c>
      <c r="BA127" s="8">
        <v>18.159552000000001</v>
      </c>
      <c r="BB127" s="8">
        <v>2.19039552</v>
      </c>
      <c r="BC127" s="8">
        <v>0.15041894400000003</v>
      </c>
      <c r="BD127" s="8">
        <v>0.77121849599999992</v>
      </c>
      <c r="BE127" s="8">
        <v>0.39211775999999998</v>
      </c>
    </row>
    <row r="128" spans="1:57" ht="15.3" x14ac:dyDescent="0.7">
      <c r="A128" s="9" t="s">
        <v>171</v>
      </c>
      <c r="B128" t="s">
        <v>172</v>
      </c>
      <c r="C128" t="s">
        <v>130</v>
      </c>
      <c r="D128" t="s">
        <v>131</v>
      </c>
      <c r="E128" s="6">
        <v>1108.152392</v>
      </c>
      <c r="F128" s="7">
        <v>0</v>
      </c>
      <c r="G128" s="7">
        <v>6</v>
      </c>
      <c r="H128" s="8">
        <v>410.01638503999999</v>
      </c>
      <c r="I128" s="8">
        <v>39.416980583439994</v>
      </c>
      <c r="J128" s="8">
        <v>3566.1452126951999</v>
      </c>
      <c r="K128" s="8">
        <v>5.8200163627839991</v>
      </c>
      <c r="L128" s="8">
        <v>-4.8758705247999998</v>
      </c>
      <c r="M128" s="8">
        <v>2.2384678318399999E-5</v>
      </c>
      <c r="N128" s="8">
        <v>5.8732076776000002E-7</v>
      </c>
      <c r="O128" s="8">
        <v>1.2335464840691518E-4</v>
      </c>
      <c r="P128" s="8">
        <v>9.9062174930447992E-11</v>
      </c>
      <c r="Q128" s="8">
        <v>2.4490167863199999E-11</v>
      </c>
      <c r="R128" s="8">
        <v>5.9618598689600004</v>
      </c>
      <c r="S128" s="8">
        <v>0.26883777029919997</v>
      </c>
      <c r="T128" s="8">
        <v>13.962720139199998</v>
      </c>
      <c r="U128" s="8">
        <v>7.34705035896E-2</v>
      </c>
      <c r="V128" s="8">
        <v>-3.3133756520800002E-3</v>
      </c>
      <c r="W128" s="8">
        <v>0.58288815819200002</v>
      </c>
      <c r="X128" s="8">
        <v>4.1522470128239994E-2</v>
      </c>
      <c r="Y128" s="8">
        <v>0</v>
      </c>
      <c r="Z128" s="8">
        <v>3.2037793805112E-2</v>
      </c>
      <c r="AA128" s="8">
        <v>1.6289840162400001E-4</v>
      </c>
      <c r="AB128" s="8">
        <v>0.21165710687200001</v>
      </c>
      <c r="AC128" s="8">
        <v>0.31072593071680005</v>
      </c>
      <c r="AD128" s="8">
        <v>6.6489143520000002</v>
      </c>
      <c r="AE128" s="8">
        <v>3.1128000691279998E-2</v>
      </c>
      <c r="AF128" s="8">
        <v>-2.14981564048E-3</v>
      </c>
      <c r="AG128" s="8">
        <v>6.4716099692800004E-4</v>
      </c>
      <c r="AH128" s="8">
        <v>1.57357639664E-5</v>
      </c>
      <c r="AI128" s="8">
        <v>2.2255585625879038E-5</v>
      </c>
      <c r="AJ128" s="8">
        <v>1.9984420237327998E-6</v>
      </c>
      <c r="AK128" s="8">
        <v>4.58775090288E-7</v>
      </c>
      <c r="AL128" s="8">
        <v>6527.0175888799995</v>
      </c>
      <c r="AM128" s="8">
        <v>545.21097686399992</v>
      </c>
      <c r="AN128" s="8">
        <v>79656.442732115829</v>
      </c>
      <c r="AO128" s="8">
        <v>87.023207343760006</v>
      </c>
      <c r="AP128" s="8">
        <v>-43.882834723200006</v>
      </c>
      <c r="AQ128" s="8">
        <v>7062.2551942159998</v>
      </c>
      <c r="AR128" s="8">
        <v>571.39661788696003</v>
      </c>
      <c r="AS128" s="8">
        <v>87104.264036994733</v>
      </c>
      <c r="AT128" s="8">
        <v>94.446720217767989</v>
      </c>
      <c r="AU128" s="8">
        <v>-38.96263810272</v>
      </c>
      <c r="AV128" s="8">
        <v>6937.0339739199999</v>
      </c>
      <c r="AW128" s="8">
        <v>556.29250078400003</v>
      </c>
      <c r="AX128" s="8">
        <v>87103.226806355815</v>
      </c>
      <c r="AY128" s="8">
        <v>89.12869688856</v>
      </c>
      <c r="AZ128" s="8">
        <v>-41.666529939200004</v>
      </c>
      <c r="BA128" s="8">
        <v>125.221220296</v>
      </c>
      <c r="BB128" s="8">
        <v>15.10411710296</v>
      </c>
      <c r="BC128" s="8">
        <v>1.0372306389120001</v>
      </c>
      <c r="BD128" s="8">
        <v>5.3180233292079988</v>
      </c>
      <c r="BE128" s="8">
        <v>2.70389183648</v>
      </c>
    </row>
    <row r="129" spans="1:57" ht="15.3" x14ac:dyDescent="0.7">
      <c r="A129" s="9" t="s">
        <v>178</v>
      </c>
      <c r="B129" t="s">
        <v>190</v>
      </c>
      <c r="C129" t="s">
        <v>130</v>
      </c>
      <c r="D129" t="s">
        <v>131</v>
      </c>
      <c r="E129" s="6">
        <v>3501.444</v>
      </c>
      <c r="F129" s="7">
        <v>0</v>
      </c>
      <c r="G129" s="7">
        <v>6</v>
      </c>
      <c r="H129" s="8">
        <v>1295.5342800000001</v>
      </c>
      <c r="I129" s="8">
        <v>124.54636307999999</v>
      </c>
      <c r="J129" s="8">
        <v>11267.996936400001</v>
      </c>
      <c r="K129" s="8">
        <v>18.389583887999997</v>
      </c>
      <c r="L129" s="8">
        <v>-15.406353600000001</v>
      </c>
      <c r="M129" s="8">
        <v>7.0729168799999999E-5</v>
      </c>
      <c r="N129" s="8">
        <v>1.8557653200000001E-6</v>
      </c>
      <c r="O129" s="8">
        <v>3.8976533972639999E-4</v>
      </c>
      <c r="P129" s="8">
        <v>3.1300808493599999E-10</v>
      </c>
      <c r="Q129" s="8">
        <v>7.7381912399999988E-11</v>
      </c>
      <c r="R129" s="8">
        <v>18.83776872</v>
      </c>
      <c r="S129" s="8">
        <v>0.84945031439999996</v>
      </c>
      <c r="T129" s="8">
        <v>44.1181944</v>
      </c>
      <c r="U129" s="8">
        <v>0.23214573719999998</v>
      </c>
      <c r="V129" s="8">
        <v>-1.046931756E-2</v>
      </c>
      <c r="W129" s="8">
        <v>1.8417595439999999</v>
      </c>
      <c r="X129" s="8">
        <v>0.13119910667999998</v>
      </c>
      <c r="Y129" s="8">
        <v>0</v>
      </c>
      <c r="Z129" s="8">
        <v>0.101230247484</v>
      </c>
      <c r="AA129" s="8">
        <v>5.1471226799999997E-4</v>
      </c>
      <c r="AB129" s="8">
        <v>0.66877580400000003</v>
      </c>
      <c r="AC129" s="8">
        <v>0.98180489760000011</v>
      </c>
      <c r="AD129" s="8">
        <v>21.008664</v>
      </c>
      <c r="AE129" s="8">
        <v>9.8355561960000004E-2</v>
      </c>
      <c r="AF129" s="8">
        <v>-6.7928013600000005E-3</v>
      </c>
      <c r="AG129" s="8">
        <v>2.0448432960000003E-3</v>
      </c>
      <c r="AH129" s="8">
        <v>4.9720504799999996E-5</v>
      </c>
      <c r="AI129" s="8">
        <v>7.0321272885201164E-5</v>
      </c>
      <c r="AJ129" s="8">
        <v>6.3145041095999999E-6</v>
      </c>
      <c r="AK129" s="8">
        <v>1.449597816E-6</v>
      </c>
      <c r="AL129" s="8">
        <v>20623.505159999997</v>
      </c>
      <c r="AM129" s="8">
        <v>1722.710448</v>
      </c>
      <c r="AN129" s="8">
        <v>251691.53221095118</v>
      </c>
      <c r="AO129" s="8">
        <v>274.96839732000001</v>
      </c>
      <c r="AP129" s="8">
        <v>-138.65718240000001</v>
      </c>
      <c r="AQ129" s="8">
        <v>22314.702612000001</v>
      </c>
      <c r="AR129" s="8">
        <v>1805.44956972</v>
      </c>
      <c r="AS129" s="8">
        <v>275224.51324253512</v>
      </c>
      <c r="AT129" s="8">
        <v>298.42457067599997</v>
      </c>
      <c r="AU129" s="8">
        <v>-123.11077104000002</v>
      </c>
      <c r="AV129" s="8">
        <v>21919.03944</v>
      </c>
      <c r="AW129" s="8">
        <v>1757.724888</v>
      </c>
      <c r="AX129" s="8">
        <v>275221.23589095112</v>
      </c>
      <c r="AY129" s="8">
        <v>281.62114092000002</v>
      </c>
      <c r="AZ129" s="8">
        <v>-131.6542944</v>
      </c>
      <c r="BA129" s="8">
        <v>395.66317200000003</v>
      </c>
      <c r="BB129" s="8">
        <v>47.72468172</v>
      </c>
      <c r="BC129" s="8">
        <v>3.2773515840000007</v>
      </c>
      <c r="BD129" s="8">
        <v>16.803429755999996</v>
      </c>
      <c r="BE129" s="8">
        <v>8.54352336</v>
      </c>
    </row>
    <row r="130" spans="1:57" ht="15.3" x14ac:dyDescent="0.7">
      <c r="A130" s="9" t="s">
        <v>225</v>
      </c>
      <c r="B130" t="s">
        <v>103</v>
      </c>
      <c r="C130" t="s">
        <v>130</v>
      </c>
      <c r="D130" t="s">
        <v>131</v>
      </c>
      <c r="E130" s="6">
        <v>352.97800000000001</v>
      </c>
      <c r="F130" s="7">
        <v>0</v>
      </c>
      <c r="G130" s="7">
        <v>6</v>
      </c>
      <c r="H130" s="8">
        <v>130.60185999999999</v>
      </c>
      <c r="I130" s="8">
        <v>12.555427459999999</v>
      </c>
      <c r="J130" s="8">
        <v>1135.9185018000001</v>
      </c>
      <c r="K130" s="8">
        <v>1.8538404559999999</v>
      </c>
      <c r="L130" s="8">
        <v>-1.5531032000000002</v>
      </c>
      <c r="M130" s="8">
        <v>7.1301555999999998E-6</v>
      </c>
      <c r="N130" s="8">
        <v>1.8707834000000002E-7</v>
      </c>
      <c r="O130" s="8">
        <v>3.9291957856799994E-5</v>
      </c>
      <c r="P130" s="8">
        <v>3.1554115331999997E-11</v>
      </c>
      <c r="Q130" s="8">
        <v>7.8008137999999995E-12</v>
      </c>
      <c r="R130" s="8">
        <v>1.8990216400000002</v>
      </c>
      <c r="S130" s="8">
        <v>8.5632462800000003E-2</v>
      </c>
      <c r="T130" s="8">
        <v>4.4475227999999998</v>
      </c>
      <c r="U130" s="8">
        <v>2.3402441400000001E-2</v>
      </c>
      <c r="V130" s="8">
        <v>-1.05540422E-3</v>
      </c>
      <c r="W130" s="8">
        <v>0.18566642799999999</v>
      </c>
      <c r="X130" s="8">
        <v>1.3226085659999999E-2</v>
      </c>
      <c r="Y130" s="8">
        <v>0</v>
      </c>
      <c r="Z130" s="8">
        <v>1.0204946958E-2</v>
      </c>
      <c r="AA130" s="8">
        <v>5.1887766000000002E-5</v>
      </c>
      <c r="AB130" s="8">
        <v>6.7418798000000002E-2</v>
      </c>
      <c r="AC130" s="8">
        <v>9.8975031200000022E-2</v>
      </c>
      <c r="AD130" s="8">
        <v>2.1178680000000001</v>
      </c>
      <c r="AE130" s="8">
        <v>9.9151520199999999E-3</v>
      </c>
      <c r="AF130" s="8">
        <v>-6.8477732000000004E-4</v>
      </c>
      <c r="AG130" s="8">
        <v>2.0613915200000003E-4</v>
      </c>
      <c r="AH130" s="8">
        <v>5.0122876000000002E-6</v>
      </c>
      <c r="AI130" s="8">
        <v>7.0890359121758153E-6</v>
      </c>
      <c r="AJ130" s="8">
        <v>6.3656052519999997E-7</v>
      </c>
      <c r="AK130" s="8">
        <v>1.4613289200000001E-7</v>
      </c>
      <c r="AL130" s="8">
        <v>2079.0404199999998</v>
      </c>
      <c r="AM130" s="8">
        <v>173.665176</v>
      </c>
      <c r="AN130" s="8">
        <v>25372.838650784397</v>
      </c>
      <c r="AO130" s="8">
        <v>27.71936234</v>
      </c>
      <c r="AP130" s="8">
        <v>-13.977928800000001</v>
      </c>
      <c r="AQ130" s="8">
        <v>2249.5287940000003</v>
      </c>
      <c r="AR130" s="8">
        <v>182.00604614000002</v>
      </c>
      <c r="AS130" s="8">
        <v>27745.181198192393</v>
      </c>
      <c r="AT130" s="8">
        <v>30.083961962</v>
      </c>
      <c r="AU130" s="8">
        <v>-12.410706480000002</v>
      </c>
      <c r="AV130" s="8">
        <v>2209.64228</v>
      </c>
      <c r="AW130" s="8">
        <v>177.19495600000002</v>
      </c>
      <c r="AX130" s="8">
        <v>27744.850810784392</v>
      </c>
      <c r="AY130" s="8">
        <v>28.390020540000002</v>
      </c>
      <c r="AZ130" s="8">
        <v>-13.2719728</v>
      </c>
      <c r="BA130" s="8">
        <v>39.886514000000005</v>
      </c>
      <c r="BB130" s="8">
        <v>4.8110901400000001</v>
      </c>
      <c r="BC130" s="8">
        <v>0.33038740800000005</v>
      </c>
      <c r="BD130" s="8">
        <v>1.6939414219999998</v>
      </c>
      <c r="BE130" s="8">
        <v>0.86126632000000003</v>
      </c>
    </row>
    <row r="131" spans="1:57" ht="15.3" x14ac:dyDescent="0.7">
      <c r="A131" s="9" t="s">
        <v>108</v>
      </c>
      <c r="B131" t="s">
        <v>119</v>
      </c>
      <c r="C131" t="s">
        <v>132</v>
      </c>
      <c r="D131" t="s">
        <v>133</v>
      </c>
      <c r="E131" s="6">
        <v>16181.440000000002</v>
      </c>
      <c r="F131" s="7">
        <v>0</v>
      </c>
      <c r="G131" s="7">
        <v>0</v>
      </c>
      <c r="H131" s="8">
        <v>4417.533120000001</v>
      </c>
      <c r="I131" s="8">
        <v>1990.3171200000002</v>
      </c>
      <c r="J131" s="8">
        <v>0</v>
      </c>
      <c r="K131" s="8">
        <v>141.74941440000003</v>
      </c>
      <c r="L131" s="8">
        <v>0</v>
      </c>
      <c r="M131" s="8">
        <v>1.8123212800000001E-4</v>
      </c>
      <c r="N131" s="8">
        <v>2.8479334400000002E-4</v>
      </c>
      <c r="O131" s="8">
        <v>0</v>
      </c>
      <c r="P131" s="8">
        <v>3.9159084800000005E-5</v>
      </c>
      <c r="Q131" s="8">
        <v>0</v>
      </c>
      <c r="R131" s="8">
        <v>13.462958080000002</v>
      </c>
      <c r="S131" s="8">
        <v>22.654016000000002</v>
      </c>
      <c r="T131" s="8">
        <v>0</v>
      </c>
      <c r="U131" s="8">
        <v>0.90130620800000005</v>
      </c>
      <c r="V131" s="8">
        <v>0</v>
      </c>
      <c r="W131" s="8">
        <v>3.7702755200000007</v>
      </c>
      <c r="X131" s="8">
        <v>3.1877436800000005</v>
      </c>
      <c r="Y131" s="8">
        <v>0</v>
      </c>
      <c r="Z131" s="8">
        <v>0.23786716800000005</v>
      </c>
      <c r="AA131" s="8">
        <v>0</v>
      </c>
      <c r="AB131" s="8">
        <v>1.1699181120000002</v>
      </c>
      <c r="AC131" s="8">
        <v>1.7961398400000004</v>
      </c>
      <c r="AD131" s="8">
        <v>0</v>
      </c>
      <c r="AE131" s="8">
        <v>0.13462958080000001</v>
      </c>
      <c r="AF131" s="8">
        <v>0</v>
      </c>
      <c r="AG131" s="8">
        <v>6.6991161600000008E-3</v>
      </c>
      <c r="AH131" s="8">
        <v>2.6699376000000005E-3</v>
      </c>
      <c r="AI131" s="8">
        <v>0</v>
      </c>
      <c r="AJ131" s="8">
        <v>2.9612035200000003E-4</v>
      </c>
      <c r="AK131" s="8">
        <v>0</v>
      </c>
      <c r="AL131" s="8">
        <v>23463.088000000003</v>
      </c>
      <c r="AM131" s="8">
        <v>24919.417600000004</v>
      </c>
      <c r="AN131" s="8">
        <v>0</v>
      </c>
      <c r="AO131" s="8">
        <v>3284.8323200000009</v>
      </c>
      <c r="AP131" s="8">
        <v>0</v>
      </c>
      <c r="AQ131" s="8">
        <v>29790.031040000005</v>
      </c>
      <c r="AR131" s="8">
        <v>26681.576416000004</v>
      </c>
      <c r="AS131" s="8">
        <v>0</v>
      </c>
      <c r="AT131" s="8">
        <v>3425.1254048000005</v>
      </c>
      <c r="AU131" s="8">
        <v>0</v>
      </c>
      <c r="AV131" s="8">
        <v>25081.232000000004</v>
      </c>
      <c r="AW131" s="8">
        <v>25728.489600000004</v>
      </c>
      <c r="AX131" s="8">
        <v>0</v>
      </c>
      <c r="AY131" s="8">
        <v>3333.3766400000004</v>
      </c>
      <c r="AZ131" s="8">
        <v>0</v>
      </c>
      <c r="BA131" s="8">
        <v>4708.7990400000008</v>
      </c>
      <c r="BB131" s="8">
        <v>953.08681600000011</v>
      </c>
      <c r="BC131" s="8">
        <v>0</v>
      </c>
      <c r="BD131" s="8">
        <v>91.748764800000004</v>
      </c>
      <c r="BE131" s="8">
        <v>0</v>
      </c>
    </row>
    <row r="132" spans="1:57" ht="15.3" x14ac:dyDescent="0.7">
      <c r="A132" s="9" t="s">
        <v>108</v>
      </c>
      <c r="B132" t="s">
        <v>155</v>
      </c>
      <c r="C132" t="s">
        <v>156</v>
      </c>
      <c r="D132" t="s">
        <v>157</v>
      </c>
      <c r="E132" s="6">
        <v>22642.487999999998</v>
      </c>
      <c r="F132" s="7">
        <v>0</v>
      </c>
      <c r="G132" s="7">
        <v>0</v>
      </c>
      <c r="H132" s="8">
        <v>5911.0919999999996</v>
      </c>
      <c r="I132" s="8">
        <v>2201.1303600000001</v>
      </c>
      <c r="J132" s="8">
        <v>0</v>
      </c>
      <c r="K132" s="8">
        <v>4538.2659300000005</v>
      </c>
      <c r="L132" s="8">
        <v>0</v>
      </c>
      <c r="M132" s="8">
        <v>3.0807810000000006E-8</v>
      </c>
      <c r="N132" s="8">
        <v>7.6556155499999999E-9</v>
      </c>
      <c r="O132" s="8">
        <v>0</v>
      </c>
      <c r="P132" s="8">
        <v>7.1485139880000009E-10</v>
      </c>
      <c r="Q132" s="8">
        <v>0</v>
      </c>
      <c r="R132" s="8">
        <v>23.819696999999998</v>
      </c>
      <c r="S132" s="8">
        <v>8.2630052999999997</v>
      </c>
      <c r="T132" s="8">
        <v>0</v>
      </c>
      <c r="U132" s="8">
        <v>5.1120927000000007</v>
      </c>
      <c r="V132" s="8">
        <v>0</v>
      </c>
      <c r="W132" s="8">
        <v>3.4815329999999998</v>
      </c>
      <c r="X132" s="8">
        <v>1.4379482699999999</v>
      </c>
      <c r="Y132" s="8">
        <v>0</v>
      </c>
      <c r="Z132" s="8">
        <v>1.10933163</v>
      </c>
      <c r="AA132" s="8">
        <v>0</v>
      </c>
      <c r="AB132" s="8">
        <v>1.8810297000000002</v>
      </c>
      <c r="AC132" s="8">
        <v>-0.47639393999999996</v>
      </c>
      <c r="AD132" s="8">
        <v>0</v>
      </c>
      <c r="AE132" s="8">
        <v>0.77896169999999987</v>
      </c>
      <c r="AF132" s="8">
        <v>0</v>
      </c>
      <c r="AG132" s="8">
        <v>2.9555459999999994E-3</v>
      </c>
      <c r="AH132" s="8">
        <v>1.35379035E-3</v>
      </c>
      <c r="AI132" s="8">
        <v>0</v>
      </c>
      <c r="AJ132" s="8">
        <v>1.094128101E-4</v>
      </c>
      <c r="AK132" s="8">
        <v>0</v>
      </c>
      <c r="AL132" s="8">
        <v>86913.09</v>
      </c>
      <c r="AM132" s="8">
        <v>29467.7955</v>
      </c>
      <c r="AN132" s="8">
        <v>0</v>
      </c>
      <c r="AO132" s="8">
        <v>22036.350600000002</v>
      </c>
      <c r="AP132" s="8">
        <v>0</v>
      </c>
      <c r="AQ132" s="8">
        <v>137508.03</v>
      </c>
      <c r="AR132" s="8">
        <v>39188.53620000001</v>
      </c>
      <c r="AS132" s="8">
        <v>0</v>
      </c>
      <c r="AT132" s="8">
        <v>24431.34474</v>
      </c>
      <c r="AU132" s="8">
        <v>0</v>
      </c>
      <c r="AV132" s="8">
        <v>87914.97</v>
      </c>
      <c r="AW132" s="8">
        <v>29818.453500000003</v>
      </c>
      <c r="AX132" s="8">
        <v>0</v>
      </c>
      <c r="AY132" s="8">
        <v>22437.102600000002</v>
      </c>
      <c r="AZ132" s="8">
        <v>0</v>
      </c>
      <c r="BA132" s="8">
        <v>49593.06</v>
      </c>
      <c r="BB132" s="8">
        <v>9370.0827000000008</v>
      </c>
      <c r="BC132" s="8">
        <v>0</v>
      </c>
      <c r="BD132" s="8">
        <v>1994.2421399999998</v>
      </c>
      <c r="BE132" s="8">
        <v>0</v>
      </c>
    </row>
    <row r="133" spans="1:57" ht="15.3" x14ac:dyDescent="0.7">
      <c r="A133" s="9" t="s">
        <v>108</v>
      </c>
      <c r="B133" t="s">
        <v>155</v>
      </c>
      <c r="C133" t="s">
        <v>158</v>
      </c>
      <c r="D133" t="s">
        <v>159</v>
      </c>
      <c r="E133" s="6">
        <v>62365.88076923076</v>
      </c>
      <c r="F133" s="7">
        <v>0</v>
      </c>
      <c r="G133" s="7">
        <v>0</v>
      </c>
      <c r="H133" s="8">
        <v>16680.994615384614</v>
      </c>
      <c r="I133" s="8">
        <v>5897.9588769230768</v>
      </c>
      <c r="J133" s="8">
        <v>0</v>
      </c>
      <c r="K133" s="8">
        <v>10154.367623076922</v>
      </c>
      <c r="L133" s="8">
        <v>0</v>
      </c>
      <c r="M133" s="8">
        <v>6.9629376923076927E-8</v>
      </c>
      <c r="N133" s="8">
        <v>1.6803422095384616E-8</v>
      </c>
      <c r="O133" s="8">
        <v>0</v>
      </c>
      <c r="P133" s="8">
        <v>1.8361617346153844E-9</v>
      </c>
      <c r="Q133" s="8">
        <v>0</v>
      </c>
      <c r="R133" s="8">
        <v>79.147061538461543</v>
      </c>
      <c r="S133" s="8">
        <v>24.355253999999999</v>
      </c>
      <c r="T133" s="8">
        <v>0</v>
      </c>
      <c r="U133" s="8">
        <v>13.204535076923078</v>
      </c>
      <c r="V133" s="8">
        <v>0</v>
      </c>
      <c r="W133" s="8">
        <v>10.970383846153846</v>
      </c>
      <c r="X133" s="8">
        <v>4.0795801846153852</v>
      </c>
      <c r="Y133" s="8">
        <v>0</v>
      </c>
      <c r="Z133" s="8">
        <v>2.6779758923076922</v>
      </c>
      <c r="AA133" s="8">
        <v>0</v>
      </c>
      <c r="AB133" s="8">
        <v>6.0612623076923065</v>
      </c>
      <c r="AC133" s="8">
        <v>-1.2818818384615382</v>
      </c>
      <c r="AD133" s="8">
        <v>0</v>
      </c>
      <c r="AE133" s="8">
        <v>1.6881366923076921</v>
      </c>
      <c r="AF133" s="8">
        <v>0</v>
      </c>
      <c r="AG133" s="8">
        <v>8.1150784615384615E-3</v>
      </c>
      <c r="AH133" s="8">
        <v>3.1152884538461537E-3</v>
      </c>
      <c r="AI133" s="8">
        <v>0</v>
      </c>
      <c r="AJ133" s="8">
        <v>2.8200398584615386E-4</v>
      </c>
      <c r="AK133" s="8">
        <v>0</v>
      </c>
      <c r="AL133" s="8">
        <v>242450.49230769227</v>
      </c>
      <c r="AM133" s="8">
        <v>79698.085384615377</v>
      </c>
      <c r="AN133" s="8">
        <v>0</v>
      </c>
      <c r="AO133" s="8">
        <v>56980.874999999993</v>
      </c>
      <c r="AP133" s="8">
        <v>0</v>
      </c>
      <c r="AQ133" s="8">
        <v>354658.9846153846</v>
      </c>
      <c r="AR133" s="8">
        <v>101729.02061538459</v>
      </c>
      <c r="AS133" s="8">
        <v>0</v>
      </c>
      <c r="AT133" s="8">
        <v>63111.766684615381</v>
      </c>
      <c r="AU133" s="8">
        <v>0</v>
      </c>
      <c r="AV133" s="8">
        <v>245456.07692307688</v>
      </c>
      <c r="AW133" s="8">
        <v>80599.76076923075</v>
      </c>
      <c r="AX133" s="8">
        <v>0</v>
      </c>
      <c r="AY133" s="8">
        <v>57982.73653846154</v>
      </c>
      <c r="AZ133" s="8">
        <v>0</v>
      </c>
      <c r="BA133" s="8">
        <v>109202.90769230769</v>
      </c>
      <c r="BB133" s="8">
        <v>21129.259846153847</v>
      </c>
      <c r="BC133" s="8">
        <v>0</v>
      </c>
      <c r="BD133" s="8">
        <v>5129.0301461538456</v>
      </c>
      <c r="BE133" s="8">
        <v>0</v>
      </c>
    </row>
    <row r="134" spans="1:57" ht="15.3" x14ac:dyDescent="0.7">
      <c r="A134" s="9" t="s">
        <v>108</v>
      </c>
      <c r="B134" t="s">
        <v>160</v>
      </c>
      <c r="C134" t="s">
        <v>158</v>
      </c>
      <c r="D134" t="s">
        <v>159</v>
      </c>
      <c r="E134" s="6">
        <v>2000.6192307692306</v>
      </c>
      <c r="F134" s="7">
        <v>0</v>
      </c>
      <c r="G134" s="7">
        <v>0</v>
      </c>
      <c r="H134" s="8">
        <v>535.10538461538465</v>
      </c>
      <c r="I134" s="8">
        <v>189.19912307692309</v>
      </c>
      <c r="J134" s="8">
        <v>0</v>
      </c>
      <c r="K134" s="8">
        <v>325.73937692307692</v>
      </c>
      <c r="L134" s="8">
        <v>0</v>
      </c>
      <c r="M134" s="8">
        <v>2.2336230769230772E-9</v>
      </c>
      <c r="N134" s="8">
        <v>5.3903270461538459E-10</v>
      </c>
      <c r="O134" s="8">
        <v>0</v>
      </c>
      <c r="P134" s="8">
        <v>5.8901765384615387E-11</v>
      </c>
      <c r="Q134" s="8">
        <v>0</v>
      </c>
      <c r="R134" s="8">
        <v>2.538938461538462</v>
      </c>
      <c r="S134" s="8">
        <v>0.78128600000000004</v>
      </c>
      <c r="T134" s="8">
        <v>0</v>
      </c>
      <c r="U134" s="8">
        <v>0.42358492307692308</v>
      </c>
      <c r="V134" s="8">
        <v>0</v>
      </c>
      <c r="W134" s="8">
        <v>0.35191615384615382</v>
      </c>
      <c r="X134" s="8">
        <v>0.13086781538461539</v>
      </c>
      <c r="Y134" s="8">
        <v>0</v>
      </c>
      <c r="Z134" s="8">
        <v>8.5906107692307693E-2</v>
      </c>
      <c r="AA134" s="8">
        <v>0</v>
      </c>
      <c r="AB134" s="8">
        <v>0.19443769230769228</v>
      </c>
      <c r="AC134" s="8">
        <v>-4.1121161538461536E-2</v>
      </c>
      <c r="AD134" s="8">
        <v>0</v>
      </c>
      <c r="AE134" s="8">
        <v>5.4153307692307695E-2</v>
      </c>
      <c r="AF134" s="8">
        <v>0</v>
      </c>
      <c r="AG134" s="8">
        <v>2.6032153846153848E-4</v>
      </c>
      <c r="AH134" s="8">
        <v>9.9934546153846156E-5</v>
      </c>
      <c r="AI134" s="8">
        <v>0</v>
      </c>
      <c r="AJ134" s="8">
        <v>9.0463341538461552E-6</v>
      </c>
      <c r="AK134" s="8">
        <v>0</v>
      </c>
      <c r="AL134" s="8">
        <v>7777.5076923076913</v>
      </c>
      <c r="AM134" s="8">
        <v>2556.6146153846153</v>
      </c>
      <c r="AN134" s="8">
        <v>0</v>
      </c>
      <c r="AO134" s="8">
        <v>1827.875</v>
      </c>
      <c r="AP134" s="8">
        <v>0</v>
      </c>
      <c r="AQ134" s="8">
        <v>11377.015384615384</v>
      </c>
      <c r="AR134" s="8">
        <v>3263.339384615384</v>
      </c>
      <c r="AS134" s="8">
        <v>0</v>
      </c>
      <c r="AT134" s="8">
        <v>2024.5463153846156</v>
      </c>
      <c r="AU134" s="8">
        <v>0</v>
      </c>
      <c r="AV134" s="8">
        <v>7873.9230769230762</v>
      </c>
      <c r="AW134" s="8">
        <v>2585.5392307692305</v>
      </c>
      <c r="AX134" s="8">
        <v>0</v>
      </c>
      <c r="AY134" s="8">
        <v>1860.0134615384616</v>
      </c>
      <c r="AZ134" s="8">
        <v>0</v>
      </c>
      <c r="BA134" s="8">
        <v>3503.0923076923077</v>
      </c>
      <c r="BB134" s="8">
        <v>677.80015384615388</v>
      </c>
      <c r="BC134" s="8">
        <v>0</v>
      </c>
      <c r="BD134" s="8">
        <v>164.53285384615384</v>
      </c>
      <c r="BE134" s="8">
        <v>0</v>
      </c>
    </row>
    <row r="135" spans="1:57" ht="15.3" x14ac:dyDescent="0.7">
      <c r="A135" s="9" t="s">
        <v>108</v>
      </c>
      <c r="B135" t="s">
        <v>141</v>
      </c>
      <c r="C135" t="s">
        <v>142</v>
      </c>
      <c r="D135" t="s">
        <v>143</v>
      </c>
      <c r="E135" s="6">
        <v>3655.6553846153838</v>
      </c>
      <c r="F135" s="7">
        <v>0</v>
      </c>
      <c r="G135" s="7">
        <v>0</v>
      </c>
      <c r="H135" s="8">
        <v>1025.8953846153843</v>
      </c>
      <c r="I135" s="8">
        <v>368.34701538461536</v>
      </c>
      <c r="J135" s="8">
        <v>0</v>
      </c>
      <c r="K135" s="8">
        <v>735.7187076923077</v>
      </c>
      <c r="L135" s="8">
        <v>0</v>
      </c>
      <c r="M135" s="8">
        <v>5.0572307692307682E-9</v>
      </c>
      <c r="N135" s="8">
        <v>1.2183591384615384E-9</v>
      </c>
      <c r="O135" s="8">
        <v>0</v>
      </c>
      <c r="P135" s="8">
        <v>1.3273424615384613E-10</v>
      </c>
      <c r="Q135" s="8">
        <v>0</v>
      </c>
      <c r="R135" s="8">
        <v>5.0572307692307685</v>
      </c>
      <c r="S135" s="8">
        <v>1.547512615384615</v>
      </c>
      <c r="T135" s="8">
        <v>0</v>
      </c>
      <c r="U135" s="8">
        <v>0.91788738461538433</v>
      </c>
      <c r="V135" s="8">
        <v>0</v>
      </c>
      <c r="W135" s="8">
        <v>0.70078769230769233</v>
      </c>
      <c r="X135" s="8">
        <v>0.2557513846153846</v>
      </c>
      <c r="Y135" s="8">
        <v>0</v>
      </c>
      <c r="Z135" s="8">
        <v>0.18744264615384612</v>
      </c>
      <c r="AA135" s="8">
        <v>0</v>
      </c>
      <c r="AB135" s="8">
        <v>0.3756799999999999</v>
      </c>
      <c r="AC135" s="8">
        <v>-6.5274399999999982E-2</v>
      </c>
      <c r="AD135" s="8">
        <v>0</v>
      </c>
      <c r="AE135" s="8">
        <v>0.12867039999999999</v>
      </c>
      <c r="AF135" s="8">
        <v>0</v>
      </c>
      <c r="AG135" s="8">
        <v>4.9849846153846142E-4</v>
      </c>
      <c r="AH135" s="8">
        <v>2.0851323692307685E-4</v>
      </c>
      <c r="AI135" s="8">
        <v>0</v>
      </c>
      <c r="AJ135" s="8">
        <v>2.0355715076923077E-5</v>
      </c>
      <c r="AK135" s="8">
        <v>0</v>
      </c>
      <c r="AL135" s="8">
        <v>14810.461538461535</v>
      </c>
      <c r="AM135" s="8">
        <v>4923.5753846153839</v>
      </c>
      <c r="AN135" s="8">
        <v>0</v>
      </c>
      <c r="AO135" s="8">
        <v>4058.0664615384612</v>
      </c>
      <c r="AP135" s="8">
        <v>0</v>
      </c>
      <c r="AQ135" s="8">
        <v>22865.90769230769</v>
      </c>
      <c r="AR135" s="8">
        <v>6471.81046153846</v>
      </c>
      <c r="AS135" s="8">
        <v>0</v>
      </c>
      <c r="AT135" s="8">
        <v>4502.8860307692312</v>
      </c>
      <c r="AU135" s="8">
        <v>0</v>
      </c>
      <c r="AV135" s="8">
        <v>15027.199999999997</v>
      </c>
      <c r="AW135" s="8">
        <v>4992.2092307692292</v>
      </c>
      <c r="AX135" s="8">
        <v>0</v>
      </c>
      <c r="AY135" s="8">
        <v>4130.3126153846151</v>
      </c>
      <c r="AZ135" s="8">
        <v>0</v>
      </c>
      <c r="BA135" s="8">
        <v>7838.707692307692</v>
      </c>
      <c r="BB135" s="8">
        <v>1479.6012307692306</v>
      </c>
      <c r="BC135" s="8">
        <v>0</v>
      </c>
      <c r="BD135" s="8">
        <v>372.57341538461537</v>
      </c>
      <c r="BE135" s="8">
        <v>0</v>
      </c>
    </row>
    <row r="136" spans="1:57" ht="15.3" x14ac:dyDescent="0.7">
      <c r="A136" s="9" t="s">
        <v>108</v>
      </c>
      <c r="B136" t="s">
        <v>152</v>
      </c>
      <c r="C136" t="s">
        <v>153</v>
      </c>
      <c r="D136" t="s">
        <v>154</v>
      </c>
      <c r="E136" s="6">
        <v>2858.8900000000003</v>
      </c>
      <c r="F136" s="7">
        <v>0</v>
      </c>
      <c r="G136" s="7">
        <v>0</v>
      </c>
      <c r="H136" s="8">
        <v>797.92900000000009</v>
      </c>
      <c r="I136" s="8">
        <v>308.71745000000004</v>
      </c>
      <c r="J136" s="8">
        <v>0</v>
      </c>
      <c r="K136" s="8">
        <v>802.79338000000007</v>
      </c>
      <c r="L136" s="8">
        <v>0</v>
      </c>
      <c r="M136" s="8">
        <v>5.4190900000000002E-9</v>
      </c>
      <c r="N136" s="8">
        <v>1.332093395E-9</v>
      </c>
      <c r="O136" s="8">
        <v>0</v>
      </c>
      <c r="P136" s="8">
        <v>1.2259219010000001E-10</v>
      </c>
      <c r="Q136" s="8">
        <v>0</v>
      </c>
      <c r="R136" s="8">
        <v>3.106376</v>
      </c>
      <c r="S136" s="8">
        <v>1.1226477000000001</v>
      </c>
      <c r="T136" s="8">
        <v>0</v>
      </c>
      <c r="U136" s="8">
        <v>0.83419850000000006</v>
      </c>
      <c r="V136" s="8">
        <v>0</v>
      </c>
      <c r="W136" s="8">
        <v>0.46937000000000006</v>
      </c>
      <c r="X136" s="8">
        <v>0.19709273000000002</v>
      </c>
      <c r="Y136" s="8">
        <v>0</v>
      </c>
      <c r="Z136" s="8">
        <v>0.18697994000000004</v>
      </c>
      <c r="AA136" s="8">
        <v>0</v>
      </c>
      <c r="AB136" s="8">
        <v>0.24492580000000003</v>
      </c>
      <c r="AC136" s="8">
        <v>-4.8729139999999997E-2</v>
      </c>
      <c r="AD136" s="8">
        <v>0</v>
      </c>
      <c r="AE136" s="8">
        <v>0.14550470000000004</v>
      </c>
      <c r="AF136" s="8">
        <v>0</v>
      </c>
      <c r="AG136" s="8">
        <v>3.8659020000000004E-4</v>
      </c>
      <c r="AH136" s="8">
        <v>1.7068000000000001E-4</v>
      </c>
      <c r="AI136" s="8">
        <v>0</v>
      </c>
      <c r="AJ136" s="8">
        <v>1.8748344600000001E-5</v>
      </c>
      <c r="AK136" s="8">
        <v>0</v>
      </c>
      <c r="AL136" s="8">
        <v>11648.910000000003</v>
      </c>
      <c r="AM136" s="8">
        <v>4050.6631000000007</v>
      </c>
      <c r="AN136" s="8">
        <v>0</v>
      </c>
      <c r="AO136" s="8">
        <v>3684.9812000000006</v>
      </c>
      <c r="AP136" s="8">
        <v>0</v>
      </c>
      <c r="AQ136" s="8">
        <v>20481.600000000002</v>
      </c>
      <c r="AR136" s="8">
        <v>5684.0707000000011</v>
      </c>
      <c r="AS136" s="8">
        <v>0</v>
      </c>
      <c r="AT136" s="8">
        <v>4094.8990889999995</v>
      </c>
      <c r="AU136" s="8">
        <v>0</v>
      </c>
      <c r="AV136" s="8">
        <v>11819.59</v>
      </c>
      <c r="AW136" s="8">
        <v>4107.4142000000002</v>
      </c>
      <c r="AX136" s="8">
        <v>0</v>
      </c>
      <c r="AY136" s="8">
        <v>3753.2532000000001</v>
      </c>
      <c r="AZ136" s="8">
        <v>0</v>
      </c>
      <c r="BA136" s="8">
        <v>8662.010000000002</v>
      </c>
      <c r="BB136" s="8">
        <v>1576.6565000000003</v>
      </c>
      <c r="BC136" s="8">
        <v>0</v>
      </c>
      <c r="BD136" s="8">
        <v>341.64588900000007</v>
      </c>
      <c r="BE136" s="8">
        <v>0</v>
      </c>
    </row>
    <row r="137" spans="1:57" ht="15.3" x14ac:dyDescent="0.7">
      <c r="A137" s="9" t="s">
        <v>108</v>
      </c>
      <c r="B137" t="s">
        <v>119</v>
      </c>
      <c r="C137" t="s">
        <v>128</v>
      </c>
      <c r="D137" t="s">
        <v>129</v>
      </c>
      <c r="E137" s="6">
        <v>11506.596923076922</v>
      </c>
      <c r="F137" s="7">
        <v>0</v>
      </c>
      <c r="G137" s="7">
        <v>0</v>
      </c>
      <c r="H137" s="8">
        <v>3099.9507692307689</v>
      </c>
      <c r="I137" s="8">
        <v>1176.1423384615384</v>
      </c>
      <c r="J137" s="8">
        <v>0</v>
      </c>
      <c r="K137" s="8">
        <v>2706.808707692308</v>
      </c>
      <c r="L137" s="8">
        <v>0</v>
      </c>
      <c r="M137" s="8">
        <v>1.7864123076923075E-8</v>
      </c>
      <c r="N137" s="8">
        <v>4.3457369169230766E-9</v>
      </c>
      <c r="O137" s="8">
        <v>0</v>
      </c>
      <c r="P137" s="8">
        <v>4.8521059938461537E-10</v>
      </c>
      <c r="Q137" s="8">
        <v>0</v>
      </c>
      <c r="R137" s="8">
        <v>12.12396</v>
      </c>
      <c r="S137" s="8">
        <v>4.303151999999999</v>
      </c>
      <c r="T137" s="8">
        <v>0</v>
      </c>
      <c r="U137" s="8">
        <v>3.2641430769230766</v>
      </c>
      <c r="V137" s="8">
        <v>0</v>
      </c>
      <c r="W137" s="8">
        <v>1.7995476923076921</v>
      </c>
      <c r="X137" s="8">
        <v>0.75252618461538456</v>
      </c>
      <c r="Y137" s="8">
        <v>0</v>
      </c>
      <c r="Z137" s="8">
        <v>0.6734511692307692</v>
      </c>
      <c r="AA137" s="8">
        <v>0</v>
      </c>
      <c r="AB137" s="8">
        <v>0.98384030769230768</v>
      </c>
      <c r="AC137" s="8">
        <v>-0.22422101538461534</v>
      </c>
      <c r="AD137" s="8">
        <v>0</v>
      </c>
      <c r="AE137" s="8">
        <v>0.48508975384615377</v>
      </c>
      <c r="AF137" s="8">
        <v>0</v>
      </c>
      <c r="AG137" s="8">
        <v>1.5105692307692306E-3</v>
      </c>
      <c r="AH137" s="8">
        <v>7.0382017846153859E-4</v>
      </c>
      <c r="AI137" s="8">
        <v>0</v>
      </c>
      <c r="AJ137" s="8">
        <v>7.4301616615384612E-5</v>
      </c>
      <c r="AK137" s="8">
        <v>0</v>
      </c>
      <c r="AL137" s="8">
        <v>45185.723076923074</v>
      </c>
      <c r="AM137" s="8">
        <v>15640.302461538462</v>
      </c>
      <c r="AN137" s="8">
        <v>0</v>
      </c>
      <c r="AO137" s="8">
        <v>14648.580923076921</v>
      </c>
      <c r="AP137" s="8">
        <v>0</v>
      </c>
      <c r="AQ137" s="8">
        <v>73032.738461538465</v>
      </c>
      <c r="AR137" s="8">
        <v>20941.743692307689</v>
      </c>
      <c r="AS137" s="8">
        <v>0</v>
      </c>
      <c r="AT137" s="8">
        <v>16264.128147692307</v>
      </c>
      <c r="AU137" s="8">
        <v>0</v>
      </c>
      <c r="AV137" s="8">
        <v>45711.13846153846</v>
      </c>
      <c r="AW137" s="8">
        <v>15828.138461538461</v>
      </c>
      <c r="AX137" s="8">
        <v>0</v>
      </c>
      <c r="AY137" s="8">
        <v>14911.288615384616</v>
      </c>
      <c r="AZ137" s="8">
        <v>0</v>
      </c>
      <c r="BA137" s="8">
        <v>27321.600000000002</v>
      </c>
      <c r="BB137" s="8">
        <v>5113.6052307692298</v>
      </c>
      <c r="BC137" s="8">
        <v>0</v>
      </c>
      <c r="BD137" s="8">
        <v>1352.8395323076923</v>
      </c>
      <c r="BE137" s="8">
        <v>0</v>
      </c>
    </row>
    <row r="138" spans="1:57" ht="15.3" x14ac:dyDescent="0.7">
      <c r="A138" s="9" t="s">
        <v>108</v>
      </c>
      <c r="B138" t="s">
        <v>136</v>
      </c>
      <c r="C138" t="s">
        <v>128</v>
      </c>
      <c r="D138" t="s">
        <v>129</v>
      </c>
      <c r="E138" s="6">
        <v>321.42461538461538</v>
      </c>
      <c r="F138" s="7">
        <v>0</v>
      </c>
      <c r="G138" s="7">
        <v>0</v>
      </c>
      <c r="H138" s="8">
        <v>86.593846153846144</v>
      </c>
      <c r="I138" s="8">
        <v>32.854292307692305</v>
      </c>
      <c r="J138" s="8">
        <v>0</v>
      </c>
      <c r="K138" s="8">
        <v>75.611838461538468</v>
      </c>
      <c r="L138" s="8">
        <v>0</v>
      </c>
      <c r="M138" s="8">
        <v>4.9901538461538461E-10</v>
      </c>
      <c r="N138" s="8">
        <v>1.2139356461538461E-10</v>
      </c>
      <c r="O138" s="8">
        <v>0</v>
      </c>
      <c r="P138" s="8">
        <v>1.3553844923076923E-11</v>
      </c>
      <c r="Q138" s="8">
        <v>0</v>
      </c>
      <c r="R138" s="8">
        <v>0.33867000000000003</v>
      </c>
      <c r="S138" s="8">
        <v>0.12020399999999999</v>
      </c>
      <c r="T138" s="8">
        <v>0</v>
      </c>
      <c r="U138" s="8">
        <v>9.1180384615384608E-2</v>
      </c>
      <c r="V138" s="8">
        <v>0</v>
      </c>
      <c r="W138" s="8">
        <v>5.0268461538461533E-2</v>
      </c>
      <c r="X138" s="8">
        <v>2.1021023076923075E-2</v>
      </c>
      <c r="Y138" s="8">
        <v>0</v>
      </c>
      <c r="Z138" s="8">
        <v>1.8812146153846156E-2</v>
      </c>
      <c r="AA138" s="8">
        <v>0</v>
      </c>
      <c r="AB138" s="8">
        <v>2.7482538461538461E-2</v>
      </c>
      <c r="AC138" s="8">
        <v>-6.2633769230769224E-3</v>
      </c>
      <c r="AD138" s="8">
        <v>0</v>
      </c>
      <c r="AE138" s="8">
        <v>1.3550469230769229E-2</v>
      </c>
      <c r="AF138" s="8">
        <v>0</v>
      </c>
      <c r="AG138" s="8">
        <v>4.2196153846153841E-5</v>
      </c>
      <c r="AH138" s="8">
        <v>1.966047230769231E-5</v>
      </c>
      <c r="AI138" s="8">
        <v>0</v>
      </c>
      <c r="AJ138" s="8">
        <v>2.0755370769230771E-6</v>
      </c>
      <c r="AK138" s="8">
        <v>0</v>
      </c>
      <c r="AL138" s="8">
        <v>1262.2153846153847</v>
      </c>
      <c r="AM138" s="8">
        <v>436.89530769230771</v>
      </c>
      <c r="AN138" s="8">
        <v>0</v>
      </c>
      <c r="AO138" s="8">
        <v>409.19261538461535</v>
      </c>
      <c r="AP138" s="8">
        <v>0</v>
      </c>
      <c r="AQ138" s="8">
        <v>2040.0923076923077</v>
      </c>
      <c r="AR138" s="8">
        <v>584.98546153846155</v>
      </c>
      <c r="AS138" s="8">
        <v>0</v>
      </c>
      <c r="AT138" s="8">
        <v>454.32121846153848</v>
      </c>
      <c r="AU138" s="8">
        <v>0</v>
      </c>
      <c r="AV138" s="8">
        <v>1276.8923076923077</v>
      </c>
      <c r="AW138" s="8">
        <v>442.14230769230772</v>
      </c>
      <c r="AX138" s="8">
        <v>0</v>
      </c>
      <c r="AY138" s="8">
        <v>416.53107692307697</v>
      </c>
      <c r="AZ138" s="8">
        <v>0</v>
      </c>
      <c r="BA138" s="8">
        <v>763.2</v>
      </c>
      <c r="BB138" s="8">
        <v>142.84315384615383</v>
      </c>
      <c r="BC138" s="8">
        <v>0</v>
      </c>
      <c r="BD138" s="8">
        <v>37.79014153846154</v>
      </c>
      <c r="BE138" s="8">
        <v>0</v>
      </c>
    </row>
    <row r="139" spans="1:57" ht="15.3" x14ac:dyDescent="0.7">
      <c r="A139" s="9" t="s">
        <v>108</v>
      </c>
      <c r="B139" t="s">
        <v>137</v>
      </c>
      <c r="C139" t="s">
        <v>128</v>
      </c>
      <c r="D139" t="s">
        <v>129</v>
      </c>
      <c r="E139" s="6">
        <v>172.50461538461539</v>
      </c>
      <c r="F139" s="7">
        <v>0</v>
      </c>
      <c r="G139" s="7">
        <v>0</v>
      </c>
      <c r="H139" s="8">
        <v>46.473846153846154</v>
      </c>
      <c r="I139" s="8">
        <v>17.632492307692306</v>
      </c>
      <c r="J139" s="8">
        <v>0</v>
      </c>
      <c r="K139" s="8">
        <v>40.579938461538468</v>
      </c>
      <c r="L139" s="8">
        <v>0</v>
      </c>
      <c r="M139" s="8">
        <v>2.6781538461538462E-10</v>
      </c>
      <c r="N139" s="8">
        <v>6.5150424615384611E-11</v>
      </c>
      <c r="O139" s="8">
        <v>0</v>
      </c>
      <c r="P139" s="8">
        <v>7.2741809230769232E-12</v>
      </c>
      <c r="Q139" s="8">
        <v>0</v>
      </c>
      <c r="R139" s="8">
        <v>0.18176000000000003</v>
      </c>
      <c r="S139" s="8">
        <v>6.4512E-2</v>
      </c>
      <c r="T139" s="8">
        <v>0</v>
      </c>
      <c r="U139" s="8">
        <v>4.8935384615384617E-2</v>
      </c>
      <c r="V139" s="8">
        <v>0</v>
      </c>
      <c r="W139" s="8">
        <v>2.6978461538461538E-2</v>
      </c>
      <c r="X139" s="8">
        <v>1.1281723076923078E-2</v>
      </c>
      <c r="Y139" s="8">
        <v>0</v>
      </c>
      <c r="Z139" s="8">
        <v>1.0096246153846154E-2</v>
      </c>
      <c r="AA139" s="8">
        <v>0</v>
      </c>
      <c r="AB139" s="8">
        <v>1.4749538461538462E-2</v>
      </c>
      <c r="AC139" s="8">
        <v>-3.3614769230769226E-3</v>
      </c>
      <c r="AD139" s="8">
        <v>0</v>
      </c>
      <c r="AE139" s="8">
        <v>7.2723692307692309E-3</v>
      </c>
      <c r="AF139" s="8">
        <v>0</v>
      </c>
      <c r="AG139" s="8">
        <v>2.2646153846153844E-5</v>
      </c>
      <c r="AH139" s="8">
        <v>1.0551532307692311E-5</v>
      </c>
      <c r="AI139" s="8">
        <v>0</v>
      </c>
      <c r="AJ139" s="8">
        <v>1.1139150769230771E-6</v>
      </c>
      <c r="AK139" s="8">
        <v>0</v>
      </c>
      <c r="AL139" s="8">
        <v>677.4153846153846</v>
      </c>
      <c r="AM139" s="8">
        <v>234.47630769230773</v>
      </c>
      <c r="AN139" s="8">
        <v>0</v>
      </c>
      <c r="AO139" s="8">
        <v>219.60861538461538</v>
      </c>
      <c r="AP139" s="8">
        <v>0</v>
      </c>
      <c r="AQ139" s="8">
        <v>1094.8923076923077</v>
      </c>
      <c r="AR139" s="8">
        <v>313.95446153846154</v>
      </c>
      <c r="AS139" s="8">
        <v>0</v>
      </c>
      <c r="AT139" s="8">
        <v>243.82857846153848</v>
      </c>
      <c r="AU139" s="8">
        <v>0</v>
      </c>
      <c r="AV139" s="8">
        <v>685.29230769230765</v>
      </c>
      <c r="AW139" s="8">
        <v>237.29230769230773</v>
      </c>
      <c r="AX139" s="8">
        <v>0</v>
      </c>
      <c r="AY139" s="8">
        <v>223.54707692307696</v>
      </c>
      <c r="AZ139" s="8">
        <v>0</v>
      </c>
      <c r="BA139" s="8">
        <v>409.60000000000008</v>
      </c>
      <c r="BB139" s="8">
        <v>76.662153846153842</v>
      </c>
      <c r="BC139" s="8">
        <v>0</v>
      </c>
      <c r="BD139" s="8">
        <v>20.281501538461541</v>
      </c>
      <c r="BE139" s="8">
        <v>0</v>
      </c>
    </row>
    <row r="140" spans="1:57" ht="15.3" x14ac:dyDescent="0.7">
      <c r="A140" s="9" t="s">
        <v>108</v>
      </c>
      <c r="B140" t="s">
        <v>138</v>
      </c>
      <c r="C140" t="s">
        <v>128</v>
      </c>
      <c r="D140" t="s">
        <v>129</v>
      </c>
      <c r="E140" s="6">
        <v>293.79692307692306</v>
      </c>
      <c r="F140" s="7">
        <v>0</v>
      </c>
      <c r="G140" s="7">
        <v>0</v>
      </c>
      <c r="H140" s="8">
        <v>79.150769230769228</v>
      </c>
      <c r="I140" s="8">
        <v>30.030338461538459</v>
      </c>
      <c r="J140" s="8">
        <v>0</v>
      </c>
      <c r="K140" s="8">
        <v>69.112707692307694</v>
      </c>
      <c r="L140" s="8">
        <v>0</v>
      </c>
      <c r="M140" s="8">
        <v>4.5612307692307692E-10</v>
      </c>
      <c r="N140" s="8">
        <v>1.109593169230769E-10</v>
      </c>
      <c r="O140" s="8">
        <v>0</v>
      </c>
      <c r="P140" s="8">
        <v>1.2388839384615383E-11</v>
      </c>
      <c r="Q140" s="8">
        <v>0</v>
      </c>
      <c r="R140" s="8">
        <v>0.30956</v>
      </c>
      <c r="S140" s="8">
        <v>0.10987199999999998</v>
      </c>
      <c r="T140" s="8">
        <v>0</v>
      </c>
      <c r="U140" s="8">
        <v>8.3343076923076909E-2</v>
      </c>
      <c r="V140" s="8">
        <v>0</v>
      </c>
      <c r="W140" s="8">
        <v>4.5947692307692301E-2</v>
      </c>
      <c r="X140" s="8">
        <v>1.9214184615384614E-2</v>
      </c>
      <c r="Y140" s="8">
        <v>0</v>
      </c>
      <c r="Z140" s="8">
        <v>1.719516923076923E-2</v>
      </c>
      <c r="AA140" s="8">
        <v>0</v>
      </c>
      <c r="AB140" s="8">
        <v>2.5120307692307692E-2</v>
      </c>
      <c r="AC140" s="8">
        <v>-5.7250153846153838E-3</v>
      </c>
      <c r="AD140" s="8">
        <v>0</v>
      </c>
      <c r="AE140" s="8">
        <v>1.2385753846153844E-2</v>
      </c>
      <c r="AF140" s="8">
        <v>0</v>
      </c>
      <c r="AG140" s="8">
        <v>3.8569230769230767E-5</v>
      </c>
      <c r="AH140" s="8">
        <v>1.7970578461538465E-5</v>
      </c>
      <c r="AI140" s="8">
        <v>0</v>
      </c>
      <c r="AJ140" s="8">
        <v>1.8971366153846154E-6</v>
      </c>
      <c r="AK140" s="8">
        <v>0</v>
      </c>
      <c r="AL140" s="8">
        <v>1153.7230769230769</v>
      </c>
      <c r="AM140" s="8">
        <v>399.34246153846152</v>
      </c>
      <c r="AN140" s="8">
        <v>0</v>
      </c>
      <c r="AO140" s="8">
        <v>374.02092307692305</v>
      </c>
      <c r="AP140" s="8">
        <v>0</v>
      </c>
      <c r="AQ140" s="8">
        <v>1864.7384615384615</v>
      </c>
      <c r="AR140" s="8">
        <v>534.70369230769234</v>
      </c>
      <c r="AS140" s="8">
        <v>0</v>
      </c>
      <c r="AT140" s="8">
        <v>415.27054769230767</v>
      </c>
      <c r="AU140" s="8">
        <v>0</v>
      </c>
      <c r="AV140" s="8">
        <v>1167.1384615384616</v>
      </c>
      <c r="AW140" s="8">
        <v>404.13846153846157</v>
      </c>
      <c r="AX140" s="8">
        <v>0</v>
      </c>
      <c r="AY140" s="8">
        <v>380.72861538461541</v>
      </c>
      <c r="AZ140" s="8">
        <v>0</v>
      </c>
      <c r="BA140" s="8">
        <v>697.6</v>
      </c>
      <c r="BB140" s="8">
        <v>130.56523076923077</v>
      </c>
      <c r="BC140" s="8">
        <v>0</v>
      </c>
      <c r="BD140" s="8">
        <v>34.541932307692306</v>
      </c>
      <c r="BE140" s="8">
        <v>0</v>
      </c>
    </row>
    <row r="141" spans="1:57" ht="15.3" x14ac:dyDescent="0.7">
      <c r="A141" s="9" t="s">
        <v>108</v>
      </c>
      <c r="B141" t="s">
        <v>139</v>
      </c>
      <c r="C141" t="s">
        <v>128</v>
      </c>
      <c r="D141" t="s">
        <v>129</v>
      </c>
      <c r="E141" s="6">
        <v>22741.633846153847</v>
      </c>
      <c r="F141" s="7">
        <v>0</v>
      </c>
      <c r="G141" s="7">
        <v>0</v>
      </c>
      <c r="H141" s="8">
        <v>6126.7415384615388</v>
      </c>
      <c r="I141" s="8">
        <v>2324.5272769230769</v>
      </c>
      <c r="J141" s="8">
        <v>0</v>
      </c>
      <c r="K141" s="8">
        <v>5349.735715384616</v>
      </c>
      <c r="L141" s="8">
        <v>0</v>
      </c>
      <c r="M141" s="8">
        <v>3.5306646153846157E-8</v>
      </c>
      <c r="N141" s="8">
        <v>8.5889128138461535E-9</v>
      </c>
      <c r="O141" s="8">
        <v>0</v>
      </c>
      <c r="P141" s="8">
        <v>9.589700467692307E-10</v>
      </c>
      <c r="Q141" s="8">
        <v>0</v>
      </c>
      <c r="R141" s="8">
        <v>23.961790000000004</v>
      </c>
      <c r="S141" s="8">
        <v>8.5047479999999993</v>
      </c>
      <c r="T141" s="8">
        <v>0</v>
      </c>
      <c r="U141" s="8">
        <v>6.4512511538461537</v>
      </c>
      <c r="V141" s="8">
        <v>0</v>
      </c>
      <c r="W141" s="8">
        <v>3.5566253846153844</v>
      </c>
      <c r="X141" s="8">
        <v>1.4872924692307692</v>
      </c>
      <c r="Y141" s="8">
        <v>0</v>
      </c>
      <c r="Z141" s="8">
        <v>1.3310086384615387</v>
      </c>
      <c r="AA141" s="8">
        <v>0</v>
      </c>
      <c r="AB141" s="8">
        <v>1.9444616153846155</v>
      </c>
      <c r="AC141" s="8">
        <v>-0.44315033076923072</v>
      </c>
      <c r="AD141" s="8">
        <v>0</v>
      </c>
      <c r="AE141" s="8">
        <v>0.95873120769230769</v>
      </c>
      <c r="AF141" s="8">
        <v>0</v>
      </c>
      <c r="AG141" s="8">
        <v>2.9854884615384616E-3</v>
      </c>
      <c r="AH141" s="8">
        <v>1.3910299369230773E-3</v>
      </c>
      <c r="AI141" s="8">
        <v>0</v>
      </c>
      <c r="AJ141" s="8">
        <v>1.4684968723076926E-4</v>
      </c>
      <c r="AK141" s="8">
        <v>0</v>
      </c>
      <c r="AL141" s="8">
        <v>89305.046153846153</v>
      </c>
      <c r="AM141" s="8">
        <v>30911.487923076926</v>
      </c>
      <c r="AN141" s="8">
        <v>0</v>
      </c>
      <c r="AO141" s="8">
        <v>28951.449846153846</v>
      </c>
      <c r="AP141" s="8">
        <v>0</v>
      </c>
      <c r="AQ141" s="8">
        <v>144341.87692307692</v>
      </c>
      <c r="AR141" s="8">
        <v>41389.254384615386</v>
      </c>
      <c r="AS141" s="8">
        <v>0</v>
      </c>
      <c r="AT141" s="8">
        <v>32144.416775384616</v>
      </c>
      <c r="AU141" s="8">
        <v>0</v>
      </c>
      <c r="AV141" s="8">
        <v>90343.476923076931</v>
      </c>
      <c r="AW141" s="8">
        <v>31282.726923076927</v>
      </c>
      <c r="AX141" s="8">
        <v>0</v>
      </c>
      <c r="AY141" s="8">
        <v>29470.665230769235</v>
      </c>
      <c r="AZ141" s="8">
        <v>0</v>
      </c>
      <c r="BA141" s="8">
        <v>53998.400000000009</v>
      </c>
      <c r="BB141" s="8">
        <v>10106.527461538461</v>
      </c>
      <c r="BC141" s="8">
        <v>0</v>
      </c>
      <c r="BD141" s="8">
        <v>2673.7515446153848</v>
      </c>
      <c r="BE141" s="8">
        <v>0</v>
      </c>
    </row>
    <row r="142" spans="1:57" ht="15.3" x14ac:dyDescent="0.7">
      <c r="A142" s="9" t="s">
        <v>108</v>
      </c>
      <c r="B142" t="s">
        <v>140</v>
      </c>
      <c r="C142" t="s">
        <v>128</v>
      </c>
      <c r="D142" t="s">
        <v>129</v>
      </c>
      <c r="E142" s="6">
        <v>3103.0615384615385</v>
      </c>
      <c r="F142" s="7">
        <v>0</v>
      </c>
      <c r="G142" s="7">
        <v>0</v>
      </c>
      <c r="H142" s="8">
        <v>835.98461538461538</v>
      </c>
      <c r="I142" s="8">
        <v>317.17823076923077</v>
      </c>
      <c r="J142" s="8">
        <v>0</v>
      </c>
      <c r="K142" s="8">
        <v>729.96334615384626</v>
      </c>
      <c r="L142" s="8">
        <v>0</v>
      </c>
      <c r="M142" s="8">
        <v>4.8175384615384621E-9</v>
      </c>
      <c r="N142" s="8">
        <v>1.1719441615384613E-9</v>
      </c>
      <c r="O142" s="8">
        <v>0</v>
      </c>
      <c r="P142" s="8">
        <v>1.3085001230769229E-10</v>
      </c>
      <c r="Q142" s="8">
        <v>0</v>
      </c>
      <c r="R142" s="8">
        <v>3.2695500000000006</v>
      </c>
      <c r="S142" s="8">
        <v>1.1604599999999998</v>
      </c>
      <c r="T142" s="8">
        <v>0</v>
      </c>
      <c r="U142" s="8">
        <v>0.88026346153846147</v>
      </c>
      <c r="V142" s="8">
        <v>0</v>
      </c>
      <c r="W142" s="8">
        <v>0.48529615384615382</v>
      </c>
      <c r="X142" s="8">
        <v>0.20293880769230768</v>
      </c>
      <c r="Y142" s="8">
        <v>0</v>
      </c>
      <c r="Z142" s="8">
        <v>0.18161411538461539</v>
      </c>
      <c r="AA142" s="8">
        <v>0</v>
      </c>
      <c r="AB142" s="8">
        <v>0.26531884615384616</v>
      </c>
      <c r="AC142" s="8">
        <v>-6.0467192307692298E-2</v>
      </c>
      <c r="AD142" s="8">
        <v>0</v>
      </c>
      <c r="AE142" s="8">
        <v>0.13081742307692307</v>
      </c>
      <c r="AF142" s="8">
        <v>0</v>
      </c>
      <c r="AG142" s="8">
        <v>4.073653846153846E-4</v>
      </c>
      <c r="AH142" s="8">
        <v>1.8980393076923081E-4</v>
      </c>
      <c r="AI142" s="8">
        <v>0</v>
      </c>
      <c r="AJ142" s="8">
        <v>2.0037417692307694E-5</v>
      </c>
      <c r="AK142" s="8">
        <v>0</v>
      </c>
      <c r="AL142" s="8">
        <v>12185.538461538461</v>
      </c>
      <c r="AM142" s="8">
        <v>4217.8257692307698</v>
      </c>
      <c r="AN142" s="8">
        <v>0</v>
      </c>
      <c r="AO142" s="8">
        <v>3950.3815384615382</v>
      </c>
      <c r="AP142" s="8">
        <v>0</v>
      </c>
      <c r="AQ142" s="8">
        <v>19695.23076923077</v>
      </c>
      <c r="AR142" s="8">
        <v>5647.501153846154</v>
      </c>
      <c r="AS142" s="8">
        <v>0</v>
      </c>
      <c r="AT142" s="8">
        <v>4386.0570461538464</v>
      </c>
      <c r="AU142" s="8">
        <v>0</v>
      </c>
      <c r="AV142" s="8">
        <v>12327.23076923077</v>
      </c>
      <c r="AW142" s="8">
        <v>4268.4807692307695</v>
      </c>
      <c r="AX142" s="8">
        <v>0</v>
      </c>
      <c r="AY142" s="8">
        <v>4021.2276923076929</v>
      </c>
      <c r="AZ142" s="8">
        <v>0</v>
      </c>
      <c r="BA142" s="8">
        <v>7368.0000000000009</v>
      </c>
      <c r="BB142" s="8">
        <v>1379.0203846153845</v>
      </c>
      <c r="BC142" s="8">
        <v>0</v>
      </c>
      <c r="BD142" s="8">
        <v>364.82935384615382</v>
      </c>
      <c r="BE142" s="8">
        <v>0</v>
      </c>
    </row>
    <row r="143" spans="1:57" ht="15.3" x14ac:dyDescent="0.7">
      <c r="A143" s="9" t="s">
        <v>108</v>
      </c>
      <c r="B143" t="s">
        <v>144</v>
      </c>
      <c r="C143" t="s">
        <v>128</v>
      </c>
      <c r="D143" t="s">
        <v>129</v>
      </c>
      <c r="E143" s="6">
        <v>5493.8676923076928</v>
      </c>
      <c r="F143" s="7">
        <v>0</v>
      </c>
      <c r="G143" s="7">
        <v>0</v>
      </c>
      <c r="H143" s="8">
        <v>1480.083076923077</v>
      </c>
      <c r="I143" s="8">
        <v>561.55355384615393</v>
      </c>
      <c r="J143" s="8">
        <v>0</v>
      </c>
      <c r="K143" s="8">
        <v>1292.375930769231</v>
      </c>
      <c r="L143" s="8">
        <v>0</v>
      </c>
      <c r="M143" s="8">
        <v>8.5292923076923085E-9</v>
      </c>
      <c r="N143" s="8">
        <v>2.0748883276923078E-9</v>
      </c>
      <c r="O143" s="8">
        <v>0</v>
      </c>
      <c r="P143" s="8">
        <v>2.3166561353846155E-10</v>
      </c>
      <c r="Q143" s="8">
        <v>0</v>
      </c>
      <c r="R143" s="8">
        <v>5.7886300000000013</v>
      </c>
      <c r="S143" s="8">
        <v>2.0545559999999998</v>
      </c>
      <c r="T143" s="8">
        <v>0</v>
      </c>
      <c r="U143" s="8">
        <v>1.5584773076923077</v>
      </c>
      <c r="V143" s="8">
        <v>0</v>
      </c>
      <c r="W143" s="8">
        <v>0.85920076923076927</v>
      </c>
      <c r="X143" s="8">
        <v>0.35929643846153847</v>
      </c>
      <c r="Y143" s="8">
        <v>0</v>
      </c>
      <c r="Z143" s="8">
        <v>0.32154177692307695</v>
      </c>
      <c r="AA143" s="8">
        <v>0</v>
      </c>
      <c r="AB143" s="8">
        <v>0.46973823076923082</v>
      </c>
      <c r="AC143" s="8">
        <v>-0.10705516153846154</v>
      </c>
      <c r="AD143" s="8">
        <v>0</v>
      </c>
      <c r="AE143" s="8">
        <v>0.23160791538461539</v>
      </c>
      <c r="AF143" s="8">
        <v>0</v>
      </c>
      <c r="AG143" s="8">
        <v>7.2122692307692311E-4</v>
      </c>
      <c r="AH143" s="8">
        <v>3.3604157384615395E-4</v>
      </c>
      <c r="AI143" s="8">
        <v>0</v>
      </c>
      <c r="AJ143" s="8">
        <v>3.5475584461538467E-5</v>
      </c>
      <c r="AK143" s="8">
        <v>0</v>
      </c>
      <c r="AL143" s="8">
        <v>21574.09230769231</v>
      </c>
      <c r="AM143" s="8">
        <v>7467.5208461538477</v>
      </c>
      <c r="AN143" s="8">
        <v>0</v>
      </c>
      <c r="AO143" s="8">
        <v>6994.0196923076928</v>
      </c>
      <c r="AP143" s="8">
        <v>0</v>
      </c>
      <c r="AQ143" s="8">
        <v>34869.75384615385</v>
      </c>
      <c r="AR143" s="8">
        <v>9998.7137692307697</v>
      </c>
      <c r="AS143" s="8">
        <v>0</v>
      </c>
      <c r="AT143" s="8">
        <v>7765.3687507692312</v>
      </c>
      <c r="AU143" s="8">
        <v>0</v>
      </c>
      <c r="AV143" s="8">
        <v>21824.953846153847</v>
      </c>
      <c r="AW143" s="8">
        <v>7557.2038461538477</v>
      </c>
      <c r="AX143" s="8">
        <v>0</v>
      </c>
      <c r="AY143" s="8">
        <v>7119.4504615384631</v>
      </c>
      <c r="AZ143" s="8">
        <v>0</v>
      </c>
      <c r="BA143" s="8">
        <v>13044.800000000003</v>
      </c>
      <c r="BB143" s="8">
        <v>2441.5099230769233</v>
      </c>
      <c r="BC143" s="8">
        <v>0</v>
      </c>
      <c r="BD143" s="8">
        <v>645.91828923076923</v>
      </c>
      <c r="BE143" s="8">
        <v>0</v>
      </c>
    </row>
    <row r="144" spans="1:57" ht="15.3" x14ac:dyDescent="0.7">
      <c r="A144" s="9" t="s">
        <v>108</v>
      </c>
      <c r="B144" t="s">
        <v>147</v>
      </c>
      <c r="C144" t="s">
        <v>128</v>
      </c>
      <c r="D144" t="s">
        <v>129</v>
      </c>
      <c r="E144" s="6">
        <v>2008.7353846153844</v>
      </c>
      <c r="F144" s="7">
        <v>0</v>
      </c>
      <c r="G144" s="7">
        <v>0</v>
      </c>
      <c r="H144" s="8">
        <v>541.16615384615375</v>
      </c>
      <c r="I144" s="8">
        <v>205.32210769230767</v>
      </c>
      <c r="J144" s="8">
        <v>0</v>
      </c>
      <c r="K144" s="8">
        <v>472.53436153846155</v>
      </c>
      <c r="L144" s="8">
        <v>0</v>
      </c>
      <c r="M144" s="8">
        <v>3.1185846153846152E-9</v>
      </c>
      <c r="N144" s="8">
        <v>7.586461553846152E-10</v>
      </c>
      <c r="O144" s="8">
        <v>0</v>
      </c>
      <c r="P144" s="8">
        <v>8.4704427076923059E-11</v>
      </c>
      <c r="Q144" s="8">
        <v>0</v>
      </c>
      <c r="R144" s="8">
        <v>2.1165099999999999</v>
      </c>
      <c r="S144" s="8">
        <v>0.75121199999999988</v>
      </c>
      <c r="T144" s="8">
        <v>0</v>
      </c>
      <c r="U144" s="8">
        <v>0.5698296153846153</v>
      </c>
      <c r="V144" s="8">
        <v>0</v>
      </c>
      <c r="W144" s="8">
        <v>0.31415153846153843</v>
      </c>
      <c r="X144" s="8">
        <v>0.1313703769230769</v>
      </c>
      <c r="Y144" s="8">
        <v>0</v>
      </c>
      <c r="Z144" s="8">
        <v>0.11756605384615385</v>
      </c>
      <c r="AA144" s="8">
        <v>0</v>
      </c>
      <c r="AB144" s="8">
        <v>0.17175146153846152</v>
      </c>
      <c r="AC144" s="8">
        <v>-3.9142823076923065E-2</v>
      </c>
      <c r="AD144" s="8">
        <v>0</v>
      </c>
      <c r="AE144" s="8">
        <v>8.468333076923075E-2</v>
      </c>
      <c r="AF144" s="8">
        <v>0</v>
      </c>
      <c r="AG144" s="8">
        <v>2.6370384615384611E-4</v>
      </c>
      <c r="AH144" s="8">
        <v>1.2286764769230769E-4</v>
      </c>
      <c r="AI144" s="8">
        <v>0</v>
      </c>
      <c r="AJ144" s="8">
        <v>1.2971018923076922E-5</v>
      </c>
      <c r="AK144" s="8">
        <v>0</v>
      </c>
      <c r="AL144" s="8">
        <v>7888.1846153846145</v>
      </c>
      <c r="AM144" s="8">
        <v>2730.3666923076921</v>
      </c>
      <c r="AN144" s="8">
        <v>0</v>
      </c>
      <c r="AO144" s="8">
        <v>2557.2393846153841</v>
      </c>
      <c r="AP144" s="8">
        <v>0</v>
      </c>
      <c r="AQ144" s="8">
        <v>12749.507692307692</v>
      </c>
      <c r="AR144" s="8">
        <v>3655.8525384615382</v>
      </c>
      <c r="AS144" s="8">
        <v>0</v>
      </c>
      <c r="AT144" s="8">
        <v>2839.2695015384611</v>
      </c>
      <c r="AU144" s="8">
        <v>0</v>
      </c>
      <c r="AV144" s="8">
        <v>7979.9076923076909</v>
      </c>
      <c r="AW144" s="8">
        <v>2763.1576923076923</v>
      </c>
      <c r="AX144" s="8">
        <v>0</v>
      </c>
      <c r="AY144" s="8">
        <v>2603.1009230769232</v>
      </c>
      <c r="AZ144" s="8">
        <v>0</v>
      </c>
      <c r="BA144" s="8">
        <v>4769.6000000000004</v>
      </c>
      <c r="BB144" s="8">
        <v>892.69484615384602</v>
      </c>
      <c r="BC144" s="8">
        <v>0</v>
      </c>
      <c r="BD144" s="8">
        <v>236.16857846153843</v>
      </c>
      <c r="BE144" s="8">
        <v>0</v>
      </c>
    </row>
    <row r="145" spans="1:57" ht="15.3" x14ac:dyDescent="0.7">
      <c r="A145" s="9" t="s">
        <v>108</v>
      </c>
      <c r="B145" t="s">
        <v>150</v>
      </c>
      <c r="C145" t="s">
        <v>128</v>
      </c>
      <c r="D145" t="s">
        <v>129</v>
      </c>
      <c r="E145" s="6">
        <v>3068.6953846153847</v>
      </c>
      <c r="F145" s="7">
        <v>0</v>
      </c>
      <c r="G145" s="7">
        <v>0</v>
      </c>
      <c r="H145" s="8">
        <v>826.72615384615381</v>
      </c>
      <c r="I145" s="8">
        <v>313.6655076923077</v>
      </c>
      <c r="J145" s="8">
        <v>0</v>
      </c>
      <c r="K145" s="8">
        <v>721.87906153846166</v>
      </c>
      <c r="L145" s="8">
        <v>0</v>
      </c>
      <c r="M145" s="8">
        <v>4.7641846153846154E-9</v>
      </c>
      <c r="N145" s="8">
        <v>1.1589649753846152E-9</v>
      </c>
      <c r="O145" s="8">
        <v>0</v>
      </c>
      <c r="P145" s="8">
        <v>1.2940085907692307E-10</v>
      </c>
      <c r="Q145" s="8">
        <v>0</v>
      </c>
      <c r="R145" s="8">
        <v>3.2333400000000005</v>
      </c>
      <c r="S145" s="8">
        <v>1.147608</v>
      </c>
      <c r="T145" s="8">
        <v>0</v>
      </c>
      <c r="U145" s="8">
        <v>0.87051461538461539</v>
      </c>
      <c r="V145" s="8">
        <v>0</v>
      </c>
      <c r="W145" s="8">
        <v>0.47992153846153845</v>
      </c>
      <c r="X145" s="8">
        <v>0.20069127692307692</v>
      </c>
      <c r="Y145" s="8">
        <v>0</v>
      </c>
      <c r="Z145" s="8">
        <v>0.17960275384615387</v>
      </c>
      <c r="AA145" s="8">
        <v>0</v>
      </c>
      <c r="AB145" s="8">
        <v>0.26238046153846156</v>
      </c>
      <c r="AC145" s="8">
        <v>-5.979752307692307E-2</v>
      </c>
      <c r="AD145" s="8">
        <v>0</v>
      </c>
      <c r="AE145" s="8">
        <v>0.12936863076923077</v>
      </c>
      <c r="AF145" s="8">
        <v>0</v>
      </c>
      <c r="AG145" s="8">
        <v>4.0285384615384615E-4</v>
      </c>
      <c r="AH145" s="8">
        <v>1.8770186769230773E-4</v>
      </c>
      <c r="AI145" s="8">
        <v>0</v>
      </c>
      <c r="AJ145" s="8">
        <v>1.9815504923076924E-5</v>
      </c>
      <c r="AK145" s="8">
        <v>0</v>
      </c>
      <c r="AL145" s="8">
        <v>12050.584615384616</v>
      </c>
      <c r="AM145" s="8">
        <v>4171.1136923076929</v>
      </c>
      <c r="AN145" s="8">
        <v>0</v>
      </c>
      <c r="AO145" s="8">
        <v>3906.6313846153844</v>
      </c>
      <c r="AP145" s="8">
        <v>0</v>
      </c>
      <c r="AQ145" s="8">
        <v>19477.107692307694</v>
      </c>
      <c r="AR145" s="8">
        <v>5584.9555384615387</v>
      </c>
      <c r="AS145" s="8">
        <v>0</v>
      </c>
      <c r="AT145" s="8">
        <v>4337.4818215384621</v>
      </c>
      <c r="AU145" s="8">
        <v>0</v>
      </c>
      <c r="AV145" s="8">
        <v>12190.707692307693</v>
      </c>
      <c r="AW145" s="8">
        <v>4221.2076923076929</v>
      </c>
      <c r="AX145" s="8">
        <v>0</v>
      </c>
      <c r="AY145" s="8">
        <v>3976.6929230769233</v>
      </c>
      <c r="AZ145" s="8">
        <v>0</v>
      </c>
      <c r="BA145" s="8">
        <v>7286.4000000000015</v>
      </c>
      <c r="BB145" s="8">
        <v>1363.747846153846</v>
      </c>
      <c r="BC145" s="8">
        <v>0</v>
      </c>
      <c r="BD145" s="8">
        <v>360.78889846153845</v>
      </c>
      <c r="BE145" s="8">
        <v>0</v>
      </c>
    </row>
    <row r="146" spans="1:57" ht="15.3" x14ac:dyDescent="0.7">
      <c r="A146" s="9" t="s">
        <v>108</v>
      </c>
      <c r="B146" t="s">
        <v>152</v>
      </c>
      <c r="C146" t="s">
        <v>128</v>
      </c>
      <c r="D146" t="s">
        <v>129</v>
      </c>
      <c r="E146" s="6">
        <v>3751.3015384615383</v>
      </c>
      <c r="F146" s="7">
        <v>0</v>
      </c>
      <c r="G146" s="7">
        <v>0</v>
      </c>
      <c r="H146" s="8">
        <v>1010.6246153846153</v>
      </c>
      <c r="I146" s="8">
        <v>383.43783076923074</v>
      </c>
      <c r="J146" s="8">
        <v>0</v>
      </c>
      <c r="K146" s="8">
        <v>882.45514615384616</v>
      </c>
      <c r="L146" s="8">
        <v>0</v>
      </c>
      <c r="M146" s="8">
        <v>5.8239384615384615E-9</v>
      </c>
      <c r="N146" s="8">
        <v>1.4167672415384614E-9</v>
      </c>
      <c r="O146" s="8">
        <v>0</v>
      </c>
      <c r="P146" s="8">
        <v>1.5818502030769229E-10</v>
      </c>
      <c r="Q146" s="8">
        <v>0</v>
      </c>
      <c r="R146" s="8">
        <v>3.9525700000000001</v>
      </c>
      <c r="S146" s="8">
        <v>1.4028839999999998</v>
      </c>
      <c r="T146" s="8">
        <v>0</v>
      </c>
      <c r="U146" s="8">
        <v>1.0641534615384614</v>
      </c>
      <c r="V146" s="8">
        <v>0</v>
      </c>
      <c r="W146" s="8">
        <v>0.58667615384615379</v>
      </c>
      <c r="X146" s="8">
        <v>0.24533340769230769</v>
      </c>
      <c r="Y146" s="8">
        <v>0</v>
      </c>
      <c r="Z146" s="8">
        <v>0.21955391538461538</v>
      </c>
      <c r="AA146" s="8">
        <v>0</v>
      </c>
      <c r="AB146" s="8">
        <v>0.32074484615384613</v>
      </c>
      <c r="AC146" s="8">
        <v>-7.309899230769229E-2</v>
      </c>
      <c r="AD146" s="8">
        <v>0</v>
      </c>
      <c r="AE146" s="8">
        <v>0.15814562307692306</v>
      </c>
      <c r="AF146" s="8">
        <v>0</v>
      </c>
      <c r="AG146" s="8">
        <v>4.9246538461538455E-4</v>
      </c>
      <c r="AH146" s="8">
        <v>2.2945461076923079E-4</v>
      </c>
      <c r="AI146" s="8">
        <v>0</v>
      </c>
      <c r="AJ146" s="8">
        <v>2.4223301692307694E-5</v>
      </c>
      <c r="AK146" s="8">
        <v>0</v>
      </c>
      <c r="AL146" s="8">
        <v>14731.138461538461</v>
      </c>
      <c r="AM146" s="8">
        <v>5098.9437692307692</v>
      </c>
      <c r="AN146" s="8">
        <v>0</v>
      </c>
      <c r="AO146" s="8">
        <v>4775.6295384615378</v>
      </c>
      <c r="AP146" s="8">
        <v>0</v>
      </c>
      <c r="AQ146" s="8">
        <v>23809.630769230767</v>
      </c>
      <c r="AR146" s="8">
        <v>6827.2831538461533</v>
      </c>
      <c r="AS146" s="8">
        <v>0</v>
      </c>
      <c r="AT146" s="8">
        <v>5302.3191261538459</v>
      </c>
      <c r="AU146" s="8">
        <v>0</v>
      </c>
      <c r="AV146" s="8">
        <v>14902.430769230768</v>
      </c>
      <c r="AW146" s="8">
        <v>5160.1807692307693</v>
      </c>
      <c r="AX146" s="8">
        <v>0</v>
      </c>
      <c r="AY146" s="8">
        <v>4861.2756923076922</v>
      </c>
      <c r="AZ146" s="8">
        <v>0</v>
      </c>
      <c r="BA146" s="8">
        <v>8907.2000000000007</v>
      </c>
      <c r="BB146" s="8">
        <v>1667.1023846153844</v>
      </c>
      <c r="BC146" s="8">
        <v>0</v>
      </c>
      <c r="BD146" s="8">
        <v>441.04343384615385</v>
      </c>
      <c r="BE146" s="8">
        <v>0</v>
      </c>
    </row>
    <row r="147" spans="1:57" ht="15.3" x14ac:dyDescent="0.7">
      <c r="A147" s="9" t="s">
        <v>178</v>
      </c>
      <c r="B147" t="s">
        <v>190</v>
      </c>
      <c r="C147" t="s">
        <v>128</v>
      </c>
      <c r="D147" t="s">
        <v>129</v>
      </c>
      <c r="E147" s="6">
        <v>30672.803076923075</v>
      </c>
      <c r="F147" s="7">
        <v>0</v>
      </c>
      <c r="G147" s="7">
        <v>0</v>
      </c>
      <c r="H147" s="8">
        <v>8263.4492307692308</v>
      </c>
      <c r="I147" s="8">
        <v>3135.2086615384615</v>
      </c>
      <c r="J147" s="8">
        <v>0</v>
      </c>
      <c r="K147" s="8">
        <v>7215.461792307693</v>
      </c>
      <c r="L147" s="8">
        <v>0</v>
      </c>
      <c r="M147" s="8">
        <v>4.7619876923076924E-8</v>
      </c>
      <c r="N147" s="8">
        <v>1.1584305383076921E-8</v>
      </c>
      <c r="O147" s="8">
        <v>0</v>
      </c>
      <c r="P147" s="8">
        <v>1.2934118806153844E-9</v>
      </c>
      <c r="Q147" s="8">
        <v>0</v>
      </c>
      <c r="R147" s="8">
        <v>32.318490000000004</v>
      </c>
      <c r="S147" s="8">
        <v>11.470787999999999</v>
      </c>
      <c r="T147" s="8">
        <v>0</v>
      </c>
      <c r="U147" s="8">
        <v>8.7011319230769217</v>
      </c>
      <c r="V147" s="8">
        <v>0</v>
      </c>
      <c r="W147" s="8">
        <v>4.7970023076923072</v>
      </c>
      <c r="X147" s="8">
        <v>2.0059873153846151</v>
      </c>
      <c r="Y147" s="8">
        <v>0</v>
      </c>
      <c r="Z147" s="8">
        <v>1.7951993307692309</v>
      </c>
      <c r="AA147" s="8">
        <v>0</v>
      </c>
      <c r="AB147" s="8">
        <v>2.6225946923076924</v>
      </c>
      <c r="AC147" s="8">
        <v>-0.59769948461538447</v>
      </c>
      <c r="AD147" s="8">
        <v>0</v>
      </c>
      <c r="AE147" s="8">
        <v>1.293089746153846</v>
      </c>
      <c r="AF147" s="8">
        <v>0</v>
      </c>
      <c r="AG147" s="8">
        <v>4.0266807692307689E-3</v>
      </c>
      <c r="AH147" s="8">
        <v>1.8761531215384618E-3</v>
      </c>
      <c r="AI147" s="8">
        <v>0</v>
      </c>
      <c r="AJ147" s="8">
        <v>1.9806367338461538E-4</v>
      </c>
      <c r="AK147" s="8">
        <v>0</v>
      </c>
      <c r="AL147" s="8">
        <v>120450.27692307692</v>
      </c>
      <c r="AM147" s="8">
        <v>41691.902538461538</v>
      </c>
      <c r="AN147" s="8">
        <v>0</v>
      </c>
      <c r="AO147" s="8">
        <v>39048.299076923075</v>
      </c>
      <c r="AP147" s="8">
        <v>0</v>
      </c>
      <c r="AQ147" s="8">
        <v>194681.26153846155</v>
      </c>
      <c r="AR147" s="8">
        <v>55823.801307692302</v>
      </c>
      <c r="AS147" s="8">
        <v>0</v>
      </c>
      <c r="AT147" s="8">
        <v>43354.816652307694</v>
      </c>
      <c r="AU147" s="8">
        <v>0</v>
      </c>
      <c r="AV147" s="8">
        <v>121850.86153846153</v>
      </c>
      <c r="AW147" s="8">
        <v>42192.61153846154</v>
      </c>
      <c r="AX147" s="8">
        <v>0</v>
      </c>
      <c r="AY147" s="8">
        <v>39748.591384615385</v>
      </c>
      <c r="AZ147" s="8">
        <v>0</v>
      </c>
      <c r="BA147" s="8">
        <v>72830.400000000009</v>
      </c>
      <c r="BB147" s="8">
        <v>13631.189769230768</v>
      </c>
      <c r="BC147" s="8">
        <v>0</v>
      </c>
      <c r="BD147" s="8">
        <v>3606.2252676923076</v>
      </c>
      <c r="BE147" s="8">
        <v>0</v>
      </c>
    </row>
    <row r="148" spans="1:57" ht="15.3" x14ac:dyDescent="0.7">
      <c r="A148" s="9" t="s">
        <v>225</v>
      </c>
      <c r="B148" t="s">
        <v>103</v>
      </c>
      <c r="C148" t="s">
        <v>128</v>
      </c>
      <c r="D148" t="s">
        <v>129</v>
      </c>
      <c r="E148" s="6">
        <v>3092.0872800000002</v>
      </c>
      <c r="F148" s="7">
        <v>0</v>
      </c>
      <c r="G148" s="7">
        <v>0</v>
      </c>
      <c r="H148" s="8">
        <v>833.02808000000005</v>
      </c>
      <c r="I148" s="8">
        <v>316.05650120000001</v>
      </c>
      <c r="J148" s="8">
        <v>0</v>
      </c>
      <c r="K148" s="8">
        <v>727.38176460000011</v>
      </c>
      <c r="L148" s="8">
        <v>0</v>
      </c>
      <c r="M148" s="8">
        <v>4.8005008000000008E-9</v>
      </c>
      <c r="N148" s="8">
        <v>1.16779947476E-9</v>
      </c>
      <c r="O148" s="8">
        <v>0</v>
      </c>
      <c r="P148" s="8">
        <v>1.30387249376E-10</v>
      </c>
      <c r="Q148" s="8">
        <v>0</v>
      </c>
      <c r="R148" s="8">
        <v>3.2579869400000008</v>
      </c>
      <c r="S148" s="8">
        <v>1.156355928</v>
      </c>
      <c r="T148" s="8">
        <v>0</v>
      </c>
      <c r="U148" s="8">
        <v>0.87715032999999998</v>
      </c>
      <c r="V148" s="8">
        <v>0</v>
      </c>
      <c r="W148" s="8">
        <v>0.48357985999999997</v>
      </c>
      <c r="X148" s="8">
        <v>0.20222109620000001</v>
      </c>
      <c r="Y148" s="8">
        <v>0</v>
      </c>
      <c r="Z148" s="8">
        <v>0.18097182060000003</v>
      </c>
      <c r="AA148" s="8">
        <v>0</v>
      </c>
      <c r="AB148" s="8">
        <v>0.26438052200000001</v>
      </c>
      <c r="AC148" s="8">
        <v>-6.0253344599999994E-2</v>
      </c>
      <c r="AD148" s="8">
        <v>0</v>
      </c>
      <c r="AE148" s="8">
        <v>0.13035477540000001</v>
      </c>
      <c r="AF148" s="8">
        <v>0</v>
      </c>
      <c r="AG148" s="8">
        <v>4.0592470000000002E-4</v>
      </c>
      <c r="AH148" s="8">
        <v>1.8913267196000004E-4</v>
      </c>
      <c r="AI148" s="8">
        <v>0</v>
      </c>
      <c r="AJ148" s="8">
        <v>1.9966553548000001E-5</v>
      </c>
      <c r="AK148" s="8">
        <v>0</v>
      </c>
      <c r="AL148" s="8">
        <v>12142.443200000002</v>
      </c>
      <c r="AM148" s="8">
        <v>4202.9090460000007</v>
      </c>
      <c r="AN148" s="8">
        <v>0</v>
      </c>
      <c r="AO148" s="8">
        <v>3936.410656</v>
      </c>
      <c r="AP148" s="8">
        <v>0</v>
      </c>
      <c r="AQ148" s="8">
        <v>19625.576800000003</v>
      </c>
      <c r="AR148" s="8">
        <v>5627.5282540000007</v>
      </c>
      <c r="AS148" s="8">
        <v>0</v>
      </c>
      <c r="AT148" s="8">
        <v>4370.5453577600001</v>
      </c>
      <c r="AU148" s="8">
        <v>0</v>
      </c>
      <c r="AV148" s="8">
        <v>12283.634400000001</v>
      </c>
      <c r="AW148" s="8">
        <v>4253.3849000000009</v>
      </c>
      <c r="AX148" s="8">
        <v>0</v>
      </c>
      <c r="AY148" s="8">
        <v>4007.0062560000006</v>
      </c>
      <c r="AZ148" s="8">
        <v>0</v>
      </c>
      <c r="BA148" s="8">
        <v>7341.9424000000017</v>
      </c>
      <c r="BB148" s="8">
        <v>1374.143354</v>
      </c>
      <c r="BC148" s="8">
        <v>0</v>
      </c>
      <c r="BD148" s="8">
        <v>363.53910175999999</v>
      </c>
      <c r="BE148" s="8">
        <v>0</v>
      </c>
    </row>
    <row r="149" spans="1:57" ht="15.3" x14ac:dyDescent="0.7">
      <c r="A149" s="9" t="s">
        <v>178</v>
      </c>
      <c r="B149" t="s">
        <v>190</v>
      </c>
      <c r="C149" t="s">
        <v>191</v>
      </c>
      <c r="D149" t="s">
        <v>192</v>
      </c>
      <c r="E149" s="6">
        <v>920199.55517197459</v>
      </c>
      <c r="F149" s="7">
        <v>0</v>
      </c>
      <c r="G149" s="7">
        <v>0</v>
      </c>
      <c r="H149" s="8">
        <v>264842.87408359325</v>
      </c>
      <c r="I149" s="8">
        <v>16404.084768215333</v>
      </c>
      <c r="J149" s="8">
        <v>0</v>
      </c>
      <c r="K149" s="8">
        <v>17502.617807690083</v>
      </c>
      <c r="L149" s="8">
        <v>-13801.580528434537</v>
      </c>
      <c r="M149" s="8">
        <v>4.5651904419870947E-3</v>
      </c>
      <c r="N149" s="8">
        <v>9.9971763682603896E-4</v>
      </c>
      <c r="O149" s="8">
        <v>0</v>
      </c>
      <c r="P149" s="8">
        <v>3.4823825320670636E-3</v>
      </c>
      <c r="Q149" s="8">
        <v>2.8671414770570907E-5</v>
      </c>
      <c r="R149" s="8">
        <v>1955.7859219658862</v>
      </c>
      <c r="S149" s="8">
        <v>126.25700625582532</v>
      </c>
      <c r="T149" s="8">
        <v>0</v>
      </c>
      <c r="U149" s="8">
        <v>121.88737820422955</v>
      </c>
      <c r="V149" s="8">
        <v>7.1601960663715438</v>
      </c>
      <c r="W149" s="8">
        <v>174.88117927635477</v>
      </c>
      <c r="X149" s="8">
        <v>14.652216474897054</v>
      </c>
      <c r="Y149" s="8">
        <v>0</v>
      </c>
      <c r="Z149" s="8">
        <v>30.321122976180078</v>
      </c>
      <c r="AA149" s="8">
        <v>0.8634938584925359</v>
      </c>
      <c r="AB149" s="8">
        <v>107.98846249266784</v>
      </c>
      <c r="AC149" s="8">
        <v>12.516593435228931</v>
      </c>
      <c r="AD149" s="8">
        <v>0</v>
      </c>
      <c r="AE149" s="8">
        <v>17.582389277441749</v>
      </c>
      <c r="AF149" s="8">
        <v>-5.2601808898894182</v>
      </c>
      <c r="AG149" s="8">
        <v>0.31558515758588457</v>
      </c>
      <c r="AH149" s="8">
        <v>1.8678342611173265E-2</v>
      </c>
      <c r="AI149" s="8">
        <v>0</v>
      </c>
      <c r="AJ149" s="8">
        <v>1.6737527351730567E-2</v>
      </c>
      <c r="AK149" s="8">
        <v>-8.4558618714234944E-3</v>
      </c>
      <c r="AL149" s="8">
        <v>2447013.0925580678</v>
      </c>
      <c r="AM149" s="8">
        <v>183770.83654962512</v>
      </c>
      <c r="AN149" s="8">
        <v>0</v>
      </c>
      <c r="AO149" s="8">
        <v>306999.75181308622</v>
      </c>
      <c r="AP149" s="8">
        <v>-131557.87829226692</v>
      </c>
      <c r="AQ149" s="8">
        <v>2731452.0610779151</v>
      </c>
      <c r="AR149" s="8">
        <v>200280.72368440093</v>
      </c>
      <c r="AS149" s="8">
        <v>0</v>
      </c>
      <c r="AT149" s="8">
        <v>320851.19310576987</v>
      </c>
      <c r="AU149" s="8">
        <v>-115260.93877311469</v>
      </c>
      <c r="AV149" s="8">
        <v>2476857.0965283215</v>
      </c>
      <c r="AW149" s="8">
        <v>186348.53992042603</v>
      </c>
      <c r="AX149" s="8">
        <v>0</v>
      </c>
      <c r="AY149" s="8">
        <v>311830.60893649783</v>
      </c>
      <c r="AZ149" s="8">
        <v>-123407.79499400459</v>
      </c>
      <c r="BA149" s="8">
        <v>254594.96454959369</v>
      </c>
      <c r="BB149" s="8">
        <v>13932.183763974916</v>
      </c>
      <c r="BC149" s="8">
        <v>0</v>
      </c>
      <c r="BD149" s="8">
        <v>9020.5841692720933</v>
      </c>
      <c r="BE149" s="8">
        <v>8146.8562208898938</v>
      </c>
    </row>
    <row r="150" spans="1:57" ht="15.3" x14ac:dyDescent="0.7">
      <c r="A150" s="9" t="s">
        <v>167</v>
      </c>
      <c r="B150" t="s">
        <v>168</v>
      </c>
      <c r="C150" t="s">
        <v>169</v>
      </c>
      <c r="D150" t="s">
        <v>170</v>
      </c>
      <c r="E150" s="6">
        <v>483713.96356687904</v>
      </c>
      <c r="F150" s="7">
        <v>0</v>
      </c>
      <c r="G150" s="7">
        <v>0</v>
      </c>
      <c r="H150" s="8">
        <v>183177.83502207536</v>
      </c>
      <c r="I150" s="8">
        <v>8851.9655332738857</v>
      </c>
      <c r="J150" s="8">
        <v>0</v>
      </c>
      <c r="K150" s="8">
        <v>10086.259630755887</v>
      </c>
      <c r="L150" s="8">
        <v>-8404.6939613075174</v>
      </c>
      <c r="M150" s="8">
        <v>3.7638721988489158E-3</v>
      </c>
      <c r="N150" s="8">
        <v>1.6204417779490446E-3</v>
      </c>
      <c r="O150" s="8">
        <v>0</v>
      </c>
      <c r="P150" s="8">
        <v>1.9150395484891652E-3</v>
      </c>
      <c r="Q150" s="8">
        <v>-4.128603010467262E-4</v>
      </c>
      <c r="R150" s="8">
        <v>1470.2717316584392</v>
      </c>
      <c r="S150" s="8">
        <v>59.01310355515924</v>
      </c>
      <c r="T150" s="8">
        <v>0</v>
      </c>
      <c r="U150" s="8">
        <v>70.437776558791967</v>
      </c>
      <c r="V150" s="8">
        <v>-37.666968238654789</v>
      </c>
      <c r="W150" s="8">
        <v>125.1429093941203</v>
      </c>
      <c r="X150" s="8">
        <v>15.623961023210192</v>
      </c>
      <c r="Y150" s="8">
        <v>0</v>
      </c>
      <c r="Z150" s="8">
        <v>17.1328617219907</v>
      </c>
      <c r="AA150" s="8">
        <v>-38.649831922139114</v>
      </c>
      <c r="AB150" s="8">
        <v>84.01025832898371</v>
      </c>
      <c r="AC150" s="8">
        <v>9.23893670412739</v>
      </c>
      <c r="AD150" s="8">
        <v>0</v>
      </c>
      <c r="AE150" s="8">
        <v>9.962806773115009</v>
      </c>
      <c r="AF150" s="8">
        <v>-0.40109707945019113</v>
      </c>
      <c r="AG150" s="8">
        <v>0.16940645561608958</v>
      </c>
      <c r="AH150" s="8">
        <v>7.1589666607898101E-3</v>
      </c>
      <c r="AI150" s="8">
        <v>0</v>
      </c>
      <c r="AJ150" s="8">
        <v>8.9116648116730843E-3</v>
      </c>
      <c r="AK150" s="8">
        <v>-4.2705039436484087E-3</v>
      </c>
      <c r="AL150" s="8">
        <v>1863225.8937244222</v>
      </c>
      <c r="AM150" s="8">
        <v>131086.48412662424</v>
      </c>
      <c r="AN150" s="8">
        <v>0</v>
      </c>
      <c r="AO150" s="8">
        <v>173579.09830656269</v>
      </c>
      <c r="AP150" s="8">
        <v>-74567.376873742687</v>
      </c>
      <c r="AQ150" s="8">
        <v>2072485.2216184367</v>
      </c>
      <c r="AR150" s="8">
        <v>133287.38266085353</v>
      </c>
      <c r="AS150" s="8">
        <v>0</v>
      </c>
      <c r="AT150" s="8">
        <v>182189.42681460147</v>
      </c>
      <c r="AU150" s="8">
        <v>-83362.949415657582</v>
      </c>
      <c r="AV150" s="8">
        <v>1882972.2739957771</v>
      </c>
      <c r="AW150" s="8">
        <v>132053.91205375799</v>
      </c>
      <c r="AX150" s="8">
        <v>0</v>
      </c>
      <c r="AY150" s="8">
        <v>176408.26902060545</v>
      </c>
      <c r="AZ150" s="8">
        <v>-74102.446733370714</v>
      </c>
      <c r="BA150" s="8">
        <v>189512.94762265953</v>
      </c>
      <c r="BB150" s="8">
        <v>1233.4706070955417</v>
      </c>
      <c r="BC150" s="8">
        <v>0</v>
      </c>
      <c r="BD150" s="8">
        <v>5781.1577939960225</v>
      </c>
      <c r="BE150" s="8">
        <v>-9260.5026822868804</v>
      </c>
    </row>
    <row r="151" spans="1:57" ht="15.3" x14ac:dyDescent="0.7">
      <c r="A151" s="9" t="s">
        <v>248</v>
      </c>
      <c r="B151" t="s">
        <v>248</v>
      </c>
      <c r="C151" t="s">
        <v>169</v>
      </c>
      <c r="D151" t="s">
        <v>170</v>
      </c>
      <c r="E151" s="6">
        <v>42614.264498407647</v>
      </c>
      <c r="F151" s="7">
        <v>0</v>
      </c>
      <c r="G151" s="7">
        <v>0</v>
      </c>
      <c r="H151" s="8">
        <v>16137.612927928494</v>
      </c>
      <c r="I151" s="8">
        <v>779.84104032085997</v>
      </c>
      <c r="J151" s="8">
        <v>0</v>
      </c>
      <c r="K151" s="8">
        <v>888.57996270189415</v>
      </c>
      <c r="L151" s="8">
        <v>-740.43728002863065</v>
      </c>
      <c r="M151" s="8">
        <v>3.3158985991888667E-4</v>
      </c>
      <c r="N151" s="8">
        <v>1.4275778606966561E-4</v>
      </c>
      <c r="O151" s="8">
        <v>0</v>
      </c>
      <c r="P151" s="8">
        <v>1.6871127978703717E-4</v>
      </c>
      <c r="Q151" s="8">
        <v>-3.6372193889054148E-5</v>
      </c>
      <c r="R151" s="8">
        <v>129.5280954790172</v>
      </c>
      <c r="S151" s="8">
        <v>5.1989402688057327</v>
      </c>
      <c r="T151" s="8">
        <v>0</v>
      </c>
      <c r="U151" s="8">
        <v>6.2054318606435794</v>
      </c>
      <c r="V151" s="8">
        <v>-3.3183870391891732</v>
      </c>
      <c r="W151" s="8">
        <v>11.024848242331078</v>
      </c>
      <c r="X151" s="8">
        <v>1.376440743298567</v>
      </c>
      <c r="Y151" s="8">
        <v>0</v>
      </c>
      <c r="Z151" s="8">
        <v>1.5093719760575204</v>
      </c>
      <c r="AA151" s="8">
        <v>-3.4049754284616882</v>
      </c>
      <c r="AB151" s="8">
        <v>7.4011412501137874</v>
      </c>
      <c r="AC151" s="8">
        <v>0.81393245191958608</v>
      </c>
      <c r="AD151" s="8">
        <v>0</v>
      </c>
      <c r="AE151" s="8">
        <v>0.87770400474980326</v>
      </c>
      <c r="AF151" s="8">
        <v>-3.5335876821066883E-2</v>
      </c>
      <c r="AG151" s="8">
        <v>1.4924381041490584E-2</v>
      </c>
      <c r="AH151" s="8">
        <v>6.3069111457643315E-4</v>
      </c>
      <c r="AI151" s="8">
        <v>0</v>
      </c>
      <c r="AJ151" s="8">
        <v>7.8510043126609527E-4</v>
      </c>
      <c r="AK151" s="8">
        <v>-3.7622313661194275E-4</v>
      </c>
      <c r="AL151" s="8">
        <v>164146.59703011971</v>
      </c>
      <c r="AM151" s="8">
        <v>11548.465679068473</v>
      </c>
      <c r="AN151" s="8">
        <v>0</v>
      </c>
      <c r="AO151" s="8">
        <v>15291.982790999691</v>
      </c>
      <c r="AP151" s="8">
        <v>-6569.2416601299374</v>
      </c>
      <c r="AQ151" s="8">
        <v>182581.93902826656</v>
      </c>
      <c r="AR151" s="8">
        <v>11742.360582536228</v>
      </c>
      <c r="AS151" s="8">
        <v>0</v>
      </c>
      <c r="AT151" s="8">
        <v>16050.536076817772</v>
      </c>
      <c r="AU151" s="8">
        <v>-7344.1145869981528</v>
      </c>
      <c r="AV151" s="8">
        <v>165886.21493481004</v>
      </c>
      <c r="AW151" s="8">
        <v>11633.694208065288</v>
      </c>
      <c r="AX151" s="8">
        <v>0</v>
      </c>
      <c r="AY151" s="8">
        <v>15541.227258185096</v>
      </c>
      <c r="AZ151" s="8">
        <v>-6528.2822141197457</v>
      </c>
      <c r="BA151" s="8">
        <v>16695.724093456512</v>
      </c>
      <c r="BB151" s="8">
        <v>108.6663744709395</v>
      </c>
      <c r="BC151" s="8">
        <v>0</v>
      </c>
      <c r="BD151" s="8">
        <v>509.30881863267791</v>
      </c>
      <c r="BE151" s="8">
        <v>-815.83237287840768</v>
      </c>
    </row>
    <row r="152" spans="1:57" ht="15.3" x14ac:dyDescent="0.7">
      <c r="A152" s="9" t="s">
        <v>108</v>
      </c>
      <c r="B152" t="s">
        <v>144</v>
      </c>
      <c r="C152" t="s">
        <v>145</v>
      </c>
      <c r="D152" t="s">
        <v>146</v>
      </c>
      <c r="E152" s="6">
        <v>613201.25821656047</v>
      </c>
      <c r="F152" s="7">
        <v>0</v>
      </c>
      <c r="G152" s="7">
        <v>0</v>
      </c>
      <c r="H152" s="8">
        <v>139336.07200823727</v>
      </c>
      <c r="I152" s="8">
        <v>11221.583025363057</v>
      </c>
      <c r="J152" s="8">
        <v>0</v>
      </c>
      <c r="K152" s="8">
        <v>10508.616635326856</v>
      </c>
      <c r="L152" s="8">
        <v>-3872.2445387862422</v>
      </c>
      <c r="M152" s="8">
        <v>4.8282317619548045E-3</v>
      </c>
      <c r="N152" s="8">
        <v>2.0542242150254774E-3</v>
      </c>
      <c r="O152" s="8">
        <v>0</v>
      </c>
      <c r="P152" s="8">
        <v>2.2104501477396526E-3</v>
      </c>
      <c r="Q152" s="8">
        <v>-2.0366665060463698E-4</v>
      </c>
      <c r="R152" s="8">
        <v>882.42009359692759</v>
      </c>
      <c r="S152" s="8">
        <v>74.810553502420376</v>
      </c>
      <c r="T152" s="8">
        <v>0</v>
      </c>
      <c r="U152" s="8">
        <v>72.923955238683703</v>
      </c>
      <c r="V152" s="8">
        <v>-17.842930563072613</v>
      </c>
      <c r="W152" s="8">
        <v>111.93152769208075</v>
      </c>
      <c r="X152" s="8">
        <v>19.806400640394902</v>
      </c>
      <c r="Y152" s="8">
        <v>0</v>
      </c>
      <c r="Z152" s="8">
        <v>18.648553414477586</v>
      </c>
      <c r="AA152" s="8">
        <v>-17.253644617250448</v>
      </c>
      <c r="AB152" s="8">
        <v>59.275313974435278</v>
      </c>
      <c r="AC152" s="8">
        <v>11.712144031936305</v>
      </c>
      <c r="AD152" s="8">
        <v>0</v>
      </c>
      <c r="AE152" s="8">
        <v>10.777376332273956</v>
      </c>
      <c r="AF152" s="8">
        <v>-0.41045590651490443</v>
      </c>
      <c r="AG152" s="8">
        <v>0.2133268586352835</v>
      </c>
      <c r="AH152" s="8">
        <v>9.0753786216050958E-3</v>
      </c>
      <c r="AI152" s="8">
        <v>0</v>
      </c>
      <c r="AJ152" s="8">
        <v>1.1005720967050077E-2</v>
      </c>
      <c r="AK152" s="8">
        <v>-3.8949321385757965E-3</v>
      </c>
      <c r="AL152" s="8">
        <v>1170322.3683836856</v>
      </c>
      <c r="AM152" s="8">
        <v>166177.54097668789</v>
      </c>
      <c r="AN152" s="8">
        <v>0</v>
      </c>
      <c r="AO152" s="8">
        <v>188672.48536116199</v>
      </c>
      <c r="AP152" s="8">
        <v>-34949.751207928668</v>
      </c>
      <c r="AQ152" s="8">
        <v>1290953.3600472703</v>
      </c>
      <c r="AR152" s="8">
        <v>168967.60670157324</v>
      </c>
      <c r="AS152" s="8">
        <v>0</v>
      </c>
      <c r="AT152" s="8">
        <v>196170.06714391394</v>
      </c>
      <c r="AU152" s="8">
        <v>-39476.263355691211</v>
      </c>
      <c r="AV152" s="8">
        <v>1188037.1189979271</v>
      </c>
      <c r="AW152" s="8">
        <v>167403.94349312101</v>
      </c>
      <c r="AX152" s="8">
        <v>0</v>
      </c>
      <c r="AY152" s="8">
        <v>191513.90886816508</v>
      </c>
      <c r="AZ152" s="8">
        <v>-34796.079754914652</v>
      </c>
      <c r="BA152" s="8">
        <v>102916.2410493432</v>
      </c>
      <c r="BB152" s="8">
        <v>1563.6632084522294</v>
      </c>
      <c r="BC152" s="8">
        <v>0</v>
      </c>
      <c r="BD152" s="8">
        <v>4656.1582757488741</v>
      </c>
      <c r="BE152" s="8">
        <v>-4680.1836007765605</v>
      </c>
    </row>
    <row r="153" spans="1:57" ht="15.3" x14ac:dyDescent="0.7">
      <c r="A153" s="9" t="s">
        <v>108</v>
      </c>
      <c r="B153" t="s">
        <v>164</v>
      </c>
      <c r="C153" t="s">
        <v>165</v>
      </c>
      <c r="D153" t="s">
        <v>166</v>
      </c>
      <c r="E153" s="6">
        <v>1570.825</v>
      </c>
      <c r="F153" s="7">
        <v>0</v>
      </c>
      <c r="G153" s="7">
        <v>0</v>
      </c>
      <c r="H153" s="8">
        <v>357.17584200000005</v>
      </c>
      <c r="I153" s="8">
        <v>347.78123372500005</v>
      </c>
      <c r="J153" s="8">
        <v>0</v>
      </c>
      <c r="K153" s="8">
        <v>799.70700750000003</v>
      </c>
      <c r="L153" s="8">
        <v>-194.59214750000001</v>
      </c>
      <c r="M153" s="8">
        <v>3.1251811399999995E-9</v>
      </c>
      <c r="N153" s="8">
        <v>2.0970544120322286E-5</v>
      </c>
      <c r="O153" s="8">
        <v>0</v>
      </c>
      <c r="P153" s="8">
        <v>6.2520633531792002E-7</v>
      </c>
      <c r="Q153" s="8">
        <v>-3.3749753849999998E-11</v>
      </c>
      <c r="R153" s="8">
        <v>3.0749808800000005</v>
      </c>
      <c r="S153" s="8">
        <v>0.79819656832000008</v>
      </c>
      <c r="T153" s="8">
        <v>0</v>
      </c>
      <c r="U153" s="8">
        <v>0.42807544175000006</v>
      </c>
      <c r="V153" s="8">
        <v>-0.17904098000000002</v>
      </c>
      <c r="W153" s="8">
        <v>0.50963184900000003</v>
      </c>
      <c r="X153" s="8">
        <v>0.15825521180499999</v>
      </c>
      <c r="Y153" s="8">
        <v>0</v>
      </c>
      <c r="Z153" s="8">
        <v>6.0518099999999998E-2</v>
      </c>
      <c r="AA153" s="8">
        <v>-5.2118319999999996E-2</v>
      </c>
      <c r="AB153" s="8">
        <v>0.97426204200000022</v>
      </c>
      <c r="AC153" s="8">
        <v>0.15049213512900003</v>
      </c>
      <c r="AD153" s="8">
        <v>0</v>
      </c>
      <c r="AE153" s="8">
        <v>2.8305191725000001E-2</v>
      </c>
      <c r="AF153" s="8">
        <v>-7.9930190000000026E-2</v>
      </c>
      <c r="AG153" s="8">
        <v>1.0510307400000002E-2</v>
      </c>
      <c r="AH153" s="8">
        <v>1.2969602776385003E-3</v>
      </c>
      <c r="AI153" s="8">
        <v>0</v>
      </c>
      <c r="AJ153" s="8">
        <v>2.2607677170000001E-5</v>
      </c>
      <c r="AK153" s="8">
        <v>-1.7272461000000004E-5</v>
      </c>
      <c r="AL153" s="8">
        <v>4137.0569999999998</v>
      </c>
      <c r="AM153" s="8">
        <v>2238.6364462500001</v>
      </c>
      <c r="AN153" s="8">
        <v>0</v>
      </c>
      <c r="AO153" s="8">
        <v>2063.4770574999998</v>
      </c>
      <c r="AP153" s="8">
        <v>-3217.3803000000003</v>
      </c>
      <c r="AQ153" s="8">
        <v>52965.632926000006</v>
      </c>
      <c r="AR153" s="8">
        <v>5163.605865224501</v>
      </c>
      <c r="AS153" s="8">
        <v>0</v>
      </c>
      <c r="AT153" s="8">
        <v>-4447.3819116000022</v>
      </c>
      <c r="AU153" s="8">
        <v>-5592.828163000001</v>
      </c>
      <c r="AV153" s="8">
        <v>4194.5326599999999</v>
      </c>
      <c r="AW153" s="8">
        <v>2273.1335821000002</v>
      </c>
      <c r="AX153" s="8">
        <v>0</v>
      </c>
      <c r="AY153" s="8">
        <v>2091.8511174999999</v>
      </c>
      <c r="AZ153" s="8">
        <v>-3215.8260100000002</v>
      </c>
      <c r="BA153" s="8">
        <v>48771.100266000001</v>
      </c>
      <c r="BB153" s="8">
        <v>2890.4722831245003</v>
      </c>
      <c r="BC153" s="8">
        <v>0</v>
      </c>
      <c r="BD153" s="8">
        <v>-6539.2330291000017</v>
      </c>
      <c r="BE153" s="8">
        <v>-2377.0021530000004</v>
      </c>
    </row>
    <row r="154" spans="1:57" ht="15.3" x14ac:dyDescent="0.7">
      <c r="A154" s="9" t="s">
        <v>178</v>
      </c>
      <c r="B154" t="s">
        <v>189</v>
      </c>
      <c r="C154" t="s">
        <v>165</v>
      </c>
      <c r="D154" t="s">
        <v>166</v>
      </c>
      <c r="E154" s="6">
        <v>12660.65</v>
      </c>
      <c r="F154" s="7">
        <v>0</v>
      </c>
      <c r="G154" s="7">
        <v>0</v>
      </c>
      <c r="H154" s="8">
        <v>2878.7919240000001</v>
      </c>
      <c r="I154" s="8">
        <v>2803.07257445</v>
      </c>
      <c r="J154" s="8">
        <v>0</v>
      </c>
      <c r="K154" s="8">
        <v>6445.5369149999997</v>
      </c>
      <c r="L154" s="8">
        <v>-1568.387995</v>
      </c>
      <c r="M154" s="8">
        <v>2.5188563079999993E-8</v>
      </c>
      <c r="N154" s="8">
        <v>1.6901992228094049E-4</v>
      </c>
      <c r="O154" s="8">
        <v>0</v>
      </c>
      <c r="P154" s="8">
        <v>5.0390836593782399E-6</v>
      </c>
      <c r="Q154" s="8">
        <v>-2.7201872969999998E-10</v>
      </c>
      <c r="R154" s="8">
        <v>24.78395536</v>
      </c>
      <c r="S154" s="8">
        <v>6.4333629670400008</v>
      </c>
      <c r="T154" s="8">
        <v>0</v>
      </c>
      <c r="U154" s="8">
        <v>3.4502336935000004</v>
      </c>
      <c r="V154" s="8">
        <v>-1.4430475599999999</v>
      </c>
      <c r="W154" s="8">
        <v>4.1075679779999996</v>
      </c>
      <c r="X154" s="8">
        <v>1.27551690821</v>
      </c>
      <c r="Y154" s="8">
        <v>0</v>
      </c>
      <c r="Z154" s="8">
        <v>0.48776819999999999</v>
      </c>
      <c r="AA154" s="8">
        <v>-0.42006703999999995</v>
      </c>
      <c r="AB154" s="8">
        <v>7.8524283240000008</v>
      </c>
      <c r="AC154" s="8">
        <v>1.2129474961380002</v>
      </c>
      <c r="AD154" s="8">
        <v>0</v>
      </c>
      <c r="AE154" s="8">
        <v>0.22813625044999999</v>
      </c>
      <c r="AF154" s="8">
        <v>-0.64422718000000012</v>
      </c>
      <c r="AG154" s="8">
        <v>8.4711742800000017E-2</v>
      </c>
      <c r="AH154" s="8">
        <v>1.0453335119497002E-2</v>
      </c>
      <c r="AI154" s="8">
        <v>0</v>
      </c>
      <c r="AJ154" s="8">
        <v>1.8221500674E-4</v>
      </c>
      <c r="AK154" s="8">
        <v>-1.3921384200000001E-4</v>
      </c>
      <c r="AL154" s="8">
        <v>33344.153999999995</v>
      </c>
      <c r="AM154" s="8">
        <v>18043.125442500001</v>
      </c>
      <c r="AN154" s="8">
        <v>0</v>
      </c>
      <c r="AO154" s="8">
        <v>16631.363014999999</v>
      </c>
      <c r="AP154" s="8">
        <v>-25931.676600000003</v>
      </c>
      <c r="AQ154" s="8">
        <v>426896.27457200002</v>
      </c>
      <c r="AR154" s="8">
        <v>41618.007478589003</v>
      </c>
      <c r="AS154" s="8">
        <v>0</v>
      </c>
      <c r="AT154" s="8">
        <v>-35845.333375200018</v>
      </c>
      <c r="AU154" s="8">
        <v>-45077.484686000003</v>
      </c>
      <c r="AV154" s="8">
        <v>33807.400520000003</v>
      </c>
      <c r="AW154" s="8">
        <v>18321.167976200002</v>
      </c>
      <c r="AX154" s="8">
        <v>0</v>
      </c>
      <c r="AY154" s="8">
        <v>16860.054334999997</v>
      </c>
      <c r="AZ154" s="8">
        <v>-25919.149219999999</v>
      </c>
      <c r="BA154" s="8">
        <v>393088.874052</v>
      </c>
      <c r="BB154" s="8">
        <v>23296.839502389001</v>
      </c>
      <c r="BC154" s="8">
        <v>0</v>
      </c>
      <c r="BD154" s="8">
        <v>-52705.387710200011</v>
      </c>
      <c r="BE154" s="8">
        <v>-19158.335466</v>
      </c>
    </row>
    <row r="155" spans="1:57" ht="15.3" x14ac:dyDescent="0.7">
      <c r="A155" s="9" t="s">
        <v>108</v>
      </c>
      <c r="B155" t="s">
        <v>119</v>
      </c>
      <c r="C155" t="s">
        <v>120</v>
      </c>
      <c r="D155" t="s">
        <v>121</v>
      </c>
      <c r="E155" s="6">
        <v>21449.61</v>
      </c>
      <c r="F155" s="7">
        <v>0</v>
      </c>
      <c r="G155" s="7">
        <v>0</v>
      </c>
      <c r="H155" s="8">
        <v>3040.9015000000004</v>
      </c>
      <c r="I155" s="8">
        <v>5026.9239793500001</v>
      </c>
      <c r="J155" s="8">
        <v>0</v>
      </c>
      <c r="K155" s="8">
        <v>13211.309111</v>
      </c>
      <c r="L155" s="8">
        <v>-2581.1913399999999</v>
      </c>
      <c r="M155" s="8">
        <v>6.8766743499999997E-9</v>
      </c>
      <c r="N155" s="8">
        <v>3.7916807327384482E-4</v>
      </c>
      <c r="O155" s="8">
        <v>0</v>
      </c>
      <c r="P155" s="8">
        <v>4.4825418981190489E-4</v>
      </c>
      <c r="Q155" s="8">
        <v>-3.2904672710000008E-10</v>
      </c>
      <c r="R155" s="8">
        <v>22.575052499999998</v>
      </c>
      <c r="S155" s="8">
        <v>11.066831477519999</v>
      </c>
      <c r="T155" s="8">
        <v>0</v>
      </c>
      <c r="U155" s="8">
        <v>23.611604461899997</v>
      </c>
      <c r="V155" s="8">
        <v>-2.1052395000000002</v>
      </c>
      <c r="W155" s="8">
        <v>5.2904624499999997</v>
      </c>
      <c r="X155" s="8">
        <v>2.45550933628</v>
      </c>
      <c r="Y155" s="8">
        <v>0</v>
      </c>
      <c r="Z155" s="8">
        <v>5.0999563706000011</v>
      </c>
      <c r="AA155" s="8">
        <v>-0.63466129999999998</v>
      </c>
      <c r="AB155" s="8">
        <v>10.370533355000001</v>
      </c>
      <c r="AC155" s="8">
        <v>1.9912126847340001</v>
      </c>
      <c r="AD155" s="8">
        <v>0</v>
      </c>
      <c r="AE155" s="8">
        <v>2.2706167875299998</v>
      </c>
      <c r="AF155" s="8">
        <v>-0.95949490000000015</v>
      </c>
      <c r="AG155" s="8">
        <v>5.3416590500000004E-4</v>
      </c>
      <c r="AH155" s="8">
        <v>4.4946088667479995E-3</v>
      </c>
      <c r="AI155" s="8">
        <v>0</v>
      </c>
      <c r="AJ155" s="8">
        <v>1.0979675797999999E-3</v>
      </c>
      <c r="AK155" s="8">
        <v>-2.2301415500000001E-4</v>
      </c>
      <c r="AL155" s="8">
        <v>32756.997000000003</v>
      </c>
      <c r="AM155" s="8">
        <v>35898.188225899998</v>
      </c>
      <c r="AN155" s="8">
        <v>0</v>
      </c>
      <c r="AO155" s="8">
        <v>62777.915290999998</v>
      </c>
      <c r="AP155" s="8">
        <v>-42791.089250000005</v>
      </c>
      <c r="AQ155" s="8">
        <v>634458.27899999998</v>
      </c>
      <c r="AR155" s="8">
        <v>69972.557926999027</v>
      </c>
      <c r="AS155" s="8">
        <v>0</v>
      </c>
      <c r="AT155" s="8">
        <v>-24548.144218779984</v>
      </c>
      <c r="AU155" s="8">
        <v>-71876.583870000002</v>
      </c>
      <c r="AV155" s="8">
        <v>32942.363999999994</v>
      </c>
      <c r="AW155" s="8">
        <v>36509.299972600005</v>
      </c>
      <c r="AX155" s="8">
        <v>0</v>
      </c>
      <c r="AY155" s="8">
        <v>63534.901157</v>
      </c>
      <c r="AZ155" s="8">
        <v>-42801.240300000005</v>
      </c>
      <c r="BA155" s="8">
        <v>601515.91500000004</v>
      </c>
      <c r="BB155" s="8">
        <v>33463.257954399007</v>
      </c>
      <c r="BC155" s="8">
        <v>0</v>
      </c>
      <c r="BD155" s="8">
        <v>-88083.045375779984</v>
      </c>
      <c r="BE155" s="8">
        <v>-29075.343570000001</v>
      </c>
    </row>
    <row r="156" spans="1:57" ht="15.3" x14ac:dyDescent="0.7">
      <c r="A156" s="9" t="s">
        <v>108</v>
      </c>
      <c r="B156" t="s">
        <v>136</v>
      </c>
      <c r="C156" t="s">
        <v>120</v>
      </c>
      <c r="D156" t="s">
        <v>121</v>
      </c>
      <c r="E156" s="6">
        <v>35.477999999999994</v>
      </c>
      <c r="F156" s="7">
        <v>0</v>
      </c>
      <c r="G156" s="7">
        <v>0</v>
      </c>
      <c r="H156" s="8">
        <v>5.0296999999999992</v>
      </c>
      <c r="I156" s="8">
        <v>8.3146131299999997</v>
      </c>
      <c r="J156" s="8">
        <v>0</v>
      </c>
      <c r="K156" s="8">
        <v>21.851717799999999</v>
      </c>
      <c r="L156" s="8">
        <v>-4.2693319999999995</v>
      </c>
      <c r="M156" s="8">
        <v>1.1374129999999998E-11</v>
      </c>
      <c r="N156" s="8">
        <v>6.2715009287392467E-7</v>
      </c>
      <c r="O156" s="8">
        <v>0</v>
      </c>
      <c r="P156" s="8">
        <v>7.4141964101663202E-7</v>
      </c>
      <c r="Q156" s="8">
        <v>-5.4424858000000006E-13</v>
      </c>
      <c r="R156" s="8">
        <v>3.7339499999999991E-2</v>
      </c>
      <c r="S156" s="8">
        <v>1.8304717295999997E-2</v>
      </c>
      <c r="T156" s="8">
        <v>0</v>
      </c>
      <c r="U156" s="8">
        <v>3.9053973619999988E-2</v>
      </c>
      <c r="V156" s="8">
        <v>-3.4820999999999997E-3</v>
      </c>
      <c r="W156" s="8">
        <v>8.7505099999999978E-3</v>
      </c>
      <c r="X156" s="8">
        <v>4.0614519439999995E-3</v>
      </c>
      <c r="Y156" s="8">
        <v>0</v>
      </c>
      <c r="Z156" s="8">
        <v>8.4354098799999996E-3</v>
      </c>
      <c r="AA156" s="8">
        <v>-1.0497399999999997E-3</v>
      </c>
      <c r="AB156" s="8">
        <v>1.7153029E-2</v>
      </c>
      <c r="AC156" s="8">
        <v>3.2934978131999994E-3</v>
      </c>
      <c r="AD156" s="8">
        <v>0</v>
      </c>
      <c r="AE156" s="8">
        <v>3.7556366939999991E-3</v>
      </c>
      <c r="AF156" s="8">
        <v>-1.58702E-3</v>
      </c>
      <c r="AG156" s="8">
        <v>8.8351899999999988E-7</v>
      </c>
      <c r="AH156" s="8">
        <v>7.4341553703999982E-6</v>
      </c>
      <c r="AI156" s="8">
        <v>0</v>
      </c>
      <c r="AJ156" s="8">
        <v>1.8160560399999996E-6</v>
      </c>
      <c r="AK156" s="8">
        <v>-3.6886899999999997E-7</v>
      </c>
      <c r="AL156" s="8">
        <v>54.180599999999991</v>
      </c>
      <c r="AM156" s="8">
        <v>59.376180819999988</v>
      </c>
      <c r="AN156" s="8">
        <v>0</v>
      </c>
      <c r="AO156" s="8">
        <v>103.83568179999997</v>
      </c>
      <c r="AP156" s="8">
        <v>-70.777149999999992</v>
      </c>
      <c r="AQ156" s="8">
        <v>1049.4041999999997</v>
      </c>
      <c r="AR156" s="8">
        <v>115.73573646020002</v>
      </c>
      <c r="AS156" s="8">
        <v>0</v>
      </c>
      <c r="AT156" s="8">
        <v>-40.603025443999968</v>
      </c>
      <c r="AU156" s="8">
        <v>-118.88502599999998</v>
      </c>
      <c r="AV156" s="8">
        <v>54.487199999999987</v>
      </c>
      <c r="AW156" s="8">
        <v>60.386969480000005</v>
      </c>
      <c r="AX156" s="8">
        <v>0</v>
      </c>
      <c r="AY156" s="8">
        <v>105.08774859999998</v>
      </c>
      <c r="AZ156" s="8">
        <v>-70.793939999999992</v>
      </c>
      <c r="BA156" s="8">
        <v>994.9169999999998</v>
      </c>
      <c r="BB156" s="8">
        <v>55.348766980199997</v>
      </c>
      <c r="BC156" s="8">
        <v>0</v>
      </c>
      <c r="BD156" s="8">
        <v>-145.69077404399997</v>
      </c>
      <c r="BE156" s="8">
        <v>-48.091085999999997</v>
      </c>
    </row>
    <row r="157" spans="1:57" ht="15.3" x14ac:dyDescent="0.7">
      <c r="A157" s="9" t="s">
        <v>108</v>
      </c>
      <c r="B157" t="s">
        <v>137</v>
      </c>
      <c r="C157" t="s">
        <v>120</v>
      </c>
      <c r="D157" t="s">
        <v>121</v>
      </c>
      <c r="E157" s="6">
        <v>160.38</v>
      </c>
      <c r="F157" s="7">
        <v>0</v>
      </c>
      <c r="G157" s="7">
        <v>0</v>
      </c>
      <c r="H157" s="8">
        <v>22.736999999999998</v>
      </c>
      <c r="I157" s="8">
        <v>37.586607299999997</v>
      </c>
      <c r="J157" s="8">
        <v>0</v>
      </c>
      <c r="K157" s="8">
        <v>98.781738000000004</v>
      </c>
      <c r="L157" s="8">
        <v>-19.299720000000001</v>
      </c>
      <c r="M157" s="8">
        <v>5.1417299999999994E-11</v>
      </c>
      <c r="N157" s="8">
        <v>2.8350620636766462E-6</v>
      </c>
      <c r="O157" s="8">
        <v>0</v>
      </c>
      <c r="P157" s="8">
        <v>3.3516230347327205E-6</v>
      </c>
      <c r="Q157" s="8">
        <v>-2.4603018000000002E-12</v>
      </c>
      <c r="R157" s="8">
        <v>0.16879499999999997</v>
      </c>
      <c r="S157" s="8">
        <v>8.2747352159999996E-2</v>
      </c>
      <c r="T157" s="8">
        <v>0</v>
      </c>
      <c r="U157" s="8">
        <v>0.17654536019999997</v>
      </c>
      <c r="V157" s="8">
        <v>-1.5741000000000002E-2</v>
      </c>
      <c r="W157" s="8">
        <v>3.9557099999999998E-2</v>
      </c>
      <c r="X157" s="8">
        <v>1.835998824E-2</v>
      </c>
      <c r="Y157" s="8">
        <v>0</v>
      </c>
      <c r="Z157" s="8">
        <v>3.8132674800000002E-2</v>
      </c>
      <c r="AA157" s="8">
        <v>-4.7453999999999994E-3</v>
      </c>
      <c r="AB157" s="8">
        <v>7.7541090000000007E-2</v>
      </c>
      <c r="AC157" s="8">
        <v>1.4888414772E-2</v>
      </c>
      <c r="AD157" s="8">
        <v>0</v>
      </c>
      <c r="AE157" s="8">
        <v>1.6977535739999997E-2</v>
      </c>
      <c r="AF157" s="8">
        <v>-7.1742000000000004E-3</v>
      </c>
      <c r="AG157" s="8">
        <v>3.9939900000000004E-6</v>
      </c>
      <c r="AH157" s="8">
        <v>3.3606455783999995E-5</v>
      </c>
      <c r="AI157" s="8">
        <v>0</v>
      </c>
      <c r="AJ157" s="8">
        <v>8.209568399999999E-6</v>
      </c>
      <c r="AK157" s="8">
        <v>-1.6674900000000001E-6</v>
      </c>
      <c r="AL157" s="8">
        <v>244.92600000000002</v>
      </c>
      <c r="AM157" s="8">
        <v>268.41287219999998</v>
      </c>
      <c r="AN157" s="8">
        <v>0</v>
      </c>
      <c r="AO157" s="8">
        <v>469.39417799999995</v>
      </c>
      <c r="AP157" s="8">
        <v>-319.95150000000001</v>
      </c>
      <c r="AQ157" s="8">
        <v>4743.8819999999996</v>
      </c>
      <c r="AR157" s="8">
        <v>523.18894564200014</v>
      </c>
      <c r="AS157" s="8">
        <v>0</v>
      </c>
      <c r="AT157" s="8">
        <v>-183.54792323999988</v>
      </c>
      <c r="AU157" s="8">
        <v>-537.42546000000004</v>
      </c>
      <c r="AV157" s="8">
        <v>246.31199999999995</v>
      </c>
      <c r="AW157" s="8">
        <v>272.98219080000007</v>
      </c>
      <c r="AX157" s="8">
        <v>0</v>
      </c>
      <c r="AY157" s="8">
        <v>475.05420600000002</v>
      </c>
      <c r="AZ157" s="8">
        <v>-320.0274</v>
      </c>
      <c r="BA157" s="8">
        <v>4497.57</v>
      </c>
      <c r="BB157" s="8">
        <v>250.20675484200004</v>
      </c>
      <c r="BC157" s="8">
        <v>0</v>
      </c>
      <c r="BD157" s="8">
        <v>-658.60212923999984</v>
      </c>
      <c r="BE157" s="8">
        <v>-217.39806000000002</v>
      </c>
    </row>
    <row r="158" spans="1:57" ht="15.3" x14ac:dyDescent="0.7">
      <c r="A158" s="9" t="s">
        <v>108</v>
      </c>
      <c r="B158" t="s">
        <v>138</v>
      </c>
      <c r="C158" t="s">
        <v>120</v>
      </c>
      <c r="D158" t="s">
        <v>121</v>
      </c>
      <c r="E158" s="6">
        <v>153.09</v>
      </c>
      <c r="F158" s="7">
        <v>0</v>
      </c>
      <c r="G158" s="7">
        <v>0</v>
      </c>
      <c r="H158" s="8">
        <v>21.703500000000002</v>
      </c>
      <c r="I158" s="8">
        <v>35.878125150000002</v>
      </c>
      <c r="J158" s="8">
        <v>0</v>
      </c>
      <c r="K158" s="8">
        <v>94.29165900000001</v>
      </c>
      <c r="L158" s="8">
        <v>-18.422460000000001</v>
      </c>
      <c r="M158" s="8">
        <v>4.9080149999999996E-11</v>
      </c>
      <c r="N158" s="8">
        <v>2.706195606236799E-6</v>
      </c>
      <c r="O158" s="8">
        <v>0</v>
      </c>
      <c r="P158" s="8">
        <v>3.1992765331539604E-6</v>
      </c>
      <c r="Q158" s="8">
        <v>-2.3484699000000003E-12</v>
      </c>
      <c r="R158" s="8">
        <v>0.16112249999999997</v>
      </c>
      <c r="S158" s="8">
        <v>7.8986108879999989E-2</v>
      </c>
      <c r="T158" s="8">
        <v>0</v>
      </c>
      <c r="U158" s="8">
        <v>0.16852057109999999</v>
      </c>
      <c r="V158" s="8">
        <v>-1.5025500000000001E-2</v>
      </c>
      <c r="W158" s="8">
        <v>3.7759050000000002E-2</v>
      </c>
      <c r="X158" s="8">
        <v>1.752544332E-2</v>
      </c>
      <c r="Y158" s="8">
        <v>0</v>
      </c>
      <c r="Z158" s="8">
        <v>3.6399371400000005E-2</v>
      </c>
      <c r="AA158" s="8">
        <v>-4.5297000000000002E-3</v>
      </c>
      <c r="AB158" s="8">
        <v>7.4016495000000015E-2</v>
      </c>
      <c r="AC158" s="8">
        <v>1.4211668646E-2</v>
      </c>
      <c r="AD158" s="8">
        <v>0</v>
      </c>
      <c r="AE158" s="8">
        <v>1.620582957E-2</v>
      </c>
      <c r="AF158" s="8">
        <v>-6.8481000000000011E-3</v>
      </c>
      <c r="AG158" s="8">
        <v>3.8124450000000003E-6</v>
      </c>
      <c r="AH158" s="8">
        <v>3.2078889611999999E-5</v>
      </c>
      <c r="AI158" s="8">
        <v>0</v>
      </c>
      <c r="AJ158" s="8">
        <v>7.8364061999999997E-6</v>
      </c>
      <c r="AK158" s="8">
        <v>-1.591695E-6</v>
      </c>
      <c r="AL158" s="8">
        <v>233.79300000000001</v>
      </c>
      <c r="AM158" s="8">
        <v>256.21228710000003</v>
      </c>
      <c r="AN158" s="8">
        <v>0</v>
      </c>
      <c r="AO158" s="8">
        <v>448.05807899999996</v>
      </c>
      <c r="AP158" s="8">
        <v>-305.40825000000001</v>
      </c>
      <c r="AQ158" s="8">
        <v>4528.2510000000002</v>
      </c>
      <c r="AR158" s="8">
        <v>499.40762993100014</v>
      </c>
      <c r="AS158" s="8">
        <v>0</v>
      </c>
      <c r="AT158" s="8">
        <v>-175.20483581999989</v>
      </c>
      <c r="AU158" s="8">
        <v>-512.99703</v>
      </c>
      <c r="AV158" s="8">
        <v>235.11599999999999</v>
      </c>
      <c r="AW158" s="8">
        <v>260.57390940000005</v>
      </c>
      <c r="AX158" s="8">
        <v>0</v>
      </c>
      <c r="AY158" s="8">
        <v>453.46083300000004</v>
      </c>
      <c r="AZ158" s="8">
        <v>-305.48070000000001</v>
      </c>
      <c r="BA158" s="8">
        <v>4293.1350000000002</v>
      </c>
      <c r="BB158" s="8">
        <v>238.83372053100004</v>
      </c>
      <c r="BC158" s="8">
        <v>0</v>
      </c>
      <c r="BD158" s="8">
        <v>-628.66566881999995</v>
      </c>
      <c r="BE158" s="8">
        <v>-207.51633000000001</v>
      </c>
    </row>
    <row r="159" spans="1:57" ht="15.3" x14ac:dyDescent="0.7">
      <c r="A159" s="9" t="s">
        <v>108</v>
      </c>
      <c r="B159" t="s">
        <v>144</v>
      </c>
      <c r="C159" t="s">
        <v>120</v>
      </c>
      <c r="D159" t="s">
        <v>121</v>
      </c>
      <c r="E159" s="6">
        <v>609.44399999999996</v>
      </c>
      <c r="F159" s="7">
        <v>0</v>
      </c>
      <c r="G159" s="7">
        <v>0</v>
      </c>
      <c r="H159" s="8">
        <v>86.400599999999997</v>
      </c>
      <c r="I159" s="8">
        <v>142.82910773999998</v>
      </c>
      <c r="J159" s="8">
        <v>0</v>
      </c>
      <c r="K159" s="8">
        <v>375.37060439999999</v>
      </c>
      <c r="L159" s="8">
        <v>-73.33893599999999</v>
      </c>
      <c r="M159" s="8">
        <v>1.9538573999999998E-10</v>
      </c>
      <c r="N159" s="8">
        <v>1.0773235841971256E-5</v>
      </c>
      <c r="O159" s="8">
        <v>0</v>
      </c>
      <c r="P159" s="8">
        <v>1.2736167531984336E-5</v>
      </c>
      <c r="Q159" s="8">
        <v>-9.3491468400000009E-12</v>
      </c>
      <c r="R159" s="8">
        <v>0.64142099999999991</v>
      </c>
      <c r="S159" s="8">
        <v>0.31443993820799993</v>
      </c>
      <c r="T159" s="8">
        <v>0</v>
      </c>
      <c r="U159" s="8">
        <v>0.67087236875999989</v>
      </c>
      <c r="V159" s="8">
        <v>-5.9815799999999995E-2</v>
      </c>
      <c r="W159" s="8">
        <v>0.15031697999999999</v>
      </c>
      <c r="X159" s="8">
        <v>6.9767955311999988E-2</v>
      </c>
      <c r="Y159" s="8">
        <v>0</v>
      </c>
      <c r="Z159" s="8">
        <v>0.14490416423999999</v>
      </c>
      <c r="AA159" s="8">
        <v>-1.8032519999999996E-2</v>
      </c>
      <c r="AB159" s="8">
        <v>0.29465614200000001</v>
      </c>
      <c r="AC159" s="8">
        <v>5.6575976133599999E-2</v>
      </c>
      <c r="AD159" s="8">
        <v>0</v>
      </c>
      <c r="AE159" s="8">
        <v>6.4514635811999996E-2</v>
      </c>
      <c r="AF159" s="8">
        <v>-2.7261960000000002E-2</v>
      </c>
      <c r="AG159" s="8">
        <v>1.5177162E-5</v>
      </c>
      <c r="AH159" s="8">
        <v>1.2770453197919997E-4</v>
      </c>
      <c r="AI159" s="8">
        <v>0</v>
      </c>
      <c r="AJ159" s="8">
        <v>3.1196359919999997E-5</v>
      </c>
      <c r="AK159" s="8">
        <v>-6.3364619999999996E-6</v>
      </c>
      <c r="AL159" s="8">
        <v>930.71879999999999</v>
      </c>
      <c r="AM159" s="8">
        <v>1019.96891436</v>
      </c>
      <c r="AN159" s="8">
        <v>0</v>
      </c>
      <c r="AO159" s="8">
        <v>1783.6978763999998</v>
      </c>
      <c r="AP159" s="8">
        <v>-1215.8156999999999</v>
      </c>
      <c r="AQ159" s="8">
        <v>18026.7516</v>
      </c>
      <c r="AR159" s="8">
        <v>1988.1179934396005</v>
      </c>
      <c r="AS159" s="8">
        <v>0</v>
      </c>
      <c r="AT159" s="8">
        <v>-697.48210831199958</v>
      </c>
      <c r="AU159" s="8">
        <v>-2042.2167479999998</v>
      </c>
      <c r="AV159" s="8">
        <v>935.98559999999986</v>
      </c>
      <c r="AW159" s="8">
        <v>1037.3323250400001</v>
      </c>
      <c r="AX159" s="8">
        <v>0</v>
      </c>
      <c r="AY159" s="8">
        <v>1805.2059827999999</v>
      </c>
      <c r="AZ159" s="8">
        <v>-1216.10412</v>
      </c>
      <c r="BA159" s="8">
        <v>17090.766</v>
      </c>
      <c r="BB159" s="8">
        <v>950.78566839960013</v>
      </c>
      <c r="BC159" s="8">
        <v>0</v>
      </c>
      <c r="BD159" s="8">
        <v>-2502.6880911119993</v>
      </c>
      <c r="BE159" s="8">
        <v>-826.11262799999997</v>
      </c>
    </row>
    <row r="160" spans="1:57" ht="15.3" x14ac:dyDescent="0.7">
      <c r="A160" s="9" t="s">
        <v>108</v>
      </c>
      <c r="B160" t="s">
        <v>147</v>
      </c>
      <c r="C160" t="s">
        <v>120</v>
      </c>
      <c r="D160" t="s">
        <v>121</v>
      </c>
      <c r="E160" s="6">
        <v>223.07400000000001</v>
      </c>
      <c r="F160" s="7">
        <v>0</v>
      </c>
      <c r="G160" s="7">
        <v>0</v>
      </c>
      <c r="H160" s="8">
        <v>31.625100000000003</v>
      </c>
      <c r="I160" s="8">
        <v>52.279553790000008</v>
      </c>
      <c r="J160" s="8">
        <v>0</v>
      </c>
      <c r="K160" s="8">
        <v>137.39641740000002</v>
      </c>
      <c r="L160" s="8">
        <v>-26.844156000000002</v>
      </c>
      <c r="M160" s="8">
        <v>7.1516789999999997E-11</v>
      </c>
      <c r="N160" s="8">
        <v>3.9433135976593356E-6</v>
      </c>
      <c r="O160" s="8">
        <v>0</v>
      </c>
      <c r="P160" s="8">
        <v>4.6618029483100565E-6</v>
      </c>
      <c r="Q160" s="8">
        <v>-3.422056140000001E-12</v>
      </c>
      <c r="R160" s="8">
        <v>0.23477849999999997</v>
      </c>
      <c r="S160" s="8">
        <v>0.115094044368</v>
      </c>
      <c r="T160" s="8">
        <v>0</v>
      </c>
      <c r="U160" s="8">
        <v>0.24555854646</v>
      </c>
      <c r="V160" s="8">
        <v>-2.1894300000000002E-2</v>
      </c>
      <c r="W160" s="8">
        <v>5.5020329999999999E-2</v>
      </c>
      <c r="X160" s="8">
        <v>2.5537074552000001E-2</v>
      </c>
      <c r="Y160" s="8">
        <v>0</v>
      </c>
      <c r="Z160" s="8">
        <v>5.303908404000001E-2</v>
      </c>
      <c r="AA160" s="8">
        <v>-6.6004200000000001E-3</v>
      </c>
      <c r="AB160" s="8">
        <v>0.10785260700000002</v>
      </c>
      <c r="AC160" s="8">
        <v>2.0708431455600002E-2</v>
      </c>
      <c r="AD160" s="8">
        <v>0</v>
      </c>
      <c r="AE160" s="8">
        <v>2.3614208801999999E-2</v>
      </c>
      <c r="AF160" s="8">
        <v>-9.978660000000002E-3</v>
      </c>
      <c r="AG160" s="8">
        <v>5.5552770000000004E-6</v>
      </c>
      <c r="AH160" s="8">
        <v>4.6743524863199997E-5</v>
      </c>
      <c r="AI160" s="8">
        <v>0</v>
      </c>
      <c r="AJ160" s="8">
        <v>1.141876332E-5</v>
      </c>
      <c r="AK160" s="8">
        <v>-2.3193270000000001E-6</v>
      </c>
      <c r="AL160" s="8">
        <v>340.66980000000001</v>
      </c>
      <c r="AM160" s="8">
        <v>373.33790406000003</v>
      </c>
      <c r="AN160" s="8">
        <v>0</v>
      </c>
      <c r="AO160" s="8">
        <v>652.88462939999999</v>
      </c>
      <c r="AP160" s="8">
        <v>-445.02345000000003</v>
      </c>
      <c r="AQ160" s="8">
        <v>6598.3086000000003</v>
      </c>
      <c r="AR160" s="8">
        <v>727.70826075660023</v>
      </c>
      <c r="AS160" s="8">
        <v>0</v>
      </c>
      <c r="AT160" s="8">
        <v>-255.29847505199984</v>
      </c>
      <c r="AU160" s="8">
        <v>-747.5099580000001</v>
      </c>
      <c r="AV160" s="8">
        <v>342.5976</v>
      </c>
      <c r="AW160" s="8">
        <v>379.69341084000013</v>
      </c>
      <c r="AX160" s="8">
        <v>0</v>
      </c>
      <c r="AY160" s="8">
        <v>660.75721380000005</v>
      </c>
      <c r="AZ160" s="8">
        <v>-445.12902000000003</v>
      </c>
      <c r="BA160" s="8">
        <v>6255.7110000000002</v>
      </c>
      <c r="BB160" s="8">
        <v>348.0148499166001</v>
      </c>
      <c r="BC160" s="8">
        <v>0</v>
      </c>
      <c r="BD160" s="8">
        <v>-916.05568885199989</v>
      </c>
      <c r="BE160" s="8">
        <v>-302.38093800000001</v>
      </c>
    </row>
    <row r="161" spans="1:57" ht="15.3" x14ac:dyDescent="0.7">
      <c r="A161" s="9" t="s">
        <v>108</v>
      </c>
      <c r="B161" t="s">
        <v>152</v>
      </c>
      <c r="C161" t="s">
        <v>120</v>
      </c>
      <c r="D161" t="s">
        <v>121</v>
      </c>
      <c r="E161" s="6">
        <v>417.47399999999999</v>
      </c>
      <c r="F161" s="7">
        <v>0</v>
      </c>
      <c r="G161" s="7">
        <v>0</v>
      </c>
      <c r="H161" s="8">
        <v>59.185099999999998</v>
      </c>
      <c r="I161" s="8">
        <v>97.839077790000005</v>
      </c>
      <c r="J161" s="8">
        <v>0</v>
      </c>
      <c r="K161" s="8">
        <v>257.1318574</v>
      </c>
      <c r="L161" s="8">
        <v>-50.237755999999997</v>
      </c>
      <c r="M161" s="8">
        <v>1.3384078999999998E-10</v>
      </c>
      <c r="N161" s="8">
        <v>7.379752462721937E-6</v>
      </c>
      <c r="O161" s="8">
        <v>0</v>
      </c>
      <c r="P161" s="8">
        <v>8.7243763237436564E-6</v>
      </c>
      <c r="Q161" s="8">
        <v>-6.4042401400000006E-12</v>
      </c>
      <c r="R161" s="8">
        <v>0.43937849999999995</v>
      </c>
      <c r="S161" s="8">
        <v>0.21539386516799996</v>
      </c>
      <c r="T161" s="8">
        <v>0</v>
      </c>
      <c r="U161" s="8">
        <v>0.45955292245999996</v>
      </c>
      <c r="V161" s="8">
        <v>-4.0974299999999998E-2</v>
      </c>
      <c r="W161" s="8">
        <v>0.10296833</v>
      </c>
      <c r="X161" s="8">
        <v>4.7791605751999998E-2</v>
      </c>
      <c r="Y161" s="8">
        <v>0</v>
      </c>
      <c r="Z161" s="8">
        <v>9.9260508040000014E-2</v>
      </c>
      <c r="AA161" s="8">
        <v>-1.2352419999999999E-2</v>
      </c>
      <c r="AB161" s="8">
        <v>0.20184180700000001</v>
      </c>
      <c r="AC161" s="8">
        <v>3.8754994815599998E-2</v>
      </c>
      <c r="AD161" s="8">
        <v>0</v>
      </c>
      <c r="AE161" s="8">
        <v>4.4193040002E-2</v>
      </c>
      <c r="AF161" s="8">
        <v>-1.8674660000000003E-2</v>
      </c>
      <c r="AG161" s="8">
        <v>1.0396477E-5</v>
      </c>
      <c r="AH161" s="8">
        <v>8.7478622783199989E-5</v>
      </c>
      <c r="AI161" s="8">
        <v>0</v>
      </c>
      <c r="AJ161" s="8">
        <v>2.1369755319999998E-5</v>
      </c>
      <c r="AK161" s="8">
        <v>-4.3405269999999999E-6</v>
      </c>
      <c r="AL161" s="8">
        <v>637.5498</v>
      </c>
      <c r="AM161" s="8">
        <v>698.68684006000001</v>
      </c>
      <c r="AN161" s="8">
        <v>0</v>
      </c>
      <c r="AO161" s="8">
        <v>1221.8472694</v>
      </c>
      <c r="AP161" s="8">
        <v>-832.84344999999996</v>
      </c>
      <c r="AQ161" s="8">
        <v>12348.4686</v>
      </c>
      <c r="AR161" s="8">
        <v>1361.8766797166004</v>
      </c>
      <c r="AS161" s="8">
        <v>0</v>
      </c>
      <c r="AT161" s="8">
        <v>-477.78080625199971</v>
      </c>
      <c r="AU161" s="8">
        <v>-1398.9347580000001</v>
      </c>
      <c r="AV161" s="8">
        <v>641.15759999999989</v>
      </c>
      <c r="AW161" s="8">
        <v>710.5809148400001</v>
      </c>
      <c r="AX161" s="8">
        <v>0</v>
      </c>
      <c r="AY161" s="8">
        <v>1236.5804938000001</v>
      </c>
      <c r="AZ161" s="8">
        <v>-833.04102</v>
      </c>
      <c r="BA161" s="8">
        <v>11707.311</v>
      </c>
      <c r="BB161" s="8">
        <v>651.29576487660006</v>
      </c>
      <c r="BC161" s="8">
        <v>0</v>
      </c>
      <c r="BD161" s="8">
        <v>-1714.3613000519997</v>
      </c>
      <c r="BE161" s="8">
        <v>-565.89373799999998</v>
      </c>
    </row>
    <row r="162" spans="1:57" ht="15.3" x14ac:dyDescent="0.7">
      <c r="A162" s="9" t="s">
        <v>202</v>
      </c>
      <c r="B162" t="s">
        <v>203</v>
      </c>
      <c r="C162" t="s">
        <v>120</v>
      </c>
      <c r="D162" t="s">
        <v>121</v>
      </c>
      <c r="E162" s="6">
        <v>685.74599999999998</v>
      </c>
      <c r="F162" s="7">
        <v>0</v>
      </c>
      <c r="G162" s="7">
        <v>0</v>
      </c>
      <c r="H162" s="8">
        <v>97.2179</v>
      </c>
      <c r="I162" s="8">
        <v>160.71122091000001</v>
      </c>
      <c r="J162" s="8">
        <v>0</v>
      </c>
      <c r="K162" s="8">
        <v>422.36676460000001</v>
      </c>
      <c r="L162" s="8">
        <v>-82.520923999999994</v>
      </c>
      <c r="M162" s="8">
        <v>2.1984790999999999E-10</v>
      </c>
      <c r="N162" s="8">
        <v>1.2122038096508328E-5</v>
      </c>
      <c r="O162" s="8">
        <v>0</v>
      </c>
      <c r="P162" s="8">
        <v>1.4330727581842026E-5</v>
      </c>
      <c r="Q162" s="8">
        <v>-1.0519654060000002E-11</v>
      </c>
      <c r="R162" s="8">
        <v>0.72172649999999983</v>
      </c>
      <c r="S162" s="8">
        <v>0.35380761787199994</v>
      </c>
      <c r="T162" s="8">
        <v>0</v>
      </c>
      <c r="U162" s="8">
        <v>0.75486516133999992</v>
      </c>
      <c r="V162" s="8">
        <v>-6.7304699999999995E-2</v>
      </c>
      <c r="W162" s="8">
        <v>0.16913656999999999</v>
      </c>
      <c r="X162" s="8">
        <v>7.8502858807999995E-2</v>
      </c>
      <c r="Y162" s="8">
        <v>0</v>
      </c>
      <c r="Z162" s="8">
        <v>0.16304607316000003</v>
      </c>
      <c r="AA162" s="8">
        <v>-2.0290179999999998E-2</v>
      </c>
      <c r="AB162" s="8">
        <v>0.331546903</v>
      </c>
      <c r="AC162" s="8">
        <v>6.3659252252400003E-2</v>
      </c>
      <c r="AD162" s="8">
        <v>0</v>
      </c>
      <c r="AE162" s="8">
        <v>7.2591827057999991E-2</v>
      </c>
      <c r="AF162" s="8">
        <v>-3.0675140000000004E-2</v>
      </c>
      <c r="AG162" s="8">
        <v>1.7077333E-5</v>
      </c>
      <c r="AH162" s="8">
        <v>1.4369305791279998E-4</v>
      </c>
      <c r="AI162" s="8">
        <v>0</v>
      </c>
      <c r="AJ162" s="8">
        <v>3.5102124279999998E-5</v>
      </c>
      <c r="AK162" s="8">
        <v>-7.1297830000000001E-6</v>
      </c>
      <c r="AL162" s="8">
        <v>1047.2442000000001</v>
      </c>
      <c r="AM162" s="8">
        <v>1147.6683717399999</v>
      </c>
      <c r="AN162" s="8">
        <v>0</v>
      </c>
      <c r="AO162" s="8">
        <v>2007.0157125999999</v>
      </c>
      <c r="AP162" s="8">
        <v>-1368.03505</v>
      </c>
      <c r="AQ162" s="8">
        <v>20283.689399999999</v>
      </c>
      <c r="AR162" s="8">
        <v>2237.0290978814005</v>
      </c>
      <c r="AS162" s="8">
        <v>0</v>
      </c>
      <c r="AT162" s="8">
        <v>-784.80642330799947</v>
      </c>
      <c r="AU162" s="8">
        <v>-2297.9009820000001</v>
      </c>
      <c r="AV162" s="8">
        <v>1053.1704</v>
      </c>
      <c r="AW162" s="8">
        <v>1167.2056703600001</v>
      </c>
      <c r="AX162" s="8">
        <v>0</v>
      </c>
      <c r="AY162" s="8">
        <v>2031.2166202000001</v>
      </c>
      <c r="AZ162" s="8">
        <v>-1368.3595800000001</v>
      </c>
      <c r="BA162" s="8">
        <v>19230.519</v>
      </c>
      <c r="BB162" s="8">
        <v>1069.8234275214002</v>
      </c>
      <c r="BC162" s="8">
        <v>0</v>
      </c>
      <c r="BD162" s="8">
        <v>-2816.0230435079993</v>
      </c>
      <c r="BE162" s="8">
        <v>-929.54140200000006</v>
      </c>
    </row>
    <row r="163" spans="1:57" ht="15.3" x14ac:dyDescent="0.7">
      <c r="A163" s="9" t="s">
        <v>249</v>
      </c>
      <c r="B163" t="s">
        <v>250</v>
      </c>
      <c r="C163" t="s">
        <v>120</v>
      </c>
      <c r="D163" t="s">
        <v>121</v>
      </c>
      <c r="E163" s="6">
        <v>3539.538</v>
      </c>
      <c r="F163" s="7">
        <v>0</v>
      </c>
      <c r="G163" s="7">
        <v>0</v>
      </c>
      <c r="H163" s="8">
        <v>501.7987</v>
      </c>
      <c r="I163" s="8">
        <v>829.52503323000008</v>
      </c>
      <c r="J163" s="8">
        <v>0</v>
      </c>
      <c r="K163" s="8">
        <v>2180.0830238000003</v>
      </c>
      <c r="L163" s="8">
        <v>-425.93897199999998</v>
      </c>
      <c r="M163" s="8">
        <v>1.1347642299999999E-9</v>
      </c>
      <c r="N163" s="8">
        <v>6.2568960635627321E-5</v>
      </c>
      <c r="O163" s="8">
        <v>0</v>
      </c>
      <c r="P163" s="8">
        <v>7.3969304733207278E-5</v>
      </c>
      <c r="Q163" s="8">
        <v>-5.4298115180000007E-11</v>
      </c>
      <c r="R163" s="8">
        <v>3.7252544999999997</v>
      </c>
      <c r="S163" s="8">
        <v>1.8262089872159999</v>
      </c>
      <c r="T163" s="8">
        <v>0</v>
      </c>
      <c r="U163" s="8">
        <v>3.8963026010199995</v>
      </c>
      <c r="V163" s="8">
        <v>-0.34739910000000002</v>
      </c>
      <c r="W163" s="8">
        <v>0.87301320999999998</v>
      </c>
      <c r="X163" s="8">
        <v>0.40519937682399998</v>
      </c>
      <c r="Y163" s="8">
        <v>0</v>
      </c>
      <c r="Z163" s="8">
        <v>0.84157657748000014</v>
      </c>
      <c r="AA163" s="8">
        <v>-0.10472954</v>
      </c>
      <c r="AB163" s="8">
        <v>1.7113083590000002</v>
      </c>
      <c r="AC163" s="8">
        <v>0.3285828023772</v>
      </c>
      <c r="AD163" s="8">
        <v>0</v>
      </c>
      <c r="AE163" s="8">
        <v>0.37468906907400001</v>
      </c>
      <c r="AF163" s="8">
        <v>-0.15833242000000003</v>
      </c>
      <c r="AG163" s="8">
        <v>8.8146149000000007E-5</v>
      </c>
      <c r="AH163" s="8">
        <v>7.4168429537839996E-4</v>
      </c>
      <c r="AI163" s="8">
        <v>0</v>
      </c>
      <c r="AJ163" s="8">
        <v>1.8118268684E-4</v>
      </c>
      <c r="AK163" s="8">
        <v>-3.6800998999999999E-5</v>
      </c>
      <c r="AL163" s="8">
        <v>5405.4426000000003</v>
      </c>
      <c r="AM163" s="8">
        <v>5923.7907522200003</v>
      </c>
      <c r="AN163" s="8">
        <v>0</v>
      </c>
      <c r="AO163" s="8">
        <v>10359.387267799999</v>
      </c>
      <c r="AP163" s="8">
        <v>-7061.2326499999999</v>
      </c>
      <c r="AQ163" s="8">
        <v>104696.0382</v>
      </c>
      <c r="AR163" s="8">
        <v>11546.621488214203</v>
      </c>
      <c r="AS163" s="8">
        <v>0</v>
      </c>
      <c r="AT163" s="8">
        <v>-4050.8470453239975</v>
      </c>
      <c r="AU163" s="8">
        <v>-11860.817046</v>
      </c>
      <c r="AV163" s="8">
        <v>5436.0311999999994</v>
      </c>
      <c r="AW163" s="8">
        <v>6024.6342290800012</v>
      </c>
      <c r="AX163" s="8">
        <v>0</v>
      </c>
      <c r="AY163" s="8">
        <v>10484.3023706</v>
      </c>
      <c r="AZ163" s="8">
        <v>-7062.9077400000006</v>
      </c>
      <c r="BA163" s="8">
        <v>99260.006999999998</v>
      </c>
      <c r="BB163" s="8">
        <v>5521.9872591342009</v>
      </c>
      <c r="BC163" s="8">
        <v>0</v>
      </c>
      <c r="BD163" s="8">
        <v>-14535.149415923997</v>
      </c>
      <c r="BE163" s="8">
        <v>-4797.9093060000005</v>
      </c>
    </row>
    <row r="164" spans="1:57" ht="15.3" x14ac:dyDescent="0.7">
      <c r="A164" s="9" t="s">
        <v>249</v>
      </c>
      <c r="B164" t="s">
        <v>251</v>
      </c>
      <c r="C164" t="s">
        <v>120</v>
      </c>
      <c r="D164" t="s">
        <v>121</v>
      </c>
      <c r="E164" s="6">
        <v>333.39600000000002</v>
      </c>
      <c r="F164" s="7">
        <v>0</v>
      </c>
      <c r="G164" s="7">
        <v>0</v>
      </c>
      <c r="H164" s="8">
        <v>47.265400000000007</v>
      </c>
      <c r="I164" s="8">
        <v>78.134583660000004</v>
      </c>
      <c r="J164" s="8">
        <v>0</v>
      </c>
      <c r="K164" s="8">
        <v>205.34627960000003</v>
      </c>
      <c r="L164" s="8">
        <v>-40.120024000000001</v>
      </c>
      <c r="M164" s="8">
        <v>1.0688565999999999E-10</v>
      </c>
      <c r="N164" s="8">
        <v>5.8934926535823622E-6</v>
      </c>
      <c r="O164" s="8">
        <v>0</v>
      </c>
      <c r="P164" s="8">
        <v>6.9673133388686256E-6</v>
      </c>
      <c r="Q164" s="8">
        <v>-5.114445560000001E-12</v>
      </c>
      <c r="R164" s="8">
        <v>0.35088899999999995</v>
      </c>
      <c r="S164" s="8">
        <v>0.17201419267199999</v>
      </c>
      <c r="T164" s="8">
        <v>0</v>
      </c>
      <c r="U164" s="8">
        <v>0.36700035483999999</v>
      </c>
      <c r="V164" s="8">
        <v>-3.27222E-2</v>
      </c>
      <c r="W164" s="8">
        <v>8.2230819999999996E-2</v>
      </c>
      <c r="X164" s="8">
        <v>3.8166521007999998E-2</v>
      </c>
      <c r="Y164" s="8">
        <v>0</v>
      </c>
      <c r="Z164" s="8">
        <v>7.9269742160000017E-2</v>
      </c>
      <c r="AA164" s="8">
        <v>-9.8646800000000007E-3</v>
      </c>
      <c r="AB164" s="8">
        <v>0.16119147800000003</v>
      </c>
      <c r="AC164" s="8">
        <v>3.0949856162400001E-2</v>
      </c>
      <c r="AD164" s="8">
        <v>0</v>
      </c>
      <c r="AE164" s="8">
        <v>3.5292695508000002E-2</v>
      </c>
      <c r="AF164" s="8">
        <v>-1.4913640000000002E-2</v>
      </c>
      <c r="AG164" s="8">
        <v>8.3026580000000011E-6</v>
      </c>
      <c r="AH164" s="8">
        <v>6.9860692932799992E-5</v>
      </c>
      <c r="AI164" s="8">
        <v>0</v>
      </c>
      <c r="AJ164" s="8">
        <v>1.706595128E-5</v>
      </c>
      <c r="AK164" s="8">
        <v>-3.4663580000000001E-6</v>
      </c>
      <c r="AL164" s="8">
        <v>509.14920000000006</v>
      </c>
      <c r="AM164" s="8">
        <v>557.97342523999998</v>
      </c>
      <c r="AN164" s="8">
        <v>0</v>
      </c>
      <c r="AO164" s="8">
        <v>975.77092759999994</v>
      </c>
      <c r="AP164" s="8">
        <v>-665.11130000000003</v>
      </c>
      <c r="AQ164" s="8">
        <v>9861.5244000000002</v>
      </c>
      <c r="AR164" s="8">
        <v>1087.5988385164003</v>
      </c>
      <c r="AS164" s="8">
        <v>0</v>
      </c>
      <c r="AT164" s="8">
        <v>-381.55719800799977</v>
      </c>
      <c r="AU164" s="8">
        <v>-1117.193532</v>
      </c>
      <c r="AV164" s="8">
        <v>512.03039999999999</v>
      </c>
      <c r="AW164" s="8">
        <v>567.47206936000009</v>
      </c>
      <c r="AX164" s="8">
        <v>0</v>
      </c>
      <c r="AY164" s="8">
        <v>987.53692520000004</v>
      </c>
      <c r="AZ164" s="8">
        <v>-665.26908000000003</v>
      </c>
      <c r="BA164" s="8">
        <v>9349.4940000000006</v>
      </c>
      <c r="BB164" s="8">
        <v>520.12676915640009</v>
      </c>
      <c r="BC164" s="8">
        <v>0</v>
      </c>
      <c r="BD164" s="8">
        <v>-1369.0941232079999</v>
      </c>
      <c r="BE164" s="8">
        <v>-451.92445200000003</v>
      </c>
    </row>
    <row r="165" spans="1:57" ht="15.3" x14ac:dyDescent="0.7">
      <c r="A165" s="5" t="s">
        <v>97</v>
      </c>
      <c r="B165" t="s">
        <v>98</v>
      </c>
      <c r="C165" t="s">
        <v>99</v>
      </c>
      <c r="D165" t="s">
        <v>100</v>
      </c>
      <c r="E165" s="6">
        <v>488.916</v>
      </c>
      <c r="F165" s="7">
        <v>0</v>
      </c>
      <c r="G165" s="7">
        <v>0</v>
      </c>
      <c r="H165" s="8">
        <v>83.296800000000005</v>
      </c>
      <c r="I165" s="8">
        <v>115.98054286</v>
      </c>
      <c r="J165" s="8">
        <v>0</v>
      </c>
      <c r="K165" s="8">
        <v>301.13463160000003</v>
      </c>
      <c r="L165" s="8">
        <v>-58.834904000000002</v>
      </c>
      <c r="M165" s="8">
        <v>7.06212E-10</v>
      </c>
      <c r="N165" s="8">
        <v>8.6426986923464426E-6</v>
      </c>
      <c r="O165" s="8">
        <v>0</v>
      </c>
      <c r="P165" s="8">
        <v>1.0217372039215506E-5</v>
      </c>
      <c r="Q165" s="8">
        <v>-7.500192760000001E-12</v>
      </c>
      <c r="R165" s="8">
        <v>0.73035600000000001</v>
      </c>
      <c r="S165" s="8">
        <v>0.27383274931200002</v>
      </c>
      <c r="T165" s="8">
        <v>0</v>
      </c>
      <c r="U165" s="8">
        <v>0.53819585563999994</v>
      </c>
      <c r="V165" s="8">
        <v>-4.79862E-2</v>
      </c>
      <c r="W165" s="8">
        <v>0.12479430000000001</v>
      </c>
      <c r="X165" s="8">
        <v>5.6390653968000005E-2</v>
      </c>
      <c r="Y165" s="8">
        <v>0</v>
      </c>
      <c r="Z165" s="8">
        <v>0.11624688136000001</v>
      </c>
      <c r="AA165" s="8">
        <v>-1.446628E-2</v>
      </c>
      <c r="AB165" s="8">
        <v>0.24636940000000002</v>
      </c>
      <c r="AC165" s="8">
        <v>4.63857630504E-2</v>
      </c>
      <c r="AD165" s="8">
        <v>0</v>
      </c>
      <c r="AE165" s="8">
        <v>5.1755760467999998E-2</v>
      </c>
      <c r="AF165" s="8">
        <v>-2.1870440000000001E-2</v>
      </c>
      <c r="AG165" s="8">
        <v>2.3858296000000001E-3</v>
      </c>
      <c r="AH165" s="8">
        <v>3.3981416946880002E-4</v>
      </c>
      <c r="AI165" s="8">
        <v>0</v>
      </c>
      <c r="AJ165" s="8">
        <v>2.5026744880000001E-5</v>
      </c>
      <c r="AK165" s="8">
        <v>-5.0833180000000002E-6</v>
      </c>
      <c r="AL165" s="8">
        <v>921.49599999999998</v>
      </c>
      <c r="AM165" s="8">
        <v>835.73685404000003</v>
      </c>
      <c r="AN165" s="8">
        <v>0</v>
      </c>
      <c r="AO165" s="8">
        <v>1430.9410395999998</v>
      </c>
      <c r="AP165" s="8">
        <v>-975.3673</v>
      </c>
      <c r="AQ165" s="8">
        <v>14650.076200000001</v>
      </c>
      <c r="AR165" s="8">
        <v>1613.7759536844003</v>
      </c>
      <c r="AS165" s="8">
        <v>0</v>
      </c>
      <c r="AT165" s="8">
        <v>-559.54306296799962</v>
      </c>
      <c r="AU165" s="8">
        <v>-1638.3333720000001</v>
      </c>
      <c r="AV165" s="8">
        <v>932.56200000000001</v>
      </c>
      <c r="AW165" s="8">
        <v>850.35043256000006</v>
      </c>
      <c r="AX165" s="8">
        <v>0</v>
      </c>
      <c r="AY165" s="8">
        <v>1448.1955492</v>
      </c>
      <c r="AZ165" s="8">
        <v>-975.59868000000006</v>
      </c>
      <c r="BA165" s="8">
        <v>13717.5142</v>
      </c>
      <c r="BB165" s="8">
        <v>763.42552112440023</v>
      </c>
      <c r="BC165" s="8">
        <v>0</v>
      </c>
      <c r="BD165" s="8">
        <v>-2007.7386121679997</v>
      </c>
      <c r="BE165" s="8">
        <v>-662.734692</v>
      </c>
    </row>
    <row r="166" spans="1:57" ht="15.3" x14ac:dyDescent="0.7">
      <c r="A166" s="9" t="s">
        <v>108</v>
      </c>
      <c r="B166" t="s">
        <v>116</v>
      </c>
      <c r="C166" t="s">
        <v>99</v>
      </c>
      <c r="D166" t="s">
        <v>100</v>
      </c>
      <c r="E166" s="6">
        <v>6251.4179999999997</v>
      </c>
      <c r="F166" s="7">
        <v>0</v>
      </c>
      <c r="G166" s="7">
        <v>0</v>
      </c>
      <c r="H166" s="8">
        <v>1065.0564000000002</v>
      </c>
      <c r="I166" s="8">
        <v>1482.9599630299999</v>
      </c>
      <c r="J166" s="8">
        <v>0</v>
      </c>
      <c r="K166" s="8">
        <v>3850.3924118</v>
      </c>
      <c r="L166" s="8">
        <v>-752.27969199999995</v>
      </c>
      <c r="M166" s="8">
        <v>9.0298259999999996E-9</v>
      </c>
      <c r="N166" s="8">
        <v>1.1050798536744761E-4</v>
      </c>
      <c r="O166" s="8">
        <v>0</v>
      </c>
      <c r="P166" s="8">
        <v>1.3064220332050601E-4</v>
      </c>
      <c r="Q166" s="8">
        <v>-9.5899581980000018E-11</v>
      </c>
      <c r="R166" s="8">
        <v>9.3385379999999998</v>
      </c>
      <c r="S166" s="8">
        <v>3.501302837376</v>
      </c>
      <c r="T166" s="8">
        <v>0</v>
      </c>
      <c r="U166" s="8">
        <v>6.8815241462199994</v>
      </c>
      <c r="V166" s="8">
        <v>-0.61356509999999997</v>
      </c>
      <c r="W166" s="8">
        <v>1.59565515</v>
      </c>
      <c r="X166" s="8">
        <v>0.72102682106400007</v>
      </c>
      <c r="Y166" s="8">
        <v>0</v>
      </c>
      <c r="Z166" s="8">
        <v>1.4863654422800001</v>
      </c>
      <c r="AA166" s="8">
        <v>-0.18496993999999997</v>
      </c>
      <c r="AB166" s="8">
        <v>3.1501486999999999</v>
      </c>
      <c r="AC166" s="8">
        <v>0.59310146134920005</v>
      </c>
      <c r="AD166" s="8">
        <v>0</v>
      </c>
      <c r="AE166" s="8">
        <v>0.66176376431399997</v>
      </c>
      <c r="AF166" s="8">
        <v>-0.27964162000000004</v>
      </c>
      <c r="AG166" s="8">
        <v>3.0505890800000001E-2</v>
      </c>
      <c r="AH166" s="8">
        <v>4.3449599024623997E-3</v>
      </c>
      <c r="AI166" s="8">
        <v>0</v>
      </c>
      <c r="AJ166" s="8">
        <v>3.1999902523999999E-4</v>
      </c>
      <c r="AK166" s="8">
        <v>-6.4996739000000001E-5</v>
      </c>
      <c r="AL166" s="8">
        <v>11782.508</v>
      </c>
      <c r="AM166" s="8">
        <v>10685.96734942</v>
      </c>
      <c r="AN166" s="8">
        <v>0</v>
      </c>
      <c r="AO166" s="8">
        <v>18296.416095799999</v>
      </c>
      <c r="AP166" s="8">
        <v>-12471.32165</v>
      </c>
      <c r="AQ166" s="8">
        <v>187320.01009999998</v>
      </c>
      <c r="AR166" s="8">
        <v>20634.194922706203</v>
      </c>
      <c r="AS166" s="8">
        <v>0</v>
      </c>
      <c r="AT166" s="8">
        <v>-7154.4755655639956</v>
      </c>
      <c r="AU166" s="8">
        <v>-20948.193005999998</v>
      </c>
      <c r="AV166" s="8">
        <v>11924.001</v>
      </c>
      <c r="AW166" s="8">
        <v>10872.820689880002</v>
      </c>
      <c r="AX166" s="8">
        <v>0</v>
      </c>
      <c r="AY166" s="8">
        <v>18517.0371266</v>
      </c>
      <c r="AZ166" s="8">
        <v>-12474.280139999999</v>
      </c>
      <c r="BA166" s="8">
        <v>175396.0091</v>
      </c>
      <c r="BB166" s="8">
        <v>9761.3742328262015</v>
      </c>
      <c r="BC166" s="8">
        <v>0</v>
      </c>
      <c r="BD166" s="8">
        <v>-25671.512692163993</v>
      </c>
      <c r="BE166" s="8">
        <v>-8473.9128660000006</v>
      </c>
    </row>
    <row r="167" spans="1:57" ht="15.3" x14ac:dyDescent="0.7">
      <c r="A167" s="9" t="s">
        <v>178</v>
      </c>
      <c r="B167" t="s">
        <v>197</v>
      </c>
      <c r="C167" t="s">
        <v>287</v>
      </c>
      <c r="D167" t="s">
        <v>288</v>
      </c>
      <c r="E167" s="6">
        <v>6323.5999999999958</v>
      </c>
      <c r="F167" s="7">
        <v>0</v>
      </c>
      <c r="G167" s="7">
        <v>0</v>
      </c>
      <c r="H167" s="8">
        <v>25104.691999999985</v>
      </c>
      <c r="I167" s="8">
        <v>1455.5045073150143</v>
      </c>
      <c r="J167" s="8">
        <v>0</v>
      </c>
      <c r="K167" s="8">
        <v>695.09398754647555</v>
      </c>
      <c r="L167" s="8">
        <v>-2268.5026853932568</v>
      </c>
      <c r="M167" s="8">
        <v>1.5998707999999989E-8</v>
      </c>
      <c r="N167" s="8">
        <v>3.389735131161442E-5</v>
      </c>
      <c r="O167" s="8">
        <v>0</v>
      </c>
      <c r="P167" s="8">
        <v>7.8754178352988952E-5</v>
      </c>
      <c r="Q167" s="8">
        <v>1.4033063123595497E-5</v>
      </c>
      <c r="R167" s="8">
        <v>259.26759999999985</v>
      </c>
      <c r="S167" s="8">
        <v>15.66438188399386</v>
      </c>
      <c r="T167" s="8">
        <v>0</v>
      </c>
      <c r="U167" s="8">
        <v>4.9687993814095988</v>
      </c>
      <c r="V167" s="8">
        <v>1.7761145056179763</v>
      </c>
      <c r="W167" s="8">
        <v>12.773671999999992</v>
      </c>
      <c r="X167" s="8">
        <v>1.0451777041174664</v>
      </c>
      <c r="Y167" s="8">
        <v>0</v>
      </c>
      <c r="Z167" s="8">
        <v>0.98331140298263497</v>
      </c>
      <c r="AA167" s="8">
        <v>0.32005231685393243</v>
      </c>
      <c r="AB167" s="8">
        <v>12.520727999999991</v>
      </c>
      <c r="AC167" s="8">
        <v>0.86829150878988726</v>
      </c>
      <c r="AD167" s="8">
        <v>0</v>
      </c>
      <c r="AE167" s="8">
        <v>0.58831932332584236</v>
      </c>
      <c r="AF167" s="8">
        <v>-0.80716490898876359</v>
      </c>
      <c r="AG167" s="8">
        <v>2.4472331999999984E-3</v>
      </c>
      <c r="AH167" s="8">
        <v>2.1473126192410606E-4</v>
      </c>
      <c r="AI167" s="8">
        <v>0</v>
      </c>
      <c r="AJ167" s="8">
        <v>1.8859662245556679E-4</v>
      </c>
      <c r="AK167" s="8">
        <v>-6.717581595505614E-4</v>
      </c>
      <c r="AL167" s="8">
        <v>315547.63999999978</v>
      </c>
      <c r="AM167" s="8">
        <v>18619.398726812044</v>
      </c>
      <c r="AN167" s="8">
        <v>0</v>
      </c>
      <c r="AO167" s="8">
        <v>10027.219483227776</v>
      </c>
      <c r="AP167" s="8">
        <v>-21454.056404494368</v>
      </c>
      <c r="AQ167" s="8">
        <v>353362.76799999981</v>
      </c>
      <c r="AR167" s="8">
        <v>20729.292830175782</v>
      </c>
      <c r="AS167" s="8">
        <v>0</v>
      </c>
      <c r="AT167" s="8">
        <v>10984.925796567919</v>
      </c>
      <c r="AU167" s="8">
        <v>-18411.800865168527</v>
      </c>
      <c r="AV167" s="8">
        <v>317444.7199999998</v>
      </c>
      <c r="AW167" s="8">
        <v>18795.662585271697</v>
      </c>
      <c r="AX167" s="8">
        <v>0</v>
      </c>
      <c r="AY167" s="8">
        <v>10248.457637507654</v>
      </c>
      <c r="AZ167" s="8">
        <v>-20047.233033707853</v>
      </c>
      <c r="BA167" s="8">
        <v>35918.047999999973</v>
      </c>
      <c r="BB167" s="8">
        <v>1933.6302449040845</v>
      </c>
      <c r="BC167" s="8">
        <v>0</v>
      </c>
      <c r="BD167" s="8">
        <v>736.46815906026507</v>
      </c>
      <c r="BE167" s="8">
        <v>1635.4321685393247</v>
      </c>
    </row>
    <row r="168" spans="1:57" ht="15.3" x14ac:dyDescent="0.7">
      <c r="A168" s="9" t="s">
        <v>200</v>
      </c>
      <c r="B168" t="s">
        <v>201</v>
      </c>
      <c r="C168" t="s">
        <v>287</v>
      </c>
      <c r="D168" t="s">
        <v>288</v>
      </c>
      <c r="E168" s="6">
        <v>1160.6999999999923</v>
      </c>
      <c r="F168" s="7">
        <v>0</v>
      </c>
      <c r="G168" s="7">
        <v>0</v>
      </c>
      <c r="H168" s="8">
        <v>4607.9789999999693</v>
      </c>
      <c r="I168" s="8">
        <v>267.15859346583073</v>
      </c>
      <c r="J168" s="8">
        <v>0</v>
      </c>
      <c r="K168" s="8">
        <v>127.58485535852827</v>
      </c>
      <c r="L168" s="8">
        <v>-416.38482303370512</v>
      </c>
      <c r="M168" s="8">
        <v>2.9365709999999804E-9</v>
      </c>
      <c r="N168" s="8">
        <v>6.2218760939007248E-6</v>
      </c>
      <c r="O168" s="8">
        <v>0</v>
      </c>
      <c r="P168" s="8">
        <v>1.4455369538603602E-5</v>
      </c>
      <c r="Q168" s="8">
        <v>2.5757758820224548E-6</v>
      </c>
      <c r="R168" s="8">
        <v>47.58869999999969</v>
      </c>
      <c r="S168" s="8">
        <v>2.8752052711669878</v>
      </c>
      <c r="T168" s="8">
        <v>0</v>
      </c>
      <c r="U168" s="8">
        <v>0.91202565658834955</v>
      </c>
      <c r="V168" s="8">
        <v>0.32600672191011021</v>
      </c>
      <c r="W168" s="8">
        <v>2.3446139999999844</v>
      </c>
      <c r="X168" s="8">
        <v>0.19184289979902838</v>
      </c>
      <c r="Y168" s="8">
        <v>0</v>
      </c>
      <c r="Z168" s="8">
        <v>0.18048730872318577</v>
      </c>
      <c r="AA168" s="8">
        <v>5.8745765730336699E-2</v>
      </c>
      <c r="AB168" s="8">
        <v>2.2981859999999847</v>
      </c>
      <c r="AC168" s="8">
        <v>0.15937534857556077</v>
      </c>
      <c r="AD168" s="8">
        <v>0</v>
      </c>
      <c r="AE168" s="8">
        <v>0.10798631137078581</v>
      </c>
      <c r="AF168" s="8">
        <v>-0.14815553005617882</v>
      </c>
      <c r="AG168" s="8">
        <v>4.4919089999999703E-4</v>
      </c>
      <c r="AH168" s="8">
        <v>3.9414032468104945E-5</v>
      </c>
      <c r="AI168" s="8">
        <v>0</v>
      </c>
      <c r="AJ168" s="8">
        <v>3.4617006085801612E-5</v>
      </c>
      <c r="AK168" s="8">
        <v>-1.233015522471902E-4</v>
      </c>
      <c r="AL168" s="8">
        <v>57918.929999999615</v>
      </c>
      <c r="AM168" s="8">
        <v>3417.6001173715304</v>
      </c>
      <c r="AN168" s="8">
        <v>0</v>
      </c>
      <c r="AO168" s="8">
        <v>1840.5012420428889</v>
      </c>
      <c r="AP168" s="8">
        <v>-3937.9029775280637</v>
      </c>
      <c r="AQ168" s="8">
        <v>64859.915999999575</v>
      </c>
      <c r="AR168" s="8">
        <v>3804.8722544096536</v>
      </c>
      <c r="AS168" s="8">
        <v>0</v>
      </c>
      <c r="AT168" s="8">
        <v>2016.2887235239907</v>
      </c>
      <c r="AU168" s="8">
        <v>-3379.4954241572809</v>
      </c>
      <c r="AV168" s="8">
        <v>58267.139999999621</v>
      </c>
      <c r="AW168" s="8">
        <v>3449.9534383459941</v>
      </c>
      <c r="AX168" s="8">
        <v>0</v>
      </c>
      <c r="AY168" s="8">
        <v>1881.1096179162284</v>
      </c>
      <c r="AZ168" s="8">
        <v>-3679.6798314606499</v>
      </c>
      <c r="BA168" s="8">
        <v>6592.7759999999562</v>
      </c>
      <c r="BB168" s="8">
        <v>354.91881606365956</v>
      </c>
      <c r="BC168" s="8">
        <v>0</v>
      </c>
      <c r="BD168" s="8">
        <v>135.17910560776212</v>
      </c>
      <c r="BE168" s="8">
        <v>300.1844073033688</v>
      </c>
    </row>
    <row r="169" spans="1:57" ht="15.3" x14ac:dyDescent="0.7">
      <c r="A169" s="9" t="s">
        <v>205</v>
      </c>
      <c r="B169" t="s">
        <v>206</v>
      </c>
      <c r="C169" t="s">
        <v>287</v>
      </c>
      <c r="D169" t="s">
        <v>288</v>
      </c>
      <c r="E169" s="6">
        <v>4051.3999999999965</v>
      </c>
      <c r="F169" s="7">
        <v>0</v>
      </c>
      <c r="G169" s="7">
        <v>0</v>
      </c>
      <c r="H169" s="8">
        <v>16084.057999999986</v>
      </c>
      <c r="I169" s="8">
        <v>932.51169601746597</v>
      </c>
      <c r="J169" s="8">
        <v>0</v>
      </c>
      <c r="K169" s="8">
        <v>445.33237098263498</v>
      </c>
      <c r="L169" s="8">
        <v>-1453.3828483146056</v>
      </c>
      <c r="M169" s="8">
        <v>1.0250041999999991E-8</v>
      </c>
      <c r="N169" s="8">
        <v>2.1717333339217315E-5</v>
      </c>
      <c r="O169" s="8">
        <v>0</v>
      </c>
      <c r="P169" s="8">
        <v>5.0456176573360018E-5</v>
      </c>
      <c r="Q169" s="8">
        <v>8.9906938988763977E-6</v>
      </c>
      <c r="R169" s="8">
        <v>166.10739999999987</v>
      </c>
      <c r="S169" s="8">
        <v>10.035846158013269</v>
      </c>
      <c r="T169" s="8">
        <v>0</v>
      </c>
      <c r="U169" s="8">
        <v>3.1834072069458608</v>
      </c>
      <c r="V169" s="8">
        <v>1.1379199044943811</v>
      </c>
      <c r="W169" s="8">
        <v>8.183827999999993</v>
      </c>
      <c r="X169" s="8">
        <v>0.66962378241215481</v>
      </c>
      <c r="Y169" s="8">
        <v>0</v>
      </c>
      <c r="Z169" s="8">
        <v>0.62998732020428971</v>
      </c>
      <c r="AA169" s="8">
        <v>0.20505091348314591</v>
      </c>
      <c r="AB169" s="8">
        <v>8.0217719999999932</v>
      </c>
      <c r="AC169" s="8">
        <v>0.5562964480219097</v>
      </c>
      <c r="AD169" s="8">
        <v>0</v>
      </c>
      <c r="AE169" s="8">
        <v>0.37692404746067387</v>
      </c>
      <c r="AF169" s="8">
        <v>-0.51713389719101088</v>
      </c>
      <c r="AG169" s="8">
        <v>1.5678917999999986E-3</v>
      </c>
      <c r="AH169" s="8">
        <v>1.3757388743110304E-4</v>
      </c>
      <c r="AI169" s="8">
        <v>0</v>
      </c>
      <c r="AJ169" s="8">
        <v>1.2082996334627161E-4</v>
      </c>
      <c r="AK169" s="8">
        <v>-4.3038158764044908E-4</v>
      </c>
      <c r="AL169" s="8">
        <v>202164.85999999981</v>
      </c>
      <c r="AM169" s="8">
        <v>11929.064457240542</v>
      </c>
      <c r="AN169" s="8">
        <v>0</v>
      </c>
      <c r="AO169" s="8">
        <v>6424.2325596731307</v>
      </c>
      <c r="AP169" s="8">
        <v>-13745.171123595494</v>
      </c>
      <c r="AQ169" s="8">
        <v>226392.23199999981</v>
      </c>
      <c r="AR169" s="8">
        <v>13280.830060752442</v>
      </c>
      <c r="AS169" s="8">
        <v>0</v>
      </c>
      <c r="AT169" s="8">
        <v>7037.8152274361528</v>
      </c>
      <c r="AU169" s="8">
        <v>-11796.06079213482</v>
      </c>
      <c r="AV169" s="8">
        <v>203380.27999999982</v>
      </c>
      <c r="AW169" s="8">
        <v>12041.993073244628</v>
      </c>
      <c r="AX169" s="8">
        <v>0</v>
      </c>
      <c r="AY169" s="8">
        <v>6565.9752787333955</v>
      </c>
      <c r="AZ169" s="8">
        <v>-12843.84842696628</v>
      </c>
      <c r="BA169" s="8">
        <v>23011.951999999979</v>
      </c>
      <c r="BB169" s="8">
        <v>1238.8369875078129</v>
      </c>
      <c r="BC169" s="8">
        <v>0</v>
      </c>
      <c r="BD169" s="8">
        <v>471.83994870275745</v>
      </c>
      <c r="BE169" s="8">
        <v>1047.7876348314599</v>
      </c>
    </row>
    <row r="170" spans="1:57" ht="15.3" x14ac:dyDescent="0.7">
      <c r="A170" s="9" t="s">
        <v>205</v>
      </c>
      <c r="B170" t="s">
        <v>207</v>
      </c>
      <c r="C170" t="s">
        <v>287</v>
      </c>
      <c r="D170" t="s">
        <v>288</v>
      </c>
      <c r="E170" s="6">
        <v>4819.5999999999967</v>
      </c>
      <c r="F170" s="7">
        <v>0</v>
      </c>
      <c r="G170" s="7">
        <v>0</v>
      </c>
      <c r="H170" s="8">
        <v>19133.811999999987</v>
      </c>
      <c r="I170" s="8">
        <v>1109.3284716704793</v>
      </c>
      <c r="J170" s="8">
        <v>0</v>
      </c>
      <c r="K170" s="8">
        <v>529.77338578958086</v>
      </c>
      <c r="L170" s="8">
        <v>-1728.9638089887628</v>
      </c>
      <c r="M170" s="8">
        <v>1.2193587999999991E-8</v>
      </c>
      <c r="N170" s="8">
        <v>2.5835232206568544E-5</v>
      </c>
      <c r="O170" s="8">
        <v>0</v>
      </c>
      <c r="P170" s="8">
        <v>6.0023347142460873E-5</v>
      </c>
      <c r="Q170" s="8">
        <v>1.0695450539325836E-5</v>
      </c>
      <c r="R170" s="8">
        <v>197.60359999999989</v>
      </c>
      <c r="S170" s="8">
        <v>11.938777741807959</v>
      </c>
      <c r="T170" s="8">
        <v>0</v>
      </c>
      <c r="U170" s="8">
        <v>3.7870240841675158</v>
      </c>
      <c r="V170" s="8">
        <v>1.3536848426966284</v>
      </c>
      <c r="W170" s="8">
        <v>9.7355919999999934</v>
      </c>
      <c r="X170" s="8">
        <v>0.7965934693472928</v>
      </c>
      <c r="Y170" s="8">
        <v>0</v>
      </c>
      <c r="Z170" s="8">
        <v>0.74944140012257376</v>
      </c>
      <c r="AA170" s="8">
        <v>0.24393132808988752</v>
      </c>
      <c r="AB170" s="8">
        <v>9.5428079999999937</v>
      </c>
      <c r="AC170" s="8">
        <v>0.66177774618314578</v>
      </c>
      <c r="AD170" s="8">
        <v>0</v>
      </c>
      <c r="AE170" s="8">
        <v>0.44839392287640423</v>
      </c>
      <c r="AF170" s="8">
        <v>-0.61518944831460642</v>
      </c>
      <c r="AG170" s="8">
        <v>1.8651851999999989E-3</v>
      </c>
      <c r="AH170" s="8">
        <v>1.6365974918866176E-4</v>
      </c>
      <c r="AI170" s="8">
        <v>0</v>
      </c>
      <c r="AJ170" s="8">
        <v>1.4374095160776294E-4</v>
      </c>
      <c r="AK170" s="8">
        <v>-5.1198773258426939E-4</v>
      </c>
      <c r="AL170" s="8">
        <v>240498.03999999983</v>
      </c>
      <c r="AM170" s="8">
        <v>14190.975726444321</v>
      </c>
      <c r="AN170" s="8">
        <v>0</v>
      </c>
      <c r="AO170" s="8">
        <v>7642.3535678038761</v>
      </c>
      <c r="AP170" s="8">
        <v>-16351.440674157291</v>
      </c>
      <c r="AQ170" s="8">
        <v>269319.24799999985</v>
      </c>
      <c r="AR170" s="8">
        <v>15799.054292541463</v>
      </c>
      <c r="AS170" s="8">
        <v>0</v>
      </c>
      <c r="AT170" s="8">
        <v>8372.2797724616903</v>
      </c>
      <c r="AU170" s="8">
        <v>-14032.752775280889</v>
      </c>
      <c r="AV170" s="8">
        <v>241943.91999999984</v>
      </c>
      <c r="AW170" s="8">
        <v>14325.317128846775</v>
      </c>
      <c r="AX170" s="8">
        <v>0</v>
      </c>
      <c r="AY170" s="8">
        <v>7810.9726152400353</v>
      </c>
      <c r="AZ170" s="8">
        <v>-15279.215056179766</v>
      </c>
      <c r="BA170" s="8">
        <v>27375.32799999998</v>
      </c>
      <c r="BB170" s="8">
        <v>1473.7371636946873</v>
      </c>
      <c r="BC170" s="8">
        <v>0</v>
      </c>
      <c r="BD170" s="8">
        <v>561.30715722165428</v>
      </c>
      <c r="BE170" s="8">
        <v>1246.4622808988756</v>
      </c>
    </row>
    <row r="171" spans="1:57" ht="15.3" x14ac:dyDescent="0.7">
      <c r="A171" s="9" t="s">
        <v>205</v>
      </c>
      <c r="B171" t="s">
        <v>208</v>
      </c>
      <c r="C171" t="s">
        <v>287</v>
      </c>
      <c r="D171" t="s">
        <v>288</v>
      </c>
      <c r="E171" s="6">
        <v>1027.5499999999961</v>
      </c>
      <c r="F171" s="7">
        <v>0</v>
      </c>
      <c r="G171" s="7">
        <v>0</v>
      </c>
      <c r="H171" s="8">
        <v>4079.3734999999847</v>
      </c>
      <c r="I171" s="8">
        <v>236.51142648041278</v>
      </c>
      <c r="J171" s="8">
        <v>0</v>
      </c>
      <c r="K171" s="8">
        <v>112.94892575485146</v>
      </c>
      <c r="L171" s="8">
        <v>-368.61913061797611</v>
      </c>
      <c r="M171" s="8">
        <v>2.5997014999999902E-9</v>
      </c>
      <c r="N171" s="8">
        <v>5.5081319723336846E-6</v>
      </c>
      <c r="O171" s="8">
        <v>0</v>
      </c>
      <c r="P171" s="8">
        <v>1.2797118092006696E-5</v>
      </c>
      <c r="Q171" s="8">
        <v>2.2802950870786433E-6</v>
      </c>
      <c r="R171" s="8">
        <v>42.129549999999838</v>
      </c>
      <c r="S171" s="8">
        <v>2.5453753565845152</v>
      </c>
      <c r="T171" s="8">
        <v>0</v>
      </c>
      <c r="U171" s="8">
        <v>0.80740239805924108</v>
      </c>
      <c r="V171" s="8">
        <v>0.28860877668539214</v>
      </c>
      <c r="W171" s="8">
        <v>2.0756509999999921</v>
      </c>
      <c r="X171" s="8">
        <v>0.16983559204660306</v>
      </c>
      <c r="Y171" s="8">
        <v>0</v>
      </c>
      <c r="Z171" s="8">
        <v>0.15978266053115367</v>
      </c>
      <c r="AA171" s="8">
        <v>5.2006730056179583E-2</v>
      </c>
      <c r="AB171" s="8">
        <v>2.0345489999999922</v>
      </c>
      <c r="AC171" s="8">
        <v>0.14109256433946579</v>
      </c>
      <c r="AD171" s="8">
        <v>0</v>
      </c>
      <c r="AE171" s="8">
        <v>9.559863379775245E-2</v>
      </c>
      <c r="AF171" s="8">
        <v>-0.13115983019662872</v>
      </c>
      <c r="AG171" s="8">
        <v>3.976618499999985E-4</v>
      </c>
      <c r="AH171" s="8">
        <v>3.4892641563368096E-5</v>
      </c>
      <c r="AI171" s="8">
        <v>0</v>
      </c>
      <c r="AJ171" s="8">
        <v>3.0645907300306319E-5</v>
      </c>
      <c r="AK171" s="8">
        <v>-1.0915698286516813E-4</v>
      </c>
      <c r="AL171" s="8">
        <v>51274.744999999806</v>
      </c>
      <c r="AM171" s="8">
        <v>3025.5492380504229</v>
      </c>
      <c r="AN171" s="8">
        <v>0</v>
      </c>
      <c r="AO171" s="8">
        <v>1629.3676671501471</v>
      </c>
      <c r="AP171" s="8">
        <v>-3486.1654213483012</v>
      </c>
      <c r="AQ171" s="8">
        <v>57419.49399999978</v>
      </c>
      <c r="AR171" s="8">
        <v>3368.3953519588613</v>
      </c>
      <c r="AS171" s="8">
        <v>0</v>
      </c>
      <c r="AT171" s="8">
        <v>1784.9896423340074</v>
      </c>
      <c r="AU171" s="8">
        <v>-2991.8157345505501</v>
      </c>
      <c r="AV171" s="8">
        <v>51583.009999999806</v>
      </c>
      <c r="AW171" s="8">
        <v>3054.1911394610461</v>
      </c>
      <c r="AX171" s="8">
        <v>0</v>
      </c>
      <c r="AY171" s="8">
        <v>1665.3176427068372</v>
      </c>
      <c r="AZ171" s="8">
        <v>-3257.5644101123471</v>
      </c>
      <c r="BA171" s="8">
        <v>5836.4839999999776</v>
      </c>
      <c r="BB171" s="8">
        <v>314.20421249781543</v>
      </c>
      <c r="BC171" s="8">
        <v>0</v>
      </c>
      <c r="BD171" s="8">
        <v>119.67199962717012</v>
      </c>
      <c r="BE171" s="8">
        <v>265.74867556179674</v>
      </c>
    </row>
    <row r="172" spans="1:57" ht="15.3" x14ac:dyDescent="0.7">
      <c r="A172" s="9" t="s">
        <v>205</v>
      </c>
      <c r="B172" t="s">
        <v>209</v>
      </c>
      <c r="C172" t="s">
        <v>287</v>
      </c>
      <c r="D172" t="s">
        <v>288</v>
      </c>
      <c r="E172" s="6">
        <v>6768.9</v>
      </c>
      <c r="F172" s="7">
        <v>0</v>
      </c>
      <c r="G172" s="7">
        <v>0</v>
      </c>
      <c r="H172" s="8">
        <v>26872.532999999999</v>
      </c>
      <c r="I172" s="8">
        <v>1557.9993136132277</v>
      </c>
      <c r="J172" s="8">
        <v>0</v>
      </c>
      <c r="K172" s="8">
        <v>744.0416364576098</v>
      </c>
      <c r="L172" s="8">
        <v>-2428.2478061797751</v>
      </c>
      <c r="M172" s="8">
        <v>1.7125316999999998E-8</v>
      </c>
      <c r="N172" s="8">
        <v>3.6284360379085799E-5</v>
      </c>
      <c r="O172" s="8">
        <v>0</v>
      </c>
      <c r="P172" s="8">
        <v>8.429994905647848E-5</v>
      </c>
      <c r="Q172" s="8">
        <v>1.5021253870786517E-5</v>
      </c>
      <c r="R172" s="8">
        <v>277.5249</v>
      </c>
      <c r="S172" s="8">
        <v>16.767448057208885</v>
      </c>
      <c r="T172" s="8">
        <v>0</v>
      </c>
      <c r="U172" s="8">
        <v>5.3186960169560775</v>
      </c>
      <c r="V172" s="8">
        <v>1.9011862668539325</v>
      </c>
      <c r="W172" s="8">
        <v>13.673178</v>
      </c>
      <c r="X172" s="8">
        <v>1.1187778103296733</v>
      </c>
      <c r="Y172" s="8">
        <v>0</v>
      </c>
      <c r="Z172" s="8">
        <v>1.052554961675179</v>
      </c>
      <c r="AA172" s="8">
        <v>0.34259000056179778</v>
      </c>
      <c r="AB172" s="8">
        <v>13.402422</v>
      </c>
      <c r="AC172" s="8">
        <v>0.92943551044466299</v>
      </c>
      <c r="AD172" s="8">
        <v>0</v>
      </c>
      <c r="AE172" s="8">
        <v>0.6297480339775281</v>
      </c>
      <c r="AF172" s="8">
        <v>-0.86400445196629216</v>
      </c>
      <c r="AG172" s="8">
        <v>2.6195643000000001E-3</v>
      </c>
      <c r="AH172" s="8">
        <v>2.2985236872004593E-4</v>
      </c>
      <c r="AI172" s="8">
        <v>0</v>
      </c>
      <c r="AJ172" s="8">
        <v>2.0187736063942801E-4</v>
      </c>
      <c r="AK172" s="8">
        <v>-7.1906252865168538E-4</v>
      </c>
      <c r="AL172" s="8">
        <v>337768.11</v>
      </c>
      <c r="AM172" s="8">
        <v>19930.553488822523</v>
      </c>
      <c r="AN172" s="8">
        <v>0</v>
      </c>
      <c r="AO172" s="8">
        <v>10733.323733319714</v>
      </c>
      <c r="AP172" s="8">
        <v>-22964.824213483145</v>
      </c>
      <c r="AQ172" s="8">
        <v>378246.13199999998</v>
      </c>
      <c r="AR172" s="8">
        <v>22189.023695075102</v>
      </c>
      <c r="AS172" s="8">
        <v>0</v>
      </c>
      <c r="AT172" s="8">
        <v>11758.470526976505</v>
      </c>
      <c r="AU172" s="8">
        <v>-19708.336845505615</v>
      </c>
      <c r="AV172" s="8">
        <v>339798.78</v>
      </c>
      <c r="AW172" s="8">
        <v>20119.229627656026</v>
      </c>
      <c r="AX172" s="8">
        <v>0</v>
      </c>
      <c r="AY172" s="8">
        <v>10970.141201613891</v>
      </c>
      <c r="AZ172" s="8">
        <v>-21458.934101123596</v>
      </c>
      <c r="BA172" s="8">
        <v>38447.351999999999</v>
      </c>
      <c r="BB172" s="8">
        <v>2069.7940674190754</v>
      </c>
      <c r="BC172" s="8">
        <v>0</v>
      </c>
      <c r="BD172" s="8">
        <v>788.32932536261478</v>
      </c>
      <c r="BE172" s="8">
        <v>1750.5972556179775</v>
      </c>
    </row>
    <row r="173" spans="1:57" ht="15.3" x14ac:dyDescent="0.7">
      <c r="A173" s="9" t="s">
        <v>108</v>
      </c>
      <c r="B173" t="s">
        <v>147</v>
      </c>
      <c r="C173" t="s">
        <v>148</v>
      </c>
      <c r="D173" t="s">
        <v>149</v>
      </c>
      <c r="E173" s="6">
        <v>2030.1897152017752</v>
      </c>
      <c r="F173" s="7">
        <v>2</v>
      </c>
      <c r="G173" s="7">
        <v>0</v>
      </c>
      <c r="H173" s="8">
        <v>7592.9095348546398</v>
      </c>
      <c r="I173" s="8">
        <v>196.52350133777236</v>
      </c>
      <c r="J173" s="8">
        <v>15954.703336264434</v>
      </c>
      <c r="K173" s="8">
        <v>187.91863193980492</v>
      </c>
      <c r="L173" s="8">
        <v>-7396.8348272553094</v>
      </c>
      <c r="M173" s="8">
        <v>4.4867192705959233E-4</v>
      </c>
      <c r="N173" s="8">
        <v>2.7021825142732249E-5</v>
      </c>
      <c r="O173" s="8">
        <v>9.9848808796071647E-4</v>
      </c>
      <c r="P173" s="8">
        <v>2.3550291778033724E-5</v>
      </c>
      <c r="Q173" s="8">
        <v>-3.4958289438365858E-4</v>
      </c>
      <c r="R173" s="8">
        <v>183.32613128272033</v>
      </c>
      <c r="S173" s="8">
        <v>2.5316518228970279</v>
      </c>
      <c r="T173" s="8">
        <v>376.34873059365788</v>
      </c>
      <c r="U173" s="8">
        <v>2.3165821912115789</v>
      </c>
      <c r="V173" s="8">
        <v>-32.64972315470019</v>
      </c>
      <c r="W173" s="8">
        <v>48.318515221802251</v>
      </c>
      <c r="X173" s="8">
        <v>0.65027070957372335</v>
      </c>
      <c r="Y173" s="8">
        <v>98.566764111810855</v>
      </c>
      <c r="Z173" s="8">
        <v>0.31459612452944935</v>
      </c>
      <c r="AA173" s="8">
        <v>-34.581380657359212</v>
      </c>
      <c r="AB173" s="8">
        <v>8.6486081867595619</v>
      </c>
      <c r="AC173" s="8">
        <v>0.18718412719098454</v>
      </c>
      <c r="AD173" s="8">
        <v>21.276299320075658</v>
      </c>
      <c r="AE173" s="8">
        <v>1.8023573460872817</v>
      </c>
      <c r="AF173" s="8">
        <v>-0.12202421785089969</v>
      </c>
      <c r="AG173" s="8">
        <v>1.4414346977932604</v>
      </c>
      <c r="AH173" s="8">
        <v>1.4623456694209799E-2</v>
      </c>
      <c r="AI173" s="8">
        <v>2.9122241566134521</v>
      </c>
      <c r="AJ173" s="8">
        <v>5.3923819255757125E-5</v>
      </c>
      <c r="AK173" s="8">
        <v>-1.7856053500189567E-3</v>
      </c>
      <c r="AL173" s="8">
        <v>83643.816266313152</v>
      </c>
      <c r="AM173" s="8">
        <v>2679.8666655840652</v>
      </c>
      <c r="AN173" s="8">
        <v>177898.65997285472</v>
      </c>
      <c r="AO173" s="8">
        <v>2625.6470545301386</v>
      </c>
      <c r="AP173" s="8">
        <v>-65016.764723645399</v>
      </c>
      <c r="AQ173" s="8">
        <v>96332.50198632422</v>
      </c>
      <c r="AR173" s="8">
        <v>2868.4726929874032</v>
      </c>
      <c r="AS173" s="8">
        <v>203957.8871003844</v>
      </c>
      <c r="AT173" s="8">
        <v>2777.9688708805797</v>
      </c>
      <c r="AU173" s="8">
        <v>-72272.258758023207</v>
      </c>
      <c r="AV173" s="8">
        <v>86892.119810635981</v>
      </c>
      <c r="AW173" s="8">
        <v>2744.8333455274364</v>
      </c>
      <c r="AX173" s="8">
        <v>184755.03697553955</v>
      </c>
      <c r="AY173" s="8">
        <v>2740.5653316063613</v>
      </c>
      <c r="AZ173" s="8">
        <v>-64545.628747387083</v>
      </c>
      <c r="BA173" s="8">
        <v>9440.3821756882553</v>
      </c>
      <c r="BB173" s="8">
        <v>123.63934745996677</v>
      </c>
      <c r="BC173" s="8">
        <v>19202.850124844881</v>
      </c>
      <c r="BD173" s="8">
        <v>37.40353927421851</v>
      </c>
      <c r="BE173" s="8">
        <v>-7726.6300106361186</v>
      </c>
    </row>
    <row r="174" spans="1:57" ht="15.3" x14ac:dyDescent="0.7">
      <c r="A174" s="9" t="s">
        <v>108</v>
      </c>
      <c r="B174" t="s">
        <v>150</v>
      </c>
      <c r="C174" t="s">
        <v>148</v>
      </c>
      <c r="D174" t="s">
        <v>149</v>
      </c>
      <c r="E174" s="6">
        <v>3103.7166124758037</v>
      </c>
      <c r="F174" s="7">
        <v>2</v>
      </c>
      <c r="G174" s="7">
        <v>0</v>
      </c>
      <c r="H174" s="8">
        <v>11607.900130659507</v>
      </c>
      <c r="I174" s="8">
        <v>300.44150616896081</v>
      </c>
      <c r="J174" s="8">
        <v>24391.25635456463</v>
      </c>
      <c r="K174" s="8">
        <v>287.2865404538469</v>
      </c>
      <c r="L174" s="8">
        <v>-11308.144732084898</v>
      </c>
      <c r="M174" s="8">
        <v>6.8592137135715264E-4</v>
      </c>
      <c r="N174" s="8">
        <v>4.1310468163109085E-5</v>
      </c>
      <c r="O174" s="8">
        <v>1.526470182937989E-3</v>
      </c>
      <c r="P174" s="8">
        <v>3.6003251948732799E-5</v>
      </c>
      <c r="Q174" s="8">
        <v>-5.344358847902544E-4</v>
      </c>
      <c r="R174" s="8">
        <v>280.26561010656508</v>
      </c>
      <c r="S174" s="8">
        <v>3.8703426388647708</v>
      </c>
      <c r="T174" s="8">
        <v>575.35500179185192</v>
      </c>
      <c r="U174" s="8">
        <v>3.5415481504960629</v>
      </c>
      <c r="V174" s="8">
        <v>-49.914294900221883</v>
      </c>
      <c r="W174" s="8">
        <v>73.868455376924132</v>
      </c>
      <c r="X174" s="8">
        <v>0.99412187383177864</v>
      </c>
      <c r="Y174" s="8">
        <v>150.68705201346481</v>
      </c>
      <c r="Z174" s="8">
        <v>0.48094875597649012</v>
      </c>
      <c r="AA174" s="8">
        <v>-52.867377282486082</v>
      </c>
      <c r="AB174" s="8">
        <v>13.221832769146923</v>
      </c>
      <c r="AC174" s="8">
        <v>0.28616364313356879</v>
      </c>
      <c r="AD174" s="8">
        <v>32.526814197343796</v>
      </c>
      <c r="AE174" s="8">
        <v>2.7554106863914067</v>
      </c>
      <c r="AF174" s="8">
        <v>-0.18654837487961712</v>
      </c>
      <c r="AG174" s="8">
        <v>2.2036387948578207</v>
      </c>
      <c r="AH174" s="8">
        <v>2.2356071028134705E-2</v>
      </c>
      <c r="AI174" s="8">
        <v>4.4521546072536253</v>
      </c>
      <c r="AJ174" s="8">
        <v>8.2437740856943566E-5</v>
      </c>
      <c r="AK174" s="8">
        <v>-2.7298005436052078E-3</v>
      </c>
      <c r="AL174" s="8">
        <v>127873.12443400313</v>
      </c>
      <c r="AM174" s="8">
        <v>4096.9307582009606</v>
      </c>
      <c r="AN174" s="8">
        <v>271968.1920169993</v>
      </c>
      <c r="AO174" s="8">
        <v>4014.040816295545</v>
      </c>
      <c r="AP174" s="8">
        <v>-99396.431403039242</v>
      </c>
      <c r="AQ174" s="8">
        <v>147271.35326197688</v>
      </c>
      <c r="AR174" s="8">
        <v>4385.2681761681424</v>
      </c>
      <c r="AS174" s="8">
        <v>311807.05807881238</v>
      </c>
      <c r="AT174" s="8">
        <v>4246.9076012611886</v>
      </c>
      <c r="AU174" s="8">
        <v>-110488.49693642187</v>
      </c>
      <c r="AV174" s="8">
        <v>132839.07101396439</v>
      </c>
      <c r="AW174" s="8">
        <v>4196.2506209151707</v>
      </c>
      <c r="AX174" s="8">
        <v>282450.09478957584</v>
      </c>
      <c r="AY174" s="8">
        <v>4189.7257599083741</v>
      </c>
      <c r="AZ174" s="8">
        <v>-98676.167407365021</v>
      </c>
      <c r="BA174" s="8">
        <v>14432.282248012489</v>
      </c>
      <c r="BB174" s="8">
        <v>189.01755525297193</v>
      </c>
      <c r="BC174" s="8">
        <v>29356.963289236548</v>
      </c>
      <c r="BD174" s="8">
        <v>57.181841352814303</v>
      </c>
      <c r="BE174" s="8">
        <v>-11812.329529056835</v>
      </c>
    </row>
    <row r="175" spans="1:57" ht="15.3" x14ac:dyDescent="0.7">
      <c r="A175" s="9" t="s">
        <v>108</v>
      </c>
      <c r="B175" t="s">
        <v>151</v>
      </c>
      <c r="C175" t="s">
        <v>148</v>
      </c>
      <c r="D175" t="s">
        <v>149</v>
      </c>
      <c r="E175" s="6">
        <v>1338.5259236930387</v>
      </c>
      <c r="F175" s="7">
        <v>2</v>
      </c>
      <c r="G175" s="7">
        <v>0</v>
      </c>
      <c r="H175" s="8">
        <v>5006.0869546119648</v>
      </c>
      <c r="I175" s="8">
        <v>129.57005898800344</v>
      </c>
      <c r="J175" s="8">
        <v>10519.107579214224</v>
      </c>
      <c r="K175" s="8">
        <v>123.89677600714289</v>
      </c>
      <c r="L175" s="8">
        <v>-4876.8127901646531</v>
      </c>
      <c r="M175" s="8">
        <v>2.9581422913616158E-4</v>
      </c>
      <c r="N175" s="8">
        <v>1.7815780066373097E-5</v>
      </c>
      <c r="O175" s="8">
        <v>6.5831393993702838E-4</v>
      </c>
      <c r="P175" s="8">
        <v>1.5526960765979554E-5</v>
      </c>
      <c r="Q175" s="8">
        <v>-2.3048376371351416E-4</v>
      </c>
      <c r="R175" s="8">
        <v>120.86889090948141</v>
      </c>
      <c r="S175" s="8">
        <v>1.6691452869347323</v>
      </c>
      <c r="T175" s="8">
        <v>248.13076752214354</v>
      </c>
      <c r="U175" s="8">
        <v>1.527347564655622</v>
      </c>
      <c r="V175" s="8">
        <v>-21.526313780790478</v>
      </c>
      <c r="W175" s="8">
        <v>31.856916983894326</v>
      </c>
      <c r="X175" s="8">
        <v>0.42873047561281169</v>
      </c>
      <c r="Y175" s="8">
        <v>64.986128138809377</v>
      </c>
      <c r="Z175" s="8">
        <v>0.20741660989755328</v>
      </c>
      <c r="AA175" s="8">
        <v>-22.799876356565957</v>
      </c>
      <c r="AB175" s="8">
        <v>5.7021204349323451</v>
      </c>
      <c r="AC175" s="8">
        <v>0.12341250912311229</v>
      </c>
      <c r="AD175" s="8">
        <v>14.027693070715511</v>
      </c>
      <c r="AE175" s="8">
        <v>1.1883135913022989</v>
      </c>
      <c r="AF175" s="8">
        <v>-8.045187978679269E-2</v>
      </c>
      <c r="AG175" s="8">
        <v>0.95035340582205752</v>
      </c>
      <c r="AH175" s="8">
        <v>9.6414023441434519E-3</v>
      </c>
      <c r="AI175" s="8">
        <v>1.9200607214408931</v>
      </c>
      <c r="AJ175" s="8">
        <v>3.5552554245500719E-5</v>
      </c>
      <c r="AK175" s="8">
        <v>-1.1772688200461169E-3</v>
      </c>
      <c r="AL175" s="8">
        <v>55147.268056153203</v>
      </c>
      <c r="AM175" s="8">
        <v>1766.8649274822008</v>
      </c>
      <c r="AN175" s="8">
        <v>117290.50067631382</v>
      </c>
      <c r="AO175" s="8">
        <v>1731.1173545215029</v>
      </c>
      <c r="AP175" s="8">
        <v>-42866.252550491859</v>
      </c>
      <c r="AQ175" s="8">
        <v>63513.055079234684</v>
      </c>
      <c r="AR175" s="8">
        <v>1891.2149107146975</v>
      </c>
      <c r="AS175" s="8">
        <v>134471.62951388978</v>
      </c>
      <c r="AT175" s="8">
        <v>1831.5447669955197</v>
      </c>
      <c r="AU175" s="8">
        <v>-47649.877835111954</v>
      </c>
      <c r="AV175" s="8">
        <v>57288.909534062055</v>
      </c>
      <c r="AW175" s="8">
        <v>1809.698158598155</v>
      </c>
      <c r="AX175" s="8">
        <v>121810.98380751435</v>
      </c>
      <c r="AY175" s="8">
        <v>1806.8842110969611</v>
      </c>
      <c r="AZ175" s="8">
        <v>-42555.627532010025</v>
      </c>
      <c r="BA175" s="8">
        <v>6224.1455451726306</v>
      </c>
      <c r="BB175" s="8">
        <v>81.516752116542236</v>
      </c>
      <c r="BC175" s="8">
        <v>12660.645706375462</v>
      </c>
      <c r="BD175" s="8">
        <v>24.66055589855862</v>
      </c>
      <c r="BE175" s="8">
        <v>-5094.2503031019305</v>
      </c>
    </row>
    <row r="176" spans="1:57" ht="15.3" x14ac:dyDescent="0.7">
      <c r="A176" s="9" t="s">
        <v>108</v>
      </c>
      <c r="B176" t="s">
        <v>160</v>
      </c>
      <c r="C176" t="s">
        <v>148</v>
      </c>
      <c r="D176" t="s">
        <v>149</v>
      </c>
      <c r="E176" s="6">
        <v>1422.600960135208</v>
      </c>
      <c r="F176" s="7">
        <v>2</v>
      </c>
      <c r="G176" s="7">
        <v>0</v>
      </c>
      <c r="H176" s="8">
        <v>5320.5275909056782</v>
      </c>
      <c r="I176" s="8">
        <v>137.70856959762583</v>
      </c>
      <c r="J176" s="8">
        <v>11179.830197586425</v>
      </c>
      <c r="K176" s="8">
        <v>131.67893828990839</v>
      </c>
      <c r="L176" s="8">
        <v>-5183.133501476299</v>
      </c>
      <c r="M176" s="8">
        <v>3.1439481218988095E-4</v>
      </c>
      <c r="N176" s="8">
        <v>1.8934818802801405E-5</v>
      </c>
      <c r="O176" s="8">
        <v>6.9966373190660585E-4</v>
      </c>
      <c r="P176" s="8">
        <v>1.6502234960620579E-5</v>
      </c>
      <c r="Q176" s="8">
        <v>-2.4496083172582256E-4</v>
      </c>
      <c r="R176" s="8">
        <v>128.46086670020929</v>
      </c>
      <c r="S176" s="8">
        <v>1.7739870747120865</v>
      </c>
      <c r="T176" s="8">
        <v>263.71627315380869</v>
      </c>
      <c r="U176" s="8">
        <v>1.6232828019829553</v>
      </c>
      <c r="V176" s="8">
        <v>-22.87841730269475</v>
      </c>
      <c r="W176" s="8">
        <v>33.857902851217951</v>
      </c>
      <c r="X176" s="8">
        <v>0.45565974887004146</v>
      </c>
      <c r="Y176" s="8">
        <v>69.068014783508289</v>
      </c>
      <c r="Z176" s="8">
        <v>0.22044479166614719</v>
      </c>
      <c r="AA176" s="8">
        <v>-24.231974459131234</v>
      </c>
      <c r="AB176" s="8">
        <v>6.0602800901759855</v>
      </c>
      <c r="AC176" s="8">
        <v>0.13116425379856669</v>
      </c>
      <c r="AD176" s="8">
        <v>14.908795771263907</v>
      </c>
      <c r="AE176" s="8">
        <v>1.2629535416574009</v>
      </c>
      <c r="AF176" s="8">
        <v>-8.5505195979768259E-2</v>
      </c>
      <c r="AG176" s="8">
        <v>1.0100466816959977</v>
      </c>
      <c r="AH176" s="8">
        <v>1.0246994838908887E-2</v>
      </c>
      <c r="AI176" s="8">
        <v>2.0406629244082679</v>
      </c>
      <c r="AJ176" s="8">
        <v>3.7785669227357543E-5</v>
      </c>
      <c r="AK176" s="8">
        <v>-1.2512150299742149E-3</v>
      </c>
      <c r="AL176" s="8">
        <v>58611.159557570572</v>
      </c>
      <c r="AM176" s="8">
        <v>1877.8446481861556</v>
      </c>
      <c r="AN176" s="8">
        <v>124657.71183310186</v>
      </c>
      <c r="AO176" s="8">
        <v>1839.8517107941902</v>
      </c>
      <c r="AP176" s="8">
        <v>-45558.753070301238</v>
      </c>
      <c r="AQ176" s="8">
        <v>67502.415558415611</v>
      </c>
      <c r="AR176" s="8">
        <v>2010.0052603999802</v>
      </c>
      <c r="AS176" s="8">
        <v>142918.01590932495</v>
      </c>
      <c r="AT176" s="8">
        <v>1946.5871358468878</v>
      </c>
      <c r="AU176" s="8">
        <v>-50642.845804233395</v>
      </c>
      <c r="AV176" s="8">
        <v>60887.321093786893</v>
      </c>
      <c r="AW176" s="8">
        <v>1923.3683056907703</v>
      </c>
      <c r="AX176" s="8">
        <v>129462.13401790195</v>
      </c>
      <c r="AY176" s="8">
        <v>1920.3776094733043</v>
      </c>
      <c r="AZ176" s="8">
        <v>-45228.617178487446</v>
      </c>
      <c r="BA176" s="8">
        <v>6615.094464628718</v>
      </c>
      <c r="BB176" s="8">
        <v>86.63695470920959</v>
      </c>
      <c r="BC176" s="8">
        <v>13455.88189142302</v>
      </c>
      <c r="BD176" s="8">
        <v>26.209526373583163</v>
      </c>
      <c r="BE176" s="8">
        <v>-5414.2286257459427</v>
      </c>
    </row>
    <row r="177" spans="1:57" ht="15.3" x14ac:dyDescent="0.7">
      <c r="A177" s="9" t="s">
        <v>202</v>
      </c>
      <c r="B177" t="s">
        <v>203</v>
      </c>
      <c r="C177" t="s">
        <v>148</v>
      </c>
      <c r="D177" t="s">
        <v>149</v>
      </c>
      <c r="E177" s="6">
        <v>78.918552238161453</v>
      </c>
      <c r="F177" s="7">
        <v>2</v>
      </c>
      <c r="G177" s="7">
        <v>0</v>
      </c>
      <c r="H177" s="8">
        <v>295.15538537072388</v>
      </c>
      <c r="I177" s="8">
        <v>7.6393600510432824</v>
      </c>
      <c r="J177" s="8">
        <v>620.19922535279557</v>
      </c>
      <c r="K177" s="8">
        <v>7.3048672546306292</v>
      </c>
      <c r="L177" s="8">
        <v>-287.53347105483834</v>
      </c>
      <c r="M177" s="8">
        <v>1.7441000044633681E-5</v>
      </c>
      <c r="N177" s="8">
        <v>1.0504059315881392E-6</v>
      </c>
      <c r="O177" s="8">
        <v>3.8813729445515447E-5</v>
      </c>
      <c r="P177" s="8">
        <v>9.1545874653590284E-7</v>
      </c>
      <c r="Q177" s="8">
        <v>-1.3589161498260511E-5</v>
      </c>
      <c r="R177" s="8">
        <v>7.1263452671059797</v>
      </c>
      <c r="S177" s="8">
        <v>9.8411638645444874E-2</v>
      </c>
      <c r="T177" s="8">
        <v>14.629616499741477</v>
      </c>
      <c r="U177" s="8">
        <v>9.005134411931319E-2</v>
      </c>
      <c r="V177" s="8">
        <v>-1.2691764040828215</v>
      </c>
      <c r="W177" s="8">
        <v>1.8782615432682428</v>
      </c>
      <c r="X177" s="8">
        <v>2.5277648969539677E-2</v>
      </c>
      <c r="Y177" s="8">
        <v>3.8315366609624331</v>
      </c>
      <c r="Z177" s="8">
        <v>1.2229138243434041E-2</v>
      </c>
      <c r="AA177" s="8">
        <v>-1.3442647627659319</v>
      </c>
      <c r="AB177" s="8">
        <v>0.33619303253456778</v>
      </c>
      <c r="AC177" s="8">
        <v>7.2763152178653362E-3</v>
      </c>
      <c r="AD177" s="8">
        <v>0.82706297187564504</v>
      </c>
      <c r="AE177" s="8">
        <v>7.0062138185389422E-2</v>
      </c>
      <c r="AF177" s="8">
        <v>-4.743386560713575E-3</v>
      </c>
      <c r="AG177" s="8">
        <v>5.6032172089094633E-2</v>
      </c>
      <c r="AH177" s="8">
        <v>5.6845033859793178E-4</v>
      </c>
      <c r="AI177" s="8">
        <v>0.1132054371628478</v>
      </c>
      <c r="AJ177" s="8">
        <v>2.096153731324411E-6</v>
      </c>
      <c r="AK177" s="8">
        <v>-6.9410946197314471E-5</v>
      </c>
      <c r="AL177" s="8">
        <v>3251.4443522122519</v>
      </c>
      <c r="AM177" s="8">
        <v>104.17312030279103</v>
      </c>
      <c r="AN177" s="8">
        <v>6915.3658818389331</v>
      </c>
      <c r="AO177" s="8">
        <v>102.06546840442309</v>
      </c>
      <c r="AP177" s="8">
        <v>-2527.3642678705537</v>
      </c>
      <c r="AQ177" s="8">
        <v>3744.6853037007604</v>
      </c>
      <c r="AR177" s="8">
        <v>111.50470833843583</v>
      </c>
      <c r="AS177" s="8">
        <v>7928.3532208796441</v>
      </c>
      <c r="AT177" s="8">
        <v>107.98659840062602</v>
      </c>
      <c r="AU177" s="8">
        <v>-2809.4034687778467</v>
      </c>
      <c r="AV177" s="8">
        <v>3377.7140357933099</v>
      </c>
      <c r="AW177" s="8">
        <v>106.69853764997787</v>
      </c>
      <c r="AX177" s="8">
        <v>7181.8904054335835</v>
      </c>
      <c r="AY177" s="8">
        <v>106.53262927350374</v>
      </c>
      <c r="AZ177" s="8">
        <v>-2509.0500340454041</v>
      </c>
      <c r="BA177" s="8">
        <v>366.97126790745079</v>
      </c>
      <c r="BB177" s="8">
        <v>4.806170688457958</v>
      </c>
      <c r="BC177" s="8">
        <v>746.462815446062</v>
      </c>
      <c r="BD177" s="8">
        <v>1.453969127122271</v>
      </c>
      <c r="BE177" s="8">
        <v>-300.35343473244257</v>
      </c>
    </row>
    <row r="178" spans="1:57" ht="15.3" x14ac:dyDescent="0.7">
      <c r="A178" s="9" t="s">
        <v>178</v>
      </c>
      <c r="B178" t="s">
        <v>190</v>
      </c>
      <c r="C178" t="s">
        <v>195</v>
      </c>
      <c r="D178" t="s">
        <v>196</v>
      </c>
      <c r="E178" s="6">
        <v>44189.569989230768</v>
      </c>
      <c r="F178" s="7">
        <v>0</v>
      </c>
      <c r="G178" s="7">
        <v>0</v>
      </c>
      <c r="H178" s="8">
        <v>140964.72826564615</v>
      </c>
      <c r="I178" s="8">
        <v>2664.6310703506151</v>
      </c>
      <c r="J178" s="8">
        <v>0</v>
      </c>
      <c r="K178" s="8">
        <v>4090.2795813637495</v>
      </c>
      <c r="L178" s="8">
        <v>-53667.061728316054</v>
      </c>
      <c r="M178" s="8">
        <v>8.0866913080292306E-3</v>
      </c>
      <c r="N178" s="8">
        <v>3.0623372002536924E-4</v>
      </c>
      <c r="O178" s="8">
        <v>0</v>
      </c>
      <c r="P178" s="8">
        <v>5.1260099437987596E-4</v>
      </c>
      <c r="Q178" s="8">
        <v>-2.5363668663955737E-3</v>
      </c>
      <c r="R178" s="8">
        <v>2045.9770905013845</v>
      </c>
      <c r="S178" s="8">
        <v>32.037438242192309</v>
      </c>
      <c r="T178" s="8">
        <v>0</v>
      </c>
      <c r="U178" s="8">
        <v>50.423253604245289</v>
      </c>
      <c r="V178" s="8">
        <v>-236.88709412562437</v>
      </c>
      <c r="W178" s="8">
        <v>680.51937783415383</v>
      </c>
      <c r="X178" s="8">
        <v>9.0367670627976917</v>
      </c>
      <c r="Y178" s="8">
        <v>0</v>
      </c>
      <c r="Z178" s="8">
        <v>6.8475706280746227</v>
      </c>
      <c r="AA178" s="8">
        <v>-250.90205929034383</v>
      </c>
      <c r="AB178" s="8">
        <v>171.89742725810768</v>
      </c>
      <c r="AC178" s="8">
        <v>3.0490803292569226</v>
      </c>
      <c r="AD178" s="8">
        <v>0</v>
      </c>
      <c r="AE178" s="8">
        <v>39.230518948133088</v>
      </c>
      <c r="AF178" s="8">
        <v>-0.88533560430788905</v>
      </c>
      <c r="AG178" s="8">
        <v>14.229041536532309</v>
      </c>
      <c r="AH178" s="8">
        <v>0.14345260105603985</v>
      </c>
      <c r="AI178" s="8">
        <v>0</v>
      </c>
      <c r="AJ178" s="8">
        <v>1.1737180851850006E-3</v>
      </c>
      <c r="AK178" s="8">
        <v>-1.2955297066899225E-2</v>
      </c>
      <c r="AL178" s="8">
        <v>1506864.3366327693</v>
      </c>
      <c r="AM178" s="8">
        <v>33495.694051836923</v>
      </c>
      <c r="AN178" s="8">
        <v>0</v>
      </c>
      <c r="AO178" s="8">
        <v>57150.429545765692</v>
      </c>
      <c r="AP178" s="8">
        <v>-471723.21773933858</v>
      </c>
      <c r="AQ178" s="8">
        <v>1742836.6403752614</v>
      </c>
      <c r="AR178" s="8">
        <v>36457.720928215058</v>
      </c>
      <c r="AS178" s="8">
        <v>0</v>
      </c>
      <c r="AT178" s="8">
        <v>60465.900762127167</v>
      </c>
      <c r="AU178" s="8">
        <v>-524364.79421169951</v>
      </c>
      <c r="AV178" s="8">
        <v>1564310.7776187691</v>
      </c>
      <c r="AW178" s="8">
        <v>34423.675021610761</v>
      </c>
      <c r="AX178" s="8">
        <v>0</v>
      </c>
      <c r="AY178" s="8">
        <v>59651.766839456417</v>
      </c>
      <c r="AZ178" s="8">
        <v>-468304.93355282152</v>
      </c>
      <c r="BA178" s="8">
        <v>178525.86275649231</v>
      </c>
      <c r="BB178" s="8">
        <v>2034.0459066042922</v>
      </c>
      <c r="BC178" s="8">
        <v>0</v>
      </c>
      <c r="BD178" s="8">
        <v>814.13392267074346</v>
      </c>
      <c r="BE178" s="8">
        <v>-56059.860658877908</v>
      </c>
    </row>
    <row r="179" spans="1:57" ht="15.3" x14ac:dyDescent="0.7">
      <c r="A179" s="9" t="s">
        <v>108</v>
      </c>
      <c r="B179" t="s">
        <v>116</v>
      </c>
      <c r="C179" t="s">
        <v>117</v>
      </c>
      <c r="D179" t="s">
        <v>118</v>
      </c>
      <c r="E179" s="6">
        <v>3.5584232539218247E-2</v>
      </c>
      <c r="F179" s="7">
        <v>0</v>
      </c>
      <c r="G179" s="7">
        <v>0</v>
      </c>
      <c r="H179" s="8">
        <v>0.11707212505402803</v>
      </c>
      <c r="I179" s="8">
        <v>2.4714875697914116E-3</v>
      </c>
      <c r="J179" s="8">
        <v>0</v>
      </c>
      <c r="K179" s="8">
        <v>3.585028245741661E-3</v>
      </c>
      <c r="L179" s="8">
        <v>-3.6571107252610389E-2</v>
      </c>
      <c r="M179" s="8">
        <v>7.5794415308534864E-14</v>
      </c>
      <c r="N179" s="8">
        <v>2.1786335383811972E-10</v>
      </c>
      <c r="O179" s="8">
        <v>0</v>
      </c>
      <c r="P179" s="8">
        <v>5.629027390401333E-10</v>
      </c>
      <c r="Q179" s="8">
        <v>2.1352547842239993E-10</v>
      </c>
      <c r="R179" s="8">
        <v>3.7719286491571342E-4</v>
      </c>
      <c r="S179" s="8">
        <v>2.5996745722159946E-5</v>
      </c>
      <c r="T179" s="8">
        <v>0</v>
      </c>
      <c r="U179" s="8">
        <v>5.2581441931546063E-5</v>
      </c>
      <c r="V179" s="8">
        <v>-3.2903860218772563E-5</v>
      </c>
      <c r="W179" s="8">
        <v>3.8430971142355704E-5</v>
      </c>
      <c r="X179" s="8">
        <v>2.7903806514841715E-6</v>
      </c>
      <c r="Y179" s="8">
        <v>0</v>
      </c>
      <c r="Z179" s="8">
        <v>6.5617083678472639E-6</v>
      </c>
      <c r="AA179" s="8">
        <v>-1.2372748604723592E-6</v>
      </c>
      <c r="AB179" s="8">
        <v>6.3695776245200665E-5</v>
      </c>
      <c r="AC179" s="8">
        <v>1.9644114020859707E-6</v>
      </c>
      <c r="AD179" s="8">
        <v>0</v>
      </c>
      <c r="AE179" s="8">
        <v>3.444477314955528E-6</v>
      </c>
      <c r="AF179" s="8">
        <v>-1.5483968015765887E-5</v>
      </c>
      <c r="AG179" s="8">
        <v>5.6934772062749201E-6</v>
      </c>
      <c r="AH179" s="8">
        <v>5.7859238766723515E-8</v>
      </c>
      <c r="AI179" s="8">
        <v>0</v>
      </c>
      <c r="AJ179" s="8">
        <v>1.6103523078992012E-9</v>
      </c>
      <c r="AK179" s="8">
        <v>-1.4685231937682634E-7</v>
      </c>
      <c r="AL179" s="8">
        <v>1.3308502969667624</v>
      </c>
      <c r="AM179" s="8">
        <v>3.1913106749620973E-2</v>
      </c>
      <c r="AN179" s="8">
        <v>0</v>
      </c>
      <c r="AO179" s="8">
        <v>1.8375232868162766E-2</v>
      </c>
      <c r="AP179" s="8">
        <v>-0.35118610857328392</v>
      </c>
      <c r="AQ179" s="8">
        <v>1.3959694425135316</v>
      </c>
      <c r="AR179" s="8">
        <v>3.3943871793930852E-2</v>
      </c>
      <c r="AS179" s="8">
        <v>0</v>
      </c>
      <c r="AT179" s="8">
        <v>5.4730194700835143E-2</v>
      </c>
      <c r="AU179" s="8">
        <v>-0.31146378063429453</v>
      </c>
      <c r="AV179" s="8">
        <v>1.3450839899824496</v>
      </c>
      <c r="AW179" s="8">
        <v>3.3069197697329994E-2</v>
      </c>
      <c r="AX179" s="8">
        <v>0</v>
      </c>
      <c r="AY179" s="8">
        <v>5.3662456977368614E-2</v>
      </c>
      <c r="AZ179" s="8">
        <v>-0.33658819694375841</v>
      </c>
      <c r="BA179" s="8">
        <v>5.0885452531082093E-2</v>
      </c>
      <c r="BB179" s="8">
        <v>8.7467409660085642E-4</v>
      </c>
      <c r="BC179" s="8">
        <v>0</v>
      </c>
      <c r="BD179" s="8">
        <v>1.067737723466528E-3</v>
      </c>
      <c r="BE179" s="8">
        <v>2.5124416309463892E-2</v>
      </c>
    </row>
    <row r="180" spans="1:57" ht="15.3" x14ac:dyDescent="0.7">
      <c r="A180" s="9" t="s">
        <v>108</v>
      </c>
      <c r="B180" t="s">
        <v>139</v>
      </c>
      <c r="C180" t="s">
        <v>117</v>
      </c>
      <c r="D180" t="s">
        <v>118</v>
      </c>
      <c r="E180" s="6">
        <v>0.34173967666625099</v>
      </c>
      <c r="F180" s="7">
        <v>0</v>
      </c>
      <c r="G180" s="7">
        <v>0</v>
      </c>
      <c r="H180" s="8">
        <v>1.1243235362319657</v>
      </c>
      <c r="I180" s="8">
        <v>2.3735382294793498E-2</v>
      </c>
      <c r="J180" s="8">
        <v>0</v>
      </c>
      <c r="K180" s="8">
        <v>3.442947356498046E-2</v>
      </c>
      <c r="L180" s="8">
        <v>-0.35121730822941688</v>
      </c>
      <c r="M180" s="8">
        <v>7.2790551129911461E-13</v>
      </c>
      <c r="N180" s="8">
        <v>2.0922905114226675E-9</v>
      </c>
      <c r="O180" s="8">
        <v>0</v>
      </c>
      <c r="P180" s="8">
        <v>5.405939268807069E-9</v>
      </c>
      <c r="Q180" s="8">
        <v>2.0506309325529323E-9</v>
      </c>
      <c r="R180" s="8">
        <v>3.6224405726622607E-3</v>
      </c>
      <c r="S180" s="8">
        <v>2.4966449585990872E-4</v>
      </c>
      <c r="T180" s="8">
        <v>0</v>
      </c>
      <c r="U180" s="8">
        <v>5.0497548161331147E-4</v>
      </c>
      <c r="V180" s="8">
        <v>-3.1599823151565675E-4</v>
      </c>
      <c r="W180" s="8">
        <v>3.690788507995511E-4</v>
      </c>
      <c r="X180" s="8">
        <v>2.6797930250792841E-5</v>
      </c>
      <c r="Y180" s="8">
        <v>0</v>
      </c>
      <c r="Z180" s="8">
        <v>6.301656480956722E-5</v>
      </c>
      <c r="AA180" s="8">
        <v>-1.1882395111348774E-5</v>
      </c>
      <c r="AB180" s="8">
        <v>6.1171402123258922E-4</v>
      </c>
      <c r="AC180" s="8">
        <v>1.8865583700547179E-5</v>
      </c>
      <c r="AD180" s="8">
        <v>0</v>
      </c>
      <c r="AE180" s="8">
        <v>3.3079667029485939E-5</v>
      </c>
      <c r="AF180" s="8">
        <v>-1.4870311499303886E-4</v>
      </c>
      <c r="AG180" s="8">
        <v>5.4678348266600163E-5</v>
      </c>
      <c r="AH180" s="8">
        <v>5.5566176751187275E-7</v>
      </c>
      <c r="AI180" s="8">
        <v>0</v>
      </c>
      <c r="AJ180" s="8">
        <v>1.5465312520473827E-8</v>
      </c>
      <c r="AK180" s="8">
        <v>-1.4103230717766712E-6</v>
      </c>
      <c r="AL180" s="8">
        <v>12.781063907317787</v>
      </c>
      <c r="AM180" s="8">
        <v>0.30648334961309859</v>
      </c>
      <c r="AN180" s="8">
        <v>0</v>
      </c>
      <c r="AO180" s="8">
        <v>0.17646990509384097</v>
      </c>
      <c r="AP180" s="8">
        <v>-3.372679937982149</v>
      </c>
      <c r="AQ180" s="8">
        <v>13.406447515617025</v>
      </c>
      <c r="AR180" s="8">
        <v>0.32598617263626523</v>
      </c>
      <c r="AS180" s="8">
        <v>0</v>
      </c>
      <c r="AT180" s="8">
        <v>0.52561142130382632</v>
      </c>
      <c r="AU180" s="8">
        <v>-2.9911993063192339</v>
      </c>
      <c r="AV180" s="8">
        <v>12.917759777984287</v>
      </c>
      <c r="AW180" s="8">
        <v>0.31758608018994688</v>
      </c>
      <c r="AX180" s="8">
        <v>0</v>
      </c>
      <c r="AY180" s="8">
        <v>0.51535720705374632</v>
      </c>
      <c r="AZ180" s="8">
        <v>-3.2324862273329615</v>
      </c>
      <c r="BA180" s="8">
        <v>0.48868773763273887</v>
      </c>
      <c r="BB180" s="8">
        <v>8.4000924463183222E-3</v>
      </c>
      <c r="BC180" s="8">
        <v>0</v>
      </c>
      <c r="BD180" s="8">
        <v>1.0254214250079946E-2</v>
      </c>
      <c r="BE180" s="8">
        <v>0.24128692101372773</v>
      </c>
    </row>
    <row r="181" spans="1:57" ht="15.3" x14ac:dyDescent="0.7">
      <c r="A181" s="9" t="s">
        <v>108</v>
      </c>
      <c r="B181" t="s">
        <v>140</v>
      </c>
      <c r="C181" t="s">
        <v>117</v>
      </c>
      <c r="D181" t="s">
        <v>118</v>
      </c>
      <c r="E181" s="6">
        <v>9.3238722357145892E-2</v>
      </c>
      <c r="F181" s="7">
        <v>0</v>
      </c>
      <c r="G181" s="7">
        <v>0</v>
      </c>
      <c r="H181" s="8">
        <v>0.30675539655501</v>
      </c>
      <c r="I181" s="8">
        <v>6.4758553686649553E-3</v>
      </c>
      <c r="J181" s="8">
        <v>0</v>
      </c>
      <c r="K181" s="8">
        <v>9.3935833203324711E-3</v>
      </c>
      <c r="L181" s="8">
        <v>-9.582455689219864E-2</v>
      </c>
      <c r="M181" s="8">
        <v>1.9859847862072076E-13</v>
      </c>
      <c r="N181" s="8">
        <v>5.7085116948697141E-10</v>
      </c>
      <c r="O181" s="8">
        <v>0</v>
      </c>
      <c r="P181" s="8">
        <v>1.4749322510074E-9</v>
      </c>
      <c r="Q181" s="8">
        <v>5.5948495662681152E-10</v>
      </c>
      <c r="R181" s="8">
        <v>9.8833045698574649E-4</v>
      </c>
      <c r="S181" s="8">
        <v>6.8117342531031085E-5</v>
      </c>
      <c r="T181" s="8">
        <v>0</v>
      </c>
      <c r="U181" s="8">
        <v>1.3777524806782074E-4</v>
      </c>
      <c r="V181" s="8">
        <v>-8.6215541786246211E-5</v>
      </c>
      <c r="W181" s="8">
        <v>1.0069782014571756E-4</v>
      </c>
      <c r="X181" s="8">
        <v>7.3114272324896474E-6</v>
      </c>
      <c r="Y181" s="8">
        <v>0</v>
      </c>
      <c r="Z181" s="8">
        <v>1.7193157222766754E-5</v>
      </c>
      <c r="AA181" s="8">
        <v>-3.2419394479820677E-6</v>
      </c>
      <c r="AB181" s="8">
        <v>1.6689731301929115E-4</v>
      </c>
      <c r="AC181" s="8">
        <v>5.1472013373462888E-6</v>
      </c>
      <c r="AD181" s="8">
        <v>0</v>
      </c>
      <c r="AE181" s="8">
        <v>9.0253081524427726E-6</v>
      </c>
      <c r="AF181" s="8">
        <v>-4.0571491691377068E-5</v>
      </c>
      <c r="AG181" s="8">
        <v>1.4918195577143344E-5</v>
      </c>
      <c r="AH181" s="8">
        <v>1.5160426723326665E-7</v>
      </c>
      <c r="AI181" s="8">
        <v>0</v>
      </c>
      <c r="AJ181" s="8">
        <v>4.2194865820956475E-9</v>
      </c>
      <c r="AK181" s="8">
        <v>-3.8478622852939673E-7</v>
      </c>
      <c r="AL181" s="8">
        <v>3.4871282161572563</v>
      </c>
      <c r="AM181" s="8">
        <v>8.3619544035478541E-2</v>
      </c>
      <c r="AN181" s="8">
        <v>0</v>
      </c>
      <c r="AO181" s="8">
        <v>4.8147258304764018E-2</v>
      </c>
      <c r="AP181" s="8">
        <v>-0.92018688436972174</v>
      </c>
      <c r="AQ181" s="8">
        <v>3.6577550780708332</v>
      </c>
      <c r="AR181" s="8">
        <v>8.8940606894718888E-2</v>
      </c>
      <c r="AS181" s="8">
        <v>0</v>
      </c>
      <c r="AT181" s="8">
        <v>0.14340546540211579</v>
      </c>
      <c r="AU181" s="8">
        <v>-0.81610541789433722</v>
      </c>
      <c r="AV181" s="8">
        <v>3.5244237051001144</v>
      </c>
      <c r="AW181" s="8">
        <v>8.6648763304834717E-2</v>
      </c>
      <c r="AX181" s="8">
        <v>0</v>
      </c>
      <c r="AY181" s="8">
        <v>0.14060775152592567</v>
      </c>
      <c r="AZ181" s="8">
        <v>-0.88193706043662479</v>
      </c>
      <c r="BA181" s="8">
        <v>0.13333137297071862</v>
      </c>
      <c r="BB181" s="8">
        <v>2.2918435898841593E-3</v>
      </c>
      <c r="BC181" s="8">
        <v>0</v>
      </c>
      <c r="BD181" s="8">
        <v>2.7977138761901129E-3</v>
      </c>
      <c r="BE181" s="8">
        <v>6.5831642542287516E-2</v>
      </c>
    </row>
    <row r="182" spans="1:57" ht="15.3" x14ac:dyDescent="0.7">
      <c r="A182" s="9" t="s">
        <v>108</v>
      </c>
      <c r="B182" t="s">
        <v>141</v>
      </c>
      <c r="C182" t="s">
        <v>117</v>
      </c>
      <c r="D182" t="s">
        <v>118</v>
      </c>
      <c r="E182" s="6">
        <v>3.1669212047998177E-2</v>
      </c>
      <c r="F182" s="7">
        <v>0</v>
      </c>
      <c r="G182" s="7">
        <v>0</v>
      </c>
      <c r="H182" s="8">
        <v>0.10419170763791401</v>
      </c>
      <c r="I182" s="8">
        <v>2.1995715050325331E-3</v>
      </c>
      <c r="J182" s="8">
        <v>0</v>
      </c>
      <c r="K182" s="8">
        <v>3.1905990831002434E-3</v>
      </c>
      <c r="L182" s="8">
        <v>-3.2547509606580559E-2</v>
      </c>
      <c r="M182" s="8">
        <v>6.7455421662236116E-14</v>
      </c>
      <c r="N182" s="8">
        <v>1.9389376299132763E-10</v>
      </c>
      <c r="O182" s="8">
        <v>0</v>
      </c>
      <c r="P182" s="8">
        <v>5.0097149588413181E-10</v>
      </c>
      <c r="Q182" s="8">
        <v>1.9003314589843903E-10</v>
      </c>
      <c r="R182" s="8">
        <v>3.3569364770878068E-4</v>
      </c>
      <c r="S182" s="8">
        <v>2.3136552177304874E-5</v>
      </c>
      <c r="T182" s="8">
        <v>0</v>
      </c>
      <c r="U182" s="8">
        <v>4.6796367814996814E-5</v>
      </c>
      <c r="V182" s="8">
        <v>-2.928373754632879E-5</v>
      </c>
      <c r="W182" s="8">
        <v>3.4202749011838029E-5</v>
      </c>
      <c r="X182" s="8">
        <v>2.4833795824903551E-6</v>
      </c>
      <c r="Y182" s="8">
        <v>0</v>
      </c>
      <c r="Z182" s="8">
        <v>5.8397812421401254E-6</v>
      </c>
      <c r="AA182" s="8">
        <v>-1.1011483772980461E-6</v>
      </c>
      <c r="AB182" s="8">
        <v>5.6687889565916732E-5</v>
      </c>
      <c r="AC182" s="8">
        <v>1.7482844732874696E-6</v>
      </c>
      <c r="AD182" s="8">
        <v>0</v>
      </c>
      <c r="AE182" s="8">
        <v>3.0655117364586132E-6</v>
      </c>
      <c r="AF182" s="8">
        <v>-1.378040304495167E-5</v>
      </c>
      <c r="AG182" s="8">
        <v>5.0670739276797085E-6</v>
      </c>
      <c r="AH182" s="8">
        <v>5.1493495030970217E-8</v>
      </c>
      <c r="AI182" s="8">
        <v>0</v>
      </c>
      <c r="AJ182" s="8">
        <v>1.4331793907494357E-9</v>
      </c>
      <c r="AK182" s="8">
        <v>-1.3069544880473165E-7</v>
      </c>
      <c r="AL182" s="8">
        <v>1.1844285305951319</v>
      </c>
      <c r="AM182" s="8">
        <v>2.8401987977407474E-2</v>
      </c>
      <c r="AN182" s="8">
        <v>0</v>
      </c>
      <c r="AO182" s="8">
        <v>1.6353567426017526E-2</v>
      </c>
      <c r="AP182" s="8">
        <v>-0.31254818629180908</v>
      </c>
      <c r="AQ182" s="8">
        <v>1.2423831886429684</v>
      </c>
      <c r="AR182" s="8">
        <v>3.0209325784595852E-2</v>
      </c>
      <c r="AS182" s="8">
        <v>0</v>
      </c>
      <c r="AT182" s="8">
        <v>4.8708712194332253E-2</v>
      </c>
      <c r="AU182" s="8">
        <v>-0.27719615712682616</v>
      </c>
      <c r="AV182" s="8">
        <v>1.197096215414331</v>
      </c>
      <c r="AW182" s="8">
        <v>2.943088439464555E-2</v>
      </c>
      <c r="AX182" s="8">
        <v>0</v>
      </c>
      <c r="AY182" s="8">
        <v>4.7758448272275184E-2</v>
      </c>
      <c r="AZ182" s="8">
        <v>-0.29955635463311403</v>
      </c>
      <c r="BA182" s="8">
        <v>4.5286973228637388E-2</v>
      </c>
      <c r="BB182" s="8">
        <v>7.7844138995030051E-4</v>
      </c>
      <c r="BC182" s="8">
        <v>0</v>
      </c>
      <c r="BD182" s="8">
        <v>9.5026392205706928E-4</v>
      </c>
      <c r="BE182" s="8">
        <v>2.2360197506287878E-2</v>
      </c>
    </row>
    <row r="183" spans="1:57" ht="15.3" x14ac:dyDescent="0.7">
      <c r="A183" s="9" t="s">
        <v>108</v>
      </c>
      <c r="B183" t="s">
        <v>155</v>
      </c>
      <c r="C183" t="s">
        <v>117</v>
      </c>
      <c r="D183" t="s">
        <v>118</v>
      </c>
      <c r="E183" s="6">
        <v>0.65881503988042434</v>
      </c>
      <c r="F183" s="7">
        <v>0</v>
      </c>
      <c r="G183" s="7">
        <v>0</v>
      </c>
      <c r="H183" s="8">
        <v>2.167501481206596</v>
      </c>
      <c r="I183" s="8">
        <v>4.575771530442773E-2</v>
      </c>
      <c r="J183" s="8">
        <v>0</v>
      </c>
      <c r="K183" s="8">
        <v>6.6374075205574978E-2</v>
      </c>
      <c r="L183" s="8">
        <v>-0.67708627568532365</v>
      </c>
      <c r="M183" s="8">
        <v>1.4032760349453038E-12</v>
      </c>
      <c r="N183" s="8">
        <v>4.033574533022572E-9</v>
      </c>
      <c r="O183" s="8">
        <v>0</v>
      </c>
      <c r="P183" s="8">
        <v>1.0421716698844187E-8</v>
      </c>
      <c r="Q183" s="8">
        <v>3.9532620642387073E-9</v>
      </c>
      <c r="R183" s="8">
        <v>6.9834394227324976E-3</v>
      </c>
      <c r="S183" s="8">
        <v>4.8131000298601132E-4</v>
      </c>
      <c r="T183" s="8">
        <v>0</v>
      </c>
      <c r="U183" s="8">
        <v>9.7350546270521816E-4</v>
      </c>
      <c r="V183" s="8">
        <v>-6.0918998206183571E-4</v>
      </c>
      <c r="W183" s="8">
        <v>7.1152024307085825E-4</v>
      </c>
      <c r="X183" s="8">
        <v>5.1661778518421732E-5</v>
      </c>
      <c r="Y183" s="8">
        <v>0</v>
      </c>
      <c r="Z183" s="8">
        <v>1.2148504693146266E-4</v>
      </c>
      <c r="AA183" s="8">
        <v>-2.29072043536913E-5</v>
      </c>
      <c r="AB183" s="8">
        <v>1.1792789213859595E-3</v>
      </c>
      <c r="AC183" s="8">
        <v>3.6369585174570723E-5</v>
      </c>
      <c r="AD183" s="8">
        <v>0</v>
      </c>
      <c r="AE183" s="8">
        <v>6.3771881467968193E-5</v>
      </c>
      <c r="AF183" s="8">
        <v>-2.8667390801729865E-4</v>
      </c>
      <c r="AG183" s="8">
        <v>1.054104063808679E-4</v>
      </c>
      <c r="AH183" s="8">
        <v>1.0712198627169654E-6</v>
      </c>
      <c r="AI183" s="8">
        <v>0</v>
      </c>
      <c r="AJ183" s="8">
        <v>2.9814449947202745E-8</v>
      </c>
      <c r="AK183" s="8">
        <v>-2.7188591615724116E-6</v>
      </c>
      <c r="AL183" s="8">
        <v>24.639682491527868</v>
      </c>
      <c r="AM183" s="8">
        <v>0.5908469340398953</v>
      </c>
      <c r="AN183" s="8">
        <v>0</v>
      </c>
      <c r="AO183" s="8">
        <v>0.34020348089588703</v>
      </c>
      <c r="AP183" s="8">
        <v>-6.5019440807150817</v>
      </c>
      <c r="AQ183" s="8">
        <v>25.845314014509043</v>
      </c>
      <c r="AR183" s="8">
        <v>0.62844500650584645</v>
      </c>
      <c r="AS183" s="8">
        <v>0</v>
      </c>
      <c r="AT183" s="8">
        <v>1.0132879882896089</v>
      </c>
      <c r="AU183" s="8">
        <v>-5.7665153473167603</v>
      </c>
      <c r="AV183" s="8">
        <v>24.903208507480038</v>
      </c>
      <c r="AW183" s="8">
        <v>0.61225107990649186</v>
      </c>
      <c r="AX183" s="8">
        <v>0</v>
      </c>
      <c r="AY183" s="8">
        <v>0.99351963526718079</v>
      </c>
      <c r="AZ183" s="8">
        <v>-6.2316748337451697</v>
      </c>
      <c r="BA183" s="8">
        <v>0.94210550702900675</v>
      </c>
      <c r="BB183" s="8">
        <v>1.6193926599354643E-2</v>
      </c>
      <c r="BC183" s="8">
        <v>0</v>
      </c>
      <c r="BD183" s="8">
        <v>1.9768353022427954E-2</v>
      </c>
      <c r="BE183" s="8">
        <v>0.46515948642840893</v>
      </c>
    </row>
    <row r="184" spans="1:57" ht="15.3" x14ac:dyDescent="0.7">
      <c r="A184" s="9" t="s">
        <v>108</v>
      </c>
      <c r="B184" t="s">
        <v>160</v>
      </c>
      <c r="C184" t="s">
        <v>117</v>
      </c>
      <c r="D184" t="s">
        <v>118</v>
      </c>
      <c r="E184" s="6">
        <v>4.2270858171259723E-2</v>
      </c>
      <c r="F184" s="7">
        <v>0</v>
      </c>
      <c r="G184" s="7">
        <v>0</v>
      </c>
      <c r="H184" s="8">
        <v>0.13907112338344449</v>
      </c>
      <c r="I184" s="8">
        <v>2.9359042778158307E-3</v>
      </c>
      <c r="J184" s="8">
        <v>0</v>
      </c>
      <c r="K184" s="8">
        <v>4.2586901473479141E-3</v>
      </c>
      <c r="L184" s="8">
        <v>-4.3443176303922151E-2</v>
      </c>
      <c r="M184" s="8">
        <v>9.0036927904783212E-14</v>
      </c>
      <c r="N184" s="8">
        <v>2.5880201071236736E-10</v>
      </c>
      <c r="O184" s="8">
        <v>0</v>
      </c>
      <c r="P184" s="8">
        <v>6.6867767402190648E-10</v>
      </c>
      <c r="Q184" s="8">
        <v>2.5364900604209962E-10</v>
      </c>
      <c r="R184" s="8">
        <v>4.4807109661535306E-4</v>
      </c>
      <c r="S184" s="8">
        <v>3.0881788728325007E-5</v>
      </c>
      <c r="T184" s="8">
        <v>0</v>
      </c>
      <c r="U184" s="8">
        <v>6.2462009595937244E-5</v>
      </c>
      <c r="V184" s="8">
        <v>-3.9086817653346145E-5</v>
      </c>
      <c r="W184" s="8">
        <v>4.5652526824960503E-5</v>
      </c>
      <c r="X184" s="8">
        <v>3.3147204912377186E-6</v>
      </c>
      <c r="Y184" s="8">
        <v>0</v>
      </c>
      <c r="Z184" s="8">
        <v>7.7947176034426108E-6</v>
      </c>
      <c r="AA184" s="8">
        <v>-1.4697709185732872E-6</v>
      </c>
      <c r="AB184" s="8">
        <v>7.5664836126554901E-5</v>
      </c>
      <c r="AC184" s="8">
        <v>2.3335435343747832E-6</v>
      </c>
      <c r="AD184" s="8">
        <v>0</v>
      </c>
      <c r="AE184" s="8">
        <v>4.0917283207987194E-6</v>
      </c>
      <c r="AF184" s="8">
        <v>-1.8393557180175196E-5</v>
      </c>
      <c r="AG184" s="8">
        <v>6.7633373074015563E-6</v>
      </c>
      <c r="AH184" s="8">
        <v>6.8731556121371762E-8</v>
      </c>
      <c r="AI184" s="8">
        <v>0</v>
      </c>
      <c r="AJ184" s="8">
        <v>1.9129532704673405E-9</v>
      </c>
      <c r="AK184" s="8">
        <v>-1.7444730774105764E-7</v>
      </c>
      <c r="AL184" s="8">
        <v>1.5809300956051136</v>
      </c>
      <c r="AM184" s="8">
        <v>3.7909891908747509E-2</v>
      </c>
      <c r="AN184" s="8">
        <v>0</v>
      </c>
      <c r="AO184" s="8">
        <v>2.1828119001243537E-2</v>
      </c>
      <c r="AP184" s="8">
        <v>-0.4171774161732148</v>
      </c>
      <c r="AQ184" s="8">
        <v>1.6582857660585189</v>
      </c>
      <c r="AR184" s="8">
        <v>4.032225758426309E-2</v>
      </c>
      <c r="AS184" s="8">
        <v>0</v>
      </c>
      <c r="AT184" s="8">
        <v>6.5014534044950292E-2</v>
      </c>
      <c r="AU184" s="8">
        <v>-0.36999087396830099</v>
      </c>
      <c r="AV184" s="8">
        <v>1.5978384388736173</v>
      </c>
      <c r="AW184" s="8">
        <v>3.9283223662631074E-2</v>
      </c>
      <c r="AX184" s="8">
        <v>0</v>
      </c>
      <c r="AY184" s="8">
        <v>6.3746157951043714E-2</v>
      </c>
      <c r="AZ184" s="8">
        <v>-0.39983641404795689</v>
      </c>
      <c r="BA184" s="8">
        <v>6.0447327184901402E-2</v>
      </c>
      <c r="BB184" s="8">
        <v>1.0390339216320161E-3</v>
      </c>
      <c r="BC184" s="8">
        <v>0</v>
      </c>
      <c r="BD184" s="8">
        <v>1.2683760939065879E-3</v>
      </c>
      <c r="BE184" s="8">
        <v>2.9845540079655872E-2</v>
      </c>
    </row>
    <row r="185" spans="1:57" ht="15.3" x14ac:dyDescent="0.7">
      <c r="A185" s="9" t="s">
        <v>178</v>
      </c>
      <c r="B185" t="s">
        <v>186</v>
      </c>
      <c r="C185" t="s">
        <v>187</v>
      </c>
      <c r="D185" t="s">
        <v>188</v>
      </c>
      <c r="E185" s="6">
        <v>28.501000000000001</v>
      </c>
      <c r="F185" s="7">
        <v>0</v>
      </c>
      <c r="G185" s="7">
        <v>0</v>
      </c>
      <c r="H185" s="8">
        <v>284.43998000000005</v>
      </c>
      <c r="I185" s="8">
        <v>110.75488600000001</v>
      </c>
      <c r="J185" s="8">
        <v>0</v>
      </c>
      <c r="K185" s="8">
        <v>7.3646583999999988</v>
      </c>
      <c r="L185" s="8">
        <v>-0.73917343499999999</v>
      </c>
      <c r="M185" s="8">
        <v>1.7385609999999999E-5</v>
      </c>
      <c r="N185" s="8">
        <v>1.5384839800000002E-5</v>
      </c>
      <c r="O185" s="8">
        <v>0</v>
      </c>
      <c r="P185" s="8">
        <v>1.5649899100000001E-6</v>
      </c>
      <c r="Q185" s="8">
        <v>-8.1498609500000007E-8</v>
      </c>
      <c r="R185" s="8">
        <v>0.89208130000000008</v>
      </c>
      <c r="S185" s="8">
        <v>1.6217069</v>
      </c>
      <c r="T185" s="8">
        <v>0</v>
      </c>
      <c r="U185" s="8">
        <v>5.2039975900000007E-2</v>
      </c>
      <c r="V185" s="8">
        <v>-4.9548988500000002E-3</v>
      </c>
      <c r="W185" s="8">
        <v>0.30496069999999997</v>
      </c>
      <c r="X185" s="8">
        <v>0.211363416</v>
      </c>
      <c r="Y185" s="8">
        <v>0</v>
      </c>
      <c r="Z185" s="8">
        <v>1.3808734500000001E-2</v>
      </c>
      <c r="AA185" s="8">
        <v>-1.540621555E-3</v>
      </c>
      <c r="AB185" s="8">
        <v>4.6741640000000001E-2</v>
      </c>
      <c r="AC185" s="8">
        <v>0.11351948300000002</v>
      </c>
      <c r="AD185" s="8">
        <v>0</v>
      </c>
      <c r="AE185" s="8">
        <v>7.9603293000000009E-3</v>
      </c>
      <c r="AF185" s="8">
        <v>-7.9332533500000007E-4</v>
      </c>
      <c r="AG185" s="8">
        <v>1.4079494000000001E-4</v>
      </c>
      <c r="AH185" s="8">
        <v>4.7870279600000007E-5</v>
      </c>
      <c r="AI185" s="8">
        <v>0</v>
      </c>
      <c r="AJ185" s="8">
        <v>6.8231393999999997E-6</v>
      </c>
      <c r="AK185" s="8">
        <v>-6.8502153500000001E-6</v>
      </c>
      <c r="AL185" s="8">
        <v>4360.6530000000002</v>
      </c>
      <c r="AM185" s="8">
        <v>1589.5007699999999</v>
      </c>
      <c r="AN185" s="8">
        <v>0</v>
      </c>
      <c r="AO185" s="8">
        <v>127.798484</v>
      </c>
      <c r="AP185" s="8">
        <v>-8.5560002000000015</v>
      </c>
      <c r="AQ185" s="8">
        <v>4504.5545490000004</v>
      </c>
      <c r="AR185" s="8">
        <v>1674.8840658000001</v>
      </c>
      <c r="AS185" s="8">
        <v>0</v>
      </c>
      <c r="AT185" s="8">
        <v>130.9934461</v>
      </c>
      <c r="AU185" s="8">
        <v>-10.922438230000001</v>
      </c>
      <c r="AV185" s="8">
        <v>4503.1580000000004</v>
      </c>
      <c r="AW185" s="8">
        <v>1652.4879800000001</v>
      </c>
      <c r="AX185" s="8">
        <v>0</v>
      </c>
      <c r="AY185" s="8">
        <v>129.42304099999998</v>
      </c>
      <c r="AZ185" s="8">
        <v>-8.7184559000000004</v>
      </c>
      <c r="BA185" s="8">
        <v>1.396549</v>
      </c>
      <c r="BB185" s="8">
        <v>22.396085799999998</v>
      </c>
      <c r="BC185" s="8">
        <v>0</v>
      </c>
      <c r="BD185" s="8">
        <v>1.5704050999999999</v>
      </c>
      <c r="BE185" s="8">
        <v>-2.2039823300000001</v>
      </c>
    </row>
    <row r="186" spans="1:57" ht="15.3" x14ac:dyDescent="0.7">
      <c r="A186" s="9" t="s">
        <v>178</v>
      </c>
      <c r="B186" t="s">
        <v>179</v>
      </c>
      <c r="C186" t="s">
        <v>180</v>
      </c>
      <c r="D186" t="s">
        <v>181</v>
      </c>
      <c r="E186" s="6">
        <v>515.65599999999995</v>
      </c>
      <c r="F186" s="7">
        <v>1</v>
      </c>
      <c r="G186" s="7">
        <v>0</v>
      </c>
      <c r="H186" s="8">
        <v>4001.4905599999993</v>
      </c>
      <c r="I186" s="8">
        <v>495.01680153429623</v>
      </c>
      <c r="J186" s="8">
        <v>4701.7384495342958</v>
      </c>
      <c r="K186" s="8">
        <v>205.231088</v>
      </c>
      <c r="L186" s="8">
        <v>0</v>
      </c>
      <c r="M186" s="8">
        <v>7.0129215999999996E-5</v>
      </c>
      <c r="N186" s="8">
        <v>2.8664456579219597E-5</v>
      </c>
      <c r="O186" s="8">
        <v>1.1740885417921958E-4</v>
      </c>
      <c r="P186" s="8">
        <v>1.8615181599999999E-5</v>
      </c>
      <c r="Q186" s="8">
        <v>0</v>
      </c>
      <c r="R186" s="8">
        <v>12.272612799999999</v>
      </c>
      <c r="S186" s="8">
        <v>3.5579917624727377</v>
      </c>
      <c r="T186" s="8">
        <v>16.278709626472736</v>
      </c>
      <c r="U186" s="8">
        <v>0.44810506399999994</v>
      </c>
      <c r="V186" s="8">
        <v>0</v>
      </c>
      <c r="W186" s="8">
        <v>2.9753351199999996</v>
      </c>
      <c r="X186" s="8">
        <v>0.5278032902837082</v>
      </c>
      <c r="Y186" s="8">
        <v>10.120036202283707</v>
      </c>
      <c r="Z186" s="8">
        <v>6.6168977919999996</v>
      </c>
      <c r="AA186" s="8">
        <v>0</v>
      </c>
      <c r="AB186" s="8">
        <v>1.01584232</v>
      </c>
      <c r="AC186" s="8">
        <v>0.23548903116925393</v>
      </c>
      <c r="AD186" s="8">
        <v>1.263169781617254</v>
      </c>
      <c r="AE186" s="8">
        <v>1.1838430447999999E-2</v>
      </c>
      <c r="AF186" s="8">
        <v>0</v>
      </c>
      <c r="AG186" s="8">
        <v>1.0828775999999998E-2</v>
      </c>
      <c r="AH186" s="8">
        <v>1.0530410166023811E-3</v>
      </c>
      <c r="AI186" s="8">
        <v>1.2106127376602379E-2</v>
      </c>
      <c r="AJ186" s="8">
        <v>2.2431036E-4</v>
      </c>
      <c r="AK186" s="8">
        <v>0</v>
      </c>
      <c r="AL186" s="8">
        <v>61878.719999999994</v>
      </c>
      <c r="AM186" s="8">
        <v>7517.1612281311782</v>
      </c>
      <c r="AN186" s="8">
        <v>70978.94514813117</v>
      </c>
      <c r="AO186" s="8">
        <v>1583.0639200000001</v>
      </c>
      <c r="AP186" s="8">
        <v>0</v>
      </c>
      <c r="AQ186" s="8">
        <v>99320.502160000004</v>
      </c>
      <c r="AR186" s="8">
        <v>11000.028519446998</v>
      </c>
      <c r="AS186" s="8">
        <v>111984.55259144699</v>
      </c>
      <c r="AT186" s="8">
        <v>1664.0219119999997</v>
      </c>
      <c r="AU186" s="8">
        <v>0</v>
      </c>
      <c r="AV186" s="8">
        <v>95912.015999999989</v>
      </c>
      <c r="AW186" s="8">
        <v>10654.885139251362</v>
      </c>
      <c r="AX186" s="8">
        <v>108201.53065925135</v>
      </c>
      <c r="AY186" s="8">
        <v>1634.6295199999997</v>
      </c>
      <c r="AZ186" s="8">
        <v>0</v>
      </c>
      <c r="BA186" s="8">
        <v>3408.4861599999999</v>
      </c>
      <c r="BB186" s="8">
        <v>345.14338019563428</v>
      </c>
      <c r="BC186" s="8">
        <v>3783.0219321956342</v>
      </c>
      <c r="BD186" s="8">
        <v>29.392391999999997</v>
      </c>
      <c r="BE186" s="8">
        <v>0</v>
      </c>
    </row>
    <row r="187" spans="1:57" ht="15.3" x14ac:dyDescent="0.7">
      <c r="A187" s="9" t="s">
        <v>289</v>
      </c>
      <c r="B187" t="s">
        <v>290</v>
      </c>
      <c r="C187" t="s">
        <v>291</v>
      </c>
      <c r="D187" t="s">
        <v>292</v>
      </c>
      <c r="E187" s="6">
        <v>4093.461900000013</v>
      </c>
      <c r="F187" s="7">
        <v>0</v>
      </c>
      <c r="G187" s="7">
        <v>0</v>
      </c>
      <c r="H187" s="8">
        <v>34466.949198000111</v>
      </c>
      <c r="I187" s="8">
        <v>17.192539980000053</v>
      </c>
      <c r="J187" s="8">
        <v>0</v>
      </c>
      <c r="K187" s="8">
        <v>787.41360785873314</v>
      </c>
      <c r="L187" s="8">
        <v>-22204.951780992677</v>
      </c>
      <c r="M187" s="8">
        <v>2.3823948258000077E-3</v>
      </c>
      <c r="N187" s="8">
        <v>3.2583956724000104E-6</v>
      </c>
      <c r="O187" s="8">
        <v>0</v>
      </c>
      <c r="P187" s="8">
        <v>4.7074841723390739E-5</v>
      </c>
      <c r="Q187" s="8">
        <v>-1.4058595238027264E-3</v>
      </c>
      <c r="R187" s="8">
        <v>303.73487298000094</v>
      </c>
      <c r="S187" s="8">
        <v>7.1963060202000231E-2</v>
      </c>
      <c r="T187" s="8">
        <v>0</v>
      </c>
      <c r="U187" s="8">
        <v>5.7685991250647426</v>
      </c>
      <c r="V187" s="8">
        <v>-211.15138196649474</v>
      </c>
      <c r="W187" s="8">
        <v>50.75892756000016</v>
      </c>
      <c r="X187" s="8">
        <v>1.604637064800005E-2</v>
      </c>
      <c r="Y187" s="8">
        <v>0</v>
      </c>
      <c r="Z187" s="8">
        <v>1.3045689809634609</v>
      </c>
      <c r="AA187" s="8">
        <v>-31.332140549866967</v>
      </c>
      <c r="AB187" s="8">
        <v>25.584136875000084</v>
      </c>
      <c r="AC187" s="8">
        <v>7.9658768574000262E-3</v>
      </c>
      <c r="AD187" s="8">
        <v>0</v>
      </c>
      <c r="AE187" s="8">
        <v>0.36226284162679229</v>
      </c>
      <c r="AF187" s="8">
        <v>-18.254377537748582</v>
      </c>
      <c r="AG187" s="8">
        <v>0.11993843367000039</v>
      </c>
      <c r="AH187" s="8">
        <v>3.8232934146000119E-5</v>
      </c>
      <c r="AI187" s="8">
        <v>0</v>
      </c>
      <c r="AJ187" s="8">
        <v>1.0443507430716944E-2</v>
      </c>
      <c r="AK187" s="8">
        <v>1.0244247692826067</v>
      </c>
      <c r="AL187" s="8">
        <v>352447.06959000108</v>
      </c>
      <c r="AM187" s="8">
        <v>270.98717778000082</v>
      </c>
      <c r="AN187" s="8">
        <v>0</v>
      </c>
      <c r="AO187" s="8">
        <v>6191.1220558863924</v>
      </c>
      <c r="AP187" s="8">
        <v>-195076.63159743257</v>
      </c>
      <c r="AQ187" s="8">
        <v>553436.04888000176</v>
      </c>
      <c r="AR187" s="8">
        <v>279.92729856960091</v>
      </c>
      <c r="AS187" s="8">
        <v>0</v>
      </c>
      <c r="AT187" s="8">
        <v>7309.1322317556724</v>
      </c>
      <c r="AU187" s="8">
        <v>-310869.32493389747</v>
      </c>
      <c r="AV187" s="8">
        <v>362680.72434000112</v>
      </c>
      <c r="AW187" s="8">
        <v>275.89933206000086</v>
      </c>
      <c r="AX187" s="8">
        <v>0</v>
      </c>
      <c r="AY187" s="8">
        <v>6467.177940660873</v>
      </c>
      <c r="AZ187" s="8">
        <v>-198618.525746548</v>
      </c>
      <c r="BA187" s="8">
        <v>190755.32454000061</v>
      </c>
      <c r="BB187" s="8">
        <v>4.027966509600013</v>
      </c>
      <c r="BC187" s="8">
        <v>0</v>
      </c>
      <c r="BD187" s="8">
        <v>841.95429109479903</v>
      </c>
      <c r="BE187" s="8">
        <v>-112250.79918734949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5BF4-F861-4A54-851A-6BDC6BC858D0}">
  <dimension ref="A1:AAA463"/>
  <sheetViews>
    <sheetView showOutlineSymbols="0" topLeftCell="M58" zoomScale="70" zoomScaleNormal="70" workbookViewId="0">
      <selection activeCell="W69" sqref="W69:AA89"/>
    </sheetView>
  </sheetViews>
  <sheetFormatPr defaultColWidth="9.15625" defaultRowHeight="16.8" x14ac:dyDescent="0.8"/>
  <cols>
    <col min="1" max="1" width="9.15625" style="27"/>
    <col min="2" max="2" width="16.41796875" style="4" customWidth="1"/>
    <col min="3" max="3" width="15.578125" style="4" customWidth="1"/>
    <col min="4" max="4" width="143.15625" style="4" customWidth="1"/>
    <col min="5" max="5" width="21.578125" style="26" customWidth="1"/>
    <col min="6" max="6" width="26.26171875" style="25" customWidth="1"/>
    <col min="7" max="7" width="17" style="25" customWidth="1"/>
    <col min="8" max="11" width="21" style="24" customWidth="1"/>
    <col min="12" max="12" width="16.578125" style="24" customWidth="1"/>
    <col min="13" max="16" width="20.578125" style="24" customWidth="1"/>
    <col min="17" max="17" width="16.15625" style="24" customWidth="1"/>
    <col min="18" max="21" width="18.41796875" style="24" customWidth="1"/>
    <col min="22" max="22" width="14.15625" style="24" customWidth="1"/>
    <col min="23" max="26" width="18.26171875" style="24" customWidth="1"/>
    <col min="27" max="27" width="14" style="24" customWidth="1"/>
    <col min="28" max="31" width="21.68359375" style="24" customWidth="1"/>
    <col min="32" max="32" width="17.26171875" style="24" customWidth="1"/>
    <col min="33" max="36" width="21.578125" style="24" customWidth="1"/>
    <col min="37" max="37" width="17.15625" style="24" customWidth="1"/>
    <col min="38" max="41" width="21.26171875" style="24" customWidth="1"/>
    <col min="42" max="42" width="17" style="24" customWidth="1"/>
    <col min="43" max="46" width="19.83984375" style="24" customWidth="1"/>
    <col min="47" max="47" width="15.41796875" style="24" customWidth="1"/>
    <col min="48" max="51" width="22.83984375" style="24" customWidth="1"/>
    <col min="52" max="52" width="18.41796875" style="24" customWidth="1"/>
    <col min="53" max="56" width="21.15625" style="24" customWidth="1"/>
    <col min="57" max="57" width="16.83984375" style="24" customWidth="1"/>
    <col min="58" max="175" width="9.578125" style="4" bestFit="1" customWidth="1"/>
    <col min="176" max="176" width="10.26171875" style="4" bestFit="1" customWidth="1"/>
    <col min="177" max="179" width="9.578125" style="4" bestFit="1" customWidth="1"/>
    <col min="180" max="180" width="10.26171875" style="4" bestFit="1" customWidth="1"/>
    <col min="181" max="181" width="9.578125" style="4" bestFit="1" customWidth="1"/>
    <col min="182" max="182" width="10.26171875" style="4" bestFit="1" customWidth="1"/>
    <col min="183" max="192" width="9.578125" style="4" bestFit="1" customWidth="1"/>
    <col min="193" max="193" width="9.26171875" style="4" bestFit="1" customWidth="1"/>
    <col min="194" max="194" width="9.578125" style="4" bestFit="1" customWidth="1"/>
    <col min="195" max="195" width="9.26171875" style="4" bestFit="1" customWidth="1"/>
    <col min="196" max="196" width="9.578125" style="4" bestFit="1" customWidth="1"/>
    <col min="197" max="197" width="9.26171875" style="4" bestFit="1" customWidth="1"/>
    <col min="198" max="202" width="9.578125" style="4" bestFit="1" customWidth="1"/>
    <col min="203" max="203" width="9.26171875" style="4" bestFit="1" customWidth="1"/>
    <col min="204" max="208" width="9.578125" style="4" bestFit="1" customWidth="1"/>
    <col min="209" max="209" width="9.26171875" style="4" bestFit="1" customWidth="1"/>
    <col min="210" max="210" width="9.578125" style="4" bestFit="1" customWidth="1"/>
    <col min="211" max="211" width="9.26171875" style="4" bestFit="1" customWidth="1"/>
    <col min="212" max="212" width="9.578125" style="4" bestFit="1" customWidth="1"/>
    <col min="213" max="213" width="9.26171875" style="4" bestFit="1" customWidth="1"/>
    <col min="214" max="214" width="9.578125" style="4" bestFit="1" customWidth="1"/>
    <col min="215" max="215" width="9.26171875" style="4" bestFit="1" customWidth="1"/>
    <col min="216" max="216" width="9.578125" style="4" bestFit="1" customWidth="1"/>
    <col min="217" max="217" width="9.26171875" style="4" bestFit="1" customWidth="1"/>
    <col min="218" max="218" width="9.578125" style="4" bestFit="1" customWidth="1"/>
    <col min="219" max="219" width="9.26171875" style="4" bestFit="1" customWidth="1"/>
    <col min="220" max="220" width="9.578125" style="4" bestFit="1" customWidth="1"/>
    <col min="221" max="221" width="9.26171875" style="4" bestFit="1" customWidth="1"/>
    <col min="222" max="222" width="9.578125" style="4" bestFit="1" customWidth="1"/>
    <col min="223" max="223" width="9.26171875" style="4" bestFit="1" customWidth="1"/>
    <col min="224" max="230" width="9.578125" style="4" bestFit="1" customWidth="1"/>
    <col min="231" max="231" width="9.68359375" style="4" bestFit="1" customWidth="1"/>
    <col min="232" max="234" width="9.578125" style="4" bestFit="1" customWidth="1"/>
    <col min="235" max="235" width="9.68359375" style="4" bestFit="1" customWidth="1"/>
    <col min="236" max="236" width="9.578125" style="4" bestFit="1" customWidth="1"/>
    <col min="237" max="237" width="9.68359375" style="4" bestFit="1" customWidth="1"/>
    <col min="238" max="238" width="9.578125" style="4" bestFit="1" customWidth="1"/>
    <col min="239" max="239" width="9.26171875" style="4" bestFit="1" customWidth="1"/>
    <col min="240" max="240" width="9.578125" style="4" bestFit="1" customWidth="1"/>
    <col min="241" max="241" width="9.26171875" style="4" bestFit="1" customWidth="1"/>
    <col min="242" max="285" width="9.578125" style="4" bestFit="1" customWidth="1"/>
    <col min="286" max="286" width="10.26171875" style="4" bestFit="1" customWidth="1"/>
    <col min="287" max="289" width="9.578125" style="4" bestFit="1" customWidth="1"/>
    <col min="290" max="290" width="10.26171875" style="4" bestFit="1" customWidth="1"/>
    <col min="291" max="291" width="9.578125" style="4" bestFit="1" customWidth="1"/>
    <col min="292" max="292" width="10.26171875" style="4" bestFit="1" customWidth="1"/>
    <col min="293" max="340" width="9.578125" style="4" bestFit="1" customWidth="1"/>
    <col min="341" max="341" width="10.26171875" style="4" bestFit="1" customWidth="1"/>
    <col min="342" max="344" width="9.578125" style="4" bestFit="1" customWidth="1"/>
    <col min="345" max="345" width="10.26171875" style="4" bestFit="1" customWidth="1"/>
    <col min="346" max="346" width="9.578125" style="4" bestFit="1" customWidth="1"/>
    <col min="347" max="347" width="10.26171875" style="4" bestFit="1" customWidth="1"/>
    <col min="348" max="381" width="9.578125" style="4" bestFit="1" customWidth="1"/>
    <col min="382" max="382" width="9.26171875" style="4" bestFit="1" customWidth="1"/>
    <col min="383" max="395" width="9.578125" style="4" bestFit="1" customWidth="1"/>
    <col min="396" max="396" width="10.26171875" style="4" bestFit="1" customWidth="1"/>
    <col min="397" max="399" width="9.578125" style="4" bestFit="1" customWidth="1"/>
    <col min="400" max="400" width="10.26171875" style="4" bestFit="1" customWidth="1"/>
    <col min="401" max="401" width="9.578125" style="4" bestFit="1" customWidth="1"/>
    <col min="402" max="402" width="10.26171875" style="4" bestFit="1" customWidth="1"/>
    <col min="403" max="412" width="9.578125" style="4" bestFit="1" customWidth="1"/>
    <col min="413" max="413" width="9.26171875" style="4" bestFit="1" customWidth="1"/>
    <col min="414" max="414" width="9.578125" style="4" bestFit="1" customWidth="1"/>
    <col min="415" max="415" width="9.26171875" style="4" bestFit="1" customWidth="1"/>
    <col min="416" max="416" width="9.578125" style="4" bestFit="1" customWidth="1"/>
    <col min="417" max="417" width="9.26171875" style="4" bestFit="1" customWidth="1"/>
    <col min="418" max="422" width="9.578125" style="4" bestFit="1" customWidth="1"/>
    <col min="423" max="423" width="9.26171875" style="4" bestFit="1" customWidth="1"/>
    <col min="424" max="428" width="9.578125" style="4" bestFit="1" customWidth="1"/>
    <col min="429" max="429" width="9.26171875" style="4" bestFit="1" customWidth="1"/>
    <col min="430" max="430" width="9.578125" style="4" bestFit="1" customWidth="1"/>
    <col min="431" max="431" width="9.26171875" style="4" bestFit="1" customWidth="1"/>
    <col min="432" max="432" width="9.578125" style="4" bestFit="1" customWidth="1"/>
    <col min="433" max="433" width="9.26171875" style="4" bestFit="1" customWidth="1"/>
    <col min="434" max="434" width="9.578125" style="4" bestFit="1" customWidth="1"/>
    <col min="435" max="435" width="9.26171875" style="4" bestFit="1" customWidth="1"/>
    <col min="436" max="436" width="9.578125" style="4" bestFit="1" customWidth="1"/>
    <col min="437" max="437" width="9.26171875" style="4" bestFit="1" customWidth="1"/>
    <col min="438" max="438" width="9.578125" style="4" bestFit="1" customWidth="1"/>
    <col min="439" max="439" width="9.26171875" style="4" bestFit="1" customWidth="1"/>
    <col min="440" max="440" width="9.578125" style="4" bestFit="1" customWidth="1"/>
    <col min="441" max="441" width="9.26171875" style="4" bestFit="1" customWidth="1"/>
    <col min="442" max="442" width="9.578125" style="4" bestFit="1" customWidth="1"/>
    <col min="443" max="443" width="9.26171875" style="4" bestFit="1" customWidth="1"/>
    <col min="444" max="450" width="9.578125" style="4" bestFit="1" customWidth="1"/>
    <col min="451" max="451" width="9.26171875" style="4" bestFit="1" customWidth="1"/>
    <col min="452" max="454" width="9.578125" style="4" bestFit="1" customWidth="1"/>
    <col min="455" max="455" width="9.26171875" style="4" bestFit="1" customWidth="1"/>
    <col min="456" max="456" width="9.578125" style="4" bestFit="1" customWidth="1"/>
    <col min="457" max="457" width="9.26171875" style="4" bestFit="1" customWidth="1"/>
    <col min="458" max="458" width="9.578125" style="4" bestFit="1" customWidth="1"/>
    <col min="459" max="459" width="9.26171875" style="4" bestFit="1" customWidth="1"/>
    <col min="460" max="460" width="9.578125" style="4" bestFit="1" customWidth="1"/>
    <col min="461" max="461" width="9.26171875" style="4" bestFit="1" customWidth="1"/>
    <col min="462" max="505" width="9.578125" style="4" bestFit="1" customWidth="1"/>
    <col min="506" max="506" width="10.26171875" style="4" bestFit="1" customWidth="1"/>
    <col min="507" max="509" width="9.578125" style="4" bestFit="1" customWidth="1"/>
    <col min="510" max="510" width="10.26171875" style="4" bestFit="1" customWidth="1"/>
    <col min="511" max="511" width="9.578125" style="4" bestFit="1" customWidth="1"/>
    <col min="512" max="512" width="10.26171875" style="4" bestFit="1" customWidth="1"/>
    <col min="513" max="560" width="9.578125" style="4" bestFit="1" customWidth="1"/>
    <col min="561" max="561" width="10.26171875" style="4" bestFit="1" customWidth="1"/>
    <col min="562" max="564" width="9.578125" style="4" bestFit="1" customWidth="1"/>
    <col min="565" max="565" width="10.26171875" style="4" bestFit="1" customWidth="1"/>
    <col min="566" max="566" width="9.578125" style="4" bestFit="1" customWidth="1"/>
    <col min="567" max="567" width="10.26171875" style="4" bestFit="1" customWidth="1"/>
    <col min="568" max="615" width="9.578125" style="4" bestFit="1" customWidth="1"/>
    <col min="616" max="616" width="10.26171875" style="4" bestFit="1" customWidth="1"/>
    <col min="617" max="619" width="9.578125" style="4" bestFit="1" customWidth="1"/>
    <col min="620" max="620" width="10.26171875" style="4" bestFit="1" customWidth="1"/>
    <col min="621" max="621" width="9.578125" style="4" bestFit="1" customWidth="1"/>
    <col min="622" max="622" width="10.26171875" style="4" bestFit="1" customWidth="1"/>
    <col min="623" max="662" width="9.578125" style="4" bestFit="1" customWidth="1"/>
    <col min="663" max="663" width="10.26171875" style="4" bestFit="1" customWidth="1"/>
    <col min="664" max="670" width="9.578125" style="4" bestFit="1" customWidth="1"/>
    <col min="671" max="671" width="10.26171875" style="4" bestFit="1" customWidth="1"/>
    <col min="672" max="674" width="9.578125" style="4" bestFit="1" customWidth="1"/>
    <col min="675" max="675" width="10.26171875" style="4" bestFit="1" customWidth="1"/>
    <col min="676" max="676" width="9.578125" style="4" bestFit="1" customWidth="1"/>
    <col min="677" max="677" width="10.26171875" style="4" bestFit="1" customWidth="1"/>
    <col min="678" max="703" width="9.578125" style="4" bestFit="1" customWidth="1"/>
    <col min="704" max="16384" width="9.15625" style="4"/>
  </cols>
  <sheetData>
    <row r="1" spans="1:703" x14ac:dyDescent="0.8">
      <c r="A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</row>
    <row r="2" spans="1:703" x14ac:dyDescent="0.8">
      <c r="A2" s="4"/>
      <c r="B2" s="3" t="s">
        <v>15</v>
      </c>
      <c r="C2" s="3" t="s">
        <v>16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</row>
    <row r="3" spans="1:703" x14ac:dyDescent="0.8">
      <c r="A3" s="4"/>
      <c r="B3" s="3" t="s">
        <v>17</v>
      </c>
      <c r="C3" s="3" t="s">
        <v>994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</row>
    <row r="4" spans="1:703" x14ac:dyDescent="0.8">
      <c r="A4" s="4"/>
      <c r="B4" s="3" t="s">
        <v>19</v>
      </c>
      <c r="C4" s="3" t="s">
        <v>20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</row>
    <row r="5" spans="1:703" x14ac:dyDescent="0.8">
      <c r="A5" s="4"/>
      <c r="B5" s="3" t="s">
        <v>21</v>
      </c>
      <c r="C5" s="3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</row>
    <row r="6" spans="1:703" x14ac:dyDescent="0.8">
      <c r="A6" s="4"/>
      <c r="B6" s="3" t="s">
        <v>22</v>
      </c>
      <c r="C6" s="3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4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4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  <c r="NC6" s="24"/>
      <c r="ND6" s="24"/>
      <c r="NE6" s="24"/>
      <c r="NF6" s="24"/>
      <c r="NG6" s="24"/>
      <c r="NH6" s="24"/>
      <c r="NI6" s="24"/>
      <c r="NJ6" s="24"/>
      <c r="NK6" s="24"/>
      <c r="NL6" s="24"/>
      <c r="NM6" s="24"/>
      <c r="NN6" s="24"/>
      <c r="NO6" s="24"/>
      <c r="NP6" s="24"/>
      <c r="NQ6" s="24"/>
      <c r="NR6" s="24"/>
      <c r="NS6" s="24"/>
      <c r="NT6" s="24"/>
      <c r="NU6" s="24"/>
      <c r="NV6" s="24"/>
      <c r="NW6" s="24"/>
      <c r="NX6" s="24"/>
      <c r="NY6" s="24"/>
      <c r="NZ6" s="24"/>
      <c r="OA6" s="24"/>
      <c r="OB6" s="24"/>
      <c r="OC6" s="24"/>
      <c r="OD6" s="24"/>
      <c r="OE6" s="24"/>
      <c r="OF6" s="24"/>
      <c r="OG6" s="24"/>
      <c r="OH6" s="24"/>
      <c r="OI6" s="24"/>
      <c r="OJ6" s="24"/>
      <c r="OK6" s="24"/>
      <c r="OL6" s="24"/>
      <c r="OM6" s="24"/>
      <c r="ON6" s="24"/>
      <c r="OO6" s="24"/>
      <c r="OP6" s="24"/>
      <c r="OQ6" s="24"/>
      <c r="OR6" s="24"/>
      <c r="OS6" s="24"/>
      <c r="OT6" s="24"/>
      <c r="OU6" s="24"/>
      <c r="OV6" s="24"/>
      <c r="OW6" s="24"/>
      <c r="OX6" s="24"/>
      <c r="OY6" s="24"/>
      <c r="OZ6" s="24"/>
      <c r="PA6" s="24"/>
      <c r="PB6" s="24"/>
      <c r="PC6" s="24"/>
      <c r="PD6" s="24"/>
      <c r="PE6" s="24"/>
      <c r="PF6" s="24"/>
      <c r="PG6" s="24"/>
      <c r="PH6" s="24"/>
      <c r="PI6" s="24"/>
      <c r="PJ6" s="24"/>
      <c r="PK6" s="24"/>
      <c r="PL6" s="24"/>
      <c r="PM6" s="24"/>
      <c r="PN6" s="24"/>
      <c r="PO6" s="24"/>
      <c r="PP6" s="24"/>
      <c r="PQ6" s="24"/>
      <c r="PR6" s="24"/>
      <c r="PS6" s="24"/>
      <c r="PT6" s="24"/>
      <c r="PU6" s="24"/>
      <c r="PV6" s="24"/>
      <c r="PW6" s="24"/>
      <c r="PX6" s="24"/>
      <c r="PY6" s="24"/>
      <c r="PZ6" s="24"/>
      <c r="QA6" s="24"/>
      <c r="QB6" s="24"/>
      <c r="QC6" s="24"/>
      <c r="QD6" s="24"/>
      <c r="QE6" s="24"/>
      <c r="QF6" s="24"/>
      <c r="QG6" s="24"/>
      <c r="QH6" s="24"/>
      <c r="QI6" s="24"/>
      <c r="QJ6" s="24"/>
      <c r="QK6" s="24"/>
      <c r="QL6" s="24"/>
      <c r="QM6" s="24"/>
      <c r="QN6" s="24"/>
      <c r="QO6" s="24"/>
      <c r="QP6" s="24"/>
      <c r="QQ6" s="24"/>
      <c r="QR6" s="24"/>
      <c r="QS6" s="24"/>
      <c r="QT6" s="24"/>
      <c r="QU6" s="24"/>
      <c r="QV6" s="24"/>
      <c r="QW6" s="24"/>
      <c r="QX6" s="24"/>
      <c r="QY6" s="24"/>
      <c r="QZ6" s="24"/>
      <c r="RA6" s="24"/>
      <c r="RB6" s="24"/>
      <c r="RC6" s="24"/>
      <c r="RD6" s="24"/>
      <c r="RE6" s="24"/>
      <c r="RF6" s="24"/>
      <c r="RG6" s="24"/>
      <c r="RH6" s="24"/>
      <c r="RI6" s="24"/>
      <c r="RJ6" s="24"/>
      <c r="RK6" s="24"/>
      <c r="RL6" s="24"/>
      <c r="RM6" s="24"/>
      <c r="RN6" s="24"/>
      <c r="RO6" s="24"/>
      <c r="RP6" s="24"/>
      <c r="RQ6" s="24"/>
      <c r="RR6" s="24"/>
      <c r="RS6" s="24"/>
      <c r="RT6" s="24"/>
      <c r="RU6" s="24"/>
      <c r="RV6" s="24"/>
      <c r="RW6" s="24"/>
      <c r="RX6" s="24"/>
      <c r="RY6" s="24"/>
      <c r="RZ6" s="24"/>
      <c r="SA6" s="24"/>
      <c r="SB6" s="24"/>
      <c r="SC6" s="24"/>
      <c r="SD6" s="24"/>
      <c r="SE6" s="24"/>
      <c r="SF6" s="24"/>
      <c r="SG6" s="24"/>
      <c r="SH6" s="24"/>
      <c r="SI6" s="24"/>
      <c r="SJ6" s="24"/>
      <c r="SK6" s="24"/>
      <c r="SL6" s="24"/>
      <c r="SM6" s="24"/>
      <c r="SN6" s="24"/>
      <c r="SO6" s="24"/>
      <c r="SP6" s="24"/>
      <c r="SQ6" s="24"/>
      <c r="SR6" s="24"/>
      <c r="SS6" s="24"/>
      <c r="ST6" s="24"/>
      <c r="SU6" s="24"/>
      <c r="SV6" s="24"/>
      <c r="SW6" s="24"/>
      <c r="SX6" s="24"/>
      <c r="SY6" s="24"/>
      <c r="SZ6" s="24"/>
      <c r="TA6" s="24"/>
      <c r="TB6" s="24"/>
      <c r="TC6" s="24"/>
      <c r="TD6" s="24"/>
      <c r="TE6" s="24"/>
      <c r="TF6" s="24"/>
      <c r="TG6" s="24"/>
      <c r="TH6" s="24"/>
      <c r="TI6" s="24"/>
      <c r="TJ6" s="24"/>
      <c r="TK6" s="24"/>
      <c r="TL6" s="24"/>
      <c r="TM6" s="24"/>
      <c r="TN6" s="24"/>
      <c r="TO6" s="24"/>
      <c r="TP6" s="24"/>
      <c r="TQ6" s="24"/>
      <c r="TR6" s="24"/>
      <c r="TS6" s="24"/>
      <c r="TT6" s="24"/>
      <c r="TU6" s="24"/>
      <c r="TV6" s="24"/>
      <c r="TW6" s="24"/>
      <c r="TX6" s="24"/>
      <c r="TY6" s="24"/>
      <c r="TZ6" s="24"/>
      <c r="UA6" s="24"/>
      <c r="UB6" s="24"/>
      <c r="UC6" s="24"/>
      <c r="UD6" s="24"/>
      <c r="UE6" s="24"/>
      <c r="UF6" s="24"/>
      <c r="UG6" s="24"/>
      <c r="UH6" s="24"/>
      <c r="UI6" s="24"/>
      <c r="UJ6" s="24"/>
      <c r="UK6" s="24"/>
      <c r="UL6" s="24"/>
      <c r="UM6" s="24"/>
      <c r="UN6" s="24"/>
      <c r="UO6" s="24"/>
      <c r="UP6" s="24"/>
      <c r="UQ6" s="24"/>
      <c r="UR6" s="24"/>
      <c r="US6" s="24"/>
      <c r="UT6" s="24"/>
      <c r="UU6" s="24"/>
      <c r="UV6" s="24"/>
      <c r="UW6" s="24"/>
      <c r="UX6" s="24"/>
      <c r="UY6" s="24"/>
      <c r="UZ6" s="24"/>
      <c r="VA6" s="24"/>
      <c r="VB6" s="24"/>
      <c r="VC6" s="24"/>
      <c r="VD6" s="24"/>
      <c r="VE6" s="24"/>
      <c r="VF6" s="24"/>
      <c r="VG6" s="24"/>
      <c r="VH6" s="24"/>
      <c r="VI6" s="24"/>
      <c r="VJ6" s="24"/>
      <c r="VK6" s="24"/>
      <c r="VL6" s="24"/>
      <c r="VM6" s="24"/>
      <c r="VN6" s="24"/>
      <c r="VO6" s="24"/>
      <c r="VP6" s="24"/>
      <c r="VQ6" s="24"/>
      <c r="VR6" s="24"/>
      <c r="VS6" s="24"/>
      <c r="VT6" s="24"/>
      <c r="VU6" s="24"/>
      <c r="VV6" s="24"/>
      <c r="VW6" s="24"/>
      <c r="VX6" s="24"/>
      <c r="VY6" s="24"/>
      <c r="VZ6" s="24"/>
      <c r="WA6" s="24"/>
      <c r="WB6" s="24"/>
      <c r="WC6" s="24"/>
      <c r="WD6" s="24"/>
      <c r="WE6" s="24"/>
      <c r="WF6" s="24"/>
      <c r="WG6" s="24"/>
      <c r="WH6" s="24"/>
      <c r="WI6" s="24"/>
      <c r="WJ6" s="24"/>
      <c r="WK6" s="24"/>
      <c r="WL6" s="24"/>
      <c r="WM6" s="24"/>
      <c r="WN6" s="24"/>
      <c r="WO6" s="24"/>
      <c r="WP6" s="24"/>
      <c r="WQ6" s="24"/>
      <c r="WR6" s="24"/>
      <c r="WS6" s="24"/>
      <c r="WT6" s="24"/>
      <c r="WU6" s="24"/>
      <c r="WV6" s="24"/>
      <c r="WW6" s="24"/>
      <c r="WX6" s="24"/>
      <c r="WY6" s="24"/>
      <c r="WZ6" s="24"/>
      <c r="XA6" s="24"/>
      <c r="XB6" s="24"/>
      <c r="XC6" s="24"/>
      <c r="XD6" s="24"/>
      <c r="XE6" s="24"/>
      <c r="XF6" s="24"/>
      <c r="XG6" s="24"/>
      <c r="XH6" s="24"/>
      <c r="XI6" s="24"/>
      <c r="XJ6" s="24"/>
      <c r="XK6" s="24"/>
      <c r="XL6" s="24"/>
      <c r="XM6" s="24"/>
      <c r="XN6" s="24"/>
      <c r="XO6" s="24"/>
      <c r="XP6" s="24"/>
      <c r="XQ6" s="24"/>
      <c r="XR6" s="24"/>
      <c r="XS6" s="24"/>
      <c r="XT6" s="24"/>
      <c r="XU6" s="24"/>
      <c r="XV6" s="24"/>
      <c r="XW6" s="24"/>
      <c r="XX6" s="24"/>
      <c r="XY6" s="24"/>
      <c r="XZ6" s="24"/>
      <c r="YA6" s="24"/>
      <c r="YB6" s="24"/>
      <c r="YC6" s="24"/>
      <c r="YD6" s="24"/>
      <c r="YE6" s="24"/>
      <c r="YF6" s="24"/>
      <c r="YG6" s="24"/>
      <c r="YH6" s="24"/>
      <c r="YI6" s="24"/>
      <c r="YJ6" s="24"/>
      <c r="YK6" s="24"/>
      <c r="YL6" s="24"/>
      <c r="YM6" s="24"/>
      <c r="YN6" s="24"/>
      <c r="YO6" s="24"/>
      <c r="YP6" s="24"/>
      <c r="YQ6" s="24"/>
      <c r="YR6" s="24"/>
      <c r="YS6" s="24"/>
      <c r="YT6" s="24"/>
      <c r="YU6" s="24"/>
      <c r="YV6" s="24"/>
      <c r="YW6" s="24"/>
      <c r="YX6" s="24"/>
      <c r="YY6" s="24"/>
      <c r="YZ6" s="24"/>
      <c r="ZA6" s="24"/>
      <c r="ZB6" s="24"/>
      <c r="ZC6" s="24"/>
      <c r="ZD6" s="24"/>
      <c r="ZE6" s="24"/>
      <c r="ZF6" s="24"/>
      <c r="ZG6" s="24"/>
      <c r="ZH6" s="24"/>
      <c r="ZI6" s="24"/>
      <c r="ZJ6" s="24"/>
      <c r="ZK6" s="24"/>
      <c r="ZL6" s="24"/>
      <c r="ZM6" s="24"/>
      <c r="ZN6" s="24"/>
      <c r="ZO6" s="24"/>
      <c r="ZP6" s="24"/>
      <c r="ZQ6" s="24"/>
      <c r="ZR6" s="24"/>
      <c r="ZS6" s="24"/>
      <c r="ZT6" s="24"/>
      <c r="ZU6" s="24"/>
      <c r="ZV6" s="24"/>
      <c r="ZW6" s="24"/>
      <c r="ZX6" s="24"/>
      <c r="ZY6" s="24"/>
      <c r="ZZ6" s="24"/>
      <c r="AAA6" s="24"/>
    </row>
    <row r="7" spans="1:703" x14ac:dyDescent="0.8">
      <c r="A7" s="4"/>
      <c r="B7" s="3" t="s">
        <v>23</v>
      </c>
      <c r="C7" s="3" t="s">
        <v>298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/>
      <c r="NH7" s="24"/>
      <c r="NI7" s="24"/>
      <c r="NJ7" s="24"/>
      <c r="NK7" s="24"/>
      <c r="NL7" s="24"/>
      <c r="NM7" s="24"/>
      <c r="NN7" s="24"/>
      <c r="NO7" s="24"/>
      <c r="NP7" s="24"/>
      <c r="NQ7" s="24"/>
      <c r="NR7" s="24"/>
      <c r="NS7" s="24"/>
      <c r="NT7" s="24"/>
      <c r="NU7" s="24"/>
      <c r="NV7" s="24"/>
      <c r="NW7" s="24"/>
      <c r="NX7" s="24"/>
      <c r="NY7" s="24"/>
      <c r="NZ7" s="24"/>
      <c r="OA7" s="24"/>
      <c r="OB7" s="24"/>
      <c r="OC7" s="24"/>
      <c r="OD7" s="24"/>
      <c r="OE7" s="24"/>
      <c r="OF7" s="24"/>
      <c r="OG7" s="24"/>
      <c r="OH7" s="24"/>
      <c r="OI7" s="24"/>
      <c r="OJ7" s="24"/>
      <c r="OK7" s="24"/>
      <c r="OL7" s="24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  <c r="QP7" s="24"/>
      <c r="QQ7" s="24"/>
      <c r="QR7" s="24"/>
      <c r="QS7" s="24"/>
      <c r="QT7" s="24"/>
      <c r="QU7" s="24"/>
      <c r="QV7" s="24"/>
      <c r="QW7" s="24"/>
      <c r="QX7" s="24"/>
      <c r="QY7" s="24"/>
      <c r="QZ7" s="24"/>
      <c r="RA7" s="24"/>
      <c r="RB7" s="24"/>
      <c r="RC7" s="24"/>
      <c r="RD7" s="24"/>
      <c r="RE7" s="24"/>
      <c r="RF7" s="24"/>
      <c r="RG7" s="24"/>
      <c r="RH7" s="24"/>
      <c r="RI7" s="24"/>
      <c r="RJ7" s="24"/>
      <c r="RK7" s="24"/>
      <c r="RL7" s="24"/>
      <c r="RM7" s="24"/>
      <c r="RN7" s="24"/>
      <c r="RO7" s="24"/>
      <c r="RP7" s="24"/>
      <c r="RQ7" s="24"/>
      <c r="RR7" s="24"/>
      <c r="RS7" s="24"/>
      <c r="RT7" s="24"/>
      <c r="RU7" s="24"/>
      <c r="RV7" s="24"/>
      <c r="RW7" s="24"/>
      <c r="RX7" s="24"/>
      <c r="RY7" s="24"/>
      <c r="RZ7" s="24"/>
      <c r="SA7" s="24"/>
      <c r="SB7" s="24"/>
      <c r="SC7" s="24"/>
      <c r="SD7" s="24"/>
      <c r="SE7" s="24"/>
      <c r="SF7" s="24"/>
      <c r="SG7" s="24"/>
      <c r="SH7" s="24"/>
      <c r="SI7" s="24"/>
      <c r="SJ7" s="24"/>
      <c r="SK7" s="24"/>
      <c r="SL7" s="24"/>
      <c r="SM7" s="24"/>
      <c r="SN7" s="24"/>
      <c r="SO7" s="24"/>
      <c r="SP7" s="24"/>
      <c r="SQ7" s="24"/>
      <c r="SR7" s="24"/>
      <c r="SS7" s="24"/>
      <c r="ST7" s="24"/>
      <c r="SU7" s="24"/>
      <c r="SV7" s="24"/>
      <c r="SW7" s="24"/>
      <c r="SX7" s="24"/>
      <c r="SY7" s="24"/>
      <c r="SZ7" s="24"/>
      <c r="TA7" s="24"/>
      <c r="TB7" s="24"/>
      <c r="TC7" s="24"/>
      <c r="TD7" s="24"/>
      <c r="TE7" s="24"/>
      <c r="TF7" s="24"/>
      <c r="TG7" s="24"/>
      <c r="TH7" s="24"/>
      <c r="TI7" s="24"/>
      <c r="TJ7" s="24"/>
      <c r="TK7" s="24"/>
      <c r="TL7" s="24"/>
      <c r="TM7" s="24"/>
      <c r="TN7" s="24"/>
      <c r="TO7" s="24"/>
      <c r="TP7" s="24"/>
      <c r="TQ7" s="24"/>
      <c r="TR7" s="24"/>
      <c r="TS7" s="24"/>
      <c r="TT7" s="24"/>
      <c r="TU7" s="24"/>
      <c r="TV7" s="24"/>
      <c r="TW7" s="24"/>
      <c r="TX7" s="24"/>
      <c r="TY7" s="24"/>
      <c r="TZ7" s="24"/>
      <c r="UA7" s="24"/>
      <c r="UB7" s="24"/>
      <c r="UC7" s="24"/>
      <c r="UD7" s="24"/>
      <c r="UE7" s="24"/>
      <c r="UF7" s="24"/>
      <c r="UG7" s="24"/>
      <c r="UH7" s="24"/>
      <c r="UI7" s="24"/>
      <c r="UJ7" s="24"/>
      <c r="UK7" s="24"/>
      <c r="UL7" s="24"/>
      <c r="UM7" s="24"/>
      <c r="UN7" s="24"/>
      <c r="UO7" s="24"/>
      <c r="UP7" s="24"/>
      <c r="UQ7" s="24"/>
      <c r="UR7" s="24"/>
      <c r="US7" s="24"/>
      <c r="UT7" s="24"/>
      <c r="UU7" s="24"/>
      <c r="UV7" s="24"/>
      <c r="UW7" s="24"/>
      <c r="UX7" s="24"/>
      <c r="UY7" s="24"/>
      <c r="UZ7" s="24"/>
      <c r="VA7" s="24"/>
      <c r="VB7" s="24"/>
      <c r="VC7" s="24"/>
      <c r="VD7" s="24"/>
      <c r="VE7" s="24"/>
      <c r="VF7" s="24"/>
      <c r="VG7" s="24"/>
      <c r="VH7" s="24"/>
      <c r="VI7" s="24"/>
      <c r="VJ7" s="24"/>
      <c r="VK7" s="24"/>
      <c r="VL7" s="24"/>
      <c r="VM7" s="24"/>
      <c r="VN7" s="24"/>
      <c r="VO7" s="24"/>
      <c r="VP7" s="24"/>
      <c r="VQ7" s="24"/>
      <c r="VR7" s="24"/>
      <c r="VS7" s="24"/>
      <c r="VT7" s="24"/>
      <c r="VU7" s="24"/>
      <c r="VV7" s="24"/>
      <c r="VW7" s="24"/>
      <c r="VX7" s="24"/>
      <c r="VY7" s="24"/>
      <c r="VZ7" s="24"/>
      <c r="WA7" s="24"/>
      <c r="WB7" s="24"/>
      <c r="WC7" s="24"/>
      <c r="WD7" s="24"/>
      <c r="WE7" s="24"/>
      <c r="WF7" s="24"/>
      <c r="WG7" s="24"/>
      <c r="WH7" s="24"/>
      <c r="WI7" s="24"/>
      <c r="WJ7" s="24"/>
      <c r="WK7" s="24"/>
      <c r="WL7" s="24"/>
      <c r="WM7" s="24"/>
      <c r="WN7" s="24"/>
      <c r="WO7" s="24"/>
      <c r="WP7" s="24"/>
      <c r="WQ7" s="24"/>
      <c r="WR7" s="24"/>
      <c r="WS7" s="24"/>
      <c r="WT7" s="24"/>
      <c r="WU7" s="24"/>
      <c r="WV7" s="24"/>
      <c r="WW7" s="24"/>
      <c r="WX7" s="24"/>
      <c r="WY7" s="24"/>
      <c r="WZ7" s="24"/>
      <c r="XA7" s="24"/>
      <c r="XB7" s="24"/>
      <c r="XC7" s="24"/>
      <c r="XD7" s="24"/>
      <c r="XE7" s="24"/>
      <c r="XF7" s="24"/>
      <c r="XG7" s="24"/>
      <c r="XH7" s="24"/>
      <c r="XI7" s="24"/>
      <c r="XJ7" s="24"/>
      <c r="XK7" s="24"/>
      <c r="XL7" s="24"/>
      <c r="XM7" s="24"/>
      <c r="XN7" s="24"/>
      <c r="XO7" s="24"/>
      <c r="XP7" s="24"/>
      <c r="XQ7" s="24"/>
      <c r="XR7" s="24"/>
      <c r="XS7" s="24"/>
      <c r="XT7" s="24"/>
      <c r="XU7" s="24"/>
      <c r="XV7" s="24"/>
      <c r="XW7" s="24"/>
      <c r="XX7" s="24"/>
      <c r="XY7" s="24"/>
      <c r="XZ7" s="24"/>
      <c r="YA7" s="24"/>
      <c r="YB7" s="24"/>
      <c r="YC7" s="24"/>
      <c r="YD7" s="24"/>
      <c r="YE7" s="24"/>
      <c r="YF7" s="24"/>
      <c r="YG7" s="24"/>
      <c r="YH7" s="24"/>
      <c r="YI7" s="24"/>
      <c r="YJ7" s="24"/>
      <c r="YK7" s="24"/>
      <c r="YL7" s="24"/>
      <c r="YM7" s="24"/>
      <c r="YN7" s="24"/>
      <c r="YO7" s="24"/>
      <c r="YP7" s="24"/>
      <c r="YQ7" s="24"/>
      <c r="YR7" s="24"/>
      <c r="YS7" s="24"/>
      <c r="YT7" s="24"/>
      <c r="YU7" s="24"/>
      <c r="YV7" s="24"/>
      <c r="YW7" s="24"/>
      <c r="YX7" s="24"/>
      <c r="YY7" s="24"/>
      <c r="YZ7" s="24"/>
      <c r="ZA7" s="24"/>
      <c r="ZB7" s="24"/>
      <c r="ZC7" s="24"/>
      <c r="ZD7" s="24"/>
      <c r="ZE7" s="24"/>
      <c r="ZF7" s="24"/>
      <c r="ZG7" s="24"/>
      <c r="ZH7" s="24"/>
      <c r="ZI7" s="24"/>
      <c r="ZJ7" s="24"/>
      <c r="ZK7" s="24"/>
      <c r="ZL7" s="24"/>
      <c r="ZM7" s="24"/>
      <c r="ZN7" s="24"/>
      <c r="ZO7" s="24"/>
      <c r="ZP7" s="24"/>
      <c r="ZQ7" s="24"/>
      <c r="ZR7" s="24"/>
      <c r="ZS7" s="24"/>
      <c r="ZT7" s="24"/>
      <c r="ZU7" s="24"/>
      <c r="ZV7" s="24"/>
      <c r="ZW7" s="24"/>
      <c r="ZX7" s="24"/>
      <c r="ZY7" s="24"/>
      <c r="ZZ7" s="24"/>
      <c r="AAA7" s="24"/>
    </row>
    <row r="8" spans="1:703" x14ac:dyDescent="0.8">
      <c r="A8" s="4"/>
      <c r="B8" s="3" t="s">
        <v>25</v>
      </c>
      <c r="C8" s="3">
        <v>50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  <c r="SE8" s="24"/>
      <c r="SF8" s="24"/>
      <c r="SG8" s="24"/>
      <c r="SH8" s="24"/>
      <c r="SI8" s="24"/>
      <c r="SJ8" s="24"/>
      <c r="SK8" s="24"/>
      <c r="SL8" s="24"/>
      <c r="SM8" s="24"/>
      <c r="SN8" s="24"/>
      <c r="SO8" s="24"/>
      <c r="SP8" s="24"/>
      <c r="SQ8" s="24"/>
      <c r="SR8" s="24"/>
      <c r="SS8" s="24"/>
      <c r="ST8" s="24"/>
      <c r="SU8" s="24"/>
      <c r="SV8" s="24"/>
      <c r="SW8" s="24"/>
      <c r="SX8" s="24"/>
      <c r="SY8" s="24"/>
      <c r="SZ8" s="24"/>
      <c r="TA8" s="24"/>
      <c r="TB8" s="24"/>
      <c r="TC8" s="24"/>
      <c r="TD8" s="24"/>
      <c r="TE8" s="24"/>
      <c r="TF8" s="24"/>
      <c r="TG8" s="24"/>
      <c r="TH8" s="24"/>
      <c r="TI8" s="24"/>
      <c r="TJ8" s="24"/>
      <c r="TK8" s="24"/>
      <c r="TL8" s="24"/>
      <c r="TM8" s="24"/>
      <c r="TN8" s="24"/>
      <c r="TO8" s="24"/>
      <c r="TP8" s="24"/>
      <c r="TQ8" s="24"/>
      <c r="TR8" s="24"/>
      <c r="TS8" s="24"/>
      <c r="TT8" s="24"/>
      <c r="TU8" s="24"/>
      <c r="TV8" s="24"/>
      <c r="TW8" s="24"/>
      <c r="TX8" s="24"/>
      <c r="TY8" s="24"/>
      <c r="TZ8" s="24"/>
      <c r="UA8" s="24"/>
      <c r="UB8" s="24"/>
      <c r="UC8" s="24"/>
      <c r="UD8" s="24"/>
      <c r="UE8" s="24"/>
      <c r="UF8" s="24"/>
      <c r="UG8" s="24"/>
      <c r="UH8" s="24"/>
      <c r="UI8" s="24"/>
      <c r="UJ8" s="24"/>
      <c r="UK8" s="24"/>
      <c r="UL8" s="24"/>
      <c r="UM8" s="24"/>
      <c r="UN8" s="24"/>
      <c r="UO8" s="24"/>
      <c r="UP8" s="24"/>
      <c r="UQ8" s="24"/>
      <c r="UR8" s="24"/>
      <c r="US8" s="24"/>
      <c r="UT8" s="24"/>
      <c r="UU8" s="24"/>
      <c r="UV8" s="24"/>
      <c r="UW8" s="24"/>
      <c r="UX8" s="24"/>
      <c r="UY8" s="24"/>
      <c r="UZ8" s="24"/>
      <c r="VA8" s="24"/>
      <c r="VB8" s="24"/>
      <c r="VC8" s="24"/>
      <c r="VD8" s="24"/>
      <c r="VE8" s="24"/>
      <c r="VF8" s="24"/>
      <c r="VG8" s="24"/>
      <c r="VH8" s="24"/>
      <c r="VI8" s="24"/>
      <c r="VJ8" s="24"/>
      <c r="VK8" s="24"/>
      <c r="VL8" s="24"/>
      <c r="VM8" s="24"/>
      <c r="VN8" s="24"/>
      <c r="VO8" s="24"/>
      <c r="VP8" s="24"/>
      <c r="VQ8" s="24"/>
      <c r="VR8" s="24"/>
      <c r="VS8" s="24"/>
      <c r="VT8" s="24"/>
      <c r="VU8" s="24"/>
      <c r="VV8" s="24"/>
      <c r="VW8" s="24"/>
      <c r="VX8" s="24"/>
      <c r="VY8" s="24"/>
      <c r="VZ8" s="24"/>
      <c r="WA8" s="24"/>
      <c r="WB8" s="24"/>
      <c r="WC8" s="24"/>
      <c r="WD8" s="24"/>
      <c r="WE8" s="24"/>
      <c r="WF8" s="24"/>
      <c r="WG8" s="24"/>
      <c r="WH8" s="24"/>
      <c r="WI8" s="24"/>
      <c r="WJ8" s="24"/>
      <c r="WK8" s="24"/>
      <c r="WL8" s="24"/>
      <c r="WM8" s="24"/>
      <c r="WN8" s="24"/>
      <c r="WO8" s="24"/>
      <c r="WP8" s="24"/>
      <c r="WQ8" s="24"/>
      <c r="WR8" s="24"/>
      <c r="WS8" s="24"/>
      <c r="WT8" s="24"/>
      <c r="WU8" s="24"/>
      <c r="WV8" s="24"/>
      <c r="WW8" s="24"/>
      <c r="WX8" s="24"/>
      <c r="WY8" s="24"/>
      <c r="WZ8" s="24"/>
      <c r="XA8" s="24"/>
      <c r="XB8" s="24"/>
      <c r="XC8" s="24"/>
      <c r="XD8" s="24"/>
      <c r="XE8" s="24"/>
      <c r="XF8" s="24"/>
      <c r="XG8" s="24"/>
      <c r="XH8" s="24"/>
      <c r="XI8" s="24"/>
      <c r="XJ8" s="24"/>
      <c r="XK8" s="24"/>
      <c r="XL8" s="24"/>
      <c r="XM8" s="24"/>
      <c r="XN8" s="24"/>
      <c r="XO8" s="24"/>
      <c r="XP8" s="24"/>
      <c r="XQ8" s="24"/>
      <c r="XR8" s="24"/>
      <c r="XS8" s="24"/>
      <c r="XT8" s="24"/>
      <c r="XU8" s="24"/>
      <c r="XV8" s="24"/>
      <c r="XW8" s="24"/>
      <c r="XX8" s="24"/>
      <c r="XY8" s="24"/>
      <c r="XZ8" s="24"/>
      <c r="YA8" s="24"/>
      <c r="YB8" s="24"/>
      <c r="YC8" s="24"/>
      <c r="YD8" s="24"/>
      <c r="YE8" s="24"/>
      <c r="YF8" s="24"/>
      <c r="YG8" s="24"/>
      <c r="YH8" s="24"/>
      <c r="YI8" s="24"/>
      <c r="YJ8" s="24"/>
      <c r="YK8" s="24"/>
      <c r="YL8" s="24"/>
      <c r="YM8" s="24"/>
      <c r="YN8" s="24"/>
      <c r="YO8" s="24"/>
      <c r="YP8" s="24"/>
      <c r="YQ8" s="24"/>
      <c r="YR8" s="24"/>
      <c r="YS8" s="24"/>
      <c r="YT8" s="24"/>
      <c r="YU8" s="24"/>
      <c r="YV8" s="24"/>
      <c r="YW8" s="24"/>
      <c r="YX8" s="24"/>
      <c r="YY8" s="24"/>
      <c r="YZ8" s="24"/>
      <c r="ZA8" s="24"/>
      <c r="ZB8" s="24"/>
      <c r="ZC8" s="24"/>
      <c r="ZD8" s="24"/>
      <c r="ZE8" s="24"/>
      <c r="ZF8" s="24"/>
      <c r="ZG8" s="24"/>
      <c r="ZH8" s="24"/>
      <c r="ZI8" s="24"/>
      <c r="ZJ8" s="24"/>
      <c r="ZK8" s="24"/>
      <c r="ZL8" s="24"/>
      <c r="ZM8" s="24"/>
      <c r="ZN8" s="24"/>
      <c r="ZO8" s="24"/>
      <c r="ZP8" s="24"/>
      <c r="ZQ8" s="24"/>
      <c r="ZR8" s="24"/>
      <c r="ZS8" s="24"/>
      <c r="ZT8" s="24"/>
      <c r="ZU8" s="24"/>
      <c r="ZV8" s="24"/>
      <c r="ZW8" s="24"/>
      <c r="ZX8" s="24"/>
      <c r="ZY8" s="24"/>
      <c r="ZZ8" s="24"/>
      <c r="AAA8" s="24"/>
    </row>
    <row r="9" spans="1:703" x14ac:dyDescent="0.8">
      <c r="A9" s="4"/>
      <c r="B9" s="3" t="s">
        <v>26</v>
      </c>
      <c r="C9" s="3">
        <v>123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</row>
    <row r="10" spans="1:703" x14ac:dyDescent="0.8">
      <c r="A10" s="4"/>
      <c r="B10" s="3" t="s">
        <v>27</v>
      </c>
      <c r="C10" s="3" t="s">
        <v>28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/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TJ10" s="24"/>
      <c r="TK10" s="24"/>
      <c r="TL10" s="24"/>
      <c r="TM10" s="24"/>
      <c r="TN10" s="24"/>
      <c r="TO10" s="24"/>
      <c r="TP10" s="24"/>
      <c r="TQ10" s="24"/>
      <c r="TR10" s="24"/>
      <c r="TS10" s="24"/>
      <c r="TT10" s="24"/>
      <c r="TU10" s="24"/>
      <c r="TV10" s="24"/>
      <c r="TW10" s="24"/>
      <c r="TX10" s="24"/>
      <c r="TY10" s="24"/>
      <c r="TZ10" s="24"/>
      <c r="UA10" s="24"/>
      <c r="UB10" s="24"/>
      <c r="UC10" s="24"/>
      <c r="UD10" s="24"/>
      <c r="UE10" s="24"/>
      <c r="UF10" s="24"/>
      <c r="UG10" s="24"/>
      <c r="UH10" s="24"/>
      <c r="UI10" s="24"/>
      <c r="UJ10" s="24"/>
      <c r="UK10" s="24"/>
      <c r="UL10" s="24"/>
      <c r="UM10" s="24"/>
      <c r="UN10" s="24"/>
      <c r="UO10" s="24"/>
      <c r="UP10" s="24"/>
      <c r="UQ10" s="24"/>
      <c r="UR10" s="24"/>
      <c r="US10" s="24"/>
      <c r="UT10" s="24"/>
      <c r="UU10" s="24"/>
      <c r="UV10" s="24"/>
      <c r="UW10" s="24"/>
      <c r="UX10" s="24"/>
      <c r="UY10" s="24"/>
      <c r="UZ10" s="24"/>
      <c r="VA10" s="24"/>
      <c r="VB10" s="24"/>
      <c r="VC10" s="24"/>
      <c r="VD10" s="24"/>
      <c r="VE10" s="24"/>
      <c r="VF10" s="24"/>
      <c r="VG10" s="24"/>
      <c r="VH10" s="24"/>
      <c r="VI10" s="24"/>
      <c r="VJ10" s="24"/>
      <c r="VK10" s="24"/>
      <c r="VL10" s="24"/>
      <c r="VM10" s="24"/>
      <c r="VN10" s="24"/>
      <c r="VO10" s="24"/>
      <c r="VP10" s="24"/>
      <c r="VQ10" s="24"/>
      <c r="VR10" s="24"/>
      <c r="VS10" s="24"/>
      <c r="VT10" s="24"/>
      <c r="VU10" s="24"/>
      <c r="VV10" s="24"/>
      <c r="VW10" s="24"/>
      <c r="VX10" s="24"/>
      <c r="VY10" s="24"/>
      <c r="VZ10" s="24"/>
      <c r="WA10" s="24"/>
      <c r="WB10" s="24"/>
      <c r="WC10" s="24"/>
      <c r="WD10" s="24"/>
      <c r="WE10" s="24"/>
      <c r="WF10" s="24"/>
      <c r="WG10" s="24"/>
      <c r="WH10" s="24"/>
      <c r="WI10" s="24"/>
      <c r="WJ10" s="24"/>
      <c r="WK10" s="24"/>
      <c r="WL10" s="24"/>
      <c r="WM10" s="24"/>
      <c r="WN10" s="24"/>
      <c r="WO10" s="24"/>
      <c r="WP10" s="24"/>
      <c r="WQ10" s="24"/>
      <c r="WR10" s="24"/>
      <c r="WS10" s="24"/>
      <c r="WT10" s="24"/>
      <c r="WU10" s="24"/>
      <c r="WV10" s="24"/>
      <c r="WW10" s="24"/>
      <c r="WX10" s="24"/>
      <c r="WY10" s="24"/>
      <c r="WZ10" s="24"/>
      <c r="XA10" s="24"/>
      <c r="XB10" s="24"/>
      <c r="XC10" s="24"/>
      <c r="XD10" s="24"/>
      <c r="XE10" s="24"/>
      <c r="XF10" s="24"/>
      <c r="XG10" s="24"/>
      <c r="XH10" s="24"/>
      <c r="XI10" s="24"/>
      <c r="XJ10" s="24"/>
      <c r="XK10" s="24"/>
      <c r="XL10" s="24"/>
      <c r="XM10" s="24"/>
      <c r="XN10" s="24"/>
      <c r="XO10" s="24"/>
      <c r="XP10" s="24"/>
      <c r="XQ10" s="24"/>
      <c r="XR10" s="24"/>
      <c r="XS10" s="24"/>
      <c r="XT10" s="24"/>
      <c r="XU10" s="24"/>
      <c r="XV10" s="24"/>
      <c r="XW10" s="24"/>
      <c r="XX10" s="24"/>
      <c r="XY10" s="24"/>
      <c r="XZ10" s="24"/>
      <c r="YA10" s="24"/>
      <c r="YB10" s="24"/>
      <c r="YC10" s="24"/>
      <c r="YD10" s="24"/>
      <c r="YE10" s="24"/>
      <c r="YF10" s="24"/>
      <c r="YG10" s="24"/>
      <c r="YH10" s="24"/>
      <c r="YI10" s="24"/>
      <c r="YJ10" s="24"/>
      <c r="YK10" s="24"/>
      <c r="YL10" s="24"/>
      <c r="YM10" s="24"/>
      <c r="YN10" s="24"/>
      <c r="YO10" s="24"/>
      <c r="YP10" s="24"/>
      <c r="YQ10" s="24"/>
      <c r="YR10" s="24"/>
      <c r="YS10" s="24"/>
      <c r="YT10" s="24"/>
      <c r="YU10" s="24"/>
      <c r="YV10" s="24"/>
      <c r="YW10" s="24"/>
      <c r="YX10" s="24"/>
      <c r="YY10" s="24"/>
      <c r="YZ10" s="24"/>
      <c r="ZA10" s="24"/>
      <c r="ZB10" s="24"/>
      <c r="ZC10" s="24"/>
      <c r="ZD10" s="24"/>
      <c r="ZE10" s="24"/>
      <c r="ZF10" s="24"/>
      <c r="ZG10" s="24"/>
      <c r="ZH10" s="24"/>
      <c r="ZI10" s="24"/>
      <c r="ZJ10" s="24"/>
      <c r="ZK10" s="24"/>
      <c r="ZL10" s="24"/>
      <c r="ZM10" s="24"/>
      <c r="ZN10" s="24"/>
      <c r="ZO10" s="24"/>
      <c r="ZP10" s="24"/>
      <c r="ZQ10" s="24"/>
      <c r="ZR10" s="24"/>
      <c r="ZS10" s="24"/>
      <c r="ZT10" s="24"/>
      <c r="ZU10" s="24"/>
      <c r="ZV10" s="24"/>
      <c r="ZW10" s="24"/>
      <c r="ZX10" s="24"/>
      <c r="ZY10" s="24"/>
      <c r="ZZ10" s="24"/>
      <c r="AAA10" s="24"/>
    </row>
    <row r="11" spans="1:703" x14ac:dyDescent="0.8">
      <c r="A11" s="4"/>
      <c r="B11" s="3" t="s">
        <v>29</v>
      </c>
      <c r="C11" s="3">
        <v>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</row>
    <row r="12" spans="1:703" x14ac:dyDescent="0.8">
      <c r="A12" s="4"/>
      <c r="B12" s="3" t="s">
        <v>30</v>
      </c>
      <c r="C12" s="3" t="s">
        <v>372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</row>
    <row r="13" spans="1:703" x14ac:dyDescent="0.8">
      <c r="A13" s="4"/>
      <c r="B13" s="3" t="s">
        <v>32</v>
      </c>
      <c r="C13" s="3" t="s">
        <v>33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</row>
    <row r="14" spans="1:703" x14ac:dyDescent="0.8">
      <c r="A14" s="4"/>
      <c r="B14" s="3" t="s">
        <v>34</v>
      </c>
      <c r="C14" s="3" t="s">
        <v>28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</row>
    <row r="15" spans="1:703" x14ac:dyDescent="0.8">
      <c r="A15" s="4"/>
      <c r="B15" s="3" t="s">
        <v>35</v>
      </c>
      <c r="C15" s="3" t="s">
        <v>36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</row>
    <row r="16" spans="1:703" x14ac:dyDescent="0.8">
      <c r="A16" s="4"/>
      <c r="B16" s="3" t="s">
        <v>37</v>
      </c>
      <c r="C16" s="3" t="s">
        <v>296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</row>
    <row r="17" spans="1:703" x14ac:dyDescent="0.8">
      <c r="A17" s="4"/>
      <c r="B17" s="3" t="s">
        <v>38</v>
      </c>
      <c r="C17" s="3" t="s">
        <v>39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  <c r="NT17" s="24"/>
      <c r="NU17" s="24"/>
      <c r="NV17" s="24"/>
      <c r="NW17" s="24"/>
      <c r="NX17" s="24"/>
      <c r="NY17" s="24"/>
      <c r="NZ17" s="24"/>
      <c r="OA17" s="24"/>
      <c r="OB17" s="24"/>
      <c r="OC17" s="24"/>
      <c r="OD17" s="24"/>
      <c r="OE17" s="24"/>
      <c r="OF17" s="24"/>
      <c r="OG17" s="24"/>
      <c r="OH17" s="24"/>
      <c r="OI17" s="24"/>
      <c r="OJ17" s="24"/>
      <c r="OK17" s="24"/>
      <c r="OL17" s="24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  <c r="QP17" s="24"/>
      <c r="QQ17" s="24"/>
      <c r="QR17" s="24"/>
      <c r="QS17" s="24"/>
      <c r="QT17" s="24"/>
      <c r="QU17" s="24"/>
      <c r="QV17" s="24"/>
      <c r="QW17" s="24"/>
      <c r="QX17" s="24"/>
      <c r="QY17" s="24"/>
      <c r="QZ17" s="24"/>
      <c r="RA17" s="24"/>
      <c r="RB17" s="24"/>
      <c r="RC17" s="24"/>
      <c r="RD17" s="24"/>
      <c r="RE17" s="24"/>
      <c r="RF17" s="24"/>
      <c r="RG17" s="24"/>
      <c r="RH17" s="24"/>
      <c r="RI17" s="24"/>
      <c r="RJ17" s="24"/>
      <c r="RK17" s="24"/>
      <c r="RL17" s="24"/>
      <c r="RM17" s="24"/>
      <c r="RN17" s="24"/>
      <c r="RO17" s="24"/>
      <c r="RP17" s="24"/>
      <c r="RQ17" s="24"/>
      <c r="RR17" s="24"/>
      <c r="RS17" s="24"/>
      <c r="RT17" s="24"/>
      <c r="RU17" s="24"/>
      <c r="RV17" s="24"/>
      <c r="RW17" s="24"/>
      <c r="RX17" s="24"/>
      <c r="RY17" s="24"/>
      <c r="RZ17" s="24"/>
      <c r="SA17" s="24"/>
      <c r="SB17" s="24"/>
      <c r="SC17" s="24"/>
      <c r="SD17" s="24"/>
      <c r="SE17" s="24"/>
      <c r="SF17" s="24"/>
      <c r="SG17" s="24"/>
      <c r="SH17" s="24"/>
      <c r="SI17" s="24"/>
      <c r="SJ17" s="24"/>
      <c r="SK17" s="24"/>
      <c r="SL17" s="24"/>
      <c r="SM17" s="24"/>
      <c r="SN17" s="24"/>
      <c r="SO17" s="24"/>
      <c r="SP17" s="24"/>
      <c r="SQ17" s="24"/>
      <c r="SR17" s="24"/>
      <c r="SS17" s="24"/>
      <c r="ST17" s="24"/>
      <c r="SU17" s="24"/>
      <c r="SV17" s="24"/>
      <c r="SW17" s="24"/>
      <c r="SX17" s="24"/>
      <c r="SY17" s="24"/>
      <c r="SZ17" s="24"/>
      <c r="TA17" s="24"/>
      <c r="TB17" s="24"/>
      <c r="TC17" s="24"/>
      <c r="TD17" s="24"/>
      <c r="TE17" s="24"/>
      <c r="TF17" s="24"/>
      <c r="TG17" s="24"/>
      <c r="TH17" s="24"/>
      <c r="TI17" s="24"/>
      <c r="TJ17" s="24"/>
      <c r="TK17" s="24"/>
      <c r="TL17" s="24"/>
      <c r="TM17" s="24"/>
      <c r="TN17" s="24"/>
      <c r="TO17" s="24"/>
      <c r="TP17" s="24"/>
      <c r="TQ17" s="24"/>
      <c r="TR17" s="24"/>
      <c r="TS17" s="24"/>
      <c r="TT17" s="24"/>
      <c r="TU17" s="24"/>
      <c r="TV17" s="24"/>
      <c r="TW17" s="24"/>
      <c r="TX17" s="24"/>
      <c r="TY17" s="24"/>
      <c r="TZ17" s="24"/>
      <c r="UA17" s="24"/>
      <c r="UB17" s="24"/>
      <c r="UC17" s="24"/>
      <c r="UD17" s="24"/>
      <c r="UE17" s="24"/>
      <c r="UF17" s="24"/>
      <c r="UG17" s="24"/>
      <c r="UH17" s="24"/>
      <c r="UI17" s="24"/>
      <c r="UJ17" s="24"/>
      <c r="UK17" s="24"/>
      <c r="UL17" s="24"/>
      <c r="UM17" s="24"/>
      <c r="UN17" s="24"/>
      <c r="UO17" s="24"/>
      <c r="UP17" s="24"/>
      <c r="UQ17" s="24"/>
      <c r="UR17" s="24"/>
      <c r="US17" s="24"/>
      <c r="UT17" s="24"/>
      <c r="UU17" s="24"/>
      <c r="UV17" s="24"/>
      <c r="UW17" s="24"/>
      <c r="UX17" s="24"/>
      <c r="UY17" s="24"/>
      <c r="UZ17" s="24"/>
      <c r="VA17" s="24"/>
      <c r="VB17" s="24"/>
      <c r="VC17" s="24"/>
      <c r="VD17" s="24"/>
      <c r="VE17" s="24"/>
      <c r="VF17" s="24"/>
      <c r="VG17" s="24"/>
      <c r="VH17" s="24"/>
      <c r="VI17" s="24"/>
      <c r="VJ17" s="24"/>
      <c r="VK17" s="24"/>
      <c r="VL17" s="24"/>
      <c r="VM17" s="24"/>
      <c r="VN17" s="24"/>
      <c r="VO17" s="24"/>
      <c r="VP17" s="24"/>
      <c r="VQ17" s="24"/>
      <c r="VR17" s="24"/>
      <c r="VS17" s="24"/>
      <c r="VT17" s="24"/>
      <c r="VU17" s="24"/>
      <c r="VV17" s="24"/>
      <c r="VW17" s="24"/>
      <c r="VX17" s="24"/>
      <c r="VY17" s="24"/>
      <c r="VZ17" s="24"/>
      <c r="WA17" s="24"/>
      <c r="WB17" s="24"/>
      <c r="WC17" s="24"/>
      <c r="WD17" s="24"/>
      <c r="WE17" s="24"/>
      <c r="WF17" s="24"/>
      <c r="WG17" s="24"/>
      <c r="WH17" s="24"/>
      <c r="WI17" s="24"/>
      <c r="WJ17" s="24"/>
      <c r="WK17" s="24"/>
      <c r="WL17" s="24"/>
      <c r="WM17" s="24"/>
      <c r="WN17" s="24"/>
      <c r="WO17" s="24"/>
      <c r="WP17" s="24"/>
      <c r="WQ17" s="24"/>
      <c r="WR17" s="24"/>
      <c r="WS17" s="24"/>
      <c r="WT17" s="24"/>
      <c r="WU17" s="24"/>
      <c r="WV17" s="24"/>
      <c r="WW17" s="24"/>
      <c r="WX17" s="24"/>
      <c r="WY17" s="24"/>
      <c r="WZ17" s="24"/>
      <c r="XA17" s="24"/>
      <c r="XB17" s="24"/>
      <c r="XC17" s="24"/>
      <c r="XD17" s="24"/>
      <c r="XE17" s="24"/>
      <c r="XF17" s="24"/>
      <c r="XG17" s="24"/>
      <c r="XH17" s="24"/>
      <c r="XI17" s="24"/>
      <c r="XJ17" s="24"/>
      <c r="XK17" s="24"/>
      <c r="XL17" s="24"/>
      <c r="XM17" s="24"/>
      <c r="XN17" s="24"/>
      <c r="XO17" s="24"/>
      <c r="XP17" s="24"/>
      <c r="XQ17" s="24"/>
      <c r="XR17" s="24"/>
      <c r="XS17" s="24"/>
      <c r="XT17" s="24"/>
      <c r="XU17" s="24"/>
      <c r="XV17" s="24"/>
      <c r="XW17" s="24"/>
      <c r="XX17" s="24"/>
      <c r="XY17" s="24"/>
      <c r="XZ17" s="24"/>
      <c r="YA17" s="24"/>
      <c r="YB17" s="24"/>
      <c r="YC17" s="24"/>
      <c r="YD17" s="24"/>
      <c r="YE17" s="24"/>
      <c r="YF17" s="24"/>
      <c r="YG17" s="24"/>
      <c r="YH17" s="24"/>
      <c r="YI17" s="24"/>
      <c r="YJ17" s="24"/>
      <c r="YK17" s="24"/>
      <c r="YL17" s="24"/>
      <c r="YM17" s="24"/>
      <c r="YN17" s="24"/>
      <c r="YO17" s="24"/>
      <c r="YP17" s="24"/>
      <c r="YQ17" s="24"/>
      <c r="YR17" s="24"/>
      <c r="YS17" s="24"/>
      <c r="YT17" s="24"/>
      <c r="YU17" s="24"/>
      <c r="YV17" s="24"/>
      <c r="YW17" s="24"/>
      <c r="YX17" s="24"/>
      <c r="YY17" s="24"/>
      <c r="YZ17" s="24"/>
      <c r="ZA17" s="24"/>
      <c r="ZB17" s="24"/>
      <c r="ZC17" s="24"/>
      <c r="ZD17" s="24"/>
      <c r="ZE17" s="24"/>
      <c r="ZF17" s="24"/>
      <c r="ZG17" s="24"/>
      <c r="ZH17" s="24"/>
      <c r="ZI17" s="24"/>
      <c r="ZJ17" s="24"/>
      <c r="ZK17" s="24"/>
      <c r="ZL17" s="24"/>
      <c r="ZM17" s="24"/>
      <c r="ZN17" s="24"/>
      <c r="ZO17" s="24"/>
      <c r="ZP17" s="24"/>
      <c r="ZQ17" s="24"/>
      <c r="ZR17" s="24"/>
      <c r="ZS17" s="24"/>
      <c r="ZT17" s="24"/>
      <c r="ZU17" s="24"/>
      <c r="ZV17" s="24"/>
      <c r="ZW17" s="24"/>
      <c r="ZX17" s="24"/>
      <c r="ZY17" s="24"/>
      <c r="ZZ17" s="24"/>
      <c r="AAA17" s="24"/>
    </row>
    <row r="18" spans="1:703" x14ac:dyDescent="0.8">
      <c r="A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/>
      <c r="SJ18" s="24"/>
      <c r="SK18" s="24"/>
      <c r="SL18" s="24"/>
      <c r="SM18" s="24"/>
      <c r="SN18" s="24"/>
      <c r="SO18" s="24"/>
      <c r="SP18" s="24"/>
      <c r="SQ18" s="24"/>
      <c r="SR18" s="24"/>
      <c r="SS18" s="24"/>
      <c r="ST18" s="24"/>
      <c r="SU18" s="24"/>
      <c r="SV18" s="24"/>
      <c r="SW18" s="24"/>
      <c r="SX18" s="24"/>
      <c r="SY18" s="24"/>
      <c r="SZ18" s="24"/>
      <c r="TA18" s="24"/>
      <c r="TB18" s="24"/>
      <c r="TC18" s="24"/>
      <c r="TD18" s="24"/>
      <c r="TE18" s="24"/>
      <c r="TF18" s="24"/>
      <c r="TG18" s="24"/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/>
      <c r="TT18" s="24"/>
      <c r="TU18" s="24"/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4"/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4"/>
      <c r="WD18" s="24"/>
      <c r="WE18" s="24"/>
      <c r="WF18" s="24"/>
      <c r="WG18" s="24"/>
      <c r="WH18" s="24"/>
      <c r="WI18" s="24"/>
      <c r="WJ18" s="24"/>
      <c r="WK18" s="24"/>
      <c r="WL18" s="24"/>
      <c r="WM18" s="24"/>
      <c r="WN18" s="24"/>
      <c r="WO18" s="24"/>
      <c r="WP18" s="24"/>
      <c r="WQ18" s="24"/>
      <c r="WR18" s="24"/>
      <c r="WS18" s="24"/>
      <c r="WT18" s="24"/>
      <c r="WU18" s="24"/>
      <c r="WV18" s="24"/>
      <c r="WW18" s="24"/>
      <c r="WX18" s="24"/>
      <c r="WY18" s="24"/>
      <c r="WZ18" s="24"/>
      <c r="XA18" s="24"/>
      <c r="XB18" s="24"/>
      <c r="XC18" s="24"/>
      <c r="XD18" s="24"/>
      <c r="XE18" s="24"/>
      <c r="XF18" s="24"/>
      <c r="XG18" s="24"/>
      <c r="XH18" s="24"/>
      <c r="XI18" s="24"/>
      <c r="XJ18" s="24"/>
      <c r="XK18" s="24"/>
      <c r="XL18" s="24"/>
      <c r="XM18" s="24"/>
      <c r="XN18" s="24"/>
      <c r="XO18" s="24"/>
      <c r="XP18" s="24"/>
      <c r="XQ18" s="24"/>
      <c r="XR18" s="24"/>
      <c r="XS18" s="24"/>
      <c r="XT18" s="24"/>
      <c r="XU18" s="24"/>
      <c r="XV18" s="24"/>
      <c r="XW18" s="24"/>
      <c r="XX18" s="24"/>
      <c r="XY18" s="24"/>
      <c r="XZ18" s="24"/>
      <c r="YA18" s="24"/>
      <c r="YB18" s="24"/>
      <c r="YC18" s="24"/>
      <c r="YD18" s="24"/>
      <c r="YE18" s="24"/>
      <c r="YF18" s="24"/>
      <c r="YG18" s="24"/>
      <c r="YH18" s="24"/>
      <c r="YI18" s="24"/>
      <c r="YJ18" s="24"/>
      <c r="YK18" s="24"/>
      <c r="YL18" s="24"/>
      <c r="YM18" s="24"/>
      <c r="YN18" s="24"/>
      <c r="YO18" s="24"/>
      <c r="YP18" s="24"/>
      <c r="YQ18" s="24"/>
      <c r="YR18" s="24"/>
      <c r="YS18" s="24"/>
      <c r="YT18" s="24"/>
      <c r="YU18" s="24"/>
      <c r="YV18" s="24"/>
      <c r="YW18" s="24"/>
      <c r="YX18" s="24"/>
      <c r="YY18" s="24"/>
      <c r="YZ18" s="24"/>
      <c r="ZA18" s="24"/>
      <c r="ZB18" s="24"/>
      <c r="ZC18" s="24"/>
      <c r="ZD18" s="24"/>
      <c r="ZE18" s="24"/>
      <c r="ZF18" s="24"/>
      <c r="ZG18" s="24"/>
      <c r="ZH18" s="24"/>
      <c r="ZI18" s="24"/>
      <c r="ZJ18" s="24"/>
      <c r="ZK18" s="24"/>
      <c r="ZL18" s="24"/>
      <c r="ZM18" s="24"/>
      <c r="ZN18" s="24"/>
      <c r="ZO18" s="24"/>
      <c r="ZP18" s="24"/>
      <c r="ZQ18" s="24"/>
      <c r="ZR18" s="24"/>
      <c r="ZS18" s="24"/>
      <c r="ZT18" s="24"/>
      <c r="ZU18" s="24"/>
      <c r="ZV18" s="24"/>
      <c r="ZW18" s="24"/>
      <c r="ZX18" s="24"/>
      <c r="ZY18" s="24"/>
      <c r="ZZ18" s="24"/>
      <c r="AAA18" s="24"/>
    </row>
    <row r="19" spans="1:703" x14ac:dyDescent="0.8">
      <c r="A19" s="4" t="s">
        <v>993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1:703" x14ac:dyDescent="0.8">
      <c r="A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703" x14ac:dyDescent="0.8">
      <c r="A21" s="4"/>
      <c r="B21" s="1"/>
      <c r="C21" s="1" t="s">
        <v>0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703" x14ac:dyDescent="0.8">
      <c r="A22" s="4"/>
      <c r="B22" s="1" t="s">
        <v>10</v>
      </c>
      <c r="C22" s="2">
        <v>24162.204729477729</v>
      </c>
      <c r="D22" s="2">
        <v>6.3530042529288922E-4</v>
      </c>
      <c r="E22" s="2">
        <v>163.53582157024471</v>
      </c>
      <c r="F22" s="2">
        <v>24.01140509180923</v>
      </c>
      <c r="G22" s="2">
        <v>25.626317547899522</v>
      </c>
      <c r="H22" s="2">
        <v>6.1848585467313477E-2</v>
      </c>
      <c r="I22" s="2">
        <v>278687.92528518708</v>
      </c>
      <c r="J22" s="2">
        <v>603120.82453076122</v>
      </c>
      <c r="K22" s="2">
        <v>277347.42166828865</v>
      </c>
      <c r="L22" s="2">
        <v>325773.40286247252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703" x14ac:dyDescent="0.8">
      <c r="A23" s="4"/>
      <c r="B23" s="1" t="s">
        <v>11</v>
      </c>
      <c r="C23" s="2">
        <v>7913.0751300452921</v>
      </c>
      <c r="D23" s="2">
        <v>4.1442181743177797E-4</v>
      </c>
      <c r="E23" s="2">
        <v>61.983249188736586</v>
      </c>
      <c r="F23" s="2">
        <v>7.8170405042881805</v>
      </c>
      <c r="G23" s="2">
        <v>6.2651995632823629</v>
      </c>
      <c r="H23" s="2">
        <v>3.5761869227327686E-2</v>
      </c>
      <c r="I23" s="2">
        <v>84120.452051074302</v>
      </c>
      <c r="J23" s="2">
        <v>103364.4576578275</v>
      </c>
      <c r="K23" s="2">
        <v>85225.14297767989</v>
      </c>
      <c r="L23" s="2">
        <v>18139.314680147647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1:703" x14ac:dyDescent="0.8">
      <c r="A24" s="4"/>
      <c r="B24" s="1" t="s">
        <v>12</v>
      </c>
      <c r="C24" s="2">
        <v>3571.9132252499994</v>
      </c>
      <c r="D24" s="2">
        <v>8.8797124300968753E-5</v>
      </c>
      <c r="E24" s="2">
        <v>12.380091556124999</v>
      </c>
      <c r="F24" s="2">
        <v>0.83927506395000007</v>
      </c>
      <c r="G24" s="2">
        <v>4.7904007721249995</v>
      </c>
      <c r="H24" s="2">
        <v>4.8287885009274078E-4</v>
      </c>
      <c r="I24" s="2">
        <v>64843.470868237491</v>
      </c>
      <c r="J24" s="2">
        <v>77130.605200987484</v>
      </c>
      <c r="K24" s="2">
        <v>70803.951530737482</v>
      </c>
      <c r="L24" s="2">
        <v>6326.6536702499998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spans="1:703" x14ac:dyDescent="0.8">
      <c r="A25" s="4"/>
      <c r="B25" s="1" t="s">
        <v>992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1:703" x14ac:dyDescent="0.8">
      <c r="A26" s="4"/>
      <c r="B26" s="1" t="s">
        <v>991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1:703" x14ac:dyDescent="0.8">
      <c r="A27" s="4"/>
      <c r="B27" s="1" t="s">
        <v>13</v>
      </c>
      <c r="C27" s="2">
        <v>7945.017070807452</v>
      </c>
      <c r="D27" s="2">
        <v>1.3259957287306846E-4</v>
      </c>
      <c r="E27" s="2">
        <v>10.358472078632063</v>
      </c>
      <c r="F27" s="2">
        <v>7.4560439603086808</v>
      </c>
      <c r="G27" s="2">
        <v>1.1251838131689864</v>
      </c>
      <c r="H27" s="2">
        <v>2.6500607198637173E-3</v>
      </c>
      <c r="I27" s="2">
        <v>31154.570400198776</v>
      </c>
      <c r="J27" s="2">
        <v>-14968.689931380495</v>
      </c>
      <c r="K27" s="2">
        <v>32705.976770609763</v>
      </c>
      <c r="L27" s="2">
        <v>-47674.666701990252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703" x14ac:dyDescent="0.8">
      <c r="A28" s="4"/>
      <c r="B28" s="1" t="s">
        <v>14</v>
      </c>
      <c r="C28" s="2">
        <v>-6530.4259201955101</v>
      </c>
      <c r="D28" s="2">
        <v>-2.0914193745221824E-4</v>
      </c>
      <c r="E28" s="2">
        <v>-33.602536080539103</v>
      </c>
      <c r="F28" s="2">
        <v>-5.3732259814591492</v>
      </c>
      <c r="G28" s="2">
        <v>-5.0371560738916781</v>
      </c>
      <c r="H28" s="2">
        <v>0.15444381508093624</v>
      </c>
      <c r="I28" s="2">
        <v>-71046.188102103333</v>
      </c>
      <c r="J28" s="2">
        <v>-97849.920353269292</v>
      </c>
      <c r="K28" s="2">
        <v>-71319.429701262779</v>
      </c>
      <c r="L28" s="2">
        <v>-26530.490652006523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1:703" x14ac:dyDescent="0.8">
      <c r="A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spans="1:703" x14ac:dyDescent="0.8">
      <c r="A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spans="1:703" x14ac:dyDescent="0.8">
      <c r="A31" s="4" t="s">
        <v>990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1:703" x14ac:dyDescent="0.8">
      <c r="A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1:57" x14ac:dyDescent="0.8">
      <c r="A33" s="4"/>
      <c r="B33" s="1"/>
      <c r="C33" s="1" t="s">
        <v>0</v>
      </c>
      <c r="D33" s="1" t="s">
        <v>1</v>
      </c>
      <c r="E33" s="1" t="s">
        <v>2</v>
      </c>
      <c r="F33" s="1" t="s">
        <v>3</v>
      </c>
      <c r="G33" s="1" t="s">
        <v>4</v>
      </c>
      <c r="H33" s="1" t="s">
        <v>5</v>
      </c>
      <c r="I33" s="1" t="s">
        <v>6</v>
      </c>
      <c r="J33" s="1" t="s">
        <v>7</v>
      </c>
      <c r="K33" s="1" t="s">
        <v>8</v>
      </c>
      <c r="L33" s="1" t="s">
        <v>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</row>
    <row r="34" spans="1:57" x14ac:dyDescent="0.8">
      <c r="A34" s="4"/>
      <c r="B34" s="1" t="s">
        <v>962</v>
      </c>
      <c r="C34" s="2">
        <v>9.5773824752521455E-2</v>
      </c>
      <c r="D34" s="2">
        <v>1.2247530593647341E-9</v>
      </c>
      <c r="E34" s="2">
        <v>1.6066468064353844E-3</v>
      </c>
      <c r="F34" s="2">
        <v>2.2676097627346529E-4</v>
      </c>
      <c r="G34" s="2">
        <v>2.9858813552841737E-5</v>
      </c>
      <c r="H34" s="2">
        <v>6.672770571486088E-7</v>
      </c>
      <c r="I34" s="2">
        <v>0.9259439401632561</v>
      </c>
      <c r="J34" s="2">
        <v>3.9679676228824907</v>
      </c>
      <c r="K34" s="2">
        <v>0.94080707154253862</v>
      </c>
      <c r="L34" s="2">
        <v>3.0244976219452679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spans="1:57" x14ac:dyDescent="0.8">
      <c r="A35" s="4"/>
      <c r="B35" s="1" t="s">
        <v>973</v>
      </c>
      <c r="C35" s="2">
        <v>0.23</v>
      </c>
      <c r="D35" s="2">
        <v>2.26E-10</v>
      </c>
      <c r="E35" s="2">
        <v>5.2599999999999998E-5</v>
      </c>
      <c r="F35" s="2">
        <v>1.6099999999999998E-5</v>
      </c>
      <c r="G35" s="2">
        <v>9.2900000000000008E-6</v>
      </c>
      <c r="H35" s="2">
        <v>7.0900000000000001E-9</v>
      </c>
      <c r="I35" s="2">
        <v>1.0900000000000001</v>
      </c>
      <c r="J35" s="2">
        <v>1.1273</v>
      </c>
      <c r="K35" s="2">
        <v>1.0900000000000001</v>
      </c>
      <c r="L35" s="2">
        <v>3.73E-2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</row>
    <row r="36" spans="1:57" x14ac:dyDescent="0.8">
      <c r="A36" s="4"/>
      <c r="B36" s="1" t="s">
        <v>976</v>
      </c>
      <c r="C36" s="2">
        <v>0.01</v>
      </c>
      <c r="D36" s="2">
        <v>1.05E-8</v>
      </c>
      <c r="E36" s="2">
        <v>5.6999999999999998E-4</v>
      </c>
      <c r="F36" s="2">
        <v>1.3899999999999999E-4</v>
      </c>
      <c r="G36" s="2">
        <v>7.9500000000000003E-4</v>
      </c>
      <c r="H36" s="2">
        <v>1.8099999999999999E-7</v>
      </c>
      <c r="I36" s="2">
        <v>0.88400000000000001</v>
      </c>
      <c r="J36" s="2">
        <v>7.2519999999999998</v>
      </c>
      <c r="K36" s="2">
        <v>0.90200000000000002</v>
      </c>
      <c r="L36" s="2">
        <v>6.35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spans="1:57" x14ac:dyDescent="0.8">
      <c r="A37" s="4"/>
      <c r="B37" s="1" t="s">
        <v>971</v>
      </c>
      <c r="C37" s="2">
        <v>0.26679661016949152</v>
      </c>
      <c r="D37" s="2">
        <v>1.4013559322033898E-9</v>
      </c>
      <c r="E37" s="2">
        <v>3.2518644067796611E-4</v>
      </c>
      <c r="F37" s="2">
        <v>7.9140677966101693E-5</v>
      </c>
      <c r="G37" s="2">
        <v>5.8659322033898309E-5</v>
      </c>
      <c r="H37" s="2">
        <v>5.7940677966101701E-8</v>
      </c>
      <c r="I37" s="2">
        <v>0.23355932203389831</v>
      </c>
      <c r="J37" s="2">
        <v>0.34045762711864413</v>
      </c>
      <c r="K37" s="2">
        <v>0.25062711864406784</v>
      </c>
      <c r="L37" s="2">
        <v>8.9830508474576284E-2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</row>
    <row r="38" spans="1:57" x14ac:dyDescent="0.8">
      <c r="A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  <row r="39" spans="1:57" x14ac:dyDescent="0.8">
      <c r="A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</row>
    <row r="40" spans="1:57" x14ac:dyDescent="0.8">
      <c r="A40" s="4" t="s">
        <v>989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</row>
    <row r="41" spans="1:57" x14ac:dyDescent="0.8">
      <c r="A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</row>
    <row r="42" spans="1:57" x14ac:dyDescent="0.8">
      <c r="A42" s="4"/>
      <c r="B42" s="1" t="s">
        <v>988</v>
      </c>
      <c r="C42" s="1" t="s">
        <v>987</v>
      </c>
      <c r="D42" s="1" t="s">
        <v>986</v>
      </c>
      <c r="E42" s="1" t="s">
        <v>985</v>
      </c>
      <c r="F42" s="1" t="s">
        <v>0</v>
      </c>
      <c r="G42" s="1" t="s">
        <v>1</v>
      </c>
      <c r="H42" s="1" t="s">
        <v>2</v>
      </c>
      <c r="I42" s="1" t="s">
        <v>3</v>
      </c>
      <c r="J42" s="1" t="s">
        <v>4</v>
      </c>
      <c r="K42" s="1" t="s">
        <v>5</v>
      </c>
      <c r="L42" s="1" t="s">
        <v>6</v>
      </c>
      <c r="M42" s="1" t="s">
        <v>7</v>
      </c>
      <c r="N42" s="1" t="s">
        <v>8</v>
      </c>
      <c r="O42" s="1" t="s">
        <v>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</row>
    <row r="43" spans="1:57" x14ac:dyDescent="0.8">
      <c r="A43" s="4"/>
      <c r="B43" s="3" t="s">
        <v>972</v>
      </c>
      <c r="C43" s="3" t="s">
        <v>962</v>
      </c>
      <c r="D43" s="3" t="s">
        <v>984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</row>
    <row r="44" spans="1:57" x14ac:dyDescent="0.8">
      <c r="A44" s="4"/>
      <c r="B44" s="3" t="s">
        <v>972</v>
      </c>
      <c r="C44" s="3" t="s">
        <v>962</v>
      </c>
      <c r="D44" s="3" t="s">
        <v>983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</row>
    <row r="45" spans="1:57" x14ac:dyDescent="0.8">
      <c r="A45" s="4"/>
      <c r="B45" s="3" t="s">
        <v>972</v>
      </c>
      <c r="C45" s="3" t="s">
        <v>962</v>
      </c>
      <c r="D45" s="3" t="s">
        <v>982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</row>
    <row r="46" spans="1:57" x14ac:dyDescent="0.8">
      <c r="A46" s="4"/>
      <c r="B46" s="3" t="s">
        <v>972</v>
      </c>
      <c r="C46" s="3" t="s">
        <v>962</v>
      </c>
      <c r="D46" s="3" t="s">
        <v>975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</row>
    <row r="47" spans="1:57" x14ac:dyDescent="0.8">
      <c r="A47" s="4"/>
      <c r="B47" s="3" t="s">
        <v>972</v>
      </c>
      <c r="C47" s="3" t="s">
        <v>962</v>
      </c>
      <c r="D47" s="3" t="s">
        <v>981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</row>
    <row r="48" spans="1:57" x14ac:dyDescent="0.8">
      <c r="A48" s="4"/>
      <c r="B48" s="3" t="s">
        <v>972</v>
      </c>
      <c r="C48" s="3" t="s">
        <v>962</v>
      </c>
      <c r="D48" s="3" t="s">
        <v>980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</row>
    <row r="49" spans="2:15" s="4" customFormat="1" x14ac:dyDescent="0.8">
      <c r="B49" s="3" t="s">
        <v>972</v>
      </c>
      <c r="C49" s="3" t="s">
        <v>962</v>
      </c>
      <c r="D49" s="3" t="s">
        <v>979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2:15" s="4" customFormat="1" x14ac:dyDescent="0.8">
      <c r="B50" s="3" t="s">
        <v>972</v>
      </c>
      <c r="C50" s="3" t="s">
        <v>962</v>
      </c>
      <c r="D50" s="3" t="s">
        <v>978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2:15" s="4" customFormat="1" x14ac:dyDescent="0.8">
      <c r="B51" s="3" t="s">
        <v>972</v>
      </c>
      <c r="C51" s="3" t="s">
        <v>962</v>
      </c>
      <c r="D51" s="3" t="s">
        <v>977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2:15" s="4" customFormat="1" x14ac:dyDescent="0.8">
      <c r="B52" s="3" t="s">
        <v>972</v>
      </c>
      <c r="C52" s="3" t="s">
        <v>973</v>
      </c>
      <c r="D52" s="3" t="s">
        <v>975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2:15" s="4" customFormat="1" x14ac:dyDescent="0.8">
      <c r="B53" s="3" t="s">
        <v>972</v>
      </c>
      <c r="C53" s="3" t="s">
        <v>976</v>
      </c>
      <c r="D53" s="3" t="s">
        <v>975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2:15" s="4" customFormat="1" x14ac:dyDescent="0.8">
      <c r="B54" s="3" t="s">
        <v>972</v>
      </c>
      <c r="C54" s="3" t="s">
        <v>973</v>
      </c>
      <c r="D54" s="3" t="s">
        <v>974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2:15" s="4" customFormat="1" x14ac:dyDescent="0.8">
      <c r="B55" s="3" t="s">
        <v>972</v>
      </c>
      <c r="C55" s="3" t="s">
        <v>962</v>
      </c>
      <c r="D55" s="3" t="s">
        <v>961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2:15" s="4" customFormat="1" x14ac:dyDescent="0.8">
      <c r="B56" s="3" t="s">
        <v>972</v>
      </c>
      <c r="C56" s="3" t="s">
        <v>973</v>
      </c>
      <c r="D56" s="3" t="s">
        <v>961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2:15" s="4" customFormat="1" x14ac:dyDescent="0.8">
      <c r="B57" s="3" t="s">
        <v>972</v>
      </c>
      <c r="C57" s="3" t="s">
        <v>971</v>
      </c>
      <c r="D57" s="3" t="s">
        <v>971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2:15" s="4" customFormat="1" x14ac:dyDescent="0.8">
      <c r="B58" s="3" t="s">
        <v>968</v>
      </c>
      <c r="C58" s="3" t="s">
        <v>962</v>
      </c>
      <c r="D58" s="3" t="s">
        <v>970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2:15" s="4" customFormat="1" x14ac:dyDescent="0.8">
      <c r="B59" s="3" t="s">
        <v>968</v>
      </c>
      <c r="C59" s="3" t="s">
        <v>962</v>
      </c>
      <c r="D59" s="3" t="s">
        <v>969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2:15" s="4" customFormat="1" x14ac:dyDescent="0.8">
      <c r="B60" s="3" t="s">
        <v>968</v>
      </c>
      <c r="C60" s="3" t="s">
        <v>962</v>
      </c>
      <c r="D60" s="3" t="s">
        <v>967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2:15" s="4" customFormat="1" x14ac:dyDescent="0.8">
      <c r="B61" s="3" t="s">
        <v>963</v>
      </c>
      <c r="C61" s="3" t="s">
        <v>962</v>
      </c>
      <c r="D61" s="3" t="s">
        <v>966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2:15" s="4" customFormat="1" x14ac:dyDescent="0.8">
      <c r="B62" s="3" t="s">
        <v>963</v>
      </c>
      <c r="C62" s="3" t="s">
        <v>962</v>
      </c>
      <c r="D62" s="3" t="s">
        <v>965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2:15" s="4" customFormat="1" x14ac:dyDescent="0.8">
      <c r="B63" s="3" t="s">
        <v>963</v>
      </c>
      <c r="C63" s="3" t="s">
        <v>962</v>
      </c>
      <c r="D63" s="3" t="s">
        <v>964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2:15" s="4" customFormat="1" x14ac:dyDescent="0.8">
      <c r="B64" s="3" t="s">
        <v>963</v>
      </c>
      <c r="C64" s="3" t="s">
        <v>962</v>
      </c>
      <c r="D64" s="3" t="s">
        <v>961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87" x14ac:dyDescent="0.8">
      <c r="A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</row>
    <row r="66" spans="1:187" x14ac:dyDescent="0.8">
      <c r="A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</row>
    <row r="67" spans="1:187" x14ac:dyDescent="0.8">
      <c r="A67" s="4" t="s">
        <v>960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</row>
    <row r="68" spans="1:187" x14ac:dyDescent="0.8">
      <c r="A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</row>
    <row r="69" spans="1:187" x14ac:dyDescent="0.8">
      <c r="A69" s="4" t="s">
        <v>40</v>
      </c>
      <c r="B69" s="4" t="s">
        <v>41</v>
      </c>
      <c r="C69" s="4" t="s">
        <v>42</v>
      </c>
      <c r="D69" s="4" t="s">
        <v>43</v>
      </c>
      <c r="E69" s="4" t="s">
        <v>44</v>
      </c>
      <c r="F69" s="4" t="s">
        <v>45</v>
      </c>
      <c r="G69" s="4" t="s">
        <v>46</v>
      </c>
      <c r="H69" s="4" t="s">
        <v>47</v>
      </c>
      <c r="I69" s="4" t="s">
        <v>48</v>
      </c>
      <c r="J69" s="4" t="s">
        <v>49</v>
      </c>
      <c r="K69" s="4" t="s">
        <v>50</v>
      </c>
      <c r="L69" s="4" t="s">
        <v>51</v>
      </c>
      <c r="M69" s="4" t="s">
        <v>52</v>
      </c>
      <c r="N69" s="4" t="s">
        <v>53</v>
      </c>
      <c r="O69" s="4" t="s">
        <v>54</v>
      </c>
      <c r="P69" s="4" t="s">
        <v>55</v>
      </c>
      <c r="Q69" s="4" t="s">
        <v>56</v>
      </c>
      <c r="R69" s="4" t="s">
        <v>57</v>
      </c>
      <c r="S69" s="4" t="s">
        <v>58</v>
      </c>
      <c r="T69" s="4" t="s">
        <v>59</v>
      </c>
      <c r="U69" s="4" t="s">
        <v>60</v>
      </c>
      <c r="V69" s="4" t="s">
        <v>61</v>
      </c>
      <c r="W69" s="4" t="s">
        <v>62</v>
      </c>
      <c r="X69" s="4" t="s">
        <v>63</v>
      </c>
      <c r="Y69" s="4" t="s">
        <v>64</v>
      </c>
      <c r="Z69" s="4" t="s">
        <v>65</v>
      </c>
      <c r="AA69" s="4" t="s">
        <v>66</v>
      </c>
      <c r="AB69" s="4" t="s">
        <v>67</v>
      </c>
      <c r="AC69" s="4" t="s">
        <v>68</v>
      </c>
      <c r="AD69" s="4" t="s">
        <v>69</v>
      </c>
      <c r="AE69" s="4" t="s">
        <v>70</v>
      </c>
      <c r="AF69" s="4" t="s">
        <v>71</v>
      </c>
      <c r="AG69" s="4" t="s">
        <v>72</v>
      </c>
      <c r="AH69" s="4" t="s">
        <v>73</v>
      </c>
      <c r="AI69" s="4" t="s">
        <v>74</v>
      </c>
      <c r="AJ69" s="4" t="s">
        <v>75</v>
      </c>
      <c r="AK69" s="4" t="s">
        <v>76</v>
      </c>
      <c r="AL69" s="4" t="s">
        <v>77</v>
      </c>
      <c r="AM69" s="4" t="s">
        <v>78</v>
      </c>
      <c r="AN69" s="4" t="s">
        <v>79</v>
      </c>
      <c r="AO69" s="4" t="s">
        <v>80</v>
      </c>
      <c r="AP69" s="4" t="s">
        <v>81</v>
      </c>
      <c r="AQ69" s="4" t="s">
        <v>82</v>
      </c>
      <c r="AR69" s="4" t="s">
        <v>83</v>
      </c>
      <c r="AS69" s="4" t="s">
        <v>84</v>
      </c>
      <c r="AT69" s="4" t="s">
        <v>85</v>
      </c>
      <c r="AU69" s="4" t="s">
        <v>86</v>
      </c>
      <c r="AV69" s="4" t="s">
        <v>87</v>
      </c>
      <c r="AW69" s="4" t="s">
        <v>88</v>
      </c>
      <c r="AX69" s="4" t="s">
        <v>89</v>
      </c>
      <c r="AY69" s="4" t="s">
        <v>90</v>
      </c>
      <c r="AZ69" s="4" t="s">
        <v>91</v>
      </c>
      <c r="BA69" s="4" t="s">
        <v>92</v>
      </c>
      <c r="BB69" s="4" t="s">
        <v>93</v>
      </c>
      <c r="BC69" s="4" t="s">
        <v>94</v>
      </c>
      <c r="BD69" s="4" t="s">
        <v>95</v>
      </c>
      <c r="BE69" s="4" t="s">
        <v>96</v>
      </c>
    </row>
    <row r="70" spans="1:187" x14ac:dyDescent="0.8">
      <c r="A70" s="32" t="s">
        <v>945</v>
      </c>
      <c r="B70" s="28" t="s">
        <v>945</v>
      </c>
      <c r="C70" s="28" t="s">
        <v>947</v>
      </c>
      <c r="D70" s="28" t="s">
        <v>946</v>
      </c>
      <c r="E70" s="31">
        <v>55.875</v>
      </c>
      <c r="F70" s="30">
        <v>1</v>
      </c>
      <c r="G70" s="30">
        <v>0</v>
      </c>
      <c r="H70" s="29">
        <v>905.17499999999995</v>
      </c>
      <c r="I70" s="29">
        <v>105.78903149999999</v>
      </c>
      <c r="J70" s="29">
        <v>1140.0352814999999</v>
      </c>
      <c r="K70" s="29">
        <v>129.07124999999999</v>
      </c>
      <c r="L70" s="29">
        <v>0</v>
      </c>
      <c r="M70" s="29">
        <v>2.3299875000000001E-6</v>
      </c>
      <c r="N70" s="29">
        <v>2.3470541415937501E-6</v>
      </c>
      <c r="O70" s="29">
        <v>4.6773168259687503E-6</v>
      </c>
      <c r="P70" s="29">
        <v>2.7518437500000002E-10</v>
      </c>
      <c r="Q70" s="29">
        <v>0</v>
      </c>
      <c r="R70" s="29">
        <v>2.3970375000000002</v>
      </c>
      <c r="S70" s="29">
        <v>0.42807329362500007</v>
      </c>
      <c r="T70" s="29">
        <v>2.8584290561249999</v>
      </c>
      <c r="U70" s="29">
        <v>3.3318262499999994E-2</v>
      </c>
      <c r="V70" s="29">
        <v>0</v>
      </c>
      <c r="W70" s="29">
        <v>0.60903750000000001</v>
      </c>
      <c r="X70" s="29">
        <v>9.2398408949999983E-2</v>
      </c>
      <c r="Y70" s="29">
        <v>0.83927506395000007</v>
      </c>
      <c r="Z70" s="29">
        <v>0.13783915499999999</v>
      </c>
      <c r="AA70" s="29">
        <v>0</v>
      </c>
      <c r="AB70" s="29">
        <v>0.18774000000000002</v>
      </c>
      <c r="AC70" s="29">
        <v>3.5128109625000001E-2</v>
      </c>
      <c r="AD70" s="29">
        <v>0.25627577212500002</v>
      </c>
      <c r="AE70" s="29">
        <v>3.3407662500000004E-2</v>
      </c>
      <c r="AF70" s="29">
        <v>0</v>
      </c>
      <c r="AG70" s="29">
        <v>4.1794500000000002E-4</v>
      </c>
      <c r="AH70" s="29">
        <v>4.8274128746249995E-5</v>
      </c>
      <c r="AI70" s="29">
        <v>4.6770199537125005E-4</v>
      </c>
      <c r="AJ70" s="29">
        <v>1.482866625E-6</v>
      </c>
      <c r="AK70" s="29">
        <v>0</v>
      </c>
      <c r="AL70" s="29">
        <v>9387</v>
      </c>
      <c r="AM70" s="29">
        <v>1035.4084499999999</v>
      </c>
      <c r="AN70" s="29">
        <v>10522.98345</v>
      </c>
      <c r="AO70" s="29">
        <v>100.575</v>
      </c>
      <c r="AP70" s="29">
        <v>0</v>
      </c>
      <c r="AQ70" s="29">
        <v>15981.367499999998</v>
      </c>
      <c r="AR70" s="29">
        <v>1639.1904592499998</v>
      </c>
      <c r="AS70" s="29">
        <v>17731.19045925</v>
      </c>
      <c r="AT70" s="29">
        <v>110.63250000000001</v>
      </c>
      <c r="AU70" s="29">
        <v>0</v>
      </c>
      <c r="AV70" s="29">
        <v>10187.129999999999</v>
      </c>
      <c r="AW70" s="29">
        <v>1113.6278625</v>
      </c>
      <c r="AX70" s="29">
        <v>11405.2441125</v>
      </c>
      <c r="AY70" s="29">
        <v>104.48625000000001</v>
      </c>
      <c r="AZ70" s="29">
        <v>0</v>
      </c>
      <c r="BA70" s="29">
        <v>5794.2375000000002</v>
      </c>
      <c r="BB70" s="29">
        <v>525.56259675000001</v>
      </c>
      <c r="BC70" s="29">
        <v>6325.94634675</v>
      </c>
      <c r="BD70" s="29">
        <v>6.1462500000000002</v>
      </c>
      <c r="BE70" s="29">
        <v>0</v>
      </c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</row>
    <row r="71" spans="1:187" x14ac:dyDescent="0.8">
      <c r="A71" s="32" t="s">
        <v>945</v>
      </c>
      <c r="B71" s="28" t="s">
        <v>945</v>
      </c>
      <c r="C71" s="28" t="s">
        <v>957</v>
      </c>
      <c r="D71" s="28" t="s">
        <v>956</v>
      </c>
      <c r="E71" s="31">
        <v>79.80000000000004</v>
      </c>
      <c r="F71" s="30">
        <v>0</v>
      </c>
      <c r="G71" s="30">
        <v>0</v>
      </c>
      <c r="H71" s="29">
        <v>20.217680000000009</v>
      </c>
      <c r="I71" s="29">
        <v>8.1943615950000055</v>
      </c>
      <c r="J71" s="29">
        <v>0</v>
      </c>
      <c r="K71" s="29">
        <v>13.553400000000007</v>
      </c>
      <c r="L71" s="29">
        <v>-9.5357500000000067E-2</v>
      </c>
      <c r="M71" s="29">
        <v>1.6240000000000009E-6</v>
      </c>
      <c r="N71" s="29">
        <v>1.1555283369015057E-6</v>
      </c>
      <c r="O71" s="29">
        <v>0</v>
      </c>
      <c r="P71" s="29">
        <v>1.8449666666666676E-6</v>
      </c>
      <c r="Q71" s="29">
        <v>-1.685600000000001E-15</v>
      </c>
      <c r="R71" s="29">
        <v>0.13888000000000006</v>
      </c>
      <c r="S71" s="29">
        <v>3.2393690252000014E-2</v>
      </c>
      <c r="T71" s="29">
        <v>0</v>
      </c>
      <c r="U71" s="29">
        <v>7.1182533333333367E-2</v>
      </c>
      <c r="V71" s="29">
        <v>-1.5386000000000009E-2</v>
      </c>
      <c r="W71" s="29">
        <v>4.4240000000000022E-2</v>
      </c>
      <c r="X71" s="29">
        <v>1.5374189313000011E-2</v>
      </c>
      <c r="Y71" s="29">
        <v>0</v>
      </c>
      <c r="Z71" s="29">
        <v>0.22316000000000011</v>
      </c>
      <c r="AA71" s="29">
        <v>-3.1850000000000016E-3</v>
      </c>
      <c r="AB71" s="29">
        <v>1.1676000000000006E-2</v>
      </c>
      <c r="AC71" s="29">
        <v>3.3217090354000015E-3</v>
      </c>
      <c r="AD71" s="29">
        <v>0</v>
      </c>
      <c r="AE71" s="29">
        <v>8.3674266666666722E-3</v>
      </c>
      <c r="AF71" s="29">
        <v>-8.6730000000000054E-3</v>
      </c>
      <c r="AG71" s="29">
        <v>2.6600000000000012E-4</v>
      </c>
      <c r="AH71" s="29">
        <v>2.5999016982400013E-5</v>
      </c>
      <c r="AI71" s="29">
        <v>0</v>
      </c>
      <c r="AJ71" s="29">
        <v>1.2061933333333341E-5</v>
      </c>
      <c r="AK71" s="29">
        <v>-4.2385000000000024E-7</v>
      </c>
      <c r="AL71" s="29">
        <v>424.20000000000022</v>
      </c>
      <c r="AM71" s="29">
        <v>110.84275671000005</v>
      </c>
      <c r="AN71" s="29">
        <v>0</v>
      </c>
      <c r="AO71" s="29">
        <v>150.8453333333334</v>
      </c>
      <c r="AP71" s="29">
        <v>-11.221000000000005</v>
      </c>
      <c r="AQ71" s="29">
        <v>2342.2000000000012</v>
      </c>
      <c r="AR71" s="29">
        <v>195.39686233550009</v>
      </c>
      <c r="AS71" s="29">
        <v>0</v>
      </c>
      <c r="AT71" s="29">
        <v>152.75503133333339</v>
      </c>
      <c r="AU71" s="29">
        <v>-63.430500000000038</v>
      </c>
      <c r="AV71" s="29">
        <v>424.20000000000022</v>
      </c>
      <c r="AW71" s="29">
        <v>112.31360966000005</v>
      </c>
      <c r="AX71" s="29">
        <v>0</v>
      </c>
      <c r="AY71" s="29">
        <v>151.6433333333334</v>
      </c>
      <c r="AZ71" s="29">
        <v>-11.245500000000005</v>
      </c>
      <c r="BA71" s="29">
        <v>1918.0000000000011</v>
      </c>
      <c r="BB71" s="29">
        <v>83.083252675500049</v>
      </c>
      <c r="BC71" s="29">
        <v>0</v>
      </c>
      <c r="BD71" s="29">
        <v>1.1116980000000005</v>
      </c>
      <c r="BE71" s="29">
        <v>-52.185000000000031</v>
      </c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</row>
    <row r="72" spans="1:187" x14ac:dyDescent="0.8">
      <c r="A72" s="32" t="s">
        <v>945</v>
      </c>
      <c r="B72" s="28" t="s">
        <v>945</v>
      </c>
      <c r="C72" s="28" t="s">
        <v>953</v>
      </c>
      <c r="D72" s="28" t="s">
        <v>952</v>
      </c>
      <c r="E72" s="31">
        <v>177.75</v>
      </c>
      <c r="F72" s="30">
        <v>0</v>
      </c>
      <c r="G72" s="30">
        <v>0</v>
      </c>
      <c r="H72" s="29">
        <v>1264.9473305084746</v>
      </c>
      <c r="I72" s="29">
        <v>543.64187024346779</v>
      </c>
      <c r="J72" s="29">
        <v>0</v>
      </c>
      <c r="K72" s="29">
        <v>42.28642372881356</v>
      </c>
      <c r="L72" s="29">
        <v>-59.62733571095098</v>
      </c>
      <c r="M72" s="29">
        <v>2.3512709745762712E-5</v>
      </c>
      <c r="N72" s="29">
        <v>2.4477874536425969E-5</v>
      </c>
      <c r="O72" s="29">
        <v>0</v>
      </c>
      <c r="P72" s="29">
        <v>3.5360199152542366E-6</v>
      </c>
      <c r="Q72" s="29">
        <v>-1.5099265905966094E-6</v>
      </c>
      <c r="R72" s="29">
        <v>4.2104154661016944</v>
      </c>
      <c r="S72" s="29">
        <v>2.4060482721696017</v>
      </c>
      <c r="T72" s="29">
        <v>0</v>
      </c>
      <c r="U72" s="29">
        <v>0.17133292372881354</v>
      </c>
      <c r="V72" s="29">
        <v>-0.23653093130634575</v>
      </c>
      <c r="W72" s="29">
        <v>0.96238067796610172</v>
      </c>
      <c r="X72" s="29">
        <v>0.43846092159726274</v>
      </c>
      <c r="Y72" s="29">
        <v>0</v>
      </c>
      <c r="Z72" s="29">
        <v>4.3015499999999998E-2</v>
      </c>
      <c r="AA72" s="29">
        <v>-4.8369565866535943E-2</v>
      </c>
      <c r="AB72" s="29">
        <v>0.19502790254237284</v>
      </c>
      <c r="AC72" s="29">
        <v>0.15388060080676397</v>
      </c>
      <c r="AD72" s="29">
        <v>0</v>
      </c>
      <c r="AE72" s="29">
        <v>1.0553379025423729E-2</v>
      </c>
      <c r="AF72" s="29">
        <v>-1.1572848965128852E-2</v>
      </c>
      <c r="AG72" s="29">
        <v>7.7099815677966104E-4</v>
      </c>
      <c r="AH72" s="29">
        <v>6.342872990031163E-4</v>
      </c>
      <c r="AI72" s="29">
        <v>0</v>
      </c>
      <c r="AJ72" s="29">
        <v>1.7242653813559321E-4</v>
      </c>
      <c r="AK72" s="29">
        <v>-3.6518428554790632E-5</v>
      </c>
      <c r="AL72" s="29">
        <v>11282.455296610169</v>
      </c>
      <c r="AM72" s="29">
        <v>6552.2191202409085</v>
      </c>
      <c r="AN72" s="29">
        <v>0</v>
      </c>
      <c r="AO72" s="29">
        <v>610.601377118644</v>
      </c>
      <c r="AP72" s="29">
        <v>-546.97501211966187</v>
      </c>
      <c r="AQ72" s="29">
        <v>16258.400847457626</v>
      </c>
      <c r="AR72" s="29">
        <v>7183.3550535293352</v>
      </c>
      <c r="AS72" s="29">
        <v>0</v>
      </c>
      <c r="AT72" s="29">
        <v>643.48271694915263</v>
      </c>
      <c r="AU72" s="29">
        <v>-773.11204313484473</v>
      </c>
      <c r="AV72" s="29">
        <v>5668.5680084745763</v>
      </c>
      <c r="AW72" s="29">
        <v>5426.6329476198343</v>
      </c>
      <c r="AX72" s="29">
        <v>0</v>
      </c>
      <c r="AY72" s="29">
        <v>636.11904661016945</v>
      </c>
      <c r="AZ72" s="29">
        <v>-295.80762851586343</v>
      </c>
      <c r="BA72" s="29">
        <v>10589.832838983051</v>
      </c>
      <c r="BB72" s="29">
        <v>1756.7221059095016</v>
      </c>
      <c r="BC72" s="29">
        <v>0</v>
      </c>
      <c r="BD72" s="29">
        <v>7.3636703389830496</v>
      </c>
      <c r="BE72" s="29">
        <v>-477.3044146189813</v>
      </c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</row>
    <row r="73" spans="1:187" x14ac:dyDescent="0.8">
      <c r="A73" s="32" t="s">
        <v>945</v>
      </c>
      <c r="B73" s="28" t="s">
        <v>945</v>
      </c>
      <c r="C73" s="28" t="s">
        <v>579</v>
      </c>
      <c r="D73" s="28" t="s">
        <v>580</v>
      </c>
      <c r="E73" s="31">
        <v>98</v>
      </c>
      <c r="F73" s="30">
        <v>0</v>
      </c>
      <c r="G73" s="30">
        <v>0</v>
      </c>
      <c r="H73" s="29">
        <v>591.49645977011494</v>
      </c>
      <c r="I73" s="29">
        <v>284.1220479400198</v>
      </c>
      <c r="J73" s="29">
        <v>0</v>
      </c>
      <c r="K73" s="29">
        <v>16.785710344827589</v>
      </c>
      <c r="L73" s="29">
        <v>-28.108542783218176</v>
      </c>
      <c r="M73" s="29">
        <v>9.2221491954022983E-6</v>
      </c>
      <c r="N73" s="29">
        <v>1.2907402831468454E-5</v>
      </c>
      <c r="O73" s="29">
        <v>0</v>
      </c>
      <c r="P73" s="29">
        <v>1.4088006896551726E-6</v>
      </c>
      <c r="Q73" s="29">
        <v>-6.6412051632280342E-7</v>
      </c>
      <c r="R73" s="29">
        <v>1.7585029885057475</v>
      </c>
      <c r="S73" s="29">
        <v>1.2479013018943701</v>
      </c>
      <c r="T73" s="29">
        <v>0</v>
      </c>
      <c r="U73" s="29">
        <v>6.8042075862068965E-2</v>
      </c>
      <c r="V73" s="29">
        <v>-0.10507974594556263</v>
      </c>
      <c r="W73" s="29">
        <v>0.41264871264367819</v>
      </c>
      <c r="X73" s="29">
        <v>0.22495823784948749</v>
      </c>
      <c r="Y73" s="29">
        <v>0</v>
      </c>
      <c r="Z73" s="29">
        <v>1.7085455172413794E-2</v>
      </c>
      <c r="AA73" s="29">
        <v>-2.1360295670034519E-2</v>
      </c>
      <c r="AB73" s="29">
        <v>8.6026765517241394E-2</v>
      </c>
      <c r="AC73" s="29">
        <v>8.165463067566979E-2</v>
      </c>
      <c r="AD73" s="29">
        <v>0</v>
      </c>
      <c r="AE73" s="29">
        <v>4.1864360919540234E-3</v>
      </c>
      <c r="AF73" s="29">
        <v>-5.4130674489552624E-3</v>
      </c>
      <c r="AG73" s="29">
        <v>3.0773802298850579E-4</v>
      </c>
      <c r="AH73" s="29">
        <v>3.2939250926539143E-4</v>
      </c>
      <c r="AI73" s="29">
        <v>0</v>
      </c>
      <c r="AJ73" s="29">
        <v>6.8441735632183916E-5</v>
      </c>
      <c r="AK73" s="29">
        <v>-1.4853578837414838E-5</v>
      </c>
      <c r="AL73" s="29">
        <v>5395.4068965517245</v>
      </c>
      <c r="AM73" s="29">
        <v>3479.8482429963228</v>
      </c>
      <c r="AN73" s="29">
        <v>0</v>
      </c>
      <c r="AO73" s="29">
        <v>241.79416091954025</v>
      </c>
      <c r="AP73" s="29">
        <v>-264.44126156663356</v>
      </c>
      <c r="AQ73" s="29">
        <v>7073.9779310344838</v>
      </c>
      <c r="AR73" s="29">
        <v>3688.9307322978198</v>
      </c>
      <c r="AS73" s="29">
        <v>0</v>
      </c>
      <c r="AT73" s="29">
        <v>254.71316298850579</v>
      </c>
      <c r="AU73" s="29">
        <v>-341.20063834480294</v>
      </c>
      <c r="AV73" s="29">
        <v>2987.4567816091953</v>
      </c>
      <c r="AW73" s="29">
        <v>2949.4398139811024</v>
      </c>
      <c r="AX73" s="29">
        <v>0</v>
      </c>
      <c r="AY73" s="29">
        <v>251.78565517241384</v>
      </c>
      <c r="AZ73" s="29">
        <v>-156.8871032859538</v>
      </c>
      <c r="BA73" s="29">
        <v>4086.5211494252876</v>
      </c>
      <c r="BB73" s="29">
        <v>739.49091831671774</v>
      </c>
      <c r="BC73" s="29">
        <v>0</v>
      </c>
      <c r="BD73" s="29">
        <v>2.9275078160919543</v>
      </c>
      <c r="BE73" s="29">
        <v>-184.31353505884911</v>
      </c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</row>
    <row r="74" spans="1:187" x14ac:dyDescent="0.8">
      <c r="A74" s="32" t="s">
        <v>945</v>
      </c>
      <c r="B74" s="28" t="s">
        <v>945</v>
      </c>
      <c r="C74" s="28" t="s">
        <v>162</v>
      </c>
      <c r="D74" s="28" t="s">
        <v>163</v>
      </c>
      <c r="E74" s="31">
        <v>600.00000000000034</v>
      </c>
      <c r="F74" s="30">
        <v>0</v>
      </c>
      <c r="G74" s="30">
        <v>0</v>
      </c>
      <c r="H74" s="29">
        <v>732.00000000000045</v>
      </c>
      <c r="I74" s="29">
        <v>63.420000000000037</v>
      </c>
      <c r="J74" s="29">
        <v>0</v>
      </c>
      <c r="K74" s="29">
        <v>5.2560000000000029</v>
      </c>
      <c r="L74" s="29">
        <v>0</v>
      </c>
      <c r="M74" s="29">
        <v>5.808000000000004E-5</v>
      </c>
      <c r="N74" s="29">
        <v>1.0180800000000006E-5</v>
      </c>
      <c r="O74" s="29">
        <v>0</v>
      </c>
      <c r="P74" s="29">
        <v>1.4520000000000009E-6</v>
      </c>
      <c r="Q74" s="29">
        <v>0</v>
      </c>
      <c r="R74" s="29">
        <v>7.020000000000004</v>
      </c>
      <c r="S74" s="29">
        <v>0.92220000000000046</v>
      </c>
      <c r="T74" s="29">
        <v>0</v>
      </c>
      <c r="U74" s="29">
        <v>3.3420000000000019E-2</v>
      </c>
      <c r="V74" s="29">
        <v>0</v>
      </c>
      <c r="W74" s="29">
        <v>0.77400000000000035</v>
      </c>
      <c r="X74" s="29">
        <v>0.11874000000000005</v>
      </c>
      <c r="Y74" s="29">
        <v>0</v>
      </c>
      <c r="Z74" s="29">
        <v>8.8200000000000049E-3</v>
      </c>
      <c r="AA74" s="29">
        <v>0</v>
      </c>
      <c r="AB74" s="29">
        <v>0.41640000000000021</v>
      </c>
      <c r="AC74" s="29">
        <v>4.1640000000000019E-3</v>
      </c>
      <c r="AD74" s="29">
        <v>0</v>
      </c>
      <c r="AE74" s="29">
        <v>4.9920000000000025E-3</v>
      </c>
      <c r="AF74" s="29">
        <v>0</v>
      </c>
      <c r="AG74" s="29">
        <v>3.0240000000000019E-3</v>
      </c>
      <c r="AH74" s="29">
        <v>7.2480000000000038E-5</v>
      </c>
      <c r="AI74" s="29">
        <v>0</v>
      </c>
      <c r="AJ74" s="29">
        <v>1.0980000000000005E-5</v>
      </c>
      <c r="AK74" s="29">
        <v>0</v>
      </c>
      <c r="AL74" s="29">
        <v>8100.0000000000045</v>
      </c>
      <c r="AM74" s="29">
        <v>885.00000000000057</v>
      </c>
      <c r="AN74" s="29">
        <v>0</v>
      </c>
      <c r="AO74" s="29">
        <v>121.80000000000008</v>
      </c>
      <c r="AP74" s="29">
        <v>0</v>
      </c>
      <c r="AQ74" s="29">
        <v>8770.8000000000047</v>
      </c>
      <c r="AR74" s="29">
        <v>931.30800000000045</v>
      </c>
      <c r="AS74" s="29">
        <v>0</v>
      </c>
      <c r="AT74" s="29">
        <v>127.00200000000007</v>
      </c>
      <c r="AU74" s="29">
        <v>0</v>
      </c>
      <c r="AV74" s="29">
        <v>8340.0000000000055</v>
      </c>
      <c r="AW74" s="29">
        <v>911.40000000000043</v>
      </c>
      <c r="AX74" s="29">
        <v>0</v>
      </c>
      <c r="AY74" s="29">
        <v>123.60000000000007</v>
      </c>
      <c r="AZ74" s="29">
        <v>0</v>
      </c>
      <c r="BA74" s="29">
        <v>430.80000000000024</v>
      </c>
      <c r="BB74" s="29">
        <v>19.908000000000012</v>
      </c>
      <c r="BC74" s="29">
        <v>0</v>
      </c>
      <c r="BD74" s="29">
        <v>3.4020000000000019</v>
      </c>
      <c r="BE74" s="29">
        <v>0</v>
      </c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28"/>
      <c r="GD74" s="28"/>
      <c r="GE74" s="28"/>
    </row>
    <row r="75" spans="1:187" x14ac:dyDescent="0.8">
      <c r="A75" s="32" t="s">
        <v>945</v>
      </c>
      <c r="B75" s="28" t="s">
        <v>945</v>
      </c>
      <c r="C75" s="28" t="s">
        <v>124</v>
      </c>
      <c r="D75" s="28" t="s">
        <v>125</v>
      </c>
      <c r="E75" s="31">
        <v>72.09</v>
      </c>
      <c r="F75" s="30">
        <v>0</v>
      </c>
      <c r="G75" s="30">
        <v>0</v>
      </c>
      <c r="H75" s="29">
        <v>69.206400000000002</v>
      </c>
      <c r="I75" s="29">
        <v>10.55505735</v>
      </c>
      <c r="J75" s="29">
        <v>0</v>
      </c>
      <c r="K75" s="29">
        <v>0.59978880000000001</v>
      </c>
      <c r="L75" s="29">
        <v>-3.4603200000000003</v>
      </c>
      <c r="M75" s="29">
        <v>1.15344E-11</v>
      </c>
      <c r="N75" s="29">
        <v>3.2997323159999999E-8</v>
      </c>
      <c r="O75" s="29">
        <v>0</v>
      </c>
      <c r="P75" s="29">
        <v>1.65807E-7</v>
      </c>
      <c r="Q75" s="29">
        <v>-5.7672000000000009E-13</v>
      </c>
      <c r="R75" s="29">
        <v>0.29124360000000005</v>
      </c>
      <c r="S75" s="29">
        <v>4.4415261764999998E-2</v>
      </c>
      <c r="T75" s="29">
        <v>0</v>
      </c>
      <c r="U75" s="29">
        <v>3.813561E-3</v>
      </c>
      <c r="V75" s="29">
        <v>-1.4562180000000003E-2</v>
      </c>
      <c r="W75" s="29">
        <v>6.0483510000000004E-2</v>
      </c>
      <c r="X75" s="29">
        <v>9.2350173600000002E-3</v>
      </c>
      <c r="Y75" s="29">
        <v>0</v>
      </c>
      <c r="Z75" s="29">
        <v>1.0092600000000001E-3</v>
      </c>
      <c r="AA75" s="29">
        <v>-3.0241755000000002E-3</v>
      </c>
      <c r="AB75" s="29">
        <v>2.3933880000000001E-2</v>
      </c>
      <c r="AC75" s="29">
        <v>3.6707471054999996E-3</v>
      </c>
      <c r="AD75" s="29">
        <v>0</v>
      </c>
      <c r="AE75" s="29">
        <v>5.6951100000000008E-4</v>
      </c>
      <c r="AF75" s="29">
        <v>-1.1966940000000001E-3</v>
      </c>
      <c r="AG75" s="29">
        <v>2.4798960000000002E-5</v>
      </c>
      <c r="AH75" s="29">
        <v>4.1070033450000004E-6</v>
      </c>
      <c r="AI75" s="29">
        <v>0</v>
      </c>
      <c r="AJ75" s="29">
        <v>1.2543660000000001E-6</v>
      </c>
      <c r="AK75" s="29">
        <v>-1.2399480000000002E-6</v>
      </c>
      <c r="AL75" s="29">
        <v>1045.3050000000001</v>
      </c>
      <c r="AM75" s="29">
        <v>159.53985585000001</v>
      </c>
      <c r="AN75" s="29">
        <v>0</v>
      </c>
      <c r="AO75" s="29">
        <v>13.91337</v>
      </c>
      <c r="AP75" s="29">
        <v>-52.265250000000009</v>
      </c>
      <c r="AQ75" s="29">
        <v>1726.5554999999999</v>
      </c>
      <c r="AR75" s="29">
        <v>261.81796147199998</v>
      </c>
      <c r="AS75" s="29">
        <v>0</v>
      </c>
      <c r="AT75" s="29">
        <v>14.518205100000001</v>
      </c>
      <c r="AU75" s="29">
        <v>-86.327775000000003</v>
      </c>
      <c r="AV75" s="29">
        <v>1059.723</v>
      </c>
      <c r="AW75" s="29">
        <v>161.75229794999998</v>
      </c>
      <c r="AX75" s="29">
        <v>0</v>
      </c>
      <c r="AY75" s="29">
        <v>14.129640000000002</v>
      </c>
      <c r="AZ75" s="29">
        <v>-52.986150000000002</v>
      </c>
      <c r="BA75" s="29">
        <v>666.83249999999998</v>
      </c>
      <c r="BB75" s="29">
        <v>100.06566352199999</v>
      </c>
      <c r="BC75" s="29">
        <v>0</v>
      </c>
      <c r="BD75" s="29">
        <v>0.3885651</v>
      </c>
      <c r="BE75" s="29">
        <v>-33.341625000000001</v>
      </c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</row>
    <row r="76" spans="1:187" x14ac:dyDescent="0.8">
      <c r="A76" s="32" t="s">
        <v>945</v>
      </c>
      <c r="B76" s="28" t="s">
        <v>945</v>
      </c>
      <c r="C76" s="28" t="s">
        <v>332</v>
      </c>
      <c r="D76" s="28" t="s">
        <v>333</v>
      </c>
      <c r="E76" s="31">
        <v>76.313571428571436</v>
      </c>
      <c r="F76" s="30">
        <v>0</v>
      </c>
      <c r="G76" s="30">
        <v>0</v>
      </c>
      <c r="H76" s="29">
        <v>73.261028571428582</v>
      </c>
      <c r="I76" s="29">
        <v>11.173451560714286</v>
      </c>
      <c r="J76" s="29">
        <v>0</v>
      </c>
      <c r="K76" s="29">
        <v>0.6349289142857143</v>
      </c>
      <c r="L76" s="29">
        <v>-3.6630514285714288</v>
      </c>
      <c r="M76" s="29">
        <v>1.221017142857143E-11</v>
      </c>
      <c r="N76" s="29">
        <v>3.4930553168571432E-8</v>
      </c>
      <c r="O76" s="29">
        <v>0</v>
      </c>
      <c r="P76" s="29">
        <v>1.7552121428571431E-7</v>
      </c>
      <c r="Q76" s="29">
        <v>-6.1050857142857155E-13</v>
      </c>
      <c r="R76" s="29">
        <v>0.3083068285714286</v>
      </c>
      <c r="S76" s="29">
        <v>4.7017440022500002E-2</v>
      </c>
      <c r="T76" s="29">
        <v>0</v>
      </c>
      <c r="U76" s="29">
        <v>4.0369879285714286E-3</v>
      </c>
      <c r="V76" s="29">
        <v>-1.5415341428571433E-2</v>
      </c>
      <c r="W76" s="29">
        <v>6.4027086428571439E-2</v>
      </c>
      <c r="X76" s="29">
        <v>9.7760737542857152E-3</v>
      </c>
      <c r="Y76" s="29">
        <v>0</v>
      </c>
      <c r="Z76" s="29">
        <v>1.06839E-3</v>
      </c>
      <c r="AA76" s="29">
        <v>-3.2013543214285721E-3</v>
      </c>
      <c r="AB76" s="29">
        <v>2.5336105714285715E-2</v>
      </c>
      <c r="AC76" s="29">
        <v>3.8858069278928571E-3</v>
      </c>
      <c r="AD76" s="29">
        <v>0</v>
      </c>
      <c r="AE76" s="29">
        <v>6.0287721428571443E-4</v>
      </c>
      <c r="AF76" s="29">
        <v>-1.2668052857142858E-3</v>
      </c>
      <c r="AG76" s="29">
        <v>2.6251868571428573E-5</v>
      </c>
      <c r="AH76" s="29">
        <v>4.3476223210714291E-6</v>
      </c>
      <c r="AI76" s="29">
        <v>0</v>
      </c>
      <c r="AJ76" s="29">
        <v>1.3278561428571431E-6</v>
      </c>
      <c r="AK76" s="29">
        <v>-1.3125934285714288E-6</v>
      </c>
      <c r="AL76" s="29">
        <v>1106.5467857142858</v>
      </c>
      <c r="AM76" s="29">
        <v>168.88689395357144</v>
      </c>
      <c r="AN76" s="29">
        <v>0</v>
      </c>
      <c r="AO76" s="29">
        <v>14.728519285714288</v>
      </c>
      <c r="AP76" s="29">
        <v>-55.327339285714295</v>
      </c>
      <c r="AQ76" s="29">
        <v>1827.7100357142858</v>
      </c>
      <c r="AR76" s="29">
        <v>277.15721603657147</v>
      </c>
      <c r="AS76" s="29">
        <v>0</v>
      </c>
      <c r="AT76" s="29">
        <v>15.368790150000002</v>
      </c>
      <c r="AU76" s="29">
        <v>-91.385501785714297</v>
      </c>
      <c r="AV76" s="29">
        <v>1121.8095000000001</v>
      </c>
      <c r="AW76" s="29">
        <v>171.22895746071427</v>
      </c>
      <c r="AX76" s="29">
        <v>0</v>
      </c>
      <c r="AY76" s="29">
        <v>14.957460000000003</v>
      </c>
      <c r="AZ76" s="29">
        <v>-56.090475000000005</v>
      </c>
      <c r="BA76" s="29">
        <v>705.90053571428575</v>
      </c>
      <c r="BB76" s="29">
        <v>105.92825857585714</v>
      </c>
      <c r="BC76" s="29">
        <v>0</v>
      </c>
      <c r="BD76" s="29">
        <v>0.41133015000000001</v>
      </c>
      <c r="BE76" s="29">
        <v>-35.295026785714292</v>
      </c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  <c r="FS76" s="28"/>
      <c r="FT76" s="28"/>
      <c r="FU76" s="28"/>
      <c r="FV76" s="28"/>
      <c r="FW76" s="28"/>
      <c r="FX76" s="28"/>
      <c r="FY76" s="28"/>
      <c r="FZ76" s="28"/>
      <c r="GA76" s="28"/>
      <c r="GB76" s="28"/>
      <c r="GC76" s="28"/>
      <c r="GD76" s="28"/>
      <c r="GE76" s="28"/>
    </row>
    <row r="77" spans="1:187" x14ac:dyDescent="0.8">
      <c r="A77" s="32" t="s">
        <v>945</v>
      </c>
      <c r="B77" s="28" t="s">
        <v>945</v>
      </c>
      <c r="C77" s="28" t="s">
        <v>955</v>
      </c>
      <c r="D77" s="28" t="s">
        <v>954</v>
      </c>
      <c r="E77" s="31">
        <v>160.91249999999999</v>
      </c>
      <c r="F77" s="30">
        <v>0</v>
      </c>
      <c r="G77" s="30">
        <v>0</v>
      </c>
      <c r="H77" s="29">
        <v>289.64249999999998</v>
      </c>
      <c r="I77" s="29">
        <v>62.273137499999997</v>
      </c>
      <c r="J77" s="29">
        <v>0</v>
      </c>
      <c r="K77" s="29">
        <v>12.63163125</v>
      </c>
      <c r="L77" s="29">
        <v>-14.482125000000002</v>
      </c>
      <c r="M77" s="29">
        <v>4.3607287499999999E-6</v>
      </c>
      <c r="N77" s="29">
        <v>3.5988080624999997E-6</v>
      </c>
      <c r="O77" s="29">
        <v>0</v>
      </c>
      <c r="P77" s="29">
        <v>5.2135649999999996E-7</v>
      </c>
      <c r="Q77" s="29">
        <v>-2.1803643750000003E-7</v>
      </c>
      <c r="R77" s="29">
        <v>1.1473061250000001</v>
      </c>
      <c r="S77" s="29">
        <v>0.43277416874999997</v>
      </c>
      <c r="T77" s="29">
        <v>0</v>
      </c>
      <c r="U77" s="29">
        <v>1.7539462500000002E-2</v>
      </c>
      <c r="V77" s="29">
        <v>-5.7365306250000005E-2</v>
      </c>
      <c r="W77" s="29">
        <v>0.33469799999999994</v>
      </c>
      <c r="X77" s="29">
        <v>0.40743045</v>
      </c>
      <c r="Y77" s="29">
        <v>0</v>
      </c>
      <c r="Z77" s="29">
        <v>2.0596800000000002</v>
      </c>
      <c r="AA77" s="29">
        <v>-1.6734899999999997E-2</v>
      </c>
      <c r="AB77" s="29">
        <v>0.32504325000000001</v>
      </c>
      <c r="AC77" s="29">
        <v>6.9353287499999985E-2</v>
      </c>
      <c r="AD77" s="29">
        <v>0</v>
      </c>
      <c r="AE77" s="29">
        <v>4.0389037499999995E-3</v>
      </c>
      <c r="AF77" s="29">
        <v>-1.62521625E-2</v>
      </c>
      <c r="AG77" s="29">
        <v>8.7053662499999998E-4</v>
      </c>
      <c r="AH77" s="29">
        <v>1.4403277875E-4</v>
      </c>
      <c r="AI77" s="29">
        <v>0</v>
      </c>
      <c r="AJ77" s="29">
        <v>4.4572762499999997E-6</v>
      </c>
      <c r="AK77" s="29">
        <v>-4.3526831249999995E-5</v>
      </c>
      <c r="AL77" s="29">
        <v>8721.4575000000004</v>
      </c>
      <c r="AM77" s="29">
        <v>1556.0238750000003</v>
      </c>
      <c r="AN77" s="29">
        <v>0</v>
      </c>
      <c r="AO77" s="29">
        <v>47.469187499999997</v>
      </c>
      <c r="AP77" s="29">
        <v>-436.07287500000007</v>
      </c>
      <c r="AQ77" s="29">
        <v>9696.5872500000005</v>
      </c>
      <c r="AR77" s="29">
        <v>1715.32725</v>
      </c>
      <c r="AS77" s="29">
        <v>0</v>
      </c>
      <c r="AT77" s="29">
        <v>50.735711249999994</v>
      </c>
      <c r="AU77" s="29">
        <v>-484.82936250000006</v>
      </c>
      <c r="AV77" s="29">
        <v>9365.1075000000001</v>
      </c>
      <c r="AW77" s="29">
        <v>1660.617</v>
      </c>
      <c r="AX77" s="29">
        <v>0</v>
      </c>
      <c r="AY77" s="29">
        <v>49.078312499999996</v>
      </c>
      <c r="AZ77" s="29">
        <v>-468.25537500000002</v>
      </c>
      <c r="BA77" s="29">
        <v>331.47975000000002</v>
      </c>
      <c r="BB77" s="29">
        <v>54.710249999999995</v>
      </c>
      <c r="BC77" s="29">
        <v>0</v>
      </c>
      <c r="BD77" s="29">
        <v>1.65739875</v>
      </c>
      <c r="BE77" s="29">
        <v>-16.573987500000001</v>
      </c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  <c r="FS77" s="28"/>
      <c r="FT77" s="28"/>
      <c r="FU77" s="28"/>
      <c r="FV77" s="28"/>
      <c r="FW77" s="28"/>
      <c r="FX77" s="28"/>
      <c r="FY77" s="28"/>
      <c r="FZ77" s="28"/>
      <c r="GA77" s="28"/>
      <c r="GB77" s="28"/>
      <c r="GC77" s="28"/>
      <c r="GD77" s="28"/>
      <c r="GE77" s="28"/>
    </row>
    <row r="78" spans="1:187" x14ac:dyDescent="0.8">
      <c r="A78" s="33" t="s">
        <v>945</v>
      </c>
      <c r="B78" s="28" t="s">
        <v>945</v>
      </c>
      <c r="C78" s="28" t="s">
        <v>104</v>
      </c>
      <c r="D78" s="28" t="s">
        <v>105</v>
      </c>
      <c r="E78" s="31">
        <v>135.01</v>
      </c>
      <c r="F78" s="30">
        <v>0</v>
      </c>
      <c r="G78" s="30">
        <v>0</v>
      </c>
      <c r="H78" s="29">
        <v>346.97569999999996</v>
      </c>
      <c r="I78" s="29">
        <v>55.894139999999993</v>
      </c>
      <c r="J78" s="29">
        <v>0</v>
      </c>
      <c r="K78" s="29">
        <v>15.526149999999999</v>
      </c>
      <c r="L78" s="29">
        <v>0</v>
      </c>
      <c r="M78" s="29">
        <v>7.6550669999999986E-6</v>
      </c>
      <c r="N78" s="29">
        <v>4.0232979999999996E-6</v>
      </c>
      <c r="O78" s="29">
        <v>0</v>
      </c>
      <c r="P78" s="29">
        <v>4.5768389999999997E-7</v>
      </c>
      <c r="Q78" s="29">
        <v>0</v>
      </c>
      <c r="R78" s="29">
        <v>1.5121119999999999</v>
      </c>
      <c r="S78" s="29">
        <v>0.52923919999999991</v>
      </c>
      <c r="T78" s="29">
        <v>0</v>
      </c>
      <c r="U78" s="29">
        <v>1.9576449999999999E-2</v>
      </c>
      <c r="V78" s="29">
        <v>0</v>
      </c>
      <c r="W78" s="29">
        <v>0.42933179999999999</v>
      </c>
      <c r="X78" s="29">
        <v>0.33887509999999998</v>
      </c>
      <c r="Y78" s="29">
        <v>0</v>
      </c>
      <c r="Z78" s="29">
        <v>2.5246870000000001</v>
      </c>
      <c r="AA78" s="29">
        <v>0</v>
      </c>
      <c r="AB78" s="29">
        <v>0.36047669999999998</v>
      </c>
      <c r="AC78" s="29">
        <v>6.2779650000000006E-2</v>
      </c>
      <c r="AD78" s="29">
        <v>0</v>
      </c>
      <c r="AE78" s="29">
        <v>4.3743239999999997E-3</v>
      </c>
      <c r="AF78" s="29">
        <v>0</v>
      </c>
      <c r="AG78" s="29">
        <v>1.525613E-4</v>
      </c>
      <c r="AH78" s="29">
        <v>2.254667E-5</v>
      </c>
      <c r="AI78" s="29">
        <v>0</v>
      </c>
      <c r="AJ78" s="29">
        <v>3.8882879999999994E-6</v>
      </c>
      <c r="AK78" s="29">
        <v>0</v>
      </c>
      <c r="AL78" s="29">
        <v>10260.759999999998</v>
      </c>
      <c r="AM78" s="29">
        <v>1302.8464999999999</v>
      </c>
      <c r="AN78" s="29">
        <v>0</v>
      </c>
      <c r="AO78" s="29">
        <v>41.313059999999993</v>
      </c>
      <c r="AP78" s="29">
        <v>0</v>
      </c>
      <c r="AQ78" s="29">
        <v>11660.813699999999</v>
      </c>
      <c r="AR78" s="29">
        <v>1460.9432099999999</v>
      </c>
      <c r="AS78" s="29">
        <v>0</v>
      </c>
      <c r="AT78" s="29">
        <v>44.053762999999996</v>
      </c>
      <c r="AU78" s="29">
        <v>0</v>
      </c>
      <c r="AV78" s="29">
        <v>11151.825999999999</v>
      </c>
      <c r="AW78" s="29">
        <v>1404.104</v>
      </c>
      <c r="AX78" s="29">
        <v>0</v>
      </c>
      <c r="AY78" s="29">
        <v>42.663159999999998</v>
      </c>
      <c r="AZ78" s="29">
        <v>0</v>
      </c>
      <c r="BA78" s="29">
        <v>508.98769999999996</v>
      </c>
      <c r="BB78" s="29">
        <v>56.839209999999994</v>
      </c>
      <c r="BC78" s="29">
        <v>0</v>
      </c>
      <c r="BD78" s="29">
        <v>1.390603</v>
      </c>
      <c r="BE78" s="29">
        <v>0</v>
      </c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  <c r="FS78" s="28"/>
      <c r="FT78" s="28"/>
      <c r="FU78" s="28"/>
      <c r="FV78" s="28"/>
      <c r="FW78" s="28"/>
      <c r="FX78" s="28"/>
      <c r="FY78" s="28"/>
      <c r="FZ78" s="28"/>
      <c r="GA78" s="28"/>
      <c r="GB78" s="28"/>
      <c r="GC78" s="28"/>
      <c r="GD78" s="28"/>
      <c r="GE78" s="28"/>
    </row>
    <row r="79" spans="1:187" x14ac:dyDescent="0.8">
      <c r="A79" s="32" t="s">
        <v>945</v>
      </c>
      <c r="B79" s="28" t="s">
        <v>945</v>
      </c>
      <c r="C79" s="28" t="s">
        <v>101</v>
      </c>
      <c r="D79" s="28" t="s">
        <v>102</v>
      </c>
      <c r="E79" s="31">
        <v>169.625</v>
      </c>
      <c r="F79" s="30">
        <v>0</v>
      </c>
      <c r="G79" s="30">
        <v>6</v>
      </c>
      <c r="H79" s="29">
        <v>72.429874999999996</v>
      </c>
      <c r="I79" s="29">
        <v>18.548493750000002</v>
      </c>
      <c r="J79" s="29">
        <v>545.87021249999998</v>
      </c>
      <c r="K79" s="29">
        <v>2.0321075</v>
      </c>
      <c r="L79" s="29">
        <v>0</v>
      </c>
      <c r="M79" s="29">
        <v>2.9853999999999998E-6</v>
      </c>
      <c r="N79" s="29">
        <v>1.6158477500000001E-7</v>
      </c>
      <c r="O79" s="29">
        <v>1.888190865E-5</v>
      </c>
      <c r="P79" s="29">
        <v>7.3278000000000003E-8</v>
      </c>
      <c r="Q79" s="29">
        <v>0</v>
      </c>
      <c r="R79" s="29">
        <v>0.33925</v>
      </c>
      <c r="S79" s="29">
        <v>1.6962500000000002E-2</v>
      </c>
      <c r="T79" s="29">
        <v>2.1372749999999998</v>
      </c>
      <c r="U79" s="29">
        <v>2.0185375000000001E-3</v>
      </c>
      <c r="V79" s="29">
        <v>0</v>
      </c>
      <c r="W79" s="29">
        <v>0</v>
      </c>
      <c r="X79" s="29">
        <v>0</v>
      </c>
      <c r="Y79" s="29">
        <v>0</v>
      </c>
      <c r="Z79" s="29">
        <v>0.31787725</v>
      </c>
      <c r="AA79" s="29">
        <v>0</v>
      </c>
      <c r="AB79" s="29">
        <v>0</v>
      </c>
      <c r="AC79" s="29">
        <v>0.169625</v>
      </c>
      <c r="AD79" s="29">
        <v>1.0177499999999999</v>
      </c>
      <c r="AE79" s="29">
        <v>6.1404250000000004E-4</v>
      </c>
      <c r="AF79" s="29">
        <v>0</v>
      </c>
      <c r="AG79" s="29">
        <v>5.6777746139174995E-7</v>
      </c>
      <c r="AH79" s="29">
        <v>0</v>
      </c>
      <c r="AI79" s="29">
        <v>3.4066647683504997E-6</v>
      </c>
      <c r="AJ79" s="29">
        <v>6.2422000000000001E-7</v>
      </c>
      <c r="AK79" s="29">
        <v>0</v>
      </c>
      <c r="AL79" s="29">
        <v>2013.2500851999998</v>
      </c>
      <c r="AM79" s="29">
        <v>18.919887687500001</v>
      </c>
      <c r="AN79" s="29">
        <v>12193.019837324999</v>
      </c>
      <c r="AO79" s="29">
        <v>6.6153750000000002</v>
      </c>
      <c r="AP79" s="29">
        <v>0</v>
      </c>
      <c r="AQ79" s="29">
        <v>2203.2555289499992</v>
      </c>
      <c r="AR79" s="29">
        <v>18.9209054375</v>
      </c>
      <c r="AS79" s="29">
        <v>13333.058606324996</v>
      </c>
      <c r="AT79" s="29">
        <v>7.0374019999999993</v>
      </c>
      <c r="AU79" s="29">
        <v>0</v>
      </c>
      <c r="AV79" s="29">
        <v>2203.2300851999994</v>
      </c>
      <c r="AW79" s="29">
        <v>18.919887687500001</v>
      </c>
      <c r="AX79" s="29">
        <v>13332.899837324996</v>
      </c>
      <c r="AY79" s="29">
        <v>6.8189250000000001</v>
      </c>
      <c r="AZ79" s="29">
        <v>0</v>
      </c>
      <c r="BA79" s="29">
        <v>2.5443750000000001E-2</v>
      </c>
      <c r="BB79" s="29">
        <v>1.01775E-3</v>
      </c>
      <c r="BC79" s="29">
        <v>0.15876900000000002</v>
      </c>
      <c r="BD79" s="29">
        <v>0.218477</v>
      </c>
      <c r="BE79" s="29">
        <v>0</v>
      </c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  <c r="FS79" s="28"/>
      <c r="FT79" s="28"/>
      <c r="FU79" s="28"/>
      <c r="FV79" s="28"/>
      <c r="FW79" s="28"/>
      <c r="FX79" s="28"/>
      <c r="FY79" s="28"/>
      <c r="FZ79" s="28"/>
      <c r="GA79" s="28"/>
      <c r="GB79" s="28"/>
      <c r="GC79" s="28"/>
      <c r="GD79" s="28"/>
      <c r="GE79" s="28"/>
    </row>
    <row r="80" spans="1:187" x14ac:dyDescent="0.8">
      <c r="A80" s="32" t="s">
        <v>945</v>
      </c>
      <c r="B80" s="28" t="s">
        <v>945</v>
      </c>
      <c r="C80" s="28" t="s">
        <v>112</v>
      </c>
      <c r="D80" s="28" t="s">
        <v>113</v>
      </c>
      <c r="E80" s="31">
        <v>178.625</v>
      </c>
      <c r="F80" s="30">
        <v>0</v>
      </c>
      <c r="G80" s="30">
        <v>0</v>
      </c>
      <c r="H80" s="29">
        <v>48.764625000000002</v>
      </c>
      <c r="I80" s="29">
        <v>10.47635625</v>
      </c>
      <c r="J80" s="29">
        <v>0</v>
      </c>
      <c r="K80" s="29">
        <v>1.38791625</v>
      </c>
      <c r="L80" s="29">
        <v>0</v>
      </c>
      <c r="M80" s="29">
        <v>2.0363249999999999E-6</v>
      </c>
      <c r="N80" s="29">
        <v>1.102294875E-7</v>
      </c>
      <c r="O80" s="29">
        <v>0</v>
      </c>
      <c r="P80" s="29">
        <v>5.0015000000000002E-8</v>
      </c>
      <c r="Q80" s="29">
        <v>0</v>
      </c>
      <c r="R80" s="29">
        <v>0.17862500000000001</v>
      </c>
      <c r="S80" s="29">
        <v>8.93125E-3</v>
      </c>
      <c r="T80" s="29">
        <v>0</v>
      </c>
      <c r="U80" s="29">
        <v>1.3789850000000001E-3</v>
      </c>
      <c r="V80" s="29">
        <v>0</v>
      </c>
      <c r="W80" s="29">
        <v>0</v>
      </c>
      <c r="X80" s="29">
        <v>0</v>
      </c>
      <c r="Y80" s="29">
        <v>0</v>
      </c>
      <c r="Z80" s="29">
        <v>0.21613624999999997</v>
      </c>
      <c r="AA80" s="29">
        <v>0</v>
      </c>
      <c r="AB80" s="29">
        <v>0</v>
      </c>
      <c r="AC80" s="29">
        <v>0.17862500000000001</v>
      </c>
      <c r="AD80" s="29">
        <v>0</v>
      </c>
      <c r="AE80" s="29">
        <v>4.1976874999999998E-4</v>
      </c>
      <c r="AF80" s="29">
        <v>0</v>
      </c>
      <c r="AG80" s="29">
        <v>2.8339026961912499E-7</v>
      </c>
      <c r="AH80" s="29">
        <v>0</v>
      </c>
      <c r="AI80" s="29">
        <v>0</v>
      </c>
      <c r="AJ80" s="29">
        <v>4.2512750000000003E-7</v>
      </c>
      <c r="AK80" s="29">
        <v>0</v>
      </c>
      <c r="AL80" s="29">
        <v>659.88599571249995</v>
      </c>
      <c r="AM80" s="29">
        <v>13.534291212499999</v>
      </c>
      <c r="AN80" s="29">
        <v>0</v>
      </c>
      <c r="AO80" s="29">
        <v>4.5192125000000001</v>
      </c>
      <c r="AP80" s="29">
        <v>0</v>
      </c>
      <c r="AQ80" s="29">
        <v>795.03367071249977</v>
      </c>
      <c r="AR80" s="29">
        <v>14.427416212500001</v>
      </c>
      <c r="AS80" s="29">
        <v>0</v>
      </c>
      <c r="AT80" s="29">
        <v>4.7934018749999998</v>
      </c>
      <c r="AU80" s="29">
        <v>0</v>
      </c>
      <c r="AV80" s="29">
        <v>759.91599571249969</v>
      </c>
      <c r="AW80" s="29">
        <v>13.534291212499999</v>
      </c>
      <c r="AX80" s="29">
        <v>0</v>
      </c>
      <c r="AY80" s="29">
        <v>4.6442499999999995</v>
      </c>
      <c r="AZ80" s="29">
        <v>0</v>
      </c>
      <c r="BA80" s="29">
        <v>35.117674999999998</v>
      </c>
      <c r="BB80" s="29">
        <v>0.89312500000000006</v>
      </c>
      <c r="BC80" s="29">
        <v>0</v>
      </c>
      <c r="BD80" s="29">
        <v>0.14915187500000002</v>
      </c>
      <c r="BE80" s="29">
        <v>0</v>
      </c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  <c r="FS80" s="28"/>
      <c r="FT80" s="28"/>
      <c r="FU80" s="28"/>
      <c r="FV80" s="28"/>
      <c r="FW80" s="28"/>
      <c r="FX80" s="28"/>
      <c r="FY80" s="28"/>
      <c r="FZ80" s="28"/>
      <c r="GA80" s="28"/>
      <c r="GB80" s="28"/>
      <c r="GC80" s="28"/>
      <c r="GD80" s="28"/>
      <c r="GE80" s="28"/>
    </row>
    <row r="81" spans="1:187" x14ac:dyDescent="0.8">
      <c r="A81" s="32" t="s">
        <v>945</v>
      </c>
      <c r="B81" s="28" t="s">
        <v>945</v>
      </c>
      <c r="C81" s="28" t="s">
        <v>130</v>
      </c>
      <c r="D81" s="28" t="s">
        <v>131</v>
      </c>
      <c r="E81" s="31">
        <v>499.75</v>
      </c>
      <c r="F81" s="30">
        <v>0</v>
      </c>
      <c r="G81" s="30">
        <v>6</v>
      </c>
      <c r="H81" s="29">
        <v>184.9075</v>
      </c>
      <c r="I81" s="29">
        <v>17.776107499999998</v>
      </c>
      <c r="J81" s="29">
        <v>1608.2454749999999</v>
      </c>
      <c r="K81" s="29">
        <v>2.6246869999999998</v>
      </c>
      <c r="L81" s="29">
        <v>-2.1989000000000001</v>
      </c>
      <c r="M81" s="29">
        <v>1.0094949999999999E-5</v>
      </c>
      <c r="N81" s="29">
        <v>2.648675E-7</v>
      </c>
      <c r="O81" s="29">
        <v>5.56299711E-5</v>
      </c>
      <c r="P81" s="29">
        <v>4.4674651499999999E-11</v>
      </c>
      <c r="Q81" s="29">
        <v>1.1044475E-11</v>
      </c>
      <c r="R81" s="29">
        <v>2.6886550000000002</v>
      </c>
      <c r="S81" s="29">
        <v>0.12123935</v>
      </c>
      <c r="T81" s="29">
        <v>6.2968499999999992</v>
      </c>
      <c r="U81" s="29">
        <v>3.3133425000000001E-2</v>
      </c>
      <c r="V81" s="29">
        <v>-1.4942525000000001E-3</v>
      </c>
      <c r="W81" s="29">
        <v>0.2628685</v>
      </c>
      <c r="X81" s="29">
        <v>1.8725632499999999E-2</v>
      </c>
      <c r="Y81" s="29">
        <v>0</v>
      </c>
      <c r="Z81" s="29">
        <v>1.4448272250000001E-2</v>
      </c>
      <c r="AA81" s="29">
        <v>7.3463250000000002E-5</v>
      </c>
      <c r="AB81" s="29">
        <v>9.5452250000000002E-2</v>
      </c>
      <c r="AC81" s="29">
        <v>0.14012990000000003</v>
      </c>
      <c r="AD81" s="29">
        <v>2.9984999999999999</v>
      </c>
      <c r="AE81" s="29">
        <v>1.40379775E-2</v>
      </c>
      <c r="AF81" s="29">
        <v>-9.69515E-4</v>
      </c>
      <c r="AG81" s="29">
        <v>2.9185400000000003E-4</v>
      </c>
      <c r="AH81" s="29">
        <v>7.0964499999999996E-6</v>
      </c>
      <c r="AI81" s="29">
        <v>1.0036732309407E-5</v>
      </c>
      <c r="AJ81" s="29">
        <v>9.0124915000000004E-7</v>
      </c>
      <c r="AK81" s="29">
        <v>2.0689650000000002E-7</v>
      </c>
      <c r="AL81" s="29">
        <v>2943.5274999999997</v>
      </c>
      <c r="AM81" s="29">
        <v>245.87700000000001</v>
      </c>
      <c r="AN81" s="29">
        <v>35923.134347549996</v>
      </c>
      <c r="AO81" s="29">
        <v>39.2453675</v>
      </c>
      <c r="AP81" s="29">
        <v>-19.790100000000002</v>
      </c>
      <c r="AQ81" s="29">
        <v>3184.9067500000001</v>
      </c>
      <c r="AR81" s="29">
        <v>257.68609250000003</v>
      </c>
      <c r="AS81" s="29">
        <v>39281.92211354999</v>
      </c>
      <c r="AT81" s="29">
        <v>42.59319275</v>
      </c>
      <c r="AU81" s="29">
        <v>-17.571210000000001</v>
      </c>
      <c r="AV81" s="29">
        <v>3128.4349999999999</v>
      </c>
      <c r="AW81" s="29">
        <v>250.87450000000001</v>
      </c>
      <c r="AX81" s="29">
        <v>39281.454347549989</v>
      </c>
      <c r="AY81" s="29">
        <v>40.194892500000002</v>
      </c>
      <c r="AZ81" s="29">
        <v>-18.790600000000001</v>
      </c>
      <c r="BA81" s="29">
        <v>56.47175</v>
      </c>
      <c r="BB81" s="29">
        <v>6.8115924999999997</v>
      </c>
      <c r="BC81" s="29">
        <v>0.46776600000000007</v>
      </c>
      <c r="BD81" s="29">
        <v>2.3983002499999997</v>
      </c>
      <c r="BE81" s="29">
        <v>1.21939</v>
      </c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  <c r="FS81" s="28"/>
      <c r="FT81" s="28"/>
      <c r="FU81" s="28"/>
      <c r="FV81" s="28"/>
      <c r="FW81" s="28"/>
      <c r="FX81" s="28"/>
      <c r="FY81" s="28"/>
      <c r="FZ81" s="28"/>
      <c r="GA81" s="28"/>
      <c r="GB81" s="28"/>
      <c r="GC81" s="28"/>
      <c r="GD81" s="28"/>
      <c r="GE81" s="28"/>
    </row>
    <row r="82" spans="1:187" x14ac:dyDescent="0.8">
      <c r="A82" s="32" t="s">
        <v>945</v>
      </c>
      <c r="B82" s="28" t="s">
        <v>945</v>
      </c>
      <c r="C82" s="28" t="s">
        <v>949</v>
      </c>
      <c r="D82" s="28" t="s">
        <v>948</v>
      </c>
      <c r="E82" s="31">
        <v>1339.4594594594591</v>
      </c>
      <c r="F82" s="30">
        <v>0</v>
      </c>
      <c r="G82" s="30">
        <v>0</v>
      </c>
      <c r="H82" s="29">
        <v>456.7556756756756</v>
      </c>
      <c r="I82" s="29">
        <v>188.86378378378373</v>
      </c>
      <c r="J82" s="29">
        <v>0</v>
      </c>
      <c r="K82" s="29">
        <v>218.08982090524256</v>
      </c>
      <c r="L82" s="29">
        <v>0</v>
      </c>
      <c r="M82" s="29">
        <v>6.4427999999999978E-6</v>
      </c>
      <c r="N82" s="29">
        <v>9.094929729729727E-6</v>
      </c>
      <c r="O82" s="29">
        <v>0</v>
      </c>
      <c r="P82" s="29">
        <v>3.9436053402800379E-11</v>
      </c>
      <c r="Q82" s="29">
        <v>0</v>
      </c>
      <c r="R82" s="29">
        <v>1.2175686486486483</v>
      </c>
      <c r="S82" s="29">
        <v>8.2778594594594566</v>
      </c>
      <c r="T82" s="29">
        <v>0</v>
      </c>
      <c r="U82" s="29">
        <v>0.28359960924780198</v>
      </c>
      <c r="V82" s="29">
        <v>0</v>
      </c>
      <c r="W82" s="29">
        <v>0.1607351351351351</v>
      </c>
      <c r="X82" s="29">
        <v>0.41523243243243235</v>
      </c>
      <c r="Y82" s="29">
        <v>0</v>
      </c>
      <c r="Z82" s="29">
        <v>5.7516066427873651E-2</v>
      </c>
      <c r="AA82" s="29">
        <v>0</v>
      </c>
      <c r="AB82" s="29">
        <v>0.12644497297297294</v>
      </c>
      <c r="AC82" s="29">
        <v>0.29334162162162158</v>
      </c>
      <c r="AD82" s="29">
        <v>0</v>
      </c>
      <c r="AE82" s="29">
        <v>3.6256854444806245E-2</v>
      </c>
      <c r="AF82" s="29">
        <v>0</v>
      </c>
      <c r="AG82" s="29">
        <v>1.7680864864864862E-3</v>
      </c>
      <c r="AH82" s="29">
        <v>4.4068216216216203E-4</v>
      </c>
      <c r="AI82" s="29">
        <v>0</v>
      </c>
      <c r="AJ82" s="29">
        <v>6.0567236730706609E-6</v>
      </c>
      <c r="AK82" s="29">
        <v>0</v>
      </c>
      <c r="AL82" s="29">
        <v>5786.4648648648636</v>
      </c>
      <c r="AM82" s="29">
        <v>1915.4270270270265</v>
      </c>
      <c r="AN82" s="29">
        <v>0</v>
      </c>
      <c r="AO82" s="29">
        <v>1223.8033213936826</v>
      </c>
      <c r="AP82" s="29">
        <v>0</v>
      </c>
      <c r="AQ82" s="29">
        <v>6055.6962162162145</v>
      </c>
      <c r="AR82" s="29">
        <v>1996.3303783783779</v>
      </c>
      <c r="AS82" s="29">
        <v>0</v>
      </c>
      <c r="AT82" s="29">
        <v>1355.4791794203841</v>
      </c>
      <c r="AU82" s="29">
        <v>0</v>
      </c>
      <c r="AV82" s="29">
        <v>5813.2540540540522</v>
      </c>
      <c r="AW82" s="29">
        <v>1928.821621621621</v>
      </c>
      <c r="AX82" s="29">
        <v>0</v>
      </c>
      <c r="AY82" s="29">
        <v>1245.3207424291761</v>
      </c>
      <c r="AZ82" s="29">
        <v>0</v>
      </c>
      <c r="BA82" s="29">
        <v>242.44216216216211</v>
      </c>
      <c r="BB82" s="29">
        <v>67.508756756756739</v>
      </c>
      <c r="BC82" s="29">
        <v>0</v>
      </c>
      <c r="BD82" s="29">
        <v>110.15843699120806</v>
      </c>
      <c r="BE82" s="29">
        <v>0</v>
      </c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  <c r="FS82" s="28"/>
      <c r="FT82" s="28"/>
      <c r="FU82" s="28"/>
      <c r="FV82" s="28"/>
      <c r="FW82" s="28"/>
      <c r="FX82" s="28"/>
      <c r="FY82" s="28"/>
      <c r="FZ82" s="28"/>
      <c r="GA82" s="28"/>
      <c r="GB82" s="28"/>
      <c r="GC82" s="28"/>
      <c r="GD82" s="28"/>
      <c r="GE82" s="28"/>
    </row>
    <row r="83" spans="1:187" x14ac:dyDescent="0.8">
      <c r="A83" s="32" t="s">
        <v>945</v>
      </c>
      <c r="B83" s="28" t="s">
        <v>945</v>
      </c>
      <c r="C83" s="28" t="s">
        <v>153</v>
      </c>
      <c r="D83" s="28" t="s">
        <v>154</v>
      </c>
      <c r="E83" s="31">
        <v>2880.1625000000031</v>
      </c>
      <c r="F83" s="30">
        <v>0</v>
      </c>
      <c r="G83" s="30">
        <v>0</v>
      </c>
      <c r="H83" s="29">
        <v>803.86625000000083</v>
      </c>
      <c r="I83" s="29">
        <v>311.01456250000035</v>
      </c>
      <c r="J83" s="29">
        <v>0</v>
      </c>
      <c r="K83" s="29">
        <v>808.76682500000084</v>
      </c>
      <c r="L83" s="29">
        <v>0</v>
      </c>
      <c r="M83" s="29">
        <v>5.4594125000000052E-9</v>
      </c>
      <c r="N83" s="29">
        <v>1.3420052687500013E-9</v>
      </c>
      <c r="O83" s="29">
        <v>0</v>
      </c>
      <c r="P83" s="29">
        <v>1.2350437712500015E-10</v>
      </c>
      <c r="Q83" s="29">
        <v>0</v>
      </c>
      <c r="R83" s="29">
        <v>3.1294900000000032</v>
      </c>
      <c r="S83" s="29">
        <v>1.1310011250000012</v>
      </c>
      <c r="T83" s="29">
        <v>0</v>
      </c>
      <c r="U83" s="29">
        <v>0.84040562500000093</v>
      </c>
      <c r="V83" s="29">
        <v>0</v>
      </c>
      <c r="W83" s="29">
        <v>0.47286250000000052</v>
      </c>
      <c r="X83" s="29">
        <v>0.19855926250000022</v>
      </c>
      <c r="Y83" s="29">
        <v>0</v>
      </c>
      <c r="Z83" s="29">
        <v>0.18837122500000023</v>
      </c>
      <c r="AA83" s="29">
        <v>0</v>
      </c>
      <c r="AB83" s="29">
        <v>0.24674825000000025</v>
      </c>
      <c r="AC83" s="29">
        <v>-4.9091725000000044E-2</v>
      </c>
      <c r="AD83" s="29">
        <v>0</v>
      </c>
      <c r="AE83" s="29">
        <v>0.14658737500000019</v>
      </c>
      <c r="AF83" s="29">
        <v>0</v>
      </c>
      <c r="AG83" s="29">
        <v>3.8946675000000041E-4</v>
      </c>
      <c r="AH83" s="29">
        <v>1.7195000000000017E-4</v>
      </c>
      <c r="AI83" s="29">
        <v>0</v>
      </c>
      <c r="AJ83" s="29">
        <v>1.8887847750000018E-5</v>
      </c>
      <c r="AK83" s="29">
        <v>0</v>
      </c>
      <c r="AL83" s="29">
        <v>11735.587500000014</v>
      </c>
      <c r="AM83" s="29">
        <v>4080.8033750000045</v>
      </c>
      <c r="AN83" s="29">
        <v>0</v>
      </c>
      <c r="AO83" s="29">
        <v>3712.4005000000038</v>
      </c>
      <c r="AP83" s="29">
        <v>0</v>
      </c>
      <c r="AQ83" s="29">
        <v>20634.000000000022</v>
      </c>
      <c r="AR83" s="29">
        <v>5726.3648750000066</v>
      </c>
      <c r="AS83" s="29">
        <v>0</v>
      </c>
      <c r="AT83" s="29">
        <v>4125.3685162500033</v>
      </c>
      <c r="AU83" s="29">
        <v>0</v>
      </c>
      <c r="AV83" s="29">
        <v>11907.537500000011</v>
      </c>
      <c r="AW83" s="29">
        <v>4137.9767500000044</v>
      </c>
      <c r="AX83" s="29">
        <v>0</v>
      </c>
      <c r="AY83" s="29">
        <v>3781.1805000000036</v>
      </c>
      <c r="AZ83" s="29">
        <v>0</v>
      </c>
      <c r="BA83" s="29">
        <v>8726.4625000000087</v>
      </c>
      <c r="BB83" s="29">
        <v>1588.3881250000018</v>
      </c>
      <c r="BC83" s="29">
        <v>0</v>
      </c>
      <c r="BD83" s="29">
        <v>344.18801625000037</v>
      </c>
      <c r="BE83" s="29">
        <v>0</v>
      </c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  <c r="FS83" s="28"/>
      <c r="FT83" s="28"/>
      <c r="FU83" s="28"/>
      <c r="FV83" s="28"/>
      <c r="FW83" s="28"/>
      <c r="FX83" s="28"/>
      <c r="FY83" s="28"/>
      <c r="FZ83" s="28"/>
      <c r="GA83" s="28"/>
      <c r="GB83" s="28"/>
      <c r="GC83" s="28"/>
      <c r="GD83" s="28"/>
      <c r="GE83" s="28"/>
    </row>
    <row r="84" spans="1:187" x14ac:dyDescent="0.8">
      <c r="A84" s="32" t="s">
        <v>945</v>
      </c>
      <c r="B84" s="28" t="s">
        <v>945</v>
      </c>
      <c r="C84" s="28" t="s">
        <v>128</v>
      </c>
      <c r="D84" s="28" t="s">
        <v>129</v>
      </c>
      <c r="E84" s="31">
        <v>963.59999999999991</v>
      </c>
      <c r="F84" s="30">
        <v>0</v>
      </c>
      <c r="G84" s="30">
        <v>0</v>
      </c>
      <c r="H84" s="29">
        <v>259.59999999999997</v>
      </c>
      <c r="I84" s="29">
        <v>98.493999999999986</v>
      </c>
      <c r="J84" s="29">
        <v>0</v>
      </c>
      <c r="K84" s="29">
        <v>226.67699999999999</v>
      </c>
      <c r="L84" s="29">
        <v>0</v>
      </c>
      <c r="M84" s="29">
        <v>1.496E-9</v>
      </c>
      <c r="N84" s="29">
        <v>3.6392619999999993E-10</v>
      </c>
      <c r="O84" s="29">
        <v>0</v>
      </c>
      <c r="P84" s="29">
        <v>4.0633119999999991E-11</v>
      </c>
      <c r="Q84" s="29">
        <v>0</v>
      </c>
      <c r="R84" s="29">
        <v>1.0153000000000001</v>
      </c>
      <c r="S84" s="29">
        <v>0.36035999999999996</v>
      </c>
      <c r="T84" s="29">
        <v>0</v>
      </c>
      <c r="U84" s="29">
        <v>0.27334999999999993</v>
      </c>
      <c r="V84" s="29">
        <v>0</v>
      </c>
      <c r="W84" s="29">
        <v>0.15069999999999997</v>
      </c>
      <c r="X84" s="29">
        <v>6.3018999999999992E-2</v>
      </c>
      <c r="Y84" s="29">
        <v>0</v>
      </c>
      <c r="Z84" s="29">
        <v>5.6396999999999996E-2</v>
      </c>
      <c r="AA84" s="29">
        <v>0</v>
      </c>
      <c r="AB84" s="29">
        <v>8.2389999999999991E-2</v>
      </c>
      <c r="AC84" s="29">
        <v>-1.8776999999999995E-2</v>
      </c>
      <c r="AD84" s="29">
        <v>0</v>
      </c>
      <c r="AE84" s="29">
        <v>4.0622999999999992E-2</v>
      </c>
      <c r="AF84" s="29">
        <v>0</v>
      </c>
      <c r="AG84" s="29">
        <v>1.2649999999999998E-4</v>
      </c>
      <c r="AH84" s="29">
        <v>5.8940200000000009E-5</v>
      </c>
      <c r="AI84" s="29">
        <v>0</v>
      </c>
      <c r="AJ84" s="29">
        <v>6.2222599999999994E-6</v>
      </c>
      <c r="AK84" s="29">
        <v>0</v>
      </c>
      <c r="AL84" s="29">
        <v>3783.9999999999995</v>
      </c>
      <c r="AM84" s="29">
        <v>1309.77</v>
      </c>
      <c r="AN84" s="29">
        <v>0</v>
      </c>
      <c r="AO84" s="29">
        <v>1226.7199999999998</v>
      </c>
      <c r="AP84" s="29">
        <v>0</v>
      </c>
      <c r="AQ84" s="29">
        <v>6116</v>
      </c>
      <c r="AR84" s="29">
        <v>1753.7299999999998</v>
      </c>
      <c r="AS84" s="29">
        <v>0</v>
      </c>
      <c r="AT84" s="29">
        <v>1362.0111999999999</v>
      </c>
      <c r="AU84" s="29">
        <v>0</v>
      </c>
      <c r="AV84" s="29">
        <v>3827.9999999999995</v>
      </c>
      <c r="AW84" s="29">
        <v>1325.5</v>
      </c>
      <c r="AX84" s="29">
        <v>0</v>
      </c>
      <c r="AY84" s="29">
        <v>1248.72</v>
      </c>
      <c r="AZ84" s="29">
        <v>0</v>
      </c>
      <c r="BA84" s="29">
        <v>2288</v>
      </c>
      <c r="BB84" s="29">
        <v>428.22999999999996</v>
      </c>
      <c r="BC84" s="29">
        <v>0</v>
      </c>
      <c r="BD84" s="29">
        <v>113.29119999999999</v>
      </c>
      <c r="BE84" s="29">
        <v>0</v>
      </c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  <c r="FS84" s="28"/>
      <c r="FT84" s="28"/>
      <c r="FU84" s="28"/>
      <c r="FV84" s="28"/>
      <c r="FW84" s="28"/>
      <c r="FX84" s="28"/>
      <c r="FY84" s="28"/>
      <c r="FZ84" s="28"/>
      <c r="GA84" s="28"/>
      <c r="GB84" s="28"/>
      <c r="GC84" s="28"/>
      <c r="GD84" s="28"/>
      <c r="GE84" s="28"/>
    </row>
    <row r="85" spans="1:187" x14ac:dyDescent="0.8">
      <c r="A85" s="32" t="s">
        <v>945</v>
      </c>
      <c r="B85" s="28" t="s">
        <v>945</v>
      </c>
      <c r="C85" s="28" t="s">
        <v>959</v>
      </c>
      <c r="D85" s="28" t="s">
        <v>958</v>
      </c>
      <c r="E85" s="31">
        <v>25609.279458598725</v>
      </c>
      <c r="F85" s="30">
        <v>0</v>
      </c>
      <c r="G85" s="30">
        <v>0</v>
      </c>
      <c r="H85" s="29">
        <v>4958.7074442675157</v>
      </c>
      <c r="I85" s="29">
        <v>326.42440143505047</v>
      </c>
      <c r="J85" s="29">
        <v>0</v>
      </c>
      <c r="K85" s="29">
        <v>440.11417680542996</v>
      </c>
      <c r="L85" s="29">
        <v>-206.42279403352535</v>
      </c>
      <c r="M85" s="29">
        <v>1.1202699523642516E-4</v>
      </c>
      <c r="N85" s="29">
        <v>2.4909601015296259E-5</v>
      </c>
      <c r="O85" s="29">
        <v>0</v>
      </c>
      <c r="P85" s="29">
        <v>9.2433869928030179E-5</v>
      </c>
      <c r="Q85" s="29">
        <v>-3.3304225864452866E-7</v>
      </c>
      <c r="R85" s="29">
        <v>32.488939331210197</v>
      </c>
      <c r="S85" s="29">
        <v>2.2303821297019453</v>
      </c>
      <c r="T85" s="29">
        <v>0</v>
      </c>
      <c r="U85" s="29">
        <v>3.0544546042611405</v>
      </c>
      <c r="V85" s="29">
        <v>5.810985318957991E-2</v>
      </c>
      <c r="W85" s="29">
        <v>3.5170441878980894</v>
      </c>
      <c r="X85" s="29">
        <v>0.31440879020713852</v>
      </c>
      <c r="Y85" s="29">
        <v>0</v>
      </c>
      <c r="Z85" s="29">
        <v>0.7804961935404644</v>
      </c>
      <c r="AA85" s="29">
        <v>-1.6452097029163316E-3</v>
      </c>
      <c r="AB85" s="29">
        <v>1.9090727866242037</v>
      </c>
      <c r="AC85" s="29">
        <v>0.27905579379921319</v>
      </c>
      <c r="AD85" s="29">
        <v>0</v>
      </c>
      <c r="AE85" s="29">
        <v>0.4511069084162313</v>
      </c>
      <c r="AF85" s="29">
        <v>-8.3367827670843789E-2</v>
      </c>
      <c r="AG85" s="29">
        <v>7.7188228542993623E-3</v>
      </c>
      <c r="AH85" s="29">
        <v>4.711130385992984E-4</v>
      </c>
      <c r="AI85" s="29">
        <v>0</v>
      </c>
      <c r="AJ85" s="29">
        <v>4.59793452724654E-4</v>
      </c>
      <c r="AK85" s="29">
        <v>-1.8516744244521582E-4</v>
      </c>
      <c r="AL85" s="29">
        <v>41406.740843949046</v>
      </c>
      <c r="AM85" s="29">
        <v>3604.6141060129262</v>
      </c>
      <c r="AN85" s="29">
        <v>0</v>
      </c>
      <c r="AO85" s="29">
        <v>7896.6587435199699</v>
      </c>
      <c r="AP85" s="29">
        <v>-1981.4961749491163</v>
      </c>
      <c r="AQ85" s="29">
        <v>46174.943152866239</v>
      </c>
      <c r="AR85" s="29">
        <v>3892.2355305273022</v>
      </c>
      <c r="AS85" s="29">
        <v>0</v>
      </c>
      <c r="AT85" s="29">
        <v>8211.6430250480626</v>
      </c>
      <c r="AU85" s="29">
        <v>-1767.4728539940315</v>
      </c>
      <c r="AV85" s="29">
        <v>41994.567675159233</v>
      </c>
      <c r="AW85" s="29">
        <v>3659.2146827659008</v>
      </c>
      <c r="AX85" s="29">
        <v>0</v>
      </c>
      <c r="AY85" s="29">
        <v>8015.7315282338332</v>
      </c>
      <c r="AZ85" s="29">
        <v>-1865.0953436279253</v>
      </c>
      <c r="BA85" s="29">
        <v>4180.3754777070071</v>
      </c>
      <c r="BB85" s="29">
        <v>233.02084776140205</v>
      </c>
      <c r="BC85" s="29">
        <v>0</v>
      </c>
      <c r="BD85" s="29">
        <v>195.91149681422939</v>
      </c>
      <c r="BE85" s="29">
        <v>97.622489633893949</v>
      </c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  <c r="FS85" s="28"/>
      <c r="FT85" s="28"/>
      <c r="FU85" s="28"/>
      <c r="FV85" s="28"/>
      <c r="FW85" s="28"/>
      <c r="FX85" s="28"/>
      <c r="FY85" s="28"/>
      <c r="FZ85" s="28"/>
      <c r="GA85" s="28"/>
      <c r="GB85" s="28"/>
      <c r="GC85" s="28"/>
      <c r="GD85" s="28"/>
      <c r="GE85" s="28"/>
    </row>
    <row r="86" spans="1:187" x14ac:dyDescent="0.8">
      <c r="A86" s="32" t="s">
        <v>945</v>
      </c>
      <c r="B86" s="28" t="s">
        <v>945</v>
      </c>
      <c r="C86" s="28" t="s">
        <v>636</v>
      </c>
      <c r="D86" s="28" t="s">
        <v>637</v>
      </c>
      <c r="E86" s="31">
        <v>11829.281250000049</v>
      </c>
      <c r="F86" s="30">
        <v>0</v>
      </c>
      <c r="G86" s="30">
        <v>0</v>
      </c>
      <c r="H86" s="29">
        <v>3370.5937500000136</v>
      </c>
      <c r="I86" s="29">
        <v>5517.6727031250221</v>
      </c>
      <c r="J86" s="29">
        <v>0</v>
      </c>
      <c r="K86" s="29">
        <v>5795.0596875000247</v>
      </c>
      <c r="L86" s="29">
        <v>-1742.5647656250073</v>
      </c>
      <c r="M86" s="29">
        <v>4.8090000000000196E-12</v>
      </c>
      <c r="N86" s="29">
        <v>2.8745153496429745E-4</v>
      </c>
      <c r="O86" s="29">
        <v>0</v>
      </c>
      <c r="P86" s="29">
        <v>9.4397696459489087E-6</v>
      </c>
      <c r="Q86" s="29">
        <v>-9.066253125000036E-13</v>
      </c>
      <c r="R86" s="29">
        <v>20.674406250000086</v>
      </c>
      <c r="S86" s="29">
        <v>39.950767500000161</v>
      </c>
      <c r="T86" s="29">
        <v>0</v>
      </c>
      <c r="U86" s="29">
        <v>3.2018815781250134</v>
      </c>
      <c r="V86" s="29">
        <v>-2.6473115625000108</v>
      </c>
      <c r="W86" s="29">
        <v>5.6462812500000235</v>
      </c>
      <c r="X86" s="29">
        <v>4.6816259062500194</v>
      </c>
      <c r="Y86" s="29">
        <v>0</v>
      </c>
      <c r="Z86" s="29">
        <v>0.44845663968750188</v>
      </c>
      <c r="AA86" s="29">
        <v>-0.74002781250000316</v>
      </c>
      <c r="AB86" s="29">
        <v>15.672187500000065</v>
      </c>
      <c r="AC86" s="29">
        <v>4.5943017656250191</v>
      </c>
      <c r="AD86" s="29">
        <v>0</v>
      </c>
      <c r="AE86" s="29">
        <v>0.2184752315625009</v>
      </c>
      <c r="AF86" s="29">
        <v>-1.7614035937500074</v>
      </c>
      <c r="AG86" s="29">
        <v>1.884956250000008E-3</v>
      </c>
      <c r="AH86" s="29">
        <v>3.2958237722343887E-2</v>
      </c>
      <c r="AI86" s="29">
        <v>0</v>
      </c>
      <c r="AJ86" s="29">
        <v>2.4513061687500098E-4</v>
      </c>
      <c r="AK86" s="29">
        <v>-2.8741289062500123E-4</v>
      </c>
      <c r="AL86" s="29">
        <v>40790.625000000167</v>
      </c>
      <c r="AM86" s="29">
        <v>53726.298281250231</v>
      </c>
      <c r="AN86" s="29">
        <v>0</v>
      </c>
      <c r="AO86" s="29">
        <v>14298.917437500058</v>
      </c>
      <c r="AP86" s="29">
        <v>-27519.717187500115</v>
      </c>
      <c r="AQ86" s="29">
        <v>290042.81250000122</v>
      </c>
      <c r="AR86" s="29">
        <v>68119.130765625276</v>
      </c>
      <c r="AS86" s="29">
        <v>0</v>
      </c>
      <c r="AT86" s="29">
        <v>-34347.166339687639</v>
      </c>
      <c r="AU86" s="29">
        <v>-37154.548687500159</v>
      </c>
      <c r="AV86" s="29">
        <v>41005.312500000175</v>
      </c>
      <c r="AW86" s="29">
        <v>55883.639296875226</v>
      </c>
      <c r="AX86" s="29">
        <v>0</v>
      </c>
      <c r="AY86" s="29">
        <v>14559.992465625064</v>
      </c>
      <c r="AZ86" s="29">
        <v>-27534.208593750114</v>
      </c>
      <c r="BA86" s="29">
        <v>249037.50000000105</v>
      </c>
      <c r="BB86" s="29">
        <v>12235.491468750055</v>
      </c>
      <c r="BC86" s="29">
        <v>0</v>
      </c>
      <c r="BD86" s="29">
        <v>-48907.158805312698</v>
      </c>
      <c r="BE86" s="29">
        <v>-9620.3400937500392</v>
      </c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  <c r="FS86" s="28"/>
      <c r="FT86" s="28"/>
      <c r="FU86" s="28"/>
      <c r="FV86" s="28"/>
      <c r="FW86" s="28"/>
      <c r="FX86" s="28"/>
      <c r="FY86" s="28"/>
      <c r="FZ86" s="28"/>
      <c r="GA86" s="28"/>
      <c r="GB86" s="28"/>
      <c r="GC86" s="28"/>
      <c r="GD86" s="28"/>
      <c r="GE86" s="28"/>
    </row>
    <row r="87" spans="1:187" x14ac:dyDescent="0.8">
      <c r="A87" s="32" t="s">
        <v>945</v>
      </c>
      <c r="B87" s="28" t="s">
        <v>945</v>
      </c>
      <c r="C87" s="28" t="s">
        <v>187</v>
      </c>
      <c r="D87" s="28" t="s">
        <v>188</v>
      </c>
      <c r="E87" s="31">
        <v>60</v>
      </c>
      <c r="F87" s="30">
        <v>0</v>
      </c>
      <c r="G87" s="30">
        <v>0</v>
      </c>
      <c r="H87" s="29">
        <v>598.80000000000007</v>
      </c>
      <c r="I87" s="29">
        <v>233.16</v>
      </c>
      <c r="J87" s="29">
        <v>0</v>
      </c>
      <c r="K87" s="29">
        <v>15.503999999999998</v>
      </c>
      <c r="L87" s="29">
        <v>-1.5561</v>
      </c>
      <c r="M87" s="29">
        <v>3.6600000000000002E-5</v>
      </c>
      <c r="N87" s="29">
        <v>3.2388000000000002E-5</v>
      </c>
      <c r="O87" s="29">
        <v>0</v>
      </c>
      <c r="P87" s="29">
        <v>3.2946000000000002E-6</v>
      </c>
      <c r="Q87" s="29">
        <v>-1.7156999999999999E-7</v>
      </c>
      <c r="R87" s="29">
        <v>1.8780000000000001</v>
      </c>
      <c r="S87" s="29">
        <v>3.4140000000000001</v>
      </c>
      <c r="T87" s="29">
        <v>0</v>
      </c>
      <c r="U87" s="29">
        <v>0.10955400000000001</v>
      </c>
      <c r="V87" s="29">
        <v>-1.0430999999999999E-2</v>
      </c>
      <c r="W87" s="29">
        <v>0.64200000000000002</v>
      </c>
      <c r="X87" s="29">
        <v>0.44495999999999997</v>
      </c>
      <c r="Y87" s="29">
        <v>0</v>
      </c>
      <c r="Z87" s="29">
        <v>2.9070000000000002E-2</v>
      </c>
      <c r="AA87" s="29">
        <v>-3.2432999999999997E-3</v>
      </c>
      <c r="AB87" s="29">
        <v>9.8400000000000001E-2</v>
      </c>
      <c r="AC87" s="29">
        <v>0.23898000000000003</v>
      </c>
      <c r="AD87" s="29">
        <v>0</v>
      </c>
      <c r="AE87" s="29">
        <v>1.6758000000000002E-2</v>
      </c>
      <c r="AF87" s="29">
        <v>-1.6701000000000001E-3</v>
      </c>
      <c r="AG87" s="29">
        <v>2.9639999999999999E-4</v>
      </c>
      <c r="AH87" s="29">
        <v>1.0077600000000001E-4</v>
      </c>
      <c r="AI87" s="29">
        <v>0</v>
      </c>
      <c r="AJ87" s="29">
        <v>1.4364E-5</v>
      </c>
      <c r="AK87" s="29">
        <v>-1.4421E-5</v>
      </c>
      <c r="AL87" s="29">
        <v>9180</v>
      </c>
      <c r="AM87" s="29">
        <v>3346.2</v>
      </c>
      <c r="AN87" s="29">
        <v>0</v>
      </c>
      <c r="AO87" s="29">
        <v>269.04000000000002</v>
      </c>
      <c r="AP87" s="29">
        <v>-18.012</v>
      </c>
      <c r="AQ87" s="29">
        <v>9482.94</v>
      </c>
      <c r="AR87" s="29">
        <v>3525.9480000000003</v>
      </c>
      <c r="AS87" s="29">
        <v>0</v>
      </c>
      <c r="AT87" s="29">
        <v>275.76599999999996</v>
      </c>
      <c r="AU87" s="29">
        <v>-22.9938</v>
      </c>
      <c r="AV87" s="29">
        <v>9480</v>
      </c>
      <c r="AW87" s="29">
        <v>3478.8</v>
      </c>
      <c r="AX87" s="29">
        <v>0</v>
      </c>
      <c r="AY87" s="29">
        <v>272.45999999999998</v>
      </c>
      <c r="AZ87" s="29">
        <v>-18.353999999999999</v>
      </c>
      <c r="BA87" s="29">
        <v>2.94</v>
      </c>
      <c r="BB87" s="29">
        <v>47.147999999999996</v>
      </c>
      <c r="BC87" s="29">
        <v>0</v>
      </c>
      <c r="BD87" s="29">
        <v>3.3059999999999996</v>
      </c>
      <c r="BE87" s="29">
        <v>-4.6398000000000001</v>
      </c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  <c r="FS87" s="28"/>
      <c r="FT87" s="28"/>
      <c r="FU87" s="28"/>
      <c r="FV87" s="28"/>
      <c r="FW87" s="28"/>
      <c r="FX87" s="28"/>
      <c r="FY87" s="28"/>
      <c r="FZ87" s="28"/>
      <c r="GA87" s="28"/>
      <c r="GB87" s="28"/>
      <c r="GC87" s="28"/>
      <c r="GD87" s="28"/>
      <c r="GE87" s="28"/>
    </row>
    <row r="88" spans="1:187" x14ac:dyDescent="0.8">
      <c r="A88" s="32" t="s">
        <v>945</v>
      </c>
      <c r="B88" s="28" t="s">
        <v>945</v>
      </c>
      <c r="C88" s="28" t="s">
        <v>558</v>
      </c>
      <c r="D88" s="28" t="s">
        <v>559</v>
      </c>
      <c r="E88" s="31">
        <v>621.00000000000045</v>
      </c>
      <c r="F88" s="30">
        <v>0</v>
      </c>
      <c r="G88" s="30">
        <v>2</v>
      </c>
      <c r="H88" s="29">
        <v>5241.2400000000034</v>
      </c>
      <c r="I88" s="29">
        <v>2.6082000000000019</v>
      </c>
      <c r="J88" s="29">
        <v>0</v>
      </c>
      <c r="K88" s="29">
        <v>119.45484346153853</v>
      </c>
      <c r="L88" s="29">
        <v>-3368.6096005917188</v>
      </c>
      <c r="M88" s="29">
        <v>3.583170000000003E-4</v>
      </c>
      <c r="N88" s="29">
        <v>4.9431600000000041E-7</v>
      </c>
      <c r="O88" s="29">
        <v>0</v>
      </c>
      <c r="P88" s="29">
        <v>7.1415045319526679E-6</v>
      </c>
      <c r="Q88" s="29">
        <v>-2.1327638698224869E-4</v>
      </c>
      <c r="R88" s="29">
        <v>45.829800000000034</v>
      </c>
      <c r="S88" s="29">
        <v>1.0917180000000009E-2</v>
      </c>
      <c r="T88" s="29">
        <v>0</v>
      </c>
      <c r="U88" s="29">
        <v>0.87512725027810723</v>
      </c>
      <c r="V88" s="29">
        <v>-32.032790680473397</v>
      </c>
      <c r="W88" s="29">
        <v>7.5762000000000063</v>
      </c>
      <c r="X88" s="29">
        <v>2.4343200000000015E-3</v>
      </c>
      <c r="Y88" s="29">
        <v>0</v>
      </c>
      <c r="Z88" s="29">
        <v>0.19791007146745573</v>
      </c>
      <c r="AA88" s="29">
        <v>-4.7532528106508911</v>
      </c>
      <c r="AB88" s="29">
        <v>3.9619800000000032</v>
      </c>
      <c r="AC88" s="29">
        <v>1.2084660000000009E-3</v>
      </c>
      <c r="AD88" s="29">
        <v>0</v>
      </c>
      <c r="AE88" s="29">
        <v>5.4957204963905361E-2</v>
      </c>
      <c r="AF88" s="29">
        <v>-2.7692864201183456</v>
      </c>
      <c r="AG88" s="29">
        <v>1.8257400000000014E-2</v>
      </c>
      <c r="AH88" s="29">
        <v>5.8001400000000042E-6</v>
      </c>
      <c r="AI88" s="29">
        <v>0</v>
      </c>
      <c r="AJ88" s="29">
        <v>1.5843357707751491E-3</v>
      </c>
      <c r="AK88" s="29">
        <v>0.15541070059171608</v>
      </c>
      <c r="AL88" s="29">
        <v>54585.900000000045</v>
      </c>
      <c r="AM88" s="29">
        <v>41.110200000000027</v>
      </c>
      <c r="AN88" s="29">
        <v>0</v>
      </c>
      <c r="AO88" s="29">
        <v>939.22623213017812</v>
      </c>
      <c r="AP88" s="29">
        <v>-29594.165325443806</v>
      </c>
      <c r="AQ88" s="29">
        <v>83897.100000000064</v>
      </c>
      <c r="AR88" s="29">
        <v>42.46646400000003</v>
      </c>
      <c r="AS88" s="29">
        <v>0</v>
      </c>
      <c r="AT88" s="29">
        <v>1108.834337976924</v>
      </c>
      <c r="AU88" s="29">
        <v>-47160.534408284067</v>
      </c>
      <c r="AV88" s="29">
        <v>56200.500000000044</v>
      </c>
      <c r="AW88" s="29">
        <v>41.855400000000031</v>
      </c>
      <c r="AX88" s="29">
        <v>0</v>
      </c>
      <c r="AY88" s="29">
        <v>981.10538201183522</v>
      </c>
      <c r="AZ88" s="29">
        <v>-30131.489556213044</v>
      </c>
      <c r="BA88" s="29">
        <v>27696.60000000002</v>
      </c>
      <c r="BB88" s="29">
        <v>0.6110640000000005</v>
      </c>
      <c r="BC88" s="29">
        <v>0</v>
      </c>
      <c r="BD88" s="29">
        <v>127.72895596508884</v>
      </c>
      <c r="BE88" s="29">
        <v>-17029.04485207102</v>
      </c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  <c r="FS88" s="28"/>
      <c r="FT88" s="28"/>
      <c r="FU88" s="28"/>
      <c r="FV88" s="28"/>
      <c r="FW88" s="28"/>
      <c r="FX88" s="28"/>
      <c r="FY88" s="28"/>
      <c r="FZ88" s="28"/>
      <c r="GA88" s="28"/>
      <c r="GB88" s="28"/>
      <c r="GC88" s="28"/>
      <c r="GD88" s="28"/>
      <c r="GE88" s="28"/>
    </row>
    <row r="89" spans="1:187" x14ac:dyDescent="0.8">
      <c r="A89" s="32" t="s">
        <v>945</v>
      </c>
      <c r="B89" s="28" t="s">
        <v>945</v>
      </c>
      <c r="C89" s="28" t="s">
        <v>951</v>
      </c>
      <c r="D89" s="28" t="s">
        <v>950</v>
      </c>
      <c r="E89" s="31">
        <v>214.01201716488978</v>
      </c>
      <c r="F89" s="30">
        <v>0</v>
      </c>
      <c r="G89" s="30">
        <v>3</v>
      </c>
      <c r="H89" s="29">
        <v>3873.6175106845053</v>
      </c>
      <c r="I89" s="29">
        <v>42.973424012234162</v>
      </c>
      <c r="J89" s="29">
        <v>277.76225625000001</v>
      </c>
      <c r="K89" s="29">
        <v>78.960723347288138</v>
      </c>
      <c r="L89" s="29">
        <v>-1099.6370275225179</v>
      </c>
      <c r="M89" s="29">
        <v>5.3288992274057554E-9</v>
      </c>
      <c r="N89" s="29">
        <v>7.863542432675193E-7</v>
      </c>
      <c r="O89" s="29">
        <v>9.6079277249999996E-6</v>
      </c>
      <c r="P89" s="29">
        <v>1.0603856448697896E-5</v>
      </c>
      <c r="Q89" s="29">
        <v>7.0311363841588502E-6</v>
      </c>
      <c r="R89" s="29">
        <v>35.311982832206816</v>
      </c>
      <c r="S89" s="29">
        <v>0.37076606609655016</v>
      </c>
      <c r="T89" s="29">
        <v>1.0875374999999998</v>
      </c>
      <c r="U89" s="29">
        <v>1.2613062073672121</v>
      </c>
      <c r="V89" s="29">
        <v>1.4757210666752005</v>
      </c>
      <c r="W89" s="29">
        <v>1.8918662317376258</v>
      </c>
      <c r="X89" s="29">
        <v>2.2826761574553562E-2</v>
      </c>
      <c r="Y89" s="29">
        <v>0</v>
      </c>
      <c r="Z89" s="29">
        <v>0.13300023176296943</v>
      </c>
      <c r="AA89" s="29">
        <v>0.22074497950266161</v>
      </c>
      <c r="AB89" s="29">
        <v>1.801981184528372</v>
      </c>
      <c r="AC89" s="29">
        <v>1.996219956028206E-2</v>
      </c>
      <c r="AD89" s="29">
        <v>0.51787499999999997</v>
      </c>
      <c r="AE89" s="29">
        <v>7.425492978321227E-2</v>
      </c>
      <c r="AF89" s="29">
        <v>-0.37608403915268268</v>
      </c>
      <c r="AG89" s="29">
        <v>2.5253418025456994E-2</v>
      </c>
      <c r="AH89" s="29">
        <v>2.6180648580910871E-4</v>
      </c>
      <c r="AI89" s="29">
        <v>1.7334576437332497E-6</v>
      </c>
      <c r="AJ89" s="29">
        <v>3.6998591296875768E-5</v>
      </c>
      <c r="AK89" s="29">
        <v>-3.8221584413886779E-4</v>
      </c>
      <c r="AL89" s="29">
        <v>50078.812016584212</v>
      </c>
      <c r="AM89" s="29">
        <v>567.2821881333025</v>
      </c>
      <c r="AN89" s="29">
        <v>6204.3332333624994</v>
      </c>
      <c r="AO89" s="29">
        <v>194.38420249764619</v>
      </c>
      <c r="AP89" s="29">
        <v>-10546.704576238277</v>
      </c>
      <c r="AQ89" s="29">
        <v>59195.723947808518</v>
      </c>
      <c r="AR89" s="29">
        <v>663.7904852253231</v>
      </c>
      <c r="AS89" s="29">
        <v>6784.4340218624984</v>
      </c>
      <c r="AT89" s="29">
        <v>1471.6882722157766</v>
      </c>
      <c r="AU89" s="29">
        <v>-9886.5135727256857</v>
      </c>
      <c r="AV89" s="29">
        <v>50720.848068078878</v>
      </c>
      <c r="AW89" s="29">
        <v>574.89005834546754</v>
      </c>
      <c r="AX89" s="29">
        <v>6784.353233362498</v>
      </c>
      <c r="AY89" s="29">
        <v>1161.3452271939325</v>
      </c>
      <c r="AZ89" s="29">
        <v>-10710.219375869878</v>
      </c>
      <c r="BA89" s="29">
        <v>8474.8758797296359</v>
      </c>
      <c r="BB89" s="29">
        <v>88.90042687985553</v>
      </c>
      <c r="BC89" s="29">
        <v>8.0788500000000013E-2</v>
      </c>
      <c r="BD89" s="29">
        <v>310.34304502184415</v>
      </c>
      <c r="BE89" s="29">
        <v>823.70580314419101</v>
      </c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  <c r="FS89" s="28"/>
      <c r="FT89" s="28"/>
      <c r="FU89" s="28"/>
      <c r="FV89" s="28"/>
      <c r="FW89" s="28"/>
      <c r="FX89" s="28"/>
      <c r="FY89" s="28"/>
      <c r="FZ89" s="28"/>
      <c r="GA89" s="28"/>
      <c r="GB89" s="28"/>
      <c r="GC89" s="28"/>
      <c r="GD89" s="28"/>
      <c r="GE89" s="28"/>
    </row>
    <row r="90" spans="1:187" x14ac:dyDescent="0.8">
      <c r="A90" s="32"/>
      <c r="B90" s="28"/>
      <c r="C90" s="28"/>
      <c r="D90" s="28"/>
      <c r="E90" s="31"/>
      <c r="F90" s="30"/>
      <c r="G90" s="30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  <c r="FS90" s="28"/>
      <c r="FT90" s="28"/>
      <c r="FU90" s="28"/>
      <c r="FV90" s="28"/>
      <c r="FW90" s="28"/>
      <c r="FX90" s="28"/>
      <c r="FY90" s="28"/>
      <c r="FZ90" s="28"/>
      <c r="GA90" s="28"/>
      <c r="GB90" s="28"/>
      <c r="GC90" s="28"/>
      <c r="GD90" s="28"/>
      <c r="GE90" s="28"/>
    </row>
    <row r="91" spans="1:187" x14ac:dyDescent="0.8">
      <c r="A91" s="32"/>
      <c r="B91" s="28"/>
      <c r="C91" s="28"/>
      <c r="D91" s="28"/>
      <c r="E91" s="31"/>
      <c r="F91" s="30"/>
      <c r="G91" s="30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  <c r="FS91" s="28"/>
      <c r="FT91" s="28"/>
      <c r="FU91" s="28"/>
      <c r="FV91" s="28"/>
      <c r="FW91" s="28"/>
      <c r="FX91" s="28"/>
      <c r="FY91" s="28"/>
      <c r="FZ91" s="28"/>
      <c r="GA91" s="28"/>
      <c r="GB91" s="28"/>
      <c r="GC91" s="28"/>
      <c r="GD91" s="28"/>
      <c r="GE91" s="28"/>
    </row>
    <row r="92" spans="1:187" x14ac:dyDescent="0.8">
      <c r="A92" s="32"/>
      <c r="B92" s="28"/>
      <c r="C92" s="28"/>
      <c r="D92" s="28"/>
      <c r="E92" s="31"/>
      <c r="F92" s="30"/>
      <c r="G92" s="30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  <c r="FS92" s="28"/>
      <c r="FT92" s="28"/>
      <c r="FU92" s="28"/>
      <c r="FV92" s="28"/>
      <c r="FW92" s="28"/>
      <c r="FX92" s="28"/>
      <c r="FY92" s="28"/>
      <c r="FZ92" s="28"/>
      <c r="GA92" s="28"/>
      <c r="GB92" s="28"/>
      <c r="GC92" s="28"/>
      <c r="GD92" s="28"/>
      <c r="GE92" s="28"/>
    </row>
    <row r="93" spans="1:187" x14ac:dyDescent="0.8">
      <c r="A93" s="32"/>
      <c r="B93" s="28"/>
      <c r="C93" s="28"/>
      <c r="D93" s="28"/>
      <c r="E93" s="31"/>
      <c r="F93" s="30"/>
      <c r="G93" s="30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  <c r="FS93" s="28"/>
      <c r="FT93" s="28"/>
      <c r="FU93" s="28"/>
      <c r="FV93" s="28"/>
      <c r="FW93" s="28"/>
      <c r="FX93" s="28"/>
      <c r="FY93" s="28"/>
      <c r="FZ93" s="28"/>
      <c r="GA93" s="28"/>
      <c r="GB93" s="28"/>
      <c r="GC93" s="28"/>
      <c r="GD93" s="28"/>
      <c r="GE93" s="28"/>
    </row>
    <row r="94" spans="1:187" x14ac:dyDescent="0.8">
      <c r="A94" s="32"/>
      <c r="B94" s="28"/>
      <c r="C94" s="28"/>
      <c r="D94" s="28"/>
      <c r="E94" s="31"/>
      <c r="F94" s="30"/>
      <c r="G94" s="30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  <c r="FS94" s="28"/>
      <c r="FT94" s="28"/>
      <c r="FU94" s="28"/>
      <c r="FV94" s="28"/>
      <c r="FW94" s="28"/>
      <c r="FX94" s="28"/>
      <c r="FY94" s="28"/>
      <c r="FZ94" s="28"/>
      <c r="GA94" s="28"/>
      <c r="GB94" s="28"/>
      <c r="GC94" s="28"/>
      <c r="GD94" s="28"/>
      <c r="GE94" s="28"/>
    </row>
    <row r="95" spans="1:187" x14ac:dyDescent="0.8">
      <c r="A95" s="32"/>
      <c r="B95" s="28"/>
      <c r="C95" s="28"/>
      <c r="D95" s="28"/>
      <c r="E95" s="31"/>
      <c r="F95" s="30"/>
      <c r="G95" s="30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  <c r="FS95" s="28"/>
      <c r="FT95" s="28"/>
      <c r="FU95" s="28"/>
      <c r="FV95" s="28"/>
      <c r="FW95" s="28"/>
      <c r="FX95" s="28"/>
      <c r="FY95" s="28"/>
      <c r="FZ95" s="28"/>
      <c r="GA95" s="28"/>
      <c r="GB95" s="28"/>
      <c r="GC95" s="28"/>
      <c r="GD95" s="28"/>
      <c r="GE95" s="28"/>
    </row>
    <row r="96" spans="1:187" x14ac:dyDescent="0.8">
      <c r="A96" s="32"/>
      <c r="B96" s="28"/>
      <c r="C96" s="28"/>
      <c r="D96" s="28"/>
      <c r="E96" s="31"/>
      <c r="F96" s="30"/>
      <c r="G96" s="30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  <c r="FS96" s="28"/>
      <c r="FT96" s="28"/>
      <c r="FU96" s="28"/>
      <c r="FV96" s="28"/>
      <c r="FW96" s="28"/>
      <c r="FX96" s="28"/>
      <c r="FY96" s="28"/>
      <c r="FZ96" s="28"/>
      <c r="GA96" s="28"/>
      <c r="GB96" s="28"/>
      <c r="GC96" s="28"/>
      <c r="GD96" s="28"/>
      <c r="GE96" s="28"/>
    </row>
    <row r="97" spans="1:187" x14ac:dyDescent="0.8">
      <c r="A97" s="32"/>
      <c r="B97" s="28"/>
      <c r="C97" s="28"/>
      <c r="D97" s="28"/>
      <c r="E97" s="31"/>
      <c r="F97" s="30"/>
      <c r="G97" s="30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  <c r="FS97" s="28"/>
      <c r="FT97" s="28"/>
      <c r="FU97" s="28"/>
      <c r="FV97" s="28"/>
      <c r="FW97" s="28"/>
      <c r="FX97" s="28"/>
      <c r="FY97" s="28"/>
      <c r="FZ97" s="28"/>
      <c r="GA97" s="28"/>
      <c r="GB97" s="28"/>
      <c r="GC97" s="28"/>
      <c r="GD97" s="28"/>
      <c r="GE97" s="28"/>
    </row>
    <row r="98" spans="1:187" x14ac:dyDescent="0.8">
      <c r="A98" s="32"/>
      <c r="B98" s="28"/>
      <c r="C98" s="28"/>
      <c r="D98" s="28"/>
      <c r="E98" s="31"/>
      <c r="F98" s="30"/>
      <c r="G98" s="30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  <c r="FS98" s="28"/>
      <c r="FT98" s="28"/>
      <c r="FU98" s="28"/>
      <c r="FV98" s="28"/>
      <c r="FW98" s="28"/>
      <c r="FX98" s="28"/>
      <c r="FY98" s="28"/>
      <c r="FZ98" s="28"/>
      <c r="GA98" s="28"/>
      <c r="GB98" s="28"/>
      <c r="GC98" s="28"/>
      <c r="GD98" s="28"/>
      <c r="GE98" s="28"/>
    </row>
    <row r="99" spans="1:187" x14ac:dyDescent="0.8">
      <c r="A99" s="32"/>
      <c r="B99" s="28"/>
      <c r="C99" s="28"/>
      <c r="D99" s="28"/>
      <c r="E99" s="31"/>
      <c r="F99" s="30"/>
      <c r="G99" s="30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  <c r="FS99" s="28"/>
      <c r="FT99" s="28"/>
      <c r="FU99" s="28"/>
      <c r="FV99" s="28"/>
      <c r="FW99" s="28"/>
      <c r="FX99" s="28"/>
      <c r="FY99" s="28"/>
      <c r="FZ99" s="28"/>
      <c r="GA99" s="28"/>
      <c r="GB99" s="28"/>
      <c r="GC99" s="28"/>
      <c r="GD99" s="28"/>
      <c r="GE99" s="28"/>
    </row>
    <row r="100" spans="1:187" x14ac:dyDescent="0.8">
      <c r="A100" s="32"/>
      <c r="B100" s="28"/>
      <c r="C100" s="28"/>
      <c r="D100" s="28"/>
      <c r="E100" s="31"/>
      <c r="F100" s="30"/>
      <c r="G100" s="30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  <c r="FS100" s="28"/>
      <c r="FT100" s="28"/>
      <c r="FU100" s="28"/>
      <c r="FV100" s="28"/>
      <c r="FW100" s="28"/>
      <c r="FX100" s="28"/>
      <c r="FY100" s="28"/>
      <c r="FZ100" s="28"/>
      <c r="GA100" s="28"/>
      <c r="GB100" s="28"/>
      <c r="GC100" s="28"/>
      <c r="GD100" s="28"/>
      <c r="GE100" s="28"/>
    </row>
    <row r="101" spans="1:187" x14ac:dyDescent="0.8">
      <c r="A101" s="32"/>
      <c r="B101" s="28"/>
      <c r="C101" s="28"/>
      <c r="D101" s="28"/>
      <c r="E101" s="31"/>
      <c r="F101" s="30"/>
      <c r="G101" s="30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  <c r="FS101" s="28"/>
      <c r="FT101" s="28"/>
      <c r="FU101" s="28"/>
      <c r="FV101" s="28"/>
      <c r="FW101" s="28"/>
      <c r="FX101" s="28"/>
      <c r="FY101" s="28"/>
      <c r="FZ101" s="28"/>
      <c r="GA101" s="28"/>
      <c r="GB101" s="28"/>
      <c r="GC101" s="28"/>
      <c r="GD101" s="28"/>
      <c r="GE101" s="28"/>
    </row>
    <row r="102" spans="1:187" x14ac:dyDescent="0.8">
      <c r="A102" s="32"/>
      <c r="B102" s="28"/>
      <c r="C102" s="28"/>
      <c r="D102" s="28"/>
      <c r="E102" s="31"/>
      <c r="F102" s="30"/>
      <c r="G102" s="30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  <c r="GE102" s="28"/>
    </row>
    <row r="103" spans="1:187" x14ac:dyDescent="0.8">
      <c r="A103" s="32"/>
      <c r="B103" s="28"/>
      <c r="C103" s="28"/>
      <c r="D103" s="28"/>
      <c r="E103" s="31"/>
      <c r="F103" s="30"/>
      <c r="G103" s="30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  <c r="FS103" s="28"/>
      <c r="FT103" s="28"/>
      <c r="FU103" s="28"/>
      <c r="FV103" s="28"/>
      <c r="FW103" s="28"/>
      <c r="FX103" s="28"/>
      <c r="FY103" s="28"/>
      <c r="FZ103" s="28"/>
      <c r="GA103" s="28"/>
      <c r="GB103" s="28"/>
      <c r="GC103" s="28"/>
      <c r="GD103" s="28"/>
      <c r="GE103" s="28"/>
    </row>
    <row r="104" spans="1:187" x14ac:dyDescent="0.8">
      <c r="A104" s="32"/>
      <c r="B104" s="28"/>
      <c r="C104" s="28"/>
      <c r="D104" s="28"/>
      <c r="E104" s="31"/>
      <c r="F104" s="30"/>
      <c r="G104" s="30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  <c r="FS104" s="28"/>
      <c r="FT104" s="28"/>
      <c r="FU104" s="28"/>
      <c r="FV104" s="28"/>
      <c r="FW104" s="28"/>
      <c r="FX104" s="28"/>
      <c r="FY104" s="28"/>
      <c r="FZ104" s="28"/>
      <c r="GA104" s="28"/>
      <c r="GB104" s="28"/>
      <c r="GC104" s="28"/>
      <c r="GD104" s="28"/>
      <c r="GE104" s="28"/>
    </row>
    <row r="105" spans="1:187" x14ac:dyDescent="0.8">
      <c r="A105" s="32"/>
      <c r="B105" s="28"/>
      <c r="C105" s="28"/>
      <c r="D105" s="28"/>
      <c r="E105" s="31"/>
      <c r="F105" s="30"/>
      <c r="G105" s="30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  <c r="FS105" s="28"/>
      <c r="FT105" s="28"/>
      <c r="FU105" s="28"/>
      <c r="FV105" s="28"/>
      <c r="FW105" s="28"/>
      <c r="FX105" s="28"/>
      <c r="FY105" s="28"/>
      <c r="FZ105" s="28"/>
      <c r="GA105" s="28"/>
      <c r="GB105" s="28"/>
      <c r="GC105" s="28"/>
      <c r="GD105" s="28"/>
      <c r="GE105" s="28"/>
    </row>
    <row r="106" spans="1:187" x14ac:dyDescent="0.8">
      <c r="A106" s="32"/>
      <c r="B106" s="28"/>
      <c r="C106" s="28"/>
      <c r="D106" s="28"/>
      <c r="E106" s="31"/>
      <c r="F106" s="30"/>
      <c r="G106" s="30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  <c r="FS106" s="28"/>
      <c r="FT106" s="28"/>
      <c r="FU106" s="28"/>
      <c r="FV106" s="28"/>
      <c r="FW106" s="28"/>
      <c r="FX106" s="28"/>
      <c r="FY106" s="28"/>
      <c r="FZ106" s="28"/>
      <c r="GA106" s="28"/>
      <c r="GB106" s="28"/>
      <c r="GC106" s="28"/>
      <c r="GD106" s="28"/>
      <c r="GE106" s="28"/>
    </row>
    <row r="107" spans="1:187" x14ac:dyDescent="0.8">
      <c r="A107" s="32"/>
      <c r="B107" s="28"/>
      <c r="C107" s="28"/>
      <c r="D107" s="28"/>
      <c r="E107" s="31"/>
      <c r="F107" s="30"/>
      <c r="G107" s="30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  <c r="FS107" s="28"/>
      <c r="FT107" s="28"/>
      <c r="FU107" s="28"/>
      <c r="FV107" s="28"/>
      <c r="FW107" s="28"/>
      <c r="FX107" s="28"/>
      <c r="FY107" s="28"/>
      <c r="FZ107" s="28"/>
      <c r="GA107" s="28"/>
      <c r="GB107" s="28"/>
      <c r="GC107" s="28"/>
      <c r="GD107" s="28"/>
      <c r="GE107" s="28"/>
    </row>
    <row r="108" spans="1:187" x14ac:dyDescent="0.8">
      <c r="A108" s="32"/>
      <c r="B108" s="28"/>
      <c r="C108" s="28"/>
      <c r="D108" s="28"/>
      <c r="E108" s="31"/>
      <c r="F108" s="30"/>
      <c r="G108" s="30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  <c r="FS108" s="28"/>
      <c r="FT108" s="28"/>
      <c r="FU108" s="28"/>
      <c r="FV108" s="28"/>
      <c r="FW108" s="28"/>
      <c r="FX108" s="28"/>
      <c r="FY108" s="28"/>
      <c r="FZ108" s="28"/>
      <c r="GA108" s="28"/>
      <c r="GB108" s="28"/>
      <c r="GC108" s="28"/>
      <c r="GD108" s="28"/>
      <c r="GE108" s="28"/>
    </row>
    <row r="109" spans="1:187" x14ac:dyDescent="0.8">
      <c r="A109" s="32"/>
      <c r="B109" s="28"/>
      <c r="C109" s="28"/>
      <c r="D109" s="28"/>
      <c r="E109" s="31"/>
      <c r="F109" s="30"/>
      <c r="G109" s="30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  <c r="FS109" s="28"/>
      <c r="FT109" s="28"/>
      <c r="FU109" s="28"/>
      <c r="FV109" s="28"/>
      <c r="FW109" s="28"/>
      <c r="FX109" s="28"/>
      <c r="FY109" s="28"/>
      <c r="FZ109" s="28"/>
      <c r="GA109" s="28"/>
      <c r="GB109" s="28"/>
      <c r="GC109" s="28"/>
      <c r="GD109" s="28"/>
      <c r="GE109" s="28"/>
    </row>
    <row r="110" spans="1:187" x14ac:dyDescent="0.8">
      <c r="A110" s="32"/>
      <c r="B110" s="28"/>
      <c r="C110" s="28"/>
      <c r="D110" s="28"/>
      <c r="E110" s="31"/>
      <c r="F110" s="30"/>
      <c r="G110" s="30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  <c r="FS110" s="28"/>
      <c r="FT110" s="28"/>
      <c r="FU110" s="28"/>
      <c r="FV110" s="28"/>
      <c r="FW110" s="28"/>
      <c r="FX110" s="28"/>
      <c r="FY110" s="28"/>
      <c r="FZ110" s="28"/>
      <c r="GA110" s="28"/>
      <c r="GB110" s="28"/>
      <c r="GC110" s="28"/>
      <c r="GD110" s="28"/>
      <c r="GE110" s="28"/>
    </row>
    <row r="111" spans="1:187" x14ac:dyDescent="0.8">
      <c r="A111" s="32"/>
      <c r="B111" s="28"/>
      <c r="C111" s="28"/>
      <c r="D111" s="28"/>
      <c r="E111" s="31"/>
      <c r="F111" s="30"/>
      <c r="G111" s="30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</row>
    <row r="112" spans="1:187" x14ac:dyDescent="0.8">
      <c r="A112" s="32"/>
      <c r="B112" s="28"/>
      <c r="C112" s="28"/>
      <c r="D112" s="28"/>
      <c r="E112" s="31"/>
      <c r="F112" s="30"/>
      <c r="G112" s="30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  <c r="FS112" s="28"/>
      <c r="FT112" s="28"/>
      <c r="FU112" s="28"/>
      <c r="FV112" s="28"/>
      <c r="FW112" s="28"/>
      <c r="FX112" s="28"/>
      <c r="FY112" s="28"/>
      <c r="FZ112" s="28"/>
      <c r="GA112" s="28"/>
      <c r="GB112" s="28"/>
      <c r="GC112" s="28"/>
      <c r="GD112" s="28"/>
      <c r="GE112" s="28"/>
    </row>
    <row r="113" spans="1:187" x14ac:dyDescent="0.8">
      <c r="A113" s="32"/>
      <c r="B113" s="28"/>
      <c r="C113" s="28"/>
      <c r="D113" s="28"/>
      <c r="E113" s="31"/>
      <c r="F113" s="30"/>
      <c r="G113" s="30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</row>
    <row r="114" spans="1:187" x14ac:dyDescent="0.8">
      <c r="A114" s="32"/>
      <c r="B114" s="28"/>
      <c r="C114" s="28"/>
      <c r="D114" s="28"/>
      <c r="E114" s="31"/>
      <c r="F114" s="30"/>
      <c r="G114" s="30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  <c r="FS114" s="28"/>
      <c r="FT114" s="28"/>
      <c r="FU114" s="28"/>
      <c r="FV114" s="28"/>
      <c r="FW114" s="28"/>
      <c r="FX114" s="28"/>
      <c r="FY114" s="28"/>
      <c r="FZ114" s="28"/>
      <c r="GA114" s="28"/>
      <c r="GB114" s="28"/>
      <c r="GC114" s="28"/>
      <c r="GD114" s="28"/>
      <c r="GE114" s="28"/>
    </row>
    <row r="115" spans="1:187" x14ac:dyDescent="0.8">
      <c r="A115" s="32"/>
      <c r="B115" s="28"/>
      <c r="C115" s="28"/>
      <c r="D115" s="28"/>
      <c r="E115" s="31"/>
      <c r="F115" s="30"/>
      <c r="G115" s="30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  <c r="FS115" s="28"/>
      <c r="FT115" s="28"/>
      <c r="FU115" s="28"/>
      <c r="FV115" s="28"/>
      <c r="FW115" s="28"/>
      <c r="FX115" s="28"/>
      <c r="FY115" s="28"/>
      <c r="FZ115" s="28"/>
      <c r="GA115" s="28"/>
      <c r="GB115" s="28"/>
      <c r="GC115" s="28"/>
      <c r="GD115" s="28"/>
      <c r="GE115" s="28"/>
    </row>
    <row r="116" spans="1:187" x14ac:dyDescent="0.8">
      <c r="A116" s="32"/>
      <c r="B116" s="28"/>
      <c r="C116" s="28"/>
      <c r="D116" s="28"/>
      <c r="E116" s="31"/>
      <c r="F116" s="30"/>
      <c r="G116" s="30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  <c r="FS116" s="28"/>
      <c r="FT116" s="28"/>
      <c r="FU116" s="28"/>
      <c r="FV116" s="28"/>
      <c r="FW116" s="28"/>
      <c r="FX116" s="28"/>
      <c r="FY116" s="28"/>
      <c r="FZ116" s="28"/>
      <c r="GA116" s="28"/>
      <c r="GB116" s="28"/>
      <c r="GC116" s="28"/>
      <c r="GD116" s="28"/>
      <c r="GE116" s="28"/>
    </row>
    <row r="117" spans="1:187" x14ac:dyDescent="0.8">
      <c r="A117" s="32"/>
      <c r="B117" s="28"/>
      <c r="C117" s="28"/>
      <c r="D117" s="28"/>
      <c r="E117" s="31"/>
      <c r="F117" s="30"/>
      <c r="G117" s="30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  <c r="FS117" s="28"/>
      <c r="FT117" s="28"/>
      <c r="FU117" s="28"/>
      <c r="FV117" s="28"/>
      <c r="FW117" s="28"/>
      <c r="FX117" s="28"/>
      <c r="FY117" s="28"/>
      <c r="FZ117" s="28"/>
      <c r="GA117" s="28"/>
      <c r="GB117" s="28"/>
      <c r="GC117" s="28"/>
      <c r="GD117" s="28"/>
      <c r="GE117" s="28"/>
    </row>
    <row r="118" spans="1:187" x14ac:dyDescent="0.8">
      <c r="A118" s="32"/>
      <c r="B118" s="28"/>
      <c r="C118" s="28"/>
      <c r="D118" s="28"/>
      <c r="E118" s="31"/>
      <c r="F118" s="30"/>
      <c r="G118" s="30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  <c r="FS118" s="28"/>
      <c r="FT118" s="28"/>
      <c r="FU118" s="28"/>
      <c r="FV118" s="28"/>
      <c r="FW118" s="28"/>
      <c r="FX118" s="28"/>
      <c r="FY118" s="28"/>
      <c r="FZ118" s="28"/>
      <c r="GA118" s="28"/>
      <c r="GB118" s="28"/>
      <c r="GC118" s="28"/>
      <c r="GD118" s="28"/>
      <c r="GE118" s="28"/>
    </row>
    <row r="119" spans="1:187" x14ac:dyDescent="0.8">
      <c r="A119" s="32"/>
      <c r="B119" s="28"/>
      <c r="C119" s="28"/>
      <c r="D119" s="28"/>
      <c r="E119" s="31"/>
      <c r="F119" s="30"/>
      <c r="G119" s="30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</row>
    <row r="120" spans="1:187" x14ac:dyDescent="0.8">
      <c r="A120" s="32"/>
      <c r="B120" s="28"/>
      <c r="C120" s="28"/>
      <c r="D120" s="28"/>
      <c r="E120" s="31"/>
      <c r="F120" s="30"/>
      <c r="G120" s="30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28"/>
      <c r="FZ120" s="28"/>
      <c r="GA120" s="28"/>
      <c r="GB120" s="28"/>
      <c r="GC120" s="28"/>
      <c r="GD120" s="28"/>
      <c r="GE120" s="28"/>
    </row>
    <row r="121" spans="1:187" x14ac:dyDescent="0.8">
      <c r="A121" s="32"/>
      <c r="B121" s="28"/>
      <c r="C121" s="28"/>
      <c r="D121" s="28"/>
      <c r="E121" s="31"/>
      <c r="F121" s="30"/>
      <c r="G121" s="30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  <c r="GE121" s="28"/>
    </row>
    <row r="122" spans="1:187" x14ac:dyDescent="0.8">
      <c r="A122" s="32"/>
      <c r="B122" s="28"/>
      <c r="C122" s="28"/>
      <c r="D122" s="28"/>
      <c r="E122" s="31"/>
      <c r="F122" s="30"/>
      <c r="G122" s="30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  <c r="GE122" s="28"/>
    </row>
    <row r="123" spans="1:187" x14ac:dyDescent="0.8">
      <c r="A123" s="32"/>
      <c r="B123" s="28"/>
      <c r="C123" s="28"/>
      <c r="D123" s="28"/>
      <c r="E123" s="31"/>
      <c r="F123" s="30"/>
      <c r="G123" s="30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  <c r="GE123" s="28"/>
    </row>
    <row r="124" spans="1:187" x14ac:dyDescent="0.8">
      <c r="A124" s="32"/>
      <c r="B124" s="28"/>
      <c r="C124" s="28"/>
      <c r="D124" s="28"/>
      <c r="E124" s="31"/>
      <c r="F124" s="30"/>
      <c r="G124" s="30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  <c r="GE124" s="28"/>
    </row>
    <row r="125" spans="1:187" x14ac:dyDescent="0.8">
      <c r="A125" s="32"/>
      <c r="B125" s="28"/>
      <c r="C125" s="28"/>
      <c r="D125" s="28"/>
      <c r="E125" s="31"/>
      <c r="F125" s="30"/>
      <c r="G125" s="30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  <c r="GE125" s="28"/>
    </row>
    <row r="126" spans="1:187" x14ac:dyDescent="0.8">
      <c r="A126" s="32"/>
      <c r="B126" s="28"/>
      <c r="C126" s="28"/>
      <c r="D126" s="28"/>
      <c r="E126" s="31"/>
      <c r="F126" s="30"/>
      <c r="G126" s="30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  <c r="GE126" s="28"/>
    </row>
    <row r="127" spans="1:187" x14ac:dyDescent="0.8">
      <c r="A127" s="32"/>
      <c r="B127" s="28"/>
      <c r="C127" s="28"/>
      <c r="D127" s="28"/>
      <c r="E127" s="31"/>
      <c r="F127" s="30"/>
      <c r="G127" s="30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  <c r="GE127" s="28"/>
    </row>
    <row r="128" spans="1:187" x14ac:dyDescent="0.8">
      <c r="A128" s="32"/>
      <c r="B128" s="28"/>
      <c r="C128" s="28"/>
      <c r="D128" s="28"/>
      <c r="E128" s="31"/>
      <c r="F128" s="30"/>
      <c r="G128" s="30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  <c r="GE128" s="28"/>
    </row>
    <row r="129" spans="1:187" x14ac:dyDescent="0.8">
      <c r="A129" s="32"/>
      <c r="B129" s="28"/>
      <c r="C129" s="28"/>
      <c r="D129" s="28"/>
      <c r="E129" s="31"/>
      <c r="F129" s="30"/>
      <c r="G129" s="30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  <c r="GE129" s="28"/>
    </row>
    <row r="130" spans="1:187" x14ac:dyDescent="0.8">
      <c r="A130" s="32"/>
      <c r="B130" s="28"/>
      <c r="C130" s="28"/>
      <c r="D130" s="28"/>
      <c r="E130" s="31"/>
      <c r="F130" s="30"/>
      <c r="G130" s="30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  <c r="GE130" s="28"/>
    </row>
    <row r="131" spans="1:187" x14ac:dyDescent="0.8">
      <c r="A131" s="32"/>
      <c r="B131" s="28"/>
      <c r="C131" s="28"/>
      <c r="D131" s="28"/>
      <c r="E131" s="31"/>
      <c r="F131" s="30"/>
      <c r="G131" s="30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  <c r="GE131" s="28"/>
    </row>
    <row r="132" spans="1:187" x14ac:dyDescent="0.8">
      <c r="A132" s="32"/>
      <c r="B132" s="28"/>
      <c r="C132" s="28"/>
      <c r="D132" s="28"/>
      <c r="E132" s="31"/>
      <c r="F132" s="30"/>
      <c r="G132" s="30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  <c r="GE132" s="28"/>
    </row>
    <row r="133" spans="1:187" x14ac:dyDescent="0.8">
      <c r="A133" s="32"/>
      <c r="B133" s="28"/>
      <c r="C133" s="28"/>
      <c r="D133" s="28"/>
      <c r="E133" s="31"/>
      <c r="F133" s="30"/>
      <c r="G133" s="30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  <c r="GE133" s="28"/>
    </row>
    <row r="134" spans="1:187" x14ac:dyDescent="0.8">
      <c r="A134" s="32"/>
      <c r="B134" s="28"/>
      <c r="C134" s="28"/>
      <c r="D134" s="28"/>
      <c r="E134" s="31"/>
      <c r="F134" s="30"/>
      <c r="G134" s="30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  <c r="GE134" s="28"/>
    </row>
    <row r="135" spans="1:187" x14ac:dyDescent="0.8">
      <c r="A135" s="32"/>
      <c r="B135" s="28"/>
      <c r="C135" s="28"/>
      <c r="D135" s="28"/>
      <c r="E135" s="31"/>
      <c r="F135" s="30"/>
      <c r="G135" s="30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  <c r="GE135" s="28"/>
    </row>
    <row r="136" spans="1:187" x14ac:dyDescent="0.8">
      <c r="A136" s="32"/>
      <c r="B136" s="28"/>
      <c r="C136" s="28"/>
      <c r="D136" s="28"/>
      <c r="E136" s="31"/>
      <c r="F136" s="30"/>
      <c r="G136" s="30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  <c r="GE136" s="28"/>
    </row>
    <row r="137" spans="1:187" x14ac:dyDescent="0.8">
      <c r="A137" s="32"/>
      <c r="B137" s="28"/>
      <c r="C137" s="28"/>
      <c r="D137" s="28"/>
      <c r="E137" s="31"/>
      <c r="F137" s="30"/>
      <c r="G137" s="30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  <c r="FS137" s="28"/>
      <c r="FT137" s="28"/>
      <c r="FU137" s="28"/>
      <c r="FV137" s="28"/>
      <c r="FW137" s="28"/>
      <c r="FX137" s="28"/>
      <c r="FY137" s="28"/>
      <c r="FZ137" s="28"/>
      <c r="GA137" s="28"/>
      <c r="GB137" s="28"/>
      <c r="GC137" s="28"/>
      <c r="GD137" s="28"/>
      <c r="GE137" s="28"/>
    </row>
    <row r="138" spans="1:187" x14ac:dyDescent="0.8">
      <c r="A138" s="32"/>
      <c r="B138" s="28"/>
      <c r="C138" s="28"/>
      <c r="D138" s="28"/>
      <c r="E138" s="31"/>
      <c r="F138" s="30"/>
      <c r="G138" s="30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  <c r="FS138" s="28"/>
      <c r="FT138" s="28"/>
      <c r="FU138" s="28"/>
      <c r="FV138" s="28"/>
      <c r="FW138" s="28"/>
      <c r="FX138" s="28"/>
      <c r="FY138" s="28"/>
      <c r="FZ138" s="28"/>
      <c r="GA138" s="28"/>
      <c r="GB138" s="28"/>
      <c r="GC138" s="28"/>
      <c r="GD138" s="28"/>
      <c r="GE138" s="28"/>
    </row>
    <row r="139" spans="1:187" x14ac:dyDescent="0.8">
      <c r="A139" s="32"/>
      <c r="B139" s="28"/>
      <c r="C139" s="28"/>
      <c r="D139" s="28"/>
      <c r="E139" s="31"/>
      <c r="F139" s="30"/>
      <c r="G139" s="30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  <c r="FS139" s="28"/>
      <c r="FT139" s="28"/>
      <c r="FU139" s="28"/>
      <c r="FV139" s="28"/>
      <c r="FW139" s="28"/>
      <c r="FX139" s="28"/>
      <c r="FY139" s="28"/>
      <c r="FZ139" s="28"/>
      <c r="GA139" s="28"/>
      <c r="GB139" s="28"/>
      <c r="GC139" s="28"/>
      <c r="GD139" s="28"/>
      <c r="GE139" s="28"/>
    </row>
    <row r="140" spans="1:187" x14ac:dyDescent="0.8">
      <c r="A140" s="32"/>
      <c r="B140" s="28"/>
      <c r="C140" s="28"/>
      <c r="D140" s="28"/>
      <c r="E140" s="31"/>
      <c r="F140" s="30"/>
      <c r="G140" s="30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</row>
    <row r="141" spans="1:187" x14ac:dyDescent="0.8">
      <c r="A141" s="32"/>
      <c r="B141" s="28"/>
      <c r="C141" s="28"/>
      <c r="D141" s="28"/>
      <c r="E141" s="31"/>
      <c r="F141" s="30"/>
      <c r="G141" s="30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8"/>
      <c r="GB141" s="28"/>
      <c r="GC141" s="28"/>
      <c r="GD141" s="28"/>
      <c r="GE141" s="28"/>
    </row>
    <row r="142" spans="1:187" x14ac:dyDescent="0.8">
      <c r="A142" s="32"/>
      <c r="B142" s="28"/>
      <c r="C142" s="28"/>
      <c r="D142" s="28"/>
      <c r="E142" s="31"/>
      <c r="F142" s="30"/>
      <c r="G142" s="30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8"/>
      <c r="FT142" s="28"/>
      <c r="FU142" s="28"/>
      <c r="FV142" s="28"/>
      <c r="FW142" s="28"/>
      <c r="FX142" s="28"/>
      <c r="FY142" s="28"/>
      <c r="FZ142" s="28"/>
      <c r="GA142" s="28"/>
      <c r="GB142" s="28"/>
      <c r="GC142" s="28"/>
      <c r="GD142" s="28"/>
      <c r="GE142" s="28"/>
    </row>
    <row r="143" spans="1:187" x14ac:dyDescent="0.8">
      <c r="A143" s="32"/>
      <c r="B143" s="28"/>
      <c r="C143" s="28"/>
      <c r="D143" s="28"/>
      <c r="E143" s="31"/>
      <c r="F143" s="30"/>
      <c r="G143" s="30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  <c r="FS143" s="28"/>
      <c r="FT143" s="28"/>
      <c r="FU143" s="28"/>
      <c r="FV143" s="28"/>
      <c r="FW143" s="28"/>
      <c r="FX143" s="28"/>
      <c r="FY143" s="28"/>
      <c r="FZ143" s="28"/>
      <c r="GA143" s="28"/>
      <c r="GB143" s="28"/>
      <c r="GC143" s="28"/>
      <c r="GD143" s="28"/>
      <c r="GE143" s="28"/>
    </row>
    <row r="144" spans="1:187" x14ac:dyDescent="0.8">
      <c r="A144" s="32"/>
      <c r="B144" s="28"/>
      <c r="C144" s="28"/>
      <c r="D144" s="28"/>
      <c r="E144" s="31"/>
      <c r="F144" s="30"/>
      <c r="G144" s="30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  <c r="FS144" s="28"/>
      <c r="FT144" s="28"/>
      <c r="FU144" s="28"/>
      <c r="FV144" s="28"/>
      <c r="FW144" s="28"/>
      <c r="FX144" s="28"/>
      <c r="FY144" s="28"/>
      <c r="FZ144" s="28"/>
      <c r="GA144" s="28"/>
      <c r="GB144" s="28"/>
      <c r="GC144" s="28"/>
      <c r="GD144" s="28"/>
      <c r="GE144" s="28"/>
    </row>
    <row r="145" spans="1:187" x14ac:dyDescent="0.8">
      <c r="A145" s="32"/>
      <c r="B145" s="28"/>
      <c r="C145" s="28"/>
      <c r="D145" s="28"/>
      <c r="E145" s="31"/>
      <c r="F145" s="30"/>
      <c r="G145" s="30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  <c r="FS145" s="28"/>
      <c r="FT145" s="28"/>
      <c r="FU145" s="28"/>
      <c r="FV145" s="28"/>
      <c r="FW145" s="28"/>
      <c r="FX145" s="28"/>
      <c r="FY145" s="28"/>
      <c r="FZ145" s="28"/>
      <c r="GA145" s="28"/>
      <c r="GB145" s="28"/>
      <c r="GC145" s="28"/>
      <c r="GD145" s="28"/>
      <c r="GE145" s="28"/>
    </row>
    <row r="146" spans="1:187" x14ac:dyDescent="0.8">
      <c r="A146" s="32"/>
      <c r="B146" s="28"/>
      <c r="C146" s="28"/>
      <c r="D146" s="28"/>
      <c r="E146" s="31"/>
      <c r="F146" s="30"/>
      <c r="G146" s="30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  <c r="FS146" s="28"/>
      <c r="FT146" s="28"/>
      <c r="FU146" s="28"/>
      <c r="FV146" s="28"/>
      <c r="FW146" s="28"/>
      <c r="FX146" s="28"/>
      <c r="FY146" s="28"/>
      <c r="FZ146" s="28"/>
      <c r="GA146" s="28"/>
      <c r="GB146" s="28"/>
      <c r="GC146" s="28"/>
      <c r="GD146" s="28"/>
      <c r="GE146" s="28"/>
    </row>
    <row r="147" spans="1:187" x14ac:dyDescent="0.8">
      <c r="A147" s="32"/>
      <c r="B147" s="28"/>
      <c r="C147" s="28"/>
      <c r="D147" s="28"/>
      <c r="E147" s="31"/>
      <c r="F147" s="30"/>
      <c r="G147" s="30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  <c r="FS147" s="28"/>
      <c r="FT147" s="28"/>
      <c r="FU147" s="28"/>
      <c r="FV147" s="28"/>
      <c r="FW147" s="28"/>
      <c r="FX147" s="28"/>
      <c r="FY147" s="28"/>
      <c r="FZ147" s="28"/>
      <c r="GA147" s="28"/>
      <c r="GB147" s="28"/>
      <c r="GC147" s="28"/>
      <c r="GD147" s="28"/>
      <c r="GE147" s="28"/>
    </row>
    <row r="148" spans="1:187" x14ac:dyDescent="0.8">
      <c r="A148" s="32"/>
      <c r="B148" s="28"/>
      <c r="C148" s="28"/>
      <c r="D148" s="28"/>
      <c r="E148" s="31"/>
      <c r="F148" s="30"/>
      <c r="G148" s="30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  <c r="FS148" s="28"/>
      <c r="FT148" s="28"/>
      <c r="FU148" s="28"/>
      <c r="FV148" s="28"/>
      <c r="FW148" s="28"/>
      <c r="FX148" s="28"/>
      <c r="FY148" s="28"/>
      <c r="FZ148" s="28"/>
      <c r="GA148" s="28"/>
      <c r="GB148" s="28"/>
      <c r="GC148" s="28"/>
      <c r="GD148" s="28"/>
      <c r="GE148" s="28"/>
    </row>
    <row r="149" spans="1:187" x14ac:dyDescent="0.8">
      <c r="A149" s="32"/>
      <c r="B149" s="28"/>
      <c r="C149" s="28"/>
      <c r="D149" s="28"/>
      <c r="E149" s="31"/>
      <c r="F149" s="30"/>
      <c r="G149" s="30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  <c r="FS149" s="28"/>
      <c r="FT149" s="28"/>
      <c r="FU149" s="28"/>
      <c r="FV149" s="28"/>
      <c r="FW149" s="28"/>
      <c r="FX149" s="28"/>
      <c r="FY149" s="28"/>
      <c r="FZ149" s="28"/>
      <c r="GA149" s="28"/>
      <c r="GB149" s="28"/>
      <c r="GC149" s="28"/>
      <c r="GD149" s="28"/>
      <c r="GE149" s="28"/>
    </row>
    <row r="150" spans="1:187" x14ac:dyDescent="0.8">
      <c r="A150" s="32"/>
      <c r="B150" s="28"/>
      <c r="C150" s="28"/>
      <c r="D150" s="28"/>
      <c r="E150" s="31"/>
      <c r="F150" s="30"/>
      <c r="G150" s="30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  <c r="FS150" s="28"/>
      <c r="FT150" s="28"/>
      <c r="FU150" s="28"/>
      <c r="FV150" s="28"/>
      <c r="FW150" s="28"/>
      <c r="FX150" s="28"/>
      <c r="FY150" s="28"/>
      <c r="FZ150" s="28"/>
      <c r="GA150" s="28"/>
      <c r="GB150" s="28"/>
      <c r="GC150" s="28"/>
      <c r="GD150" s="28"/>
      <c r="GE150" s="28"/>
    </row>
    <row r="151" spans="1:187" x14ac:dyDescent="0.8">
      <c r="A151" s="32"/>
      <c r="B151" s="28"/>
      <c r="C151" s="28"/>
      <c r="D151" s="28"/>
      <c r="E151" s="31"/>
      <c r="F151" s="30"/>
      <c r="G151" s="30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  <c r="FS151" s="28"/>
      <c r="FT151" s="28"/>
      <c r="FU151" s="28"/>
      <c r="FV151" s="28"/>
      <c r="FW151" s="28"/>
      <c r="FX151" s="28"/>
      <c r="FY151" s="28"/>
      <c r="FZ151" s="28"/>
      <c r="GA151" s="28"/>
      <c r="GB151" s="28"/>
      <c r="GC151" s="28"/>
      <c r="GD151" s="28"/>
      <c r="GE151" s="28"/>
    </row>
    <row r="152" spans="1:187" x14ac:dyDescent="0.8">
      <c r="A152" s="32"/>
      <c r="B152" s="28"/>
      <c r="C152" s="28"/>
      <c r="D152" s="28"/>
      <c r="E152" s="31"/>
      <c r="F152" s="30"/>
      <c r="G152" s="30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  <c r="FS152" s="28"/>
      <c r="FT152" s="28"/>
      <c r="FU152" s="28"/>
      <c r="FV152" s="28"/>
      <c r="FW152" s="28"/>
      <c r="FX152" s="28"/>
      <c r="FY152" s="28"/>
      <c r="FZ152" s="28"/>
      <c r="GA152" s="28"/>
      <c r="GB152" s="28"/>
      <c r="GC152" s="28"/>
      <c r="GD152" s="28"/>
      <c r="GE152" s="28"/>
    </row>
    <row r="153" spans="1:187" x14ac:dyDescent="0.8">
      <c r="A153" s="32"/>
      <c r="B153" s="28"/>
      <c r="C153" s="28"/>
      <c r="D153" s="28"/>
      <c r="E153" s="31"/>
      <c r="F153" s="30"/>
      <c r="G153" s="30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  <c r="FS153" s="28"/>
      <c r="FT153" s="28"/>
      <c r="FU153" s="28"/>
      <c r="FV153" s="28"/>
      <c r="FW153" s="28"/>
      <c r="FX153" s="28"/>
      <c r="FY153" s="28"/>
      <c r="FZ153" s="28"/>
      <c r="GA153" s="28"/>
      <c r="GB153" s="28"/>
      <c r="GC153" s="28"/>
      <c r="GD153" s="28"/>
      <c r="GE153" s="28"/>
    </row>
    <row r="154" spans="1:187" x14ac:dyDescent="0.8">
      <c r="A154" s="32"/>
      <c r="B154" s="28"/>
      <c r="C154" s="28"/>
      <c r="D154" s="28"/>
      <c r="E154" s="31"/>
      <c r="F154" s="30"/>
      <c r="G154" s="30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  <c r="FS154" s="28"/>
      <c r="FT154" s="28"/>
      <c r="FU154" s="28"/>
      <c r="FV154" s="28"/>
      <c r="FW154" s="28"/>
      <c r="FX154" s="28"/>
      <c r="FY154" s="28"/>
      <c r="FZ154" s="28"/>
      <c r="GA154" s="28"/>
      <c r="GB154" s="28"/>
      <c r="GC154" s="28"/>
      <c r="GD154" s="28"/>
      <c r="GE154" s="28"/>
    </row>
    <row r="155" spans="1:187" x14ac:dyDescent="0.8">
      <c r="A155" s="32"/>
      <c r="B155" s="28"/>
      <c r="C155" s="28"/>
      <c r="D155" s="28"/>
      <c r="E155" s="31"/>
      <c r="F155" s="30"/>
      <c r="G155" s="30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</row>
    <row r="156" spans="1:187" x14ac:dyDescent="0.8">
      <c r="A156" s="32"/>
      <c r="B156" s="28"/>
      <c r="C156" s="28"/>
      <c r="D156" s="28"/>
      <c r="E156" s="31"/>
      <c r="F156" s="30"/>
      <c r="G156" s="30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  <c r="FS156" s="28"/>
      <c r="FT156" s="28"/>
      <c r="FU156" s="28"/>
      <c r="FV156" s="28"/>
      <c r="FW156" s="28"/>
      <c r="FX156" s="28"/>
      <c r="FY156" s="28"/>
      <c r="FZ156" s="28"/>
      <c r="GA156" s="28"/>
      <c r="GB156" s="28"/>
      <c r="GC156" s="28"/>
      <c r="GD156" s="28"/>
      <c r="GE156" s="28"/>
    </row>
    <row r="157" spans="1:187" x14ac:dyDescent="0.8">
      <c r="A157" s="32"/>
      <c r="B157" s="28"/>
      <c r="C157" s="28"/>
      <c r="D157" s="28"/>
      <c r="E157" s="31"/>
      <c r="F157" s="30"/>
      <c r="G157" s="30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  <c r="FS157" s="28"/>
      <c r="FT157" s="28"/>
      <c r="FU157" s="28"/>
      <c r="FV157" s="28"/>
      <c r="FW157" s="28"/>
      <c r="FX157" s="28"/>
      <c r="FY157" s="28"/>
      <c r="FZ157" s="28"/>
      <c r="GA157" s="28"/>
      <c r="GB157" s="28"/>
      <c r="GC157" s="28"/>
      <c r="GD157" s="28"/>
      <c r="GE157" s="28"/>
    </row>
    <row r="158" spans="1:187" x14ac:dyDescent="0.8">
      <c r="A158" s="32"/>
      <c r="B158" s="28"/>
      <c r="C158" s="28"/>
      <c r="D158" s="28"/>
      <c r="E158" s="31"/>
      <c r="F158" s="30"/>
      <c r="G158" s="30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  <c r="FS158" s="28"/>
      <c r="FT158" s="28"/>
      <c r="FU158" s="28"/>
      <c r="FV158" s="28"/>
      <c r="FW158" s="28"/>
      <c r="FX158" s="28"/>
      <c r="FY158" s="28"/>
      <c r="FZ158" s="28"/>
      <c r="GA158" s="28"/>
      <c r="GB158" s="28"/>
      <c r="GC158" s="28"/>
      <c r="GD158" s="28"/>
      <c r="GE158" s="28"/>
    </row>
    <row r="159" spans="1:187" x14ac:dyDescent="0.8">
      <c r="A159" s="32"/>
      <c r="B159" s="28"/>
      <c r="C159" s="28"/>
      <c r="D159" s="28"/>
      <c r="E159" s="31"/>
      <c r="F159" s="30"/>
      <c r="G159" s="30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  <c r="FS159" s="28"/>
      <c r="FT159" s="28"/>
      <c r="FU159" s="28"/>
      <c r="FV159" s="28"/>
      <c r="FW159" s="28"/>
      <c r="FX159" s="28"/>
      <c r="FY159" s="28"/>
      <c r="FZ159" s="28"/>
      <c r="GA159" s="28"/>
      <c r="GB159" s="28"/>
      <c r="GC159" s="28"/>
      <c r="GD159" s="28"/>
      <c r="GE159" s="28"/>
    </row>
    <row r="160" spans="1:187" x14ac:dyDescent="0.8">
      <c r="A160" s="32"/>
      <c r="B160" s="28"/>
      <c r="C160" s="28"/>
      <c r="D160" s="28"/>
      <c r="E160" s="31"/>
      <c r="F160" s="30"/>
      <c r="G160" s="30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  <c r="FS160" s="28"/>
      <c r="FT160" s="28"/>
      <c r="FU160" s="28"/>
      <c r="FV160" s="28"/>
      <c r="FW160" s="28"/>
      <c r="FX160" s="28"/>
      <c r="FY160" s="28"/>
      <c r="FZ160" s="28"/>
      <c r="GA160" s="28"/>
      <c r="GB160" s="28"/>
      <c r="GC160" s="28"/>
      <c r="GD160" s="28"/>
      <c r="GE160" s="28"/>
    </row>
    <row r="161" spans="1:187" x14ac:dyDescent="0.8">
      <c r="A161" s="32"/>
      <c r="B161" s="28"/>
      <c r="C161" s="28"/>
      <c r="D161" s="28"/>
      <c r="E161" s="31"/>
      <c r="F161" s="30"/>
      <c r="G161" s="30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  <c r="FS161" s="28"/>
      <c r="FT161" s="28"/>
      <c r="FU161" s="28"/>
      <c r="FV161" s="28"/>
      <c r="FW161" s="28"/>
      <c r="FX161" s="28"/>
      <c r="FY161" s="28"/>
      <c r="FZ161" s="28"/>
      <c r="GA161" s="28"/>
      <c r="GB161" s="28"/>
      <c r="GC161" s="28"/>
      <c r="GD161" s="28"/>
      <c r="GE161" s="28"/>
    </row>
    <row r="162" spans="1:187" x14ac:dyDescent="0.8">
      <c r="A162" s="32"/>
      <c r="B162" s="28"/>
      <c r="C162" s="28"/>
      <c r="D162" s="28"/>
      <c r="E162" s="31"/>
      <c r="F162" s="30"/>
      <c r="G162" s="30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  <c r="FS162" s="28"/>
      <c r="FT162" s="28"/>
      <c r="FU162" s="28"/>
      <c r="FV162" s="28"/>
      <c r="FW162" s="28"/>
      <c r="FX162" s="28"/>
      <c r="FY162" s="28"/>
      <c r="FZ162" s="28"/>
      <c r="GA162" s="28"/>
      <c r="GB162" s="28"/>
      <c r="GC162" s="28"/>
      <c r="GD162" s="28"/>
      <c r="GE162" s="28"/>
    </row>
    <row r="163" spans="1:187" x14ac:dyDescent="0.8">
      <c r="A163" s="32"/>
      <c r="B163" s="28"/>
      <c r="C163" s="28"/>
      <c r="D163" s="28"/>
      <c r="E163" s="31"/>
      <c r="F163" s="30"/>
      <c r="G163" s="30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  <c r="FS163" s="28"/>
      <c r="FT163" s="28"/>
      <c r="FU163" s="28"/>
      <c r="FV163" s="28"/>
      <c r="FW163" s="28"/>
      <c r="FX163" s="28"/>
      <c r="FY163" s="28"/>
      <c r="FZ163" s="28"/>
      <c r="GA163" s="28"/>
      <c r="GB163" s="28"/>
      <c r="GC163" s="28"/>
      <c r="GD163" s="28"/>
      <c r="GE163" s="28"/>
    </row>
    <row r="164" spans="1:187" x14ac:dyDescent="0.8">
      <c r="A164" s="32"/>
      <c r="B164" s="28"/>
      <c r="C164" s="28"/>
      <c r="D164" s="28"/>
      <c r="E164" s="31"/>
      <c r="F164" s="30"/>
      <c r="G164" s="30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  <c r="FS164" s="28"/>
      <c r="FT164" s="28"/>
      <c r="FU164" s="28"/>
      <c r="FV164" s="28"/>
      <c r="FW164" s="28"/>
      <c r="FX164" s="28"/>
      <c r="FY164" s="28"/>
      <c r="FZ164" s="28"/>
      <c r="GA164" s="28"/>
      <c r="GB164" s="28"/>
      <c r="GC164" s="28"/>
      <c r="GD164" s="28"/>
      <c r="GE164" s="28"/>
    </row>
    <row r="165" spans="1:187" x14ac:dyDescent="0.8">
      <c r="A165" s="32"/>
      <c r="B165" s="28"/>
      <c r="C165" s="28"/>
      <c r="D165" s="28"/>
      <c r="E165" s="31"/>
      <c r="F165" s="30"/>
      <c r="G165" s="30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  <c r="FS165" s="28"/>
      <c r="FT165" s="28"/>
      <c r="FU165" s="28"/>
      <c r="FV165" s="28"/>
      <c r="FW165" s="28"/>
      <c r="FX165" s="28"/>
      <c r="FY165" s="28"/>
      <c r="FZ165" s="28"/>
      <c r="GA165" s="28"/>
      <c r="GB165" s="28"/>
      <c r="GC165" s="28"/>
      <c r="GD165" s="28"/>
      <c r="GE165" s="28"/>
    </row>
    <row r="166" spans="1:187" x14ac:dyDescent="0.8">
      <c r="A166" s="32"/>
      <c r="B166" s="28"/>
      <c r="C166" s="28"/>
      <c r="D166" s="28"/>
      <c r="E166" s="31"/>
      <c r="F166" s="30"/>
      <c r="G166" s="30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  <c r="FS166" s="28"/>
      <c r="FT166" s="28"/>
      <c r="FU166" s="28"/>
      <c r="FV166" s="28"/>
      <c r="FW166" s="28"/>
      <c r="FX166" s="28"/>
      <c r="FY166" s="28"/>
      <c r="FZ166" s="28"/>
      <c r="GA166" s="28"/>
      <c r="GB166" s="28"/>
      <c r="GC166" s="28"/>
      <c r="GD166" s="28"/>
      <c r="GE166" s="28"/>
    </row>
    <row r="167" spans="1:187" x14ac:dyDescent="0.8">
      <c r="A167" s="32"/>
      <c r="B167" s="28"/>
      <c r="C167" s="28"/>
      <c r="D167" s="28"/>
      <c r="E167" s="31"/>
      <c r="F167" s="30"/>
      <c r="G167" s="30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  <c r="FS167" s="28"/>
      <c r="FT167" s="28"/>
      <c r="FU167" s="28"/>
      <c r="FV167" s="28"/>
      <c r="FW167" s="28"/>
      <c r="FX167" s="28"/>
      <c r="FY167" s="28"/>
      <c r="FZ167" s="28"/>
      <c r="GA167" s="28"/>
      <c r="GB167" s="28"/>
      <c r="GC167" s="28"/>
      <c r="GD167" s="28"/>
      <c r="GE167" s="28"/>
    </row>
    <row r="168" spans="1:187" x14ac:dyDescent="0.8">
      <c r="A168" s="32"/>
      <c r="B168" s="28"/>
      <c r="C168" s="28"/>
      <c r="D168" s="28"/>
      <c r="E168" s="31"/>
      <c r="F168" s="30"/>
      <c r="G168" s="30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  <c r="FS168" s="28"/>
      <c r="FT168" s="28"/>
      <c r="FU168" s="28"/>
      <c r="FV168" s="28"/>
      <c r="FW168" s="28"/>
      <c r="FX168" s="28"/>
      <c r="FY168" s="28"/>
      <c r="FZ168" s="28"/>
      <c r="GA168" s="28"/>
      <c r="GB168" s="28"/>
      <c r="GC168" s="28"/>
      <c r="GD168" s="28"/>
      <c r="GE168" s="28"/>
    </row>
    <row r="169" spans="1:187" x14ac:dyDescent="0.8">
      <c r="A169" s="32"/>
      <c r="B169" s="28"/>
      <c r="C169" s="28"/>
      <c r="D169" s="28"/>
      <c r="E169" s="31"/>
      <c r="F169" s="30"/>
      <c r="G169" s="30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  <c r="FS169" s="28"/>
      <c r="FT169" s="28"/>
      <c r="FU169" s="28"/>
      <c r="FV169" s="28"/>
      <c r="FW169" s="28"/>
      <c r="FX169" s="28"/>
      <c r="FY169" s="28"/>
      <c r="FZ169" s="28"/>
      <c r="GA169" s="28"/>
      <c r="GB169" s="28"/>
      <c r="GC169" s="28"/>
      <c r="GD169" s="28"/>
      <c r="GE169" s="28"/>
    </row>
    <row r="170" spans="1:187" x14ac:dyDescent="0.8">
      <c r="A170" s="32"/>
      <c r="B170" s="28"/>
      <c r="C170" s="28"/>
      <c r="D170" s="28"/>
      <c r="E170" s="31"/>
      <c r="F170" s="30"/>
      <c r="G170" s="30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  <c r="FS170" s="28"/>
      <c r="FT170" s="28"/>
      <c r="FU170" s="28"/>
      <c r="FV170" s="28"/>
      <c r="FW170" s="28"/>
      <c r="FX170" s="28"/>
      <c r="FY170" s="28"/>
      <c r="FZ170" s="28"/>
      <c r="GA170" s="28"/>
      <c r="GB170" s="28"/>
      <c r="GC170" s="28"/>
      <c r="GD170" s="28"/>
      <c r="GE170" s="28"/>
    </row>
    <row r="171" spans="1:187" x14ac:dyDescent="0.8">
      <c r="A171" s="32"/>
      <c r="B171" s="28"/>
      <c r="C171" s="28"/>
      <c r="D171" s="28"/>
      <c r="E171" s="31"/>
      <c r="F171" s="30"/>
      <c r="G171" s="30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  <c r="FS171" s="28"/>
      <c r="FT171" s="28"/>
      <c r="FU171" s="28"/>
      <c r="FV171" s="28"/>
      <c r="FW171" s="28"/>
      <c r="FX171" s="28"/>
      <c r="FY171" s="28"/>
      <c r="FZ171" s="28"/>
      <c r="GA171" s="28"/>
      <c r="GB171" s="28"/>
      <c r="GC171" s="28"/>
      <c r="GD171" s="28"/>
      <c r="GE171" s="28"/>
    </row>
    <row r="172" spans="1:187" x14ac:dyDescent="0.8">
      <c r="A172" s="32"/>
      <c r="B172" s="28"/>
      <c r="C172" s="28"/>
      <c r="D172" s="28"/>
      <c r="E172" s="31"/>
      <c r="F172" s="30"/>
      <c r="G172" s="30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  <c r="FS172" s="28"/>
      <c r="FT172" s="28"/>
      <c r="FU172" s="28"/>
      <c r="FV172" s="28"/>
      <c r="FW172" s="28"/>
      <c r="FX172" s="28"/>
      <c r="FY172" s="28"/>
      <c r="FZ172" s="28"/>
      <c r="GA172" s="28"/>
      <c r="GB172" s="28"/>
      <c r="GC172" s="28"/>
      <c r="GD172" s="28"/>
      <c r="GE172" s="28"/>
    </row>
    <row r="173" spans="1:187" x14ac:dyDescent="0.8">
      <c r="A173" s="32"/>
      <c r="B173" s="28"/>
      <c r="C173" s="28"/>
      <c r="D173" s="28"/>
      <c r="E173" s="31"/>
      <c r="F173" s="30"/>
      <c r="G173" s="30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  <c r="FS173" s="28"/>
      <c r="FT173" s="28"/>
      <c r="FU173" s="28"/>
      <c r="FV173" s="28"/>
      <c r="FW173" s="28"/>
      <c r="FX173" s="28"/>
      <c r="FY173" s="28"/>
      <c r="FZ173" s="28"/>
      <c r="GA173" s="28"/>
      <c r="GB173" s="28"/>
      <c r="GC173" s="28"/>
      <c r="GD173" s="28"/>
      <c r="GE173" s="28"/>
    </row>
    <row r="174" spans="1:187" x14ac:dyDescent="0.8">
      <c r="A174" s="32"/>
      <c r="B174" s="28"/>
      <c r="C174" s="28"/>
      <c r="D174" s="28"/>
      <c r="E174" s="31"/>
      <c r="F174" s="30"/>
      <c r="G174" s="30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  <c r="FS174" s="28"/>
      <c r="FT174" s="28"/>
      <c r="FU174" s="28"/>
      <c r="FV174" s="28"/>
      <c r="FW174" s="28"/>
      <c r="FX174" s="28"/>
      <c r="FY174" s="28"/>
      <c r="FZ174" s="28"/>
      <c r="GA174" s="28"/>
      <c r="GB174" s="28"/>
      <c r="GC174" s="28"/>
      <c r="GD174" s="28"/>
      <c r="GE174" s="28"/>
    </row>
    <row r="175" spans="1:187" x14ac:dyDescent="0.8">
      <c r="A175" s="32"/>
      <c r="B175" s="28"/>
      <c r="C175" s="28"/>
      <c r="D175" s="28"/>
      <c r="E175" s="31"/>
      <c r="F175" s="30"/>
      <c r="G175" s="30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  <c r="FS175" s="28"/>
      <c r="FT175" s="28"/>
      <c r="FU175" s="28"/>
      <c r="FV175" s="28"/>
      <c r="FW175" s="28"/>
      <c r="FX175" s="28"/>
      <c r="FY175" s="28"/>
      <c r="FZ175" s="28"/>
      <c r="GA175" s="28"/>
      <c r="GB175" s="28"/>
      <c r="GC175" s="28"/>
      <c r="GD175" s="28"/>
      <c r="GE175" s="28"/>
    </row>
    <row r="176" spans="1:187" x14ac:dyDescent="0.8">
      <c r="A176" s="32"/>
      <c r="B176" s="28"/>
      <c r="C176" s="28"/>
      <c r="D176" s="28"/>
      <c r="E176" s="31"/>
      <c r="F176" s="30"/>
      <c r="G176" s="30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  <c r="FS176" s="28"/>
      <c r="FT176" s="28"/>
      <c r="FU176" s="28"/>
      <c r="FV176" s="28"/>
      <c r="FW176" s="28"/>
      <c r="FX176" s="28"/>
      <c r="FY176" s="28"/>
      <c r="FZ176" s="28"/>
      <c r="GA176" s="28"/>
      <c r="GB176" s="28"/>
      <c r="GC176" s="28"/>
      <c r="GD176" s="28"/>
      <c r="GE176" s="28"/>
    </row>
    <row r="177" spans="1:187" x14ac:dyDescent="0.8">
      <c r="A177" s="32"/>
      <c r="B177" s="28"/>
      <c r="C177" s="28"/>
      <c r="D177" s="28"/>
      <c r="E177" s="31"/>
      <c r="F177" s="30"/>
      <c r="G177" s="30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  <c r="FS177" s="28"/>
      <c r="FT177" s="28"/>
      <c r="FU177" s="28"/>
      <c r="FV177" s="28"/>
      <c r="FW177" s="28"/>
      <c r="FX177" s="28"/>
      <c r="FY177" s="28"/>
      <c r="FZ177" s="28"/>
      <c r="GA177" s="28"/>
      <c r="GB177" s="28"/>
      <c r="GC177" s="28"/>
      <c r="GD177" s="28"/>
      <c r="GE177" s="28"/>
    </row>
    <row r="178" spans="1:187" x14ac:dyDescent="0.8">
      <c r="A178" s="32"/>
      <c r="B178" s="28"/>
      <c r="C178" s="28"/>
      <c r="D178" s="28"/>
      <c r="E178" s="31"/>
      <c r="F178" s="30"/>
      <c r="G178" s="30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  <c r="FS178" s="28"/>
      <c r="FT178" s="28"/>
      <c r="FU178" s="28"/>
      <c r="FV178" s="28"/>
      <c r="FW178" s="28"/>
      <c r="FX178" s="28"/>
      <c r="FY178" s="28"/>
      <c r="FZ178" s="28"/>
      <c r="GA178" s="28"/>
      <c r="GB178" s="28"/>
      <c r="GC178" s="28"/>
      <c r="GD178" s="28"/>
      <c r="GE178" s="28"/>
    </row>
    <row r="179" spans="1:187" x14ac:dyDescent="0.8">
      <c r="A179" s="32"/>
      <c r="B179" s="28"/>
      <c r="C179" s="28"/>
      <c r="D179" s="28"/>
      <c r="E179" s="31"/>
      <c r="F179" s="30"/>
      <c r="G179" s="30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</row>
    <row r="180" spans="1:187" x14ac:dyDescent="0.8">
      <c r="A180" s="32"/>
      <c r="B180" s="28"/>
      <c r="C180" s="28"/>
      <c r="D180" s="28"/>
      <c r="E180" s="31"/>
      <c r="F180" s="30"/>
      <c r="G180" s="30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</row>
    <row r="181" spans="1:187" x14ac:dyDescent="0.8">
      <c r="A181" s="32"/>
      <c r="B181" s="28"/>
      <c r="C181" s="28"/>
      <c r="D181" s="28"/>
      <c r="E181" s="31"/>
      <c r="F181" s="30"/>
      <c r="G181" s="30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  <c r="FS181" s="28"/>
      <c r="FT181" s="28"/>
      <c r="FU181" s="28"/>
      <c r="FV181" s="28"/>
      <c r="FW181" s="28"/>
      <c r="FX181" s="28"/>
      <c r="FY181" s="28"/>
      <c r="FZ181" s="28"/>
      <c r="GA181" s="28"/>
      <c r="GB181" s="28"/>
      <c r="GC181" s="28"/>
      <c r="GD181" s="28"/>
      <c r="GE181" s="28"/>
    </row>
    <row r="182" spans="1:187" x14ac:dyDescent="0.8">
      <c r="A182" s="32"/>
      <c r="B182" s="28"/>
      <c r="C182" s="28"/>
      <c r="D182" s="28"/>
      <c r="E182" s="31"/>
      <c r="F182" s="30"/>
      <c r="G182" s="30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  <c r="FS182" s="28"/>
      <c r="FT182" s="28"/>
      <c r="FU182" s="28"/>
      <c r="FV182" s="28"/>
      <c r="FW182" s="28"/>
      <c r="FX182" s="28"/>
      <c r="FY182" s="28"/>
      <c r="FZ182" s="28"/>
      <c r="GA182" s="28"/>
      <c r="GB182" s="28"/>
      <c r="GC182" s="28"/>
      <c r="GD182" s="28"/>
      <c r="GE182" s="28"/>
    </row>
    <row r="183" spans="1:187" x14ac:dyDescent="0.8">
      <c r="A183" s="32"/>
      <c r="B183" s="28"/>
      <c r="C183" s="28"/>
      <c r="D183" s="28"/>
      <c r="E183" s="31"/>
      <c r="F183" s="30"/>
      <c r="G183" s="30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  <c r="FS183" s="28"/>
      <c r="FT183" s="28"/>
      <c r="FU183" s="28"/>
      <c r="FV183" s="28"/>
      <c r="FW183" s="28"/>
      <c r="FX183" s="28"/>
      <c r="FY183" s="28"/>
      <c r="FZ183" s="28"/>
      <c r="GA183" s="28"/>
      <c r="GB183" s="28"/>
      <c r="GC183" s="28"/>
      <c r="GD183" s="28"/>
      <c r="GE183" s="28"/>
    </row>
    <row r="184" spans="1:187" x14ac:dyDescent="0.8">
      <c r="A184" s="32"/>
      <c r="B184" s="28"/>
      <c r="C184" s="28"/>
      <c r="D184" s="28"/>
      <c r="E184" s="31"/>
      <c r="F184" s="30"/>
      <c r="G184" s="30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  <c r="FS184" s="28"/>
      <c r="FT184" s="28"/>
      <c r="FU184" s="28"/>
      <c r="FV184" s="28"/>
      <c r="FW184" s="28"/>
      <c r="FX184" s="28"/>
      <c r="FY184" s="28"/>
      <c r="FZ184" s="28"/>
      <c r="GA184" s="28"/>
      <c r="GB184" s="28"/>
      <c r="GC184" s="28"/>
      <c r="GD184" s="28"/>
      <c r="GE184" s="28"/>
    </row>
    <row r="185" spans="1:187" x14ac:dyDescent="0.8">
      <c r="A185" s="32"/>
      <c r="B185" s="28"/>
      <c r="C185" s="28"/>
      <c r="D185" s="28"/>
      <c r="E185" s="31"/>
      <c r="F185" s="30"/>
      <c r="G185" s="30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</row>
    <row r="186" spans="1:187" x14ac:dyDescent="0.8">
      <c r="A186" s="32"/>
      <c r="B186" s="28"/>
      <c r="C186" s="28"/>
      <c r="D186" s="28"/>
      <c r="E186" s="31"/>
      <c r="F186" s="30"/>
      <c r="G186" s="30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  <c r="FS186" s="28"/>
      <c r="FT186" s="28"/>
      <c r="FU186" s="28"/>
      <c r="FV186" s="28"/>
      <c r="FW186" s="28"/>
      <c r="FX186" s="28"/>
      <c r="FY186" s="28"/>
      <c r="FZ186" s="28"/>
      <c r="GA186" s="28"/>
      <c r="GB186" s="28"/>
      <c r="GC186" s="28"/>
      <c r="GD186" s="28"/>
      <c r="GE186" s="28"/>
    </row>
    <row r="187" spans="1:187" x14ac:dyDescent="0.8">
      <c r="A187" s="32"/>
      <c r="B187" s="28"/>
      <c r="C187" s="28"/>
      <c r="D187" s="28"/>
      <c r="E187" s="31"/>
      <c r="F187" s="30"/>
      <c r="G187" s="30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  <c r="FS187" s="28"/>
      <c r="FT187" s="28"/>
      <c r="FU187" s="28"/>
      <c r="FV187" s="28"/>
      <c r="FW187" s="28"/>
      <c r="FX187" s="28"/>
      <c r="FY187" s="28"/>
      <c r="FZ187" s="28"/>
      <c r="GA187" s="28"/>
      <c r="GB187" s="28"/>
      <c r="GC187" s="28"/>
      <c r="GD187" s="28"/>
      <c r="GE187" s="28"/>
    </row>
    <row r="188" spans="1:187" x14ac:dyDescent="0.8">
      <c r="A188" s="32"/>
      <c r="B188" s="28"/>
      <c r="C188" s="28"/>
      <c r="D188" s="28"/>
      <c r="E188" s="31"/>
      <c r="F188" s="30"/>
      <c r="G188" s="30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  <c r="FS188" s="28"/>
      <c r="FT188" s="28"/>
      <c r="FU188" s="28"/>
      <c r="FV188" s="28"/>
      <c r="FW188" s="28"/>
      <c r="FX188" s="28"/>
      <c r="FY188" s="28"/>
      <c r="FZ188" s="28"/>
      <c r="GA188" s="28"/>
      <c r="GB188" s="28"/>
      <c r="GC188" s="28"/>
      <c r="GD188" s="28"/>
      <c r="GE188" s="28"/>
    </row>
    <row r="189" spans="1:187" x14ac:dyDescent="0.8">
      <c r="A189" s="32"/>
      <c r="B189" s="28"/>
      <c r="C189" s="28"/>
      <c r="D189" s="28"/>
      <c r="E189" s="31"/>
      <c r="F189" s="30"/>
      <c r="G189" s="30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  <c r="FS189" s="28"/>
      <c r="FT189" s="28"/>
      <c r="FU189" s="28"/>
      <c r="FV189" s="28"/>
      <c r="FW189" s="28"/>
      <c r="FX189" s="28"/>
      <c r="FY189" s="28"/>
      <c r="FZ189" s="28"/>
      <c r="GA189" s="28"/>
      <c r="GB189" s="28"/>
      <c r="GC189" s="28"/>
      <c r="GD189" s="28"/>
      <c r="GE189" s="28"/>
    </row>
    <row r="190" spans="1:187" x14ac:dyDescent="0.8">
      <c r="A190" s="32"/>
      <c r="B190" s="28"/>
      <c r="C190" s="28"/>
      <c r="D190" s="28"/>
      <c r="E190" s="31"/>
      <c r="F190" s="30"/>
      <c r="G190" s="30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  <c r="FS190" s="28"/>
      <c r="FT190" s="28"/>
      <c r="FU190" s="28"/>
      <c r="FV190" s="28"/>
      <c r="FW190" s="28"/>
      <c r="FX190" s="28"/>
      <c r="FY190" s="28"/>
      <c r="FZ190" s="28"/>
      <c r="GA190" s="28"/>
      <c r="GB190" s="28"/>
      <c r="GC190" s="28"/>
      <c r="GD190" s="28"/>
      <c r="GE190" s="28"/>
    </row>
    <row r="191" spans="1:187" x14ac:dyDescent="0.8">
      <c r="A191" s="32"/>
      <c r="B191" s="28"/>
      <c r="C191" s="28"/>
      <c r="D191" s="28"/>
      <c r="E191" s="31"/>
      <c r="F191" s="30"/>
      <c r="G191" s="30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  <c r="FS191" s="28"/>
      <c r="FT191" s="28"/>
      <c r="FU191" s="28"/>
      <c r="FV191" s="28"/>
      <c r="FW191" s="28"/>
      <c r="FX191" s="28"/>
      <c r="FY191" s="28"/>
      <c r="FZ191" s="28"/>
      <c r="GA191" s="28"/>
      <c r="GB191" s="28"/>
      <c r="GC191" s="28"/>
      <c r="GD191" s="28"/>
      <c r="GE191" s="28"/>
    </row>
    <row r="192" spans="1:187" x14ac:dyDescent="0.8">
      <c r="A192" s="32"/>
      <c r="B192" s="28"/>
      <c r="C192" s="28"/>
      <c r="D192" s="28"/>
      <c r="E192" s="31"/>
      <c r="F192" s="30"/>
      <c r="G192" s="30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  <c r="FS192" s="28"/>
      <c r="FT192" s="28"/>
      <c r="FU192" s="28"/>
      <c r="FV192" s="28"/>
      <c r="FW192" s="28"/>
      <c r="FX192" s="28"/>
      <c r="FY192" s="28"/>
      <c r="FZ192" s="28"/>
      <c r="GA192" s="28"/>
      <c r="GB192" s="28"/>
      <c r="GC192" s="28"/>
      <c r="GD192" s="28"/>
      <c r="GE192" s="28"/>
    </row>
    <row r="193" spans="1:187" x14ac:dyDescent="0.8">
      <c r="A193" s="32"/>
      <c r="B193" s="28"/>
      <c r="C193" s="28"/>
      <c r="D193" s="28"/>
      <c r="E193" s="31"/>
      <c r="F193" s="30"/>
      <c r="G193" s="30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  <c r="FS193" s="28"/>
      <c r="FT193" s="28"/>
      <c r="FU193" s="28"/>
      <c r="FV193" s="28"/>
      <c r="FW193" s="28"/>
      <c r="FX193" s="28"/>
      <c r="FY193" s="28"/>
      <c r="FZ193" s="28"/>
      <c r="GA193" s="28"/>
      <c r="GB193" s="28"/>
      <c r="GC193" s="28"/>
      <c r="GD193" s="28"/>
      <c r="GE193" s="28"/>
    </row>
    <row r="194" spans="1:187" x14ac:dyDescent="0.8">
      <c r="A194" s="32"/>
      <c r="B194" s="28"/>
      <c r="C194" s="28"/>
      <c r="D194" s="28"/>
      <c r="E194" s="31"/>
      <c r="F194" s="30"/>
      <c r="G194" s="30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  <c r="FS194" s="28"/>
      <c r="FT194" s="28"/>
      <c r="FU194" s="28"/>
      <c r="FV194" s="28"/>
      <c r="FW194" s="28"/>
      <c r="FX194" s="28"/>
      <c r="FY194" s="28"/>
      <c r="FZ194" s="28"/>
      <c r="GA194" s="28"/>
      <c r="GB194" s="28"/>
      <c r="GC194" s="28"/>
      <c r="GD194" s="28"/>
      <c r="GE194" s="28"/>
    </row>
    <row r="195" spans="1:187" x14ac:dyDescent="0.8">
      <c r="A195" s="32"/>
      <c r="B195" s="28"/>
      <c r="C195" s="28"/>
      <c r="D195" s="28"/>
      <c r="E195" s="31"/>
      <c r="F195" s="30"/>
      <c r="G195" s="30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  <c r="FS195" s="28"/>
      <c r="FT195" s="28"/>
      <c r="FU195" s="28"/>
      <c r="FV195" s="28"/>
      <c r="FW195" s="28"/>
      <c r="FX195" s="28"/>
      <c r="FY195" s="28"/>
      <c r="FZ195" s="28"/>
      <c r="GA195" s="28"/>
      <c r="GB195" s="28"/>
      <c r="GC195" s="28"/>
      <c r="GD195" s="28"/>
      <c r="GE195" s="28"/>
    </row>
    <row r="196" spans="1:187" x14ac:dyDescent="0.8">
      <c r="A196" s="32"/>
      <c r="B196" s="28"/>
      <c r="C196" s="28"/>
      <c r="D196" s="28"/>
      <c r="E196" s="31"/>
      <c r="F196" s="30"/>
      <c r="G196" s="30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  <c r="FS196" s="28"/>
      <c r="FT196" s="28"/>
      <c r="FU196" s="28"/>
      <c r="FV196" s="28"/>
      <c r="FW196" s="28"/>
      <c r="FX196" s="28"/>
      <c r="FY196" s="28"/>
      <c r="FZ196" s="28"/>
      <c r="GA196" s="28"/>
      <c r="GB196" s="28"/>
      <c r="GC196" s="28"/>
      <c r="GD196" s="28"/>
      <c r="GE196" s="28"/>
    </row>
    <row r="197" spans="1:187" x14ac:dyDescent="0.8">
      <c r="A197" s="32"/>
      <c r="B197" s="28"/>
      <c r="C197" s="28"/>
      <c r="D197" s="28"/>
      <c r="E197" s="31"/>
      <c r="F197" s="30"/>
      <c r="G197" s="30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  <c r="FS197" s="28"/>
      <c r="FT197" s="28"/>
      <c r="FU197" s="28"/>
      <c r="FV197" s="28"/>
      <c r="FW197" s="28"/>
      <c r="FX197" s="28"/>
      <c r="FY197" s="28"/>
      <c r="FZ197" s="28"/>
      <c r="GA197" s="28"/>
      <c r="GB197" s="28"/>
      <c r="GC197" s="28"/>
      <c r="GD197" s="28"/>
      <c r="GE197" s="28"/>
    </row>
    <row r="198" spans="1:187" x14ac:dyDescent="0.8">
      <c r="A198" s="32"/>
      <c r="B198" s="28"/>
      <c r="C198" s="28"/>
      <c r="D198" s="28"/>
      <c r="E198" s="31"/>
      <c r="F198" s="30"/>
      <c r="G198" s="30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  <c r="FS198" s="28"/>
      <c r="FT198" s="28"/>
      <c r="FU198" s="28"/>
      <c r="FV198" s="28"/>
      <c r="FW198" s="28"/>
      <c r="FX198" s="28"/>
      <c r="FY198" s="28"/>
      <c r="FZ198" s="28"/>
      <c r="GA198" s="28"/>
      <c r="GB198" s="28"/>
      <c r="GC198" s="28"/>
      <c r="GD198" s="28"/>
      <c r="GE198" s="28"/>
    </row>
    <row r="199" spans="1:187" x14ac:dyDescent="0.8">
      <c r="A199" s="32"/>
      <c r="B199" s="28"/>
      <c r="C199" s="28"/>
      <c r="D199" s="28"/>
      <c r="E199" s="31"/>
      <c r="F199" s="30"/>
      <c r="G199" s="30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  <c r="FS199" s="28"/>
      <c r="FT199" s="28"/>
      <c r="FU199" s="28"/>
      <c r="FV199" s="28"/>
      <c r="FW199" s="28"/>
      <c r="FX199" s="28"/>
      <c r="FY199" s="28"/>
      <c r="FZ199" s="28"/>
      <c r="GA199" s="28"/>
      <c r="GB199" s="28"/>
      <c r="GC199" s="28"/>
      <c r="GD199" s="28"/>
      <c r="GE199" s="28"/>
    </row>
    <row r="200" spans="1:187" x14ac:dyDescent="0.8">
      <c r="A200" s="32"/>
      <c r="B200" s="28"/>
      <c r="C200" s="28"/>
      <c r="D200" s="28"/>
      <c r="E200" s="31"/>
      <c r="F200" s="30"/>
      <c r="G200" s="30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  <c r="FS200" s="28"/>
      <c r="FT200" s="28"/>
      <c r="FU200" s="28"/>
      <c r="FV200" s="28"/>
      <c r="FW200" s="28"/>
      <c r="FX200" s="28"/>
      <c r="FY200" s="28"/>
      <c r="FZ200" s="28"/>
      <c r="GA200" s="28"/>
      <c r="GB200" s="28"/>
      <c r="GC200" s="28"/>
      <c r="GD200" s="28"/>
      <c r="GE200" s="28"/>
    </row>
    <row r="201" spans="1:187" x14ac:dyDescent="0.8">
      <c r="A201" s="32"/>
      <c r="B201" s="28"/>
      <c r="C201" s="28"/>
      <c r="D201" s="28"/>
      <c r="E201" s="31"/>
      <c r="F201" s="30"/>
      <c r="G201" s="30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  <c r="FS201" s="28"/>
      <c r="FT201" s="28"/>
      <c r="FU201" s="28"/>
      <c r="FV201" s="28"/>
      <c r="FW201" s="28"/>
      <c r="FX201" s="28"/>
      <c r="FY201" s="28"/>
      <c r="FZ201" s="28"/>
      <c r="GA201" s="28"/>
      <c r="GB201" s="28"/>
      <c r="GC201" s="28"/>
      <c r="GD201" s="28"/>
      <c r="GE201" s="28"/>
    </row>
    <row r="202" spans="1:187" x14ac:dyDescent="0.8">
      <c r="A202" s="32"/>
      <c r="B202" s="28"/>
      <c r="C202" s="28"/>
      <c r="D202" s="28"/>
      <c r="E202" s="31"/>
      <c r="F202" s="30"/>
      <c r="G202" s="30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  <c r="FS202" s="28"/>
      <c r="FT202" s="28"/>
      <c r="FU202" s="28"/>
      <c r="FV202" s="28"/>
      <c r="FW202" s="28"/>
      <c r="FX202" s="28"/>
      <c r="FY202" s="28"/>
      <c r="FZ202" s="28"/>
      <c r="GA202" s="28"/>
      <c r="GB202" s="28"/>
      <c r="GC202" s="28"/>
      <c r="GD202" s="28"/>
      <c r="GE202" s="28"/>
    </row>
    <row r="203" spans="1:187" x14ac:dyDescent="0.8">
      <c r="A203" s="32"/>
      <c r="B203" s="28"/>
      <c r="C203" s="28"/>
      <c r="D203" s="28"/>
      <c r="E203" s="31"/>
      <c r="F203" s="30"/>
      <c r="G203" s="30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  <c r="FS203" s="28"/>
      <c r="FT203" s="28"/>
      <c r="FU203" s="28"/>
      <c r="FV203" s="28"/>
      <c r="FW203" s="28"/>
      <c r="FX203" s="28"/>
      <c r="FY203" s="28"/>
      <c r="FZ203" s="28"/>
      <c r="GA203" s="28"/>
      <c r="GB203" s="28"/>
      <c r="GC203" s="28"/>
      <c r="GD203" s="28"/>
      <c r="GE203" s="28"/>
    </row>
    <row r="204" spans="1:187" x14ac:dyDescent="0.8">
      <c r="A204" s="32"/>
      <c r="B204" s="28"/>
      <c r="C204" s="28"/>
      <c r="D204" s="28"/>
      <c r="E204" s="31"/>
      <c r="F204" s="30"/>
      <c r="G204" s="30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  <c r="FS204" s="28"/>
      <c r="FT204" s="28"/>
      <c r="FU204" s="28"/>
      <c r="FV204" s="28"/>
      <c r="FW204" s="28"/>
      <c r="FX204" s="28"/>
      <c r="FY204" s="28"/>
      <c r="FZ204" s="28"/>
      <c r="GA204" s="28"/>
      <c r="GB204" s="28"/>
      <c r="GC204" s="28"/>
      <c r="GD204" s="28"/>
      <c r="GE204" s="28"/>
    </row>
    <row r="205" spans="1:187" x14ac:dyDescent="0.8">
      <c r="A205" s="32"/>
      <c r="B205" s="28"/>
      <c r="C205" s="28"/>
      <c r="D205" s="28"/>
      <c r="E205" s="31"/>
      <c r="F205" s="30"/>
      <c r="G205" s="30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  <c r="FS205" s="28"/>
      <c r="FT205" s="28"/>
      <c r="FU205" s="28"/>
      <c r="FV205" s="28"/>
      <c r="FW205" s="28"/>
      <c r="FX205" s="28"/>
      <c r="FY205" s="28"/>
      <c r="FZ205" s="28"/>
      <c r="GA205" s="28"/>
      <c r="GB205" s="28"/>
      <c r="GC205" s="28"/>
      <c r="GD205" s="28"/>
      <c r="GE205" s="28"/>
    </row>
    <row r="206" spans="1:187" x14ac:dyDescent="0.8">
      <c r="A206" s="32"/>
      <c r="B206" s="28"/>
      <c r="C206" s="28"/>
      <c r="D206" s="28"/>
      <c r="E206" s="31"/>
      <c r="F206" s="30"/>
      <c r="G206" s="30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  <c r="FS206" s="28"/>
      <c r="FT206" s="28"/>
      <c r="FU206" s="28"/>
      <c r="FV206" s="28"/>
      <c r="FW206" s="28"/>
      <c r="FX206" s="28"/>
      <c r="FY206" s="28"/>
      <c r="FZ206" s="28"/>
      <c r="GA206" s="28"/>
      <c r="GB206" s="28"/>
      <c r="GC206" s="28"/>
      <c r="GD206" s="28"/>
      <c r="GE206" s="28"/>
    </row>
    <row r="207" spans="1:187" x14ac:dyDescent="0.8">
      <c r="A207" s="32"/>
      <c r="B207" s="28"/>
      <c r="C207" s="28"/>
      <c r="D207" s="28"/>
      <c r="E207" s="31"/>
      <c r="F207" s="30"/>
      <c r="G207" s="30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  <c r="FS207" s="28"/>
      <c r="FT207" s="28"/>
      <c r="FU207" s="28"/>
      <c r="FV207" s="28"/>
      <c r="FW207" s="28"/>
      <c r="FX207" s="28"/>
      <c r="FY207" s="28"/>
      <c r="FZ207" s="28"/>
      <c r="GA207" s="28"/>
      <c r="GB207" s="28"/>
      <c r="GC207" s="28"/>
      <c r="GD207" s="28"/>
      <c r="GE207" s="28"/>
    </row>
    <row r="208" spans="1:187" x14ac:dyDescent="0.8">
      <c r="A208" s="32"/>
      <c r="B208" s="28"/>
      <c r="C208" s="28"/>
      <c r="D208" s="28"/>
      <c r="E208" s="31"/>
      <c r="F208" s="30"/>
      <c r="G208" s="30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  <c r="FS208" s="28"/>
      <c r="FT208" s="28"/>
      <c r="FU208" s="28"/>
      <c r="FV208" s="28"/>
      <c r="FW208" s="28"/>
      <c r="FX208" s="28"/>
      <c r="FY208" s="28"/>
      <c r="FZ208" s="28"/>
      <c r="GA208" s="28"/>
      <c r="GB208" s="28"/>
      <c r="GC208" s="28"/>
      <c r="GD208" s="28"/>
      <c r="GE208" s="28"/>
    </row>
    <row r="209" spans="1:187" x14ac:dyDescent="0.8">
      <c r="A209" s="32"/>
      <c r="B209" s="28"/>
      <c r="C209" s="28"/>
      <c r="D209" s="28"/>
      <c r="E209" s="31"/>
      <c r="F209" s="30"/>
      <c r="G209" s="30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  <c r="FS209" s="28"/>
      <c r="FT209" s="28"/>
      <c r="FU209" s="28"/>
      <c r="FV209" s="28"/>
      <c r="FW209" s="28"/>
      <c r="FX209" s="28"/>
      <c r="FY209" s="28"/>
      <c r="FZ209" s="28"/>
      <c r="GA209" s="28"/>
      <c r="GB209" s="28"/>
      <c r="GC209" s="28"/>
      <c r="GD209" s="28"/>
      <c r="GE209" s="28"/>
    </row>
    <row r="210" spans="1:187" x14ac:dyDescent="0.8">
      <c r="A210" s="32"/>
      <c r="B210" s="28"/>
      <c r="C210" s="28"/>
      <c r="D210" s="28"/>
      <c r="E210" s="31"/>
      <c r="F210" s="30"/>
      <c r="G210" s="30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  <c r="FS210" s="28"/>
      <c r="FT210" s="28"/>
      <c r="FU210" s="28"/>
      <c r="FV210" s="28"/>
      <c r="FW210" s="28"/>
      <c r="FX210" s="28"/>
      <c r="FY210" s="28"/>
      <c r="FZ210" s="28"/>
      <c r="GA210" s="28"/>
      <c r="GB210" s="28"/>
      <c r="GC210" s="28"/>
      <c r="GD210" s="28"/>
      <c r="GE210" s="28"/>
    </row>
    <row r="211" spans="1:187" x14ac:dyDescent="0.8">
      <c r="A211" s="32"/>
      <c r="B211" s="28"/>
      <c r="C211" s="28"/>
      <c r="D211" s="28"/>
      <c r="E211" s="31"/>
      <c r="F211" s="30"/>
      <c r="G211" s="30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  <c r="FS211" s="28"/>
      <c r="FT211" s="28"/>
      <c r="FU211" s="28"/>
      <c r="FV211" s="28"/>
      <c r="FW211" s="28"/>
      <c r="FX211" s="28"/>
      <c r="FY211" s="28"/>
      <c r="FZ211" s="28"/>
      <c r="GA211" s="28"/>
      <c r="GB211" s="28"/>
      <c r="GC211" s="28"/>
      <c r="GD211" s="28"/>
      <c r="GE211" s="28"/>
    </row>
    <row r="212" spans="1:187" x14ac:dyDescent="0.8">
      <c r="A212" s="32"/>
      <c r="B212" s="28"/>
      <c r="C212" s="28"/>
      <c r="D212" s="28"/>
      <c r="E212" s="31"/>
      <c r="F212" s="30"/>
      <c r="G212" s="30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  <c r="FS212" s="28"/>
      <c r="FT212" s="28"/>
      <c r="FU212" s="28"/>
      <c r="FV212" s="28"/>
      <c r="FW212" s="28"/>
      <c r="FX212" s="28"/>
      <c r="FY212" s="28"/>
      <c r="FZ212" s="28"/>
      <c r="GA212" s="28"/>
      <c r="GB212" s="28"/>
      <c r="GC212" s="28"/>
      <c r="GD212" s="28"/>
      <c r="GE212" s="28"/>
    </row>
    <row r="213" spans="1:187" x14ac:dyDescent="0.8">
      <c r="A213" s="32"/>
      <c r="B213" s="28"/>
      <c r="C213" s="28"/>
      <c r="D213" s="28"/>
      <c r="E213" s="31"/>
      <c r="F213" s="30"/>
      <c r="G213" s="30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  <c r="FS213" s="28"/>
      <c r="FT213" s="28"/>
      <c r="FU213" s="28"/>
      <c r="FV213" s="28"/>
      <c r="FW213" s="28"/>
      <c r="FX213" s="28"/>
      <c r="FY213" s="28"/>
      <c r="FZ213" s="28"/>
      <c r="GA213" s="28"/>
      <c r="GB213" s="28"/>
      <c r="GC213" s="28"/>
      <c r="GD213" s="28"/>
      <c r="GE213" s="28"/>
    </row>
    <row r="214" spans="1:187" x14ac:dyDescent="0.8">
      <c r="A214" s="32"/>
      <c r="B214" s="28"/>
      <c r="C214" s="28"/>
      <c r="D214" s="28"/>
      <c r="E214" s="31"/>
      <c r="F214" s="30"/>
      <c r="G214" s="30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  <c r="FS214" s="28"/>
      <c r="FT214" s="28"/>
      <c r="FU214" s="28"/>
      <c r="FV214" s="28"/>
      <c r="FW214" s="28"/>
      <c r="FX214" s="28"/>
      <c r="FY214" s="28"/>
      <c r="FZ214" s="28"/>
      <c r="GA214" s="28"/>
      <c r="GB214" s="28"/>
      <c r="GC214" s="28"/>
      <c r="GD214" s="28"/>
      <c r="GE214" s="28"/>
    </row>
    <row r="215" spans="1:187" x14ac:dyDescent="0.8">
      <c r="A215" s="32"/>
      <c r="B215" s="28"/>
      <c r="C215" s="28"/>
      <c r="D215" s="28"/>
      <c r="E215" s="31"/>
      <c r="F215" s="30"/>
      <c r="G215" s="30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  <c r="FS215" s="28"/>
      <c r="FT215" s="28"/>
      <c r="FU215" s="28"/>
      <c r="FV215" s="28"/>
      <c r="FW215" s="28"/>
      <c r="FX215" s="28"/>
      <c r="FY215" s="28"/>
      <c r="FZ215" s="28"/>
      <c r="GA215" s="28"/>
      <c r="GB215" s="28"/>
      <c r="GC215" s="28"/>
      <c r="GD215" s="28"/>
      <c r="GE215" s="28"/>
    </row>
    <row r="216" spans="1:187" x14ac:dyDescent="0.8">
      <c r="A216" s="32"/>
      <c r="B216" s="28"/>
      <c r="C216" s="28"/>
      <c r="D216" s="28"/>
      <c r="E216" s="31"/>
      <c r="F216" s="30"/>
      <c r="G216" s="30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  <c r="FS216" s="28"/>
      <c r="FT216" s="28"/>
      <c r="FU216" s="28"/>
      <c r="FV216" s="28"/>
      <c r="FW216" s="28"/>
      <c r="FX216" s="28"/>
      <c r="FY216" s="28"/>
      <c r="FZ216" s="28"/>
      <c r="GA216" s="28"/>
      <c r="GB216" s="28"/>
      <c r="GC216" s="28"/>
      <c r="GD216" s="28"/>
      <c r="GE216" s="28"/>
    </row>
    <row r="217" spans="1:187" x14ac:dyDescent="0.8">
      <c r="A217" s="32"/>
      <c r="B217" s="28"/>
      <c r="C217" s="28"/>
      <c r="D217" s="28"/>
      <c r="E217" s="31"/>
      <c r="F217" s="30"/>
      <c r="G217" s="30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  <c r="FS217" s="28"/>
      <c r="FT217" s="28"/>
      <c r="FU217" s="28"/>
      <c r="FV217" s="28"/>
      <c r="FW217" s="28"/>
      <c r="FX217" s="28"/>
      <c r="FY217" s="28"/>
      <c r="FZ217" s="28"/>
      <c r="GA217" s="28"/>
      <c r="GB217" s="28"/>
      <c r="GC217" s="28"/>
      <c r="GD217" s="28"/>
      <c r="GE217" s="28"/>
    </row>
    <row r="218" spans="1:187" x14ac:dyDescent="0.8">
      <c r="A218" s="32"/>
      <c r="B218" s="28"/>
      <c r="C218" s="28"/>
      <c r="D218" s="28"/>
      <c r="E218" s="31"/>
      <c r="F218" s="30"/>
      <c r="G218" s="30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  <c r="FS218" s="28"/>
      <c r="FT218" s="28"/>
      <c r="FU218" s="28"/>
      <c r="FV218" s="28"/>
      <c r="FW218" s="28"/>
      <c r="FX218" s="28"/>
      <c r="FY218" s="28"/>
      <c r="FZ218" s="28"/>
      <c r="GA218" s="28"/>
      <c r="GB218" s="28"/>
      <c r="GC218" s="28"/>
      <c r="GD218" s="28"/>
      <c r="GE218" s="28"/>
    </row>
    <row r="219" spans="1:187" x14ac:dyDescent="0.8">
      <c r="A219" s="32"/>
      <c r="B219" s="28"/>
      <c r="C219" s="28"/>
      <c r="D219" s="28"/>
      <c r="E219" s="31"/>
      <c r="F219" s="30"/>
      <c r="G219" s="30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  <c r="FS219" s="28"/>
      <c r="FT219" s="28"/>
      <c r="FU219" s="28"/>
      <c r="FV219" s="28"/>
      <c r="FW219" s="28"/>
      <c r="FX219" s="28"/>
      <c r="FY219" s="28"/>
      <c r="FZ219" s="28"/>
      <c r="GA219" s="28"/>
      <c r="GB219" s="28"/>
      <c r="GC219" s="28"/>
      <c r="GD219" s="28"/>
      <c r="GE219" s="28"/>
    </row>
    <row r="220" spans="1:187" x14ac:dyDescent="0.8">
      <c r="A220" s="32"/>
      <c r="B220" s="28"/>
      <c r="C220" s="28"/>
      <c r="D220" s="28"/>
      <c r="E220" s="31"/>
      <c r="F220" s="30"/>
      <c r="G220" s="30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  <c r="FS220" s="28"/>
      <c r="FT220" s="28"/>
      <c r="FU220" s="28"/>
      <c r="FV220" s="28"/>
      <c r="FW220" s="28"/>
      <c r="FX220" s="28"/>
      <c r="FY220" s="28"/>
      <c r="FZ220" s="28"/>
      <c r="GA220" s="28"/>
      <c r="GB220" s="28"/>
      <c r="GC220" s="28"/>
      <c r="GD220" s="28"/>
      <c r="GE220" s="28"/>
    </row>
    <row r="221" spans="1:187" x14ac:dyDescent="0.8">
      <c r="A221" s="32"/>
      <c r="B221" s="28"/>
      <c r="C221" s="28"/>
      <c r="D221" s="28"/>
      <c r="E221" s="31"/>
      <c r="F221" s="30"/>
      <c r="G221" s="30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  <c r="FS221" s="28"/>
      <c r="FT221" s="28"/>
      <c r="FU221" s="28"/>
      <c r="FV221" s="28"/>
      <c r="FW221" s="28"/>
      <c r="FX221" s="28"/>
      <c r="FY221" s="28"/>
      <c r="FZ221" s="28"/>
      <c r="GA221" s="28"/>
      <c r="GB221" s="28"/>
      <c r="GC221" s="28"/>
      <c r="GD221" s="28"/>
      <c r="GE221" s="28"/>
    </row>
    <row r="222" spans="1:187" x14ac:dyDescent="0.8">
      <c r="A222" s="32"/>
      <c r="B222" s="28"/>
      <c r="C222" s="28"/>
      <c r="D222" s="28"/>
      <c r="E222" s="31"/>
      <c r="F222" s="30"/>
      <c r="G222" s="30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  <c r="FS222" s="28"/>
      <c r="FT222" s="28"/>
      <c r="FU222" s="28"/>
      <c r="FV222" s="28"/>
      <c r="FW222" s="28"/>
      <c r="FX222" s="28"/>
      <c r="FY222" s="28"/>
      <c r="FZ222" s="28"/>
      <c r="GA222" s="28"/>
      <c r="GB222" s="28"/>
      <c r="GC222" s="28"/>
      <c r="GD222" s="28"/>
      <c r="GE222" s="28"/>
    </row>
    <row r="223" spans="1:187" x14ac:dyDescent="0.8">
      <c r="A223" s="32"/>
      <c r="B223" s="28"/>
      <c r="C223" s="28"/>
      <c r="D223" s="28"/>
      <c r="E223" s="31"/>
      <c r="F223" s="30"/>
      <c r="G223" s="30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  <c r="FS223" s="28"/>
      <c r="FT223" s="28"/>
      <c r="FU223" s="28"/>
      <c r="FV223" s="28"/>
      <c r="FW223" s="28"/>
      <c r="FX223" s="28"/>
      <c r="FY223" s="28"/>
      <c r="FZ223" s="28"/>
      <c r="GA223" s="28"/>
      <c r="GB223" s="28"/>
      <c r="GC223" s="28"/>
      <c r="GD223" s="28"/>
      <c r="GE223" s="28"/>
    </row>
    <row r="224" spans="1:187" x14ac:dyDescent="0.8">
      <c r="A224" s="32"/>
      <c r="B224" s="28"/>
      <c r="C224" s="28"/>
      <c r="D224" s="28"/>
      <c r="E224" s="31"/>
      <c r="F224" s="30"/>
      <c r="G224" s="30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  <c r="FS224" s="28"/>
      <c r="FT224" s="28"/>
      <c r="FU224" s="28"/>
      <c r="FV224" s="28"/>
      <c r="FW224" s="28"/>
      <c r="FX224" s="28"/>
      <c r="FY224" s="28"/>
      <c r="FZ224" s="28"/>
      <c r="GA224" s="28"/>
      <c r="GB224" s="28"/>
      <c r="GC224" s="28"/>
      <c r="GD224" s="28"/>
      <c r="GE224" s="28"/>
    </row>
    <row r="225" spans="1:187" x14ac:dyDescent="0.8">
      <c r="A225" s="32"/>
      <c r="B225" s="28"/>
      <c r="C225" s="28"/>
      <c r="D225" s="28"/>
      <c r="E225" s="31"/>
      <c r="F225" s="30"/>
      <c r="G225" s="30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  <c r="FS225" s="28"/>
      <c r="FT225" s="28"/>
      <c r="FU225" s="28"/>
      <c r="FV225" s="28"/>
      <c r="FW225" s="28"/>
      <c r="FX225" s="28"/>
      <c r="FY225" s="28"/>
      <c r="FZ225" s="28"/>
      <c r="GA225" s="28"/>
      <c r="GB225" s="28"/>
      <c r="GC225" s="28"/>
      <c r="GD225" s="28"/>
      <c r="GE225" s="28"/>
    </row>
    <row r="226" spans="1:187" x14ac:dyDescent="0.8">
      <c r="A226" s="32"/>
      <c r="B226" s="28"/>
      <c r="C226" s="28"/>
      <c r="D226" s="28"/>
      <c r="E226" s="31"/>
      <c r="F226" s="30"/>
      <c r="G226" s="30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  <c r="FS226" s="28"/>
      <c r="FT226" s="28"/>
      <c r="FU226" s="28"/>
      <c r="FV226" s="28"/>
      <c r="FW226" s="28"/>
      <c r="FX226" s="28"/>
      <c r="FY226" s="28"/>
      <c r="FZ226" s="28"/>
      <c r="GA226" s="28"/>
      <c r="GB226" s="28"/>
      <c r="GC226" s="28"/>
      <c r="GD226" s="28"/>
      <c r="GE226" s="28"/>
    </row>
    <row r="227" spans="1:187" x14ac:dyDescent="0.8">
      <c r="A227" s="32"/>
      <c r="B227" s="28"/>
      <c r="C227" s="28"/>
      <c r="D227" s="28"/>
      <c r="E227" s="31"/>
      <c r="F227" s="30"/>
      <c r="G227" s="30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  <c r="FS227" s="28"/>
      <c r="FT227" s="28"/>
      <c r="FU227" s="28"/>
      <c r="FV227" s="28"/>
      <c r="FW227" s="28"/>
      <c r="FX227" s="28"/>
      <c r="FY227" s="28"/>
      <c r="FZ227" s="28"/>
      <c r="GA227" s="28"/>
      <c r="GB227" s="28"/>
      <c r="GC227" s="28"/>
      <c r="GD227" s="28"/>
      <c r="GE227" s="28"/>
    </row>
    <row r="228" spans="1:187" x14ac:dyDescent="0.8">
      <c r="A228" s="32"/>
      <c r="B228" s="28"/>
      <c r="C228" s="28"/>
      <c r="D228" s="28"/>
      <c r="E228" s="31"/>
      <c r="F228" s="30"/>
      <c r="G228" s="30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  <c r="FS228" s="28"/>
      <c r="FT228" s="28"/>
      <c r="FU228" s="28"/>
      <c r="FV228" s="28"/>
      <c r="FW228" s="28"/>
      <c r="FX228" s="28"/>
      <c r="FY228" s="28"/>
      <c r="FZ228" s="28"/>
      <c r="GA228" s="28"/>
      <c r="GB228" s="28"/>
      <c r="GC228" s="28"/>
      <c r="GD228" s="28"/>
      <c r="GE228" s="28"/>
    </row>
    <row r="229" spans="1:187" x14ac:dyDescent="0.8">
      <c r="A229" s="32"/>
      <c r="B229" s="28"/>
      <c r="C229" s="28"/>
      <c r="D229" s="28"/>
      <c r="E229" s="31"/>
      <c r="F229" s="30"/>
      <c r="G229" s="30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  <c r="FS229" s="28"/>
      <c r="FT229" s="28"/>
      <c r="FU229" s="28"/>
      <c r="FV229" s="28"/>
      <c r="FW229" s="28"/>
      <c r="FX229" s="28"/>
      <c r="FY229" s="28"/>
      <c r="FZ229" s="28"/>
      <c r="GA229" s="28"/>
      <c r="GB229" s="28"/>
      <c r="GC229" s="28"/>
      <c r="GD229" s="28"/>
      <c r="GE229" s="28"/>
    </row>
    <row r="230" spans="1:187" x14ac:dyDescent="0.8">
      <c r="A230" s="32"/>
      <c r="B230" s="28"/>
      <c r="C230" s="28"/>
      <c r="D230" s="28"/>
      <c r="E230" s="31"/>
      <c r="F230" s="30"/>
      <c r="G230" s="30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  <c r="FS230" s="28"/>
      <c r="FT230" s="28"/>
      <c r="FU230" s="28"/>
      <c r="FV230" s="28"/>
      <c r="FW230" s="28"/>
      <c r="FX230" s="28"/>
      <c r="FY230" s="28"/>
      <c r="FZ230" s="28"/>
      <c r="GA230" s="28"/>
      <c r="GB230" s="28"/>
      <c r="GC230" s="28"/>
      <c r="GD230" s="28"/>
      <c r="GE230" s="28"/>
    </row>
    <row r="231" spans="1:187" x14ac:dyDescent="0.8">
      <c r="A231" s="32"/>
      <c r="B231" s="28"/>
      <c r="C231" s="28"/>
      <c r="D231" s="28"/>
      <c r="E231" s="31"/>
      <c r="F231" s="30"/>
      <c r="G231" s="30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  <c r="FS231" s="28"/>
      <c r="FT231" s="28"/>
      <c r="FU231" s="28"/>
      <c r="FV231" s="28"/>
      <c r="FW231" s="28"/>
      <c r="FX231" s="28"/>
      <c r="FY231" s="28"/>
      <c r="FZ231" s="28"/>
      <c r="GA231" s="28"/>
      <c r="GB231" s="28"/>
      <c r="GC231" s="28"/>
      <c r="GD231" s="28"/>
      <c r="GE231" s="28"/>
    </row>
    <row r="232" spans="1:187" x14ac:dyDescent="0.8">
      <c r="A232" s="32"/>
      <c r="B232" s="28"/>
      <c r="C232" s="28"/>
      <c r="D232" s="28"/>
      <c r="E232" s="31"/>
      <c r="F232" s="30"/>
      <c r="G232" s="30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  <c r="FS232" s="28"/>
      <c r="FT232" s="28"/>
      <c r="FU232" s="28"/>
      <c r="FV232" s="28"/>
      <c r="FW232" s="28"/>
      <c r="FX232" s="28"/>
      <c r="FY232" s="28"/>
      <c r="FZ232" s="28"/>
      <c r="GA232" s="28"/>
      <c r="GB232" s="28"/>
      <c r="GC232" s="28"/>
      <c r="GD232" s="28"/>
      <c r="GE232" s="28"/>
    </row>
    <row r="233" spans="1:187" x14ac:dyDescent="0.8">
      <c r="A233" s="32"/>
      <c r="B233" s="28"/>
      <c r="C233" s="28"/>
      <c r="D233" s="28"/>
      <c r="E233" s="31"/>
      <c r="F233" s="30"/>
      <c r="G233" s="30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  <c r="FS233" s="28"/>
      <c r="FT233" s="28"/>
      <c r="FU233" s="28"/>
      <c r="FV233" s="28"/>
      <c r="FW233" s="28"/>
      <c r="FX233" s="28"/>
      <c r="FY233" s="28"/>
      <c r="FZ233" s="28"/>
      <c r="GA233" s="28"/>
      <c r="GB233" s="28"/>
      <c r="GC233" s="28"/>
      <c r="GD233" s="28"/>
      <c r="GE233" s="28"/>
    </row>
    <row r="234" spans="1:187" x14ac:dyDescent="0.8">
      <c r="A234" s="32"/>
      <c r="B234" s="28"/>
      <c r="C234" s="28"/>
      <c r="D234" s="28"/>
      <c r="E234" s="31"/>
      <c r="F234" s="30"/>
      <c r="G234" s="30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  <c r="FS234" s="28"/>
      <c r="FT234" s="28"/>
      <c r="FU234" s="28"/>
      <c r="FV234" s="28"/>
      <c r="FW234" s="28"/>
      <c r="FX234" s="28"/>
      <c r="FY234" s="28"/>
      <c r="FZ234" s="28"/>
      <c r="GA234" s="28"/>
      <c r="GB234" s="28"/>
      <c r="GC234" s="28"/>
      <c r="GD234" s="28"/>
      <c r="GE234" s="28"/>
    </row>
    <row r="235" spans="1:187" x14ac:dyDescent="0.8">
      <c r="A235" s="32"/>
      <c r="B235" s="28"/>
      <c r="C235" s="28"/>
      <c r="D235" s="28"/>
      <c r="E235" s="31"/>
      <c r="F235" s="30"/>
      <c r="G235" s="30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  <c r="FS235" s="28"/>
      <c r="FT235" s="28"/>
      <c r="FU235" s="28"/>
      <c r="FV235" s="28"/>
      <c r="FW235" s="28"/>
      <c r="FX235" s="28"/>
      <c r="FY235" s="28"/>
      <c r="FZ235" s="28"/>
      <c r="GA235" s="28"/>
      <c r="GB235" s="28"/>
      <c r="GC235" s="28"/>
      <c r="GD235" s="28"/>
      <c r="GE235" s="28"/>
    </row>
    <row r="236" spans="1:187" x14ac:dyDescent="0.8">
      <c r="A236" s="32"/>
      <c r="B236" s="28"/>
      <c r="C236" s="28"/>
      <c r="D236" s="28"/>
      <c r="E236" s="31"/>
      <c r="F236" s="30"/>
      <c r="G236" s="30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  <c r="FS236" s="28"/>
      <c r="FT236" s="28"/>
      <c r="FU236" s="28"/>
      <c r="FV236" s="28"/>
      <c r="FW236" s="28"/>
      <c r="FX236" s="28"/>
      <c r="FY236" s="28"/>
      <c r="FZ236" s="28"/>
      <c r="GA236" s="28"/>
      <c r="GB236" s="28"/>
      <c r="GC236" s="28"/>
      <c r="GD236" s="28"/>
      <c r="GE236" s="28"/>
    </row>
    <row r="237" spans="1:187" x14ac:dyDescent="0.8">
      <c r="A237" s="32"/>
      <c r="B237" s="28"/>
      <c r="C237" s="28"/>
      <c r="D237" s="28"/>
      <c r="E237" s="31"/>
      <c r="F237" s="30"/>
      <c r="G237" s="30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  <c r="FS237" s="28"/>
      <c r="FT237" s="28"/>
      <c r="FU237" s="28"/>
      <c r="FV237" s="28"/>
      <c r="FW237" s="28"/>
      <c r="FX237" s="28"/>
      <c r="FY237" s="28"/>
      <c r="FZ237" s="28"/>
      <c r="GA237" s="28"/>
      <c r="GB237" s="28"/>
      <c r="GC237" s="28"/>
      <c r="GD237" s="28"/>
      <c r="GE237" s="28"/>
    </row>
    <row r="238" spans="1:187" x14ac:dyDescent="0.8">
      <c r="A238" s="32"/>
      <c r="B238" s="28"/>
      <c r="C238" s="28"/>
      <c r="D238" s="28"/>
      <c r="E238" s="31"/>
      <c r="F238" s="30"/>
      <c r="G238" s="30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  <c r="FS238" s="28"/>
      <c r="FT238" s="28"/>
      <c r="FU238" s="28"/>
      <c r="FV238" s="28"/>
      <c r="FW238" s="28"/>
      <c r="FX238" s="28"/>
      <c r="FY238" s="28"/>
      <c r="FZ238" s="28"/>
      <c r="GA238" s="28"/>
      <c r="GB238" s="28"/>
      <c r="GC238" s="28"/>
      <c r="GD238" s="28"/>
      <c r="GE238" s="28"/>
    </row>
    <row r="239" spans="1:187" x14ac:dyDescent="0.8">
      <c r="A239" s="32"/>
      <c r="B239" s="28"/>
      <c r="C239" s="28"/>
      <c r="D239" s="28"/>
      <c r="E239" s="31"/>
      <c r="F239" s="30"/>
      <c r="G239" s="30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  <c r="FS239" s="28"/>
      <c r="FT239" s="28"/>
      <c r="FU239" s="28"/>
      <c r="FV239" s="28"/>
      <c r="FW239" s="28"/>
      <c r="FX239" s="28"/>
      <c r="FY239" s="28"/>
      <c r="FZ239" s="28"/>
      <c r="GA239" s="28"/>
      <c r="GB239" s="28"/>
      <c r="GC239" s="28"/>
      <c r="GD239" s="28"/>
      <c r="GE239" s="28"/>
    </row>
    <row r="240" spans="1:187" x14ac:dyDescent="0.8">
      <c r="A240" s="32"/>
      <c r="B240" s="28"/>
      <c r="C240" s="28"/>
      <c r="D240" s="28"/>
      <c r="E240" s="31"/>
      <c r="F240" s="30"/>
      <c r="G240" s="30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  <c r="FS240" s="28"/>
      <c r="FT240" s="28"/>
      <c r="FU240" s="28"/>
      <c r="FV240" s="28"/>
      <c r="FW240" s="28"/>
      <c r="FX240" s="28"/>
      <c r="FY240" s="28"/>
      <c r="FZ240" s="28"/>
      <c r="GA240" s="28"/>
      <c r="GB240" s="28"/>
      <c r="GC240" s="28"/>
      <c r="GD240" s="28"/>
      <c r="GE240" s="28"/>
    </row>
    <row r="241" spans="1:187" x14ac:dyDescent="0.8">
      <c r="A241" s="32"/>
      <c r="B241" s="28"/>
      <c r="C241" s="28"/>
      <c r="D241" s="28"/>
      <c r="E241" s="31"/>
      <c r="F241" s="30"/>
      <c r="G241" s="30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  <c r="FS241" s="28"/>
      <c r="FT241" s="28"/>
      <c r="FU241" s="28"/>
      <c r="FV241" s="28"/>
      <c r="FW241" s="28"/>
      <c r="FX241" s="28"/>
      <c r="FY241" s="28"/>
      <c r="FZ241" s="28"/>
      <c r="GA241" s="28"/>
      <c r="GB241" s="28"/>
      <c r="GC241" s="28"/>
      <c r="GD241" s="28"/>
      <c r="GE241" s="28"/>
    </row>
    <row r="242" spans="1:187" x14ac:dyDescent="0.8">
      <c r="A242" s="32"/>
      <c r="B242" s="28"/>
      <c r="C242" s="28"/>
      <c r="D242" s="28"/>
      <c r="E242" s="31"/>
      <c r="F242" s="30"/>
      <c r="G242" s="30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  <c r="FS242" s="28"/>
      <c r="FT242" s="28"/>
      <c r="FU242" s="28"/>
      <c r="FV242" s="28"/>
      <c r="FW242" s="28"/>
      <c r="FX242" s="28"/>
      <c r="FY242" s="28"/>
      <c r="FZ242" s="28"/>
      <c r="GA242" s="28"/>
      <c r="GB242" s="28"/>
      <c r="GC242" s="28"/>
      <c r="GD242" s="28"/>
      <c r="GE242" s="28"/>
    </row>
    <row r="243" spans="1:187" x14ac:dyDescent="0.8">
      <c r="A243" s="32"/>
      <c r="B243" s="28"/>
      <c r="C243" s="28"/>
      <c r="D243" s="28"/>
      <c r="E243" s="31"/>
      <c r="F243" s="30"/>
      <c r="G243" s="30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  <c r="FS243" s="28"/>
      <c r="FT243" s="28"/>
      <c r="FU243" s="28"/>
      <c r="FV243" s="28"/>
      <c r="FW243" s="28"/>
      <c r="FX243" s="28"/>
      <c r="FY243" s="28"/>
      <c r="FZ243" s="28"/>
      <c r="GA243" s="28"/>
      <c r="GB243" s="28"/>
      <c r="GC243" s="28"/>
      <c r="GD243" s="28"/>
      <c r="GE243" s="28"/>
    </row>
    <row r="244" spans="1:187" x14ac:dyDescent="0.8">
      <c r="A244" s="32"/>
      <c r="B244" s="28"/>
      <c r="C244" s="28"/>
      <c r="D244" s="28"/>
      <c r="E244" s="31"/>
      <c r="F244" s="30"/>
      <c r="G244" s="30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  <c r="FS244" s="28"/>
      <c r="FT244" s="28"/>
      <c r="FU244" s="28"/>
      <c r="FV244" s="28"/>
      <c r="FW244" s="28"/>
      <c r="FX244" s="28"/>
      <c r="FY244" s="28"/>
      <c r="FZ244" s="28"/>
      <c r="GA244" s="28"/>
      <c r="GB244" s="28"/>
      <c r="GC244" s="28"/>
      <c r="GD244" s="28"/>
      <c r="GE244" s="28"/>
    </row>
    <row r="245" spans="1:187" x14ac:dyDescent="0.8">
      <c r="A245" s="32"/>
      <c r="B245" s="28"/>
      <c r="C245" s="28"/>
      <c r="D245" s="28"/>
      <c r="E245" s="31"/>
      <c r="F245" s="30"/>
      <c r="G245" s="30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  <c r="FS245" s="28"/>
      <c r="FT245" s="28"/>
      <c r="FU245" s="28"/>
      <c r="FV245" s="28"/>
      <c r="FW245" s="28"/>
      <c r="FX245" s="28"/>
      <c r="FY245" s="28"/>
      <c r="FZ245" s="28"/>
      <c r="GA245" s="28"/>
      <c r="GB245" s="28"/>
      <c r="GC245" s="28"/>
      <c r="GD245" s="28"/>
      <c r="GE245" s="28"/>
    </row>
    <row r="246" spans="1:187" x14ac:dyDescent="0.8">
      <c r="A246" s="32"/>
      <c r="B246" s="28"/>
      <c r="C246" s="28"/>
      <c r="D246" s="28"/>
      <c r="E246" s="31"/>
      <c r="F246" s="30"/>
      <c r="G246" s="30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  <c r="FS246" s="28"/>
      <c r="FT246" s="28"/>
      <c r="FU246" s="28"/>
      <c r="FV246" s="28"/>
      <c r="FW246" s="28"/>
      <c r="FX246" s="28"/>
      <c r="FY246" s="28"/>
      <c r="FZ246" s="28"/>
      <c r="GA246" s="28"/>
      <c r="GB246" s="28"/>
      <c r="GC246" s="28"/>
      <c r="GD246" s="28"/>
      <c r="GE246" s="28"/>
    </row>
    <row r="247" spans="1:187" x14ac:dyDescent="0.8">
      <c r="A247" s="32"/>
      <c r="B247" s="28"/>
      <c r="C247" s="28"/>
      <c r="D247" s="28"/>
      <c r="E247" s="31"/>
      <c r="F247" s="30"/>
      <c r="G247" s="30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  <c r="FS247" s="28"/>
      <c r="FT247" s="28"/>
      <c r="FU247" s="28"/>
      <c r="FV247" s="28"/>
      <c r="FW247" s="28"/>
      <c r="FX247" s="28"/>
      <c r="FY247" s="28"/>
      <c r="FZ247" s="28"/>
      <c r="GA247" s="28"/>
      <c r="GB247" s="28"/>
      <c r="GC247" s="28"/>
      <c r="GD247" s="28"/>
      <c r="GE247" s="28"/>
    </row>
    <row r="248" spans="1:187" x14ac:dyDescent="0.8">
      <c r="A248" s="32"/>
      <c r="B248" s="28"/>
      <c r="C248" s="28"/>
      <c r="D248" s="28"/>
      <c r="E248" s="31"/>
      <c r="F248" s="30"/>
      <c r="G248" s="30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  <c r="FS248" s="28"/>
      <c r="FT248" s="28"/>
      <c r="FU248" s="28"/>
      <c r="FV248" s="28"/>
      <c r="FW248" s="28"/>
      <c r="FX248" s="28"/>
      <c r="FY248" s="28"/>
      <c r="FZ248" s="28"/>
      <c r="GA248" s="28"/>
      <c r="GB248" s="28"/>
      <c r="GC248" s="28"/>
      <c r="GD248" s="28"/>
      <c r="GE248" s="28"/>
    </row>
    <row r="249" spans="1:187" x14ac:dyDescent="0.8">
      <c r="A249" s="32"/>
      <c r="B249" s="28"/>
      <c r="C249" s="28"/>
      <c r="D249" s="28"/>
      <c r="E249" s="31"/>
      <c r="F249" s="30"/>
      <c r="G249" s="30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  <c r="FS249" s="28"/>
      <c r="FT249" s="28"/>
      <c r="FU249" s="28"/>
      <c r="FV249" s="28"/>
      <c r="FW249" s="28"/>
      <c r="FX249" s="28"/>
      <c r="FY249" s="28"/>
      <c r="FZ249" s="28"/>
      <c r="GA249" s="28"/>
      <c r="GB249" s="28"/>
      <c r="GC249" s="28"/>
      <c r="GD249" s="28"/>
      <c r="GE249" s="28"/>
    </row>
    <row r="250" spans="1:187" x14ac:dyDescent="0.8">
      <c r="A250" s="32"/>
      <c r="B250" s="28"/>
      <c r="C250" s="28"/>
      <c r="D250" s="28"/>
      <c r="E250" s="31"/>
      <c r="F250" s="30"/>
      <c r="G250" s="30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  <c r="FS250" s="28"/>
      <c r="FT250" s="28"/>
      <c r="FU250" s="28"/>
      <c r="FV250" s="28"/>
      <c r="FW250" s="28"/>
      <c r="FX250" s="28"/>
      <c r="FY250" s="28"/>
      <c r="FZ250" s="28"/>
      <c r="GA250" s="28"/>
      <c r="GB250" s="28"/>
      <c r="GC250" s="28"/>
      <c r="GD250" s="28"/>
      <c r="GE250" s="28"/>
    </row>
    <row r="251" spans="1:187" x14ac:dyDescent="0.8">
      <c r="A251" s="32"/>
      <c r="B251" s="28"/>
      <c r="C251" s="28"/>
      <c r="D251" s="28"/>
      <c r="E251" s="31"/>
      <c r="F251" s="30"/>
      <c r="G251" s="30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  <c r="FS251" s="28"/>
      <c r="FT251" s="28"/>
      <c r="FU251" s="28"/>
      <c r="FV251" s="28"/>
      <c r="FW251" s="28"/>
      <c r="FX251" s="28"/>
      <c r="FY251" s="28"/>
      <c r="FZ251" s="28"/>
      <c r="GA251" s="28"/>
      <c r="GB251" s="28"/>
      <c r="GC251" s="28"/>
      <c r="GD251" s="28"/>
      <c r="GE251" s="28"/>
    </row>
    <row r="252" spans="1:187" x14ac:dyDescent="0.8">
      <c r="A252" s="32"/>
      <c r="B252" s="28"/>
      <c r="C252" s="28"/>
      <c r="D252" s="28"/>
      <c r="E252" s="31"/>
      <c r="F252" s="30"/>
      <c r="G252" s="30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  <c r="FS252" s="28"/>
      <c r="FT252" s="28"/>
      <c r="FU252" s="28"/>
      <c r="FV252" s="28"/>
      <c r="FW252" s="28"/>
      <c r="FX252" s="28"/>
      <c r="FY252" s="28"/>
      <c r="FZ252" s="28"/>
      <c r="GA252" s="28"/>
      <c r="GB252" s="28"/>
      <c r="GC252" s="28"/>
      <c r="GD252" s="28"/>
      <c r="GE252" s="28"/>
    </row>
    <row r="253" spans="1:187" x14ac:dyDescent="0.8">
      <c r="A253" s="32"/>
      <c r="B253" s="28"/>
      <c r="C253" s="28"/>
      <c r="D253" s="28"/>
      <c r="E253" s="31"/>
      <c r="F253" s="30"/>
      <c r="G253" s="30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  <c r="FS253" s="28"/>
      <c r="FT253" s="28"/>
      <c r="FU253" s="28"/>
      <c r="FV253" s="28"/>
      <c r="FW253" s="28"/>
      <c r="FX253" s="28"/>
      <c r="FY253" s="28"/>
      <c r="FZ253" s="28"/>
      <c r="GA253" s="28"/>
      <c r="GB253" s="28"/>
      <c r="GC253" s="28"/>
      <c r="GD253" s="28"/>
      <c r="GE253" s="28"/>
    </row>
    <row r="254" spans="1:187" x14ac:dyDescent="0.8">
      <c r="A254" s="32"/>
      <c r="B254" s="28"/>
      <c r="C254" s="28"/>
      <c r="D254" s="28"/>
      <c r="E254" s="31"/>
      <c r="F254" s="30"/>
      <c r="G254" s="30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  <c r="FS254" s="28"/>
      <c r="FT254" s="28"/>
      <c r="FU254" s="28"/>
      <c r="FV254" s="28"/>
      <c r="FW254" s="28"/>
      <c r="FX254" s="28"/>
      <c r="FY254" s="28"/>
      <c r="FZ254" s="28"/>
      <c r="GA254" s="28"/>
      <c r="GB254" s="28"/>
      <c r="GC254" s="28"/>
      <c r="GD254" s="28"/>
      <c r="GE254" s="28"/>
    </row>
    <row r="255" spans="1:187" x14ac:dyDescent="0.8">
      <c r="A255" s="32"/>
      <c r="B255" s="28"/>
      <c r="C255" s="28"/>
      <c r="D255" s="28"/>
      <c r="E255" s="31"/>
      <c r="F255" s="30"/>
      <c r="G255" s="30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  <c r="FS255" s="28"/>
      <c r="FT255" s="28"/>
      <c r="FU255" s="28"/>
      <c r="FV255" s="28"/>
      <c r="FW255" s="28"/>
      <c r="FX255" s="28"/>
      <c r="FY255" s="28"/>
      <c r="FZ255" s="28"/>
      <c r="GA255" s="28"/>
      <c r="GB255" s="28"/>
      <c r="GC255" s="28"/>
      <c r="GD255" s="28"/>
      <c r="GE255" s="28"/>
    </row>
    <row r="256" spans="1:187" x14ac:dyDescent="0.8">
      <c r="A256" s="32"/>
      <c r="B256" s="28"/>
      <c r="C256" s="28"/>
      <c r="D256" s="28"/>
      <c r="E256" s="31"/>
      <c r="F256" s="30"/>
      <c r="G256" s="30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  <c r="FS256" s="28"/>
      <c r="FT256" s="28"/>
      <c r="FU256" s="28"/>
      <c r="FV256" s="28"/>
      <c r="FW256" s="28"/>
      <c r="FX256" s="28"/>
      <c r="FY256" s="28"/>
      <c r="FZ256" s="28"/>
      <c r="GA256" s="28"/>
      <c r="GB256" s="28"/>
      <c r="GC256" s="28"/>
      <c r="GD256" s="28"/>
      <c r="GE256" s="28"/>
    </row>
    <row r="257" spans="1:187" x14ac:dyDescent="0.8">
      <c r="A257" s="32"/>
      <c r="B257" s="28"/>
      <c r="C257" s="28"/>
      <c r="D257" s="28"/>
      <c r="E257" s="31"/>
      <c r="F257" s="30"/>
      <c r="G257" s="30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  <c r="FS257" s="28"/>
      <c r="FT257" s="28"/>
      <c r="FU257" s="28"/>
      <c r="FV257" s="28"/>
      <c r="FW257" s="28"/>
      <c r="FX257" s="28"/>
      <c r="FY257" s="28"/>
      <c r="FZ257" s="28"/>
      <c r="GA257" s="28"/>
      <c r="GB257" s="28"/>
      <c r="GC257" s="28"/>
      <c r="GD257" s="28"/>
      <c r="GE257" s="28"/>
    </row>
    <row r="258" spans="1:187" x14ac:dyDescent="0.8">
      <c r="A258" s="32"/>
      <c r="B258" s="28"/>
      <c r="C258" s="28"/>
      <c r="D258" s="28"/>
      <c r="E258" s="31"/>
      <c r="F258" s="30"/>
      <c r="G258" s="30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  <c r="FS258" s="28"/>
      <c r="FT258" s="28"/>
      <c r="FU258" s="28"/>
      <c r="FV258" s="28"/>
      <c r="FW258" s="28"/>
      <c r="FX258" s="28"/>
      <c r="FY258" s="28"/>
      <c r="FZ258" s="28"/>
      <c r="GA258" s="28"/>
      <c r="GB258" s="28"/>
      <c r="GC258" s="28"/>
      <c r="GD258" s="28"/>
      <c r="GE258" s="28"/>
    </row>
    <row r="259" spans="1:187" x14ac:dyDescent="0.8">
      <c r="A259" s="32"/>
      <c r="B259" s="28"/>
      <c r="C259" s="28"/>
      <c r="D259" s="28"/>
      <c r="E259" s="31"/>
      <c r="F259" s="30"/>
      <c r="G259" s="30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  <c r="GD259" s="28"/>
      <c r="GE259" s="28"/>
    </row>
    <row r="260" spans="1:187" x14ac:dyDescent="0.8">
      <c r="A260" s="32"/>
      <c r="B260" s="28"/>
      <c r="C260" s="28"/>
      <c r="D260" s="28"/>
      <c r="E260" s="31"/>
      <c r="F260" s="30"/>
      <c r="G260" s="30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  <c r="FS260" s="28"/>
      <c r="FT260" s="28"/>
      <c r="FU260" s="28"/>
      <c r="FV260" s="28"/>
      <c r="FW260" s="28"/>
      <c r="FX260" s="28"/>
      <c r="FY260" s="28"/>
      <c r="FZ260" s="28"/>
      <c r="GA260" s="28"/>
      <c r="GB260" s="28"/>
      <c r="GC260" s="28"/>
      <c r="GD260" s="28"/>
      <c r="GE260" s="28"/>
    </row>
    <row r="261" spans="1:187" x14ac:dyDescent="0.8">
      <c r="A261" s="32"/>
      <c r="B261" s="28"/>
      <c r="C261" s="28"/>
      <c r="D261" s="28"/>
      <c r="E261" s="31"/>
      <c r="F261" s="30"/>
      <c r="G261" s="30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  <c r="FS261" s="28"/>
      <c r="FT261" s="28"/>
      <c r="FU261" s="28"/>
      <c r="FV261" s="28"/>
      <c r="FW261" s="28"/>
      <c r="FX261" s="28"/>
      <c r="FY261" s="28"/>
      <c r="FZ261" s="28"/>
      <c r="GA261" s="28"/>
      <c r="GB261" s="28"/>
      <c r="GC261" s="28"/>
      <c r="GD261" s="28"/>
      <c r="GE261" s="28"/>
    </row>
    <row r="262" spans="1:187" x14ac:dyDescent="0.8">
      <c r="A262" s="32"/>
      <c r="B262" s="28"/>
      <c r="C262" s="28"/>
      <c r="D262" s="28"/>
      <c r="E262" s="31"/>
      <c r="F262" s="30"/>
      <c r="G262" s="30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  <c r="FS262" s="28"/>
      <c r="FT262" s="28"/>
      <c r="FU262" s="28"/>
      <c r="FV262" s="28"/>
      <c r="FW262" s="28"/>
      <c r="FX262" s="28"/>
      <c r="FY262" s="28"/>
      <c r="FZ262" s="28"/>
      <c r="GA262" s="28"/>
      <c r="GB262" s="28"/>
      <c r="GC262" s="28"/>
      <c r="GD262" s="28"/>
      <c r="GE262" s="28"/>
    </row>
    <row r="263" spans="1:187" x14ac:dyDescent="0.8">
      <c r="A263" s="32"/>
      <c r="B263" s="28"/>
      <c r="C263" s="28"/>
      <c r="D263" s="28"/>
      <c r="E263" s="31"/>
      <c r="F263" s="30"/>
      <c r="G263" s="30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  <c r="FS263" s="28"/>
      <c r="FT263" s="28"/>
      <c r="FU263" s="28"/>
      <c r="FV263" s="28"/>
      <c r="FW263" s="28"/>
      <c r="FX263" s="28"/>
      <c r="FY263" s="28"/>
      <c r="FZ263" s="28"/>
      <c r="GA263" s="28"/>
      <c r="GB263" s="28"/>
      <c r="GC263" s="28"/>
      <c r="GD263" s="28"/>
      <c r="GE263" s="28"/>
    </row>
    <row r="264" spans="1:187" x14ac:dyDescent="0.8">
      <c r="A264" s="32"/>
      <c r="B264" s="28"/>
      <c r="C264" s="28"/>
      <c r="D264" s="28"/>
      <c r="E264" s="31"/>
      <c r="F264" s="30"/>
      <c r="G264" s="30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  <c r="FS264" s="28"/>
      <c r="FT264" s="28"/>
      <c r="FU264" s="28"/>
      <c r="FV264" s="28"/>
      <c r="FW264" s="28"/>
      <c r="FX264" s="28"/>
      <c r="FY264" s="28"/>
      <c r="FZ264" s="28"/>
      <c r="GA264" s="28"/>
      <c r="GB264" s="28"/>
      <c r="GC264" s="28"/>
      <c r="GD264" s="28"/>
      <c r="GE264" s="28"/>
    </row>
    <row r="265" spans="1:187" x14ac:dyDescent="0.8">
      <c r="A265" s="32"/>
      <c r="B265" s="28"/>
      <c r="C265" s="28"/>
      <c r="D265" s="28"/>
      <c r="E265" s="31"/>
      <c r="F265" s="30"/>
      <c r="G265" s="30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  <c r="FS265" s="28"/>
      <c r="FT265" s="28"/>
      <c r="FU265" s="28"/>
      <c r="FV265" s="28"/>
      <c r="FW265" s="28"/>
      <c r="FX265" s="28"/>
      <c r="FY265" s="28"/>
      <c r="FZ265" s="28"/>
      <c r="GA265" s="28"/>
      <c r="GB265" s="28"/>
      <c r="GC265" s="28"/>
      <c r="GD265" s="28"/>
      <c r="GE265" s="28"/>
    </row>
    <row r="266" spans="1:187" x14ac:dyDescent="0.8">
      <c r="A266" s="32"/>
      <c r="B266" s="28"/>
      <c r="C266" s="28"/>
      <c r="D266" s="28"/>
      <c r="E266" s="31"/>
      <c r="F266" s="30"/>
      <c r="G266" s="30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  <c r="FS266" s="28"/>
      <c r="FT266" s="28"/>
      <c r="FU266" s="28"/>
      <c r="FV266" s="28"/>
      <c r="FW266" s="28"/>
      <c r="FX266" s="28"/>
      <c r="FY266" s="28"/>
      <c r="FZ266" s="28"/>
      <c r="GA266" s="28"/>
      <c r="GB266" s="28"/>
      <c r="GC266" s="28"/>
      <c r="GD266" s="28"/>
      <c r="GE266" s="28"/>
    </row>
    <row r="267" spans="1:187" x14ac:dyDescent="0.8">
      <c r="A267" s="32"/>
      <c r="B267" s="28"/>
      <c r="C267" s="28"/>
      <c r="D267" s="28"/>
      <c r="E267" s="31"/>
      <c r="F267" s="30"/>
      <c r="G267" s="30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  <c r="FS267" s="28"/>
      <c r="FT267" s="28"/>
      <c r="FU267" s="28"/>
      <c r="FV267" s="28"/>
      <c r="FW267" s="28"/>
      <c r="FX267" s="28"/>
      <c r="FY267" s="28"/>
      <c r="FZ267" s="28"/>
      <c r="GA267" s="28"/>
      <c r="GB267" s="28"/>
      <c r="GC267" s="28"/>
      <c r="GD267" s="28"/>
      <c r="GE267" s="28"/>
    </row>
    <row r="268" spans="1:187" x14ac:dyDescent="0.8">
      <c r="A268" s="32"/>
      <c r="B268" s="28"/>
      <c r="C268" s="28"/>
      <c r="D268" s="28"/>
      <c r="E268" s="31"/>
      <c r="F268" s="30"/>
      <c r="G268" s="30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  <c r="FS268" s="28"/>
      <c r="FT268" s="28"/>
      <c r="FU268" s="28"/>
      <c r="FV268" s="28"/>
      <c r="FW268" s="28"/>
      <c r="FX268" s="28"/>
      <c r="FY268" s="28"/>
      <c r="FZ268" s="28"/>
      <c r="GA268" s="28"/>
      <c r="GB268" s="28"/>
      <c r="GC268" s="28"/>
      <c r="GD268" s="28"/>
      <c r="GE268" s="28"/>
    </row>
    <row r="269" spans="1:187" x14ac:dyDescent="0.8">
      <c r="A269" s="32"/>
      <c r="B269" s="28"/>
      <c r="C269" s="28"/>
      <c r="D269" s="28"/>
      <c r="E269" s="31"/>
      <c r="F269" s="30"/>
      <c r="G269" s="30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  <c r="FS269" s="28"/>
      <c r="FT269" s="28"/>
      <c r="FU269" s="28"/>
      <c r="FV269" s="28"/>
      <c r="FW269" s="28"/>
      <c r="FX269" s="28"/>
      <c r="FY269" s="28"/>
      <c r="FZ269" s="28"/>
      <c r="GA269" s="28"/>
      <c r="GB269" s="28"/>
      <c r="GC269" s="28"/>
      <c r="GD269" s="28"/>
      <c r="GE269" s="28"/>
    </row>
    <row r="270" spans="1:187" x14ac:dyDescent="0.8">
      <c r="A270" s="32"/>
      <c r="B270" s="28"/>
      <c r="C270" s="28"/>
      <c r="D270" s="28"/>
      <c r="E270" s="31"/>
      <c r="F270" s="30"/>
      <c r="G270" s="30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  <c r="FS270" s="28"/>
      <c r="FT270" s="28"/>
      <c r="FU270" s="28"/>
      <c r="FV270" s="28"/>
      <c r="FW270" s="28"/>
      <c r="FX270" s="28"/>
      <c r="FY270" s="28"/>
      <c r="FZ270" s="28"/>
      <c r="GA270" s="28"/>
      <c r="GB270" s="28"/>
      <c r="GC270" s="28"/>
      <c r="GD270" s="28"/>
      <c r="GE270" s="28"/>
    </row>
    <row r="271" spans="1:187" x14ac:dyDescent="0.8">
      <c r="A271" s="32"/>
      <c r="B271" s="28"/>
      <c r="C271" s="28"/>
      <c r="D271" s="28"/>
      <c r="E271" s="31"/>
      <c r="F271" s="30"/>
      <c r="G271" s="30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  <c r="FS271" s="28"/>
      <c r="FT271" s="28"/>
      <c r="FU271" s="28"/>
      <c r="FV271" s="28"/>
      <c r="FW271" s="28"/>
      <c r="FX271" s="28"/>
      <c r="FY271" s="28"/>
      <c r="FZ271" s="28"/>
      <c r="GA271" s="28"/>
      <c r="GB271" s="28"/>
      <c r="GC271" s="28"/>
      <c r="GD271" s="28"/>
      <c r="GE271" s="28"/>
    </row>
    <row r="272" spans="1:187" x14ac:dyDescent="0.8">
      <c r="A272" s="32"/>
      <c r="B272" s="28"/>
      <c r="C272" s="28"/>
      <c r="D272" s="28"/>
      <c r="E272" s="31"/>
      <c r="F272" s="30"/>
      <c r="G272" s="30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  <c r="FS272" s="28"/>
      <c r="FT272" s="28"/>
      <c r="FU272" s="28"/>
      <c r="FV272" s="28"/>
      <c r="FW272" s="28"/>
      <c r="FX272" s="28"/>
      <c r="FY272" s="28"/>
      <c r="FZ272" s="28"/>
      <c r="GA272" s="28"/>
      <c r="GB272" s="28"/>
      <c r="GC272" s="28"/>
      <c r="GD272" s="28"/>
      <c r="GE272" s="28"/>
    </row>
    <row r="273" spans="1:187" x14ac:dyDescent="0.8">
      <c r="A273" s="32"/>
      <c r="B273" s="28"/>
      <c r="C273" s="28"/>
      <c r="D273" s="28"/>
      <c r="E273" s="31"/>
      <c r="F273" s="30"/>
      <c r="G273" s="30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  <c r="FS273" s="28"/>
      <c r="FT273" s="28"/>
      <c r="FU273" s="28"/>
      <c r="FV273" s="28"/>
      <c r="FW273" s="28"/>
      <c r="FX273" s="28"/>
      <c r="FY273" s="28"/>
      <c r="FZ273" s="28"/>
      <c r="GA273" s="28"/>
      <c r="GB273" s="28"/>
      <c r="GC273" s="28"/>
      <c r="GD273" s="28"/>
      <c r="GE273" s="28"/>
    </row>
    <row r="274" spans="1:187" x14ac:dyDescent="0.8">
      <c r="A274" s="32"/>
      <c r="B274" s="28"/>
      <c r="C274" s="28"/>
      <c r="D274" s="28"/>
      <c r="E274" s="31"/>
      <c r="F274" s="30"/>
      <c r="G274" s="30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  <c r="FS274" s="28"/>
      <c r="FT274" s="28"/>
      <c r="FU274" s="28"/>
      <c r="FV274" s="28"/>
      <c r="FW274" s="28"/>
      <c r="FX274" s="28"/>
      <c r="FY274" s="28"/>
      <c r="FZ274" s="28"/>
      <c r="GA274" s="28"/>
      <c r="GB274" s="28"/>
      <c r="GC274" s="28"/>
      <c r="GD274" s="28"/>
      <c r="GE274" s="28"/>
    </row>
    <row r="275" spans="1:187" x14ac:dyDescent="0.8">
      <c r="A275" s="32"/>
      <c r="B275" s="28"/>
      <c r="C275" s="28"/>
      <c r="D275" s="28"/>
      <c r="E275" s="31"/>
      <c r="F275" s="30"/>
      <c r="G275" s="30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  <c r="FS275" s="28"/>
      <c r="FT275" s="28"/>
      <c r="FU275" s="28"/>
      <c r="FV275" s="28"/>
      <c r="FW275" s="28"/>
      <c r="FX275" s="28"/>
      <c r="FY275" s="28"/>
      <c r="FZ275" s="28"/>
      <c r="GA275" s="28"/>
      <c r="GB275" s="28"/>
      <c r="GC275" s="28"/>
      <c r="GD275" s="28"/>
      <c r="GE275" s="28"/>
    </row>
    <row r="276" spans="1:187" x14ac:dyDescent="0.8">
      <c r="A276" s="32"/>
      <c r="B276" s="28"/>
      <c r="C276" s="28"/>
      <c r="D276" s="28"/>
      <c r="E276" s="31"/>
      <c r="F276" s="30"/>
      <c r="G276" s="30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  <c r="FS276" s="28"/>
      <c r="FT276" s="28"/>
      <c r="FU276" s="28"/>
      <c r="FV276" s="28"/>
      <c r="FW276" s="28"/>
      <c r="FX276" s="28"/>
      <c r="FY276" s="28"/>
      <c r="FZ276" s="28"/>
      <c r="GA276" s="28"/>
      <c r="GB276" s="28"/>
      <c r="GC276" s="28"/>
      <c r="GD276" s="28"/>
      <c r="GE276" s="28"/>
    </row>
    <row r="277" spans="1:187" x14ac:dyDescent="0.8">
      <c r="A277" s="32"/>
      <c r="B277" s="28"/>
      <c r="C277" s="28"/>
      <c r="D277" s="28"/>
      <c r="E277" s="31"/>
      <c r="F277" s="30"/>
      <c r="G277" s="30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  <c r="FS277" s="28"/>
      <c r="FT277" s="28"/>
      <c r="FU277" s="28"/>
      <c r="FV277" s="28"/>
      <c r="FW277" s="28"/>
      <c r="FX277" s="28"/>
      <c r="FY277" s="28"/>
      <c r="FZ277" s="28"/>
      <c r="GA277" s="28"/>
      <c r="GB277" s="28"/>
      <c r="GC277" s="28"/>
      <c r="GD277" s="28"/>
      <c r="GE277" s="28"/>
    </row>
    <row r="278" spans="1:187" x14ac:dyDescent="0.8">
      <c r="A278" s="32"/>
      <c r="B278" s="28"/>
      <c r="C278" s="28"/>
      <c r="D278" s="28"/>
      <c r="E278" s="31"/>
      <c r="F278" s="30"/>
      <c r="G278" s="30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  <c r="FS278" s="28"/>
      <c r="FT278" s="28"/>
      <c r="FU278" s="28"/>
      <c r="FV278" s="28"/>
      <c r="FW278" s="28"/>
      <c r="FX278" s="28"/>
      <c r="FY278" s="28"/>
      <c r="FZ278" s="28"/>
      <c r="GA278" s="28"/>
      <c r="GB278" s="28"/>
      <c r="GC278" s="28"/>
      <c r="GD278" s="28"/>
      <c r="GE278" s="28"/>
    </row>
    <row r="279" spans="1:187" x14ac:dyDescent="0.8">
      <c r="A279" s="32"/>
      <c r="B279" s="28"/>
      <c r="C279" s="28"/>
      <c r="D279" s="28"/>
      <c r="E279" s="31"/>
      <c r="F279" s="30"/>
      <c r="G279" s="30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  <c r="FS279" s="28"/>
      <c r="FT279" s="28"/>
      <c r="FU279" s="28"/>
      <c r="FV279" s="28"/>
      <c r="FW279" s="28"/>
      <c r="FX279" s="28"/>
      <c r="FY279" s="28"/>
      <c r="FZ279" s="28"/>
      <c r="GA279" s="28"/>
      <c r="GB279" s="28"/>
      <c r="GC279" s="28"/>
      <c r="GD279" s="28"/>
      <c r="GE279" s="28"/>
    </row>
    <row r="280" spans="1:187" x14ac:dyDescent="0.8">
      <c r="A280" s="32"/>
      <c r="B280" s="28"/>
      <c r="C280" s="28"/>
      <c r="D280" s="28"/>
      <c r="E280" s="31"/>
      <c r="F280" s="30"/>
      <c r="G280" s="30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  <c r="FS280" s="28"/>
      <c r="FT280" s="28"/>
      <c r="FU280" s="28"/>
      <c r="FV280" s="28"/>
      <c r="FW280" s="28"/>
      <c r="FX280" s="28"/>
      <c r="FY280" s="28"/>
      <c r="FZ280" s="28"/>
      <c r="GA280" s="28"/>
      <c r="GB280" s="28"/>
      <c r="GC280" s="28"/>
      <c r="GD280" s="28"/>
      <c r="GE280" s="28"/>
    </row>
    <row r="281" spans="1:187" x14ac:dyDescent="0.8">
      <c r="A281" s="32"/>
      <c r="B281" s="28"/>
      <c r="C281" s="28"/>
      <c r="D281" s="28"/>
      <c r="E281" s="31"/>
      <c r="F281" s="30"/>
      <c r="G281" s="30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  <c r="FS281" s="28"/>
      <c r="FT281" s="28"/>
      <c r="FU281" s="28"/>
      <c r="FV281" s="28"/>
      <c r="FW281" s="28"/>
      <c r="FX281" s="28"/>
      <c r="FY281" s="28"/>
      <c r="FZ281" s="28"/>
      <c r="GA281" s="28"/>
      <c r="GB281" s="28"/>
      <c r="GC281" s="28"/>
      <c r="GD281" s="28"/>
      <c r="GE281" s="28"/>
    </row>
    <row r="282" spans="1:187" x14ac:dyDescent="0.8">
      <c r="A282" s="32"/>
      <c r="B282" s="28"/>
      <c r="C282" s="28"/>
      <c r="D282" s="28"/>
      <c r="E282" s="31"/>
      <c r="F282" s="30"/>
      <c r="G282" s="30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  <c r="FS282" s="28"/>
      <c r="FT282" s="28"/>
      <c r="FU282" s="28"/>
      <c r="FV282" s="28"/>
      <c r="FW282" s="28"/>
      <c r="FX282" s="28"/>
      <c r="FY282" s="28"/>
      <c r="FZ282" s="28"/>
      <c r="GA282" s="28"/>
      <c r="GB282" s="28"/>
      <c r="GC282" s="28"/>
      <c r="GD282" s="28"/>
      <c r="GE282" s="28"/>
    </row>
    <row r="283" spans="1:187" x14ac:dyDescent="0.8">
      <c r="A283" s="32"/>
      <c r="B283" s="28"/>
      <c r="C283" s="28"/>
      <c r="D283" s="28"/>
      <c r="E283" s="31"/>
      <c r="F283" s="30"/>
      <c r="G283" s="30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  <c r="FS283" s="28"/>
      <c r="FT283" s="28"/>
      <c r="FU283" s="28"/>
      <c r="FV283" s="28"/>
      <c r="FW283" s="28"/>
      <c r="FX283" s="28"/>
      <c r="FY283" s="28"/>
      <c r="FZ283" s="28"/>
      <c r="GA283" s="28"/>
      <c r="GB283" s="28"/>
      <c r="GC283" s="28"/>
      <c r="GD283" s="28"/>
      <c r="GE283" s="28"/>
    </row>
    <row r="284" spans="1:187" x14ac:dyDescent="0.8">
      <c r="A284" s="32"/>
      <c r="B284" s="28"/>
      <c r="C284" s="28"/>
      <c r="D284" s="28"/>
      <c r="E284" s="31"/>
      <c r="F284" s="30"/>
      <c r="G284" s="30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  <c r="FS284" s="28"/>
      <c r="FT284" s="28"/>
      <c r="FU284" s="28"/>
      <c r="FV284" s="28"/>
      <c r="FW284" s="28"/>
      <c r="FX284" s="28"/>
      <c r="FY284" s="28"/>
      <c r="FZ284" s="28"/>
      <c r="GA284" s="28"/>
      <c r="GB284" s="28"/>
      <c r="GC284" s="28"/>
      <c r="GD284" s="28"/>
      <c r="GE284" s="28"/>
    </row>
    <row r="285" spans="1:187" x14ac:dyDescent="0.8">
      <c r="A285" s="32"/>
      <c r="B285" s="28"/>
      <c r="C285" s="28"/>
      <c r="D285" s="28"/>
      <c r="E285" s="31"/>
      <c r="F285" s="30"/>
      <c r="G285" s="30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  <c r="FS285" s="28"/>
      <c r="FT285" s="28"/>
      <c r="FU285" s="28"/>
      <c r="FV285" s="28"/>
      <c r="FW285" s="28"/>
      <c r="FX285" s="28"/>
      <c r="FY285" s="28"/>
      <c r="FZ285" s="28"/>
      <c r="GA285" s="28"/>
      <c r="GB285" s="28"/>
      <c r="GC285" s="28"/>
      <c r="GD285" s="28"/>
      <c r="GE285" s="28"/>
    </row>
    <row r="286" spans="1:187" x14ac:dyDescent="0.8">
      <c r="A286" s="32"/>
      <c r="B286" s="28"/>
      <c r="C286" s="28"/>
      <c r="D286" s="28"/>
      <c r="E286" s="31"/>
      <c r="F286" s="30"/>
      <c r="G286" s="30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  <c r="FS286" s="28"/>
      <c r="FT286" s="28"/>
      <c r="FU286" s="28"/>
      <c r="FV286" s="28"/>
      <c r="FW286" s="28"/>
      <c r="FX286" s="28"/>
      <c r="FY286" s="28"/>
      <c r="FZ286" s="28"/>
      <c r="GA286" s="28"/>
      <c r="GB286" s="28"/>
      <c r="GC286" s="28"/>
      <c r="GD286" s="28"/>
      <c r="GE286" s="28"/>
    </row>
    <row r="287" spans="1:187" x14ac:dyDescent="0.8">
      <c r="A287" s="32"/>
      <c r="B287" s="28"/>
      <c r="C287" s="28"/>
      <c r="D287" s="28"/>
      <c r="E287" s="31"/>
      <c r="F287" s="30"/>
      <c r="G287" s="30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  <c r="FS287" s="28"/>
      <c r="FT287" s="28"/>
      <c r="FU287" s="28"/>
      <c r="FV287" s="28"/>
      <c r="FW287" s="28"/>
      <c r="FX287" s="28"/>
      <c r="FY287" s="28"/>
      <c r="FZ287" s="28"/>
      <c r="GA287" s="28"/>
      <c r="GB287" s="28"/>
      <c r="GC287" s="28"/>
      <c r="GD287" s="28"/>
      <c r="GE287" s="28"/>
    </row>
    <row r="288" spans="1:187" x14ac:dyDescent="0.8">
      <c r="A288" s="32"/>
      <c r="B288" s="28"/>
      <c r="C288" s="28"/>
      <c r="D288" s="28"/>
      <c r="E288" s="31"/>
      <c r="F288" s="30"/>
      <c r="G288" s="30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  <c r="FS288" s="28"/>
      <c r="FT288" s="28"/>
      <c r="FU288" s="28"/>
      <c r="FV288" s="28"/>
      <c r="FW288" s="28"/>
      <c r="FX288" s="28"/>
      <c r="FY288" s="28"/>
      <c r="FZ288" s="28"/>
      <c r="GA288" s="28"/>
      <c r="GB288" s="28"/>
      <c r="GC288" s="28"/>
      <c r="GD288" s="28"/>
      <c r="GE288" s="28"/>
    </row>
    <row r="289" spans="1:187" x14ac:dyDescent="0.8">
      <c r="A289" s="32"/>
      <c r="B289" s="28"/>
      <c r="C289" s="28"/>
      <c r="D289" s="28"/>
      <c r="E289" s="31"/>
      <c r="F289" s="30"/>
      <c r="G289" s="30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  <c r="FS289" s="28"/>
      <c r="FT289" s="28"/>
      <c r="FU289" s="28"/>
      <c r="FV289" s="28"/>
      <c r="FW289" s="28"/>
      <c r="FX289" s="28"/>
      <c r="FY289" s="28"/>
      <c r="FZ289" s="28"/>
      <c r="GA289" s="28"/>
      <c r="GB289" s="28"/>
      <c r="GC289" s="28"/>
      <c r="GD289" s="28"/>
      <c r="GE289" s="28"/>
    </row>
    <row r="290" spans="1:187" x14ac:dyDescent="0.8">
      <c r="A290" s="32"/>
      <c r="B290" s="28"/>
      <c r="C290" s="28"/>
      <c r="D290" s="28"/>
      <c r="E290" s="31"/>
      <c r="F290" s="30"/>
      <c r="G290" s="30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  <c r="FS290" s="28"/>
      <c r="FT290" s="28"/>
      <c r="FU290" s="28"/>
      <c r="FV290" s="28"/>
      <c r="FW290" s="28"/>
      <c r="FX290" s="28"/>
      <c r="FY290" s="28"/>
      <c r="FZ290" s="28"/>
      <c r="GA290" s="28"/>
      <c r="GB290" s="28"/>
      <c r="GC290" s="28"/>
      <c r="GD290" s="28"/>
      <c r="GE290" s="28"/>
    </row>
    <row r="291" spans="1:187" x14ac:dyDescent="0.8">
      <c r="A291" s="32"/>
      <c r="B291" s="28"/>
      <c r="C291" s="28"/>
      <c r="D291" s="28"/>
      <c r="E291" s="31"/>
      <c r="F291" s="30"/>
      <c r="G291" s="30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  <c r="FS291" s="28"/>
      <c r="FT291" s="28"/>
      <c r="FU291" s="28"/>
      <c r="FV291" s="28"/>
      <c r="FW291" s="28"/>
      <c r="FX291" s="28"/>
      <c r="FY291" s="28"/>
      <c r="FZ291" s="28"/>
      <c r="GA291" s="28"/>
      <c r="GB291" s="28"/>
      <c r="GC291" s="28"/>
      <c r="GD291" s="28"/>
      <c r="GE291" s="28"/>
    </row>
    <row r="292" spans="1:187" x14ac:dyDescent="0.8">
      <c r="A292" s="32"/>
      <c r="B292" s="28"/>
      <c r="C292" s="28"/>
      <c r="D292" s="28"/>
      <c r="E292" s="31"/>
      <c r="F292" s="30"/>
      <c r="G292" s="30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  <c r="FS292" s="28"/>
      <c r="FT292" s="28"/>
      <c r="FU292" s="28"/>
      <c r="FV292" s="28"/>
      <c r="FW292" s="28"/>
      <c r="FX292" s="28"/>
      <c r="FY292" s="28"/>
      <c r="FZ292" s="28"/>
      <c r="GA292" s="28"/>
      <c r="GB292" s="28"/>
      <c r="GC292" s="28"/>
      <c r="GD292" s="28"/>
      <c r="GE292" s="28"/>
    </row>
    <row r="293" spans="1:187" x14ac:dyDescent="0.8">
      <c r="A293" s="32"/>
      <c r="B293" s="28"/>
      <c r="C293" s="28"/>
      <c r="D293" s="28"/>
      <c r="E293" s="31"/>
      <c r="F293" s="30"/>
      <c r="G293" s="30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  <c r="FS293" s="28"/>
      <c r="FT293" s="28"/>
      <c r="FU293" s="28"/>
      <c r="FV293" s="28"/>
      <c r="FW293" s="28"/>
      <c r="FX293" s="28"/>
      <c r="FY293" s="28"/>
      <c r="FZ293" s="28"/>
      <c r="GA293" s="28"/>
      <c r="GB293" s="28"/>
      <c r="GC293" s="28"/>
      <c r="GD293" s="28"/>
      <c r="GE293" s="28"/>
    </row>
    <row r="294" spans="1:187" x14ac:dyDescent="0.8">
      <c r="A294" s="32"/>
      <c r="B294" s="28"/>
      <c r="C294" s="28"/>
      <c r="D294" s="28"/>
      <c r="E294" s="31"/>
      <c r="F294" s="30"/>
      <c r="G294" s="30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  <c r="FS294" s="28"/>
      <c r="FT294" s="28"/>
      <c r="FU294" s="28"/>
      <c r="FV294" s="28"/>
      <c r="FW294" s="28"/>
      <c r="FX294" s="28"/>
      <c r="FY294" s="28"/>
      <c r="FZ294" s="28"/>
      <c r="GA294" s="28"/>
      <c r="GB294" s="28"/>
      <c r="GC294" s="28"/>
      <c r="GD294" s="28"/>
      <c r="GE294" s="28"/>
    </row>
    <row r="295" spans="1:187" x14ac:dyDescent="0.8">
      <c r="A295" s="32"/>
      <c r="B295" s="28"/>
      <c r="C295" s="28"/>
      <c r="D295" s="28"/>
      <c r="E295" s="31"/>
      <c r="F295" s="30"/>
      <c r="G295" s="30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  <c r="FS295" s="28"/>
      <c r="FT295" s="28"/>
      <c r="FU295" s="28"/>
      <c r="FV295" s="28"/>
      <c r="FW295" s="28"/>
      <c r="FX295" s="28"/>
      <c r="FY295" s="28"/>
      <c r="FZ295" s="28"/>
      <c r="GA295" s="28"/>
      <c r="GB295" s="28"/>
      <c r="GC295" s="28"/>
      <c r="GD295" s="28"/>
      <c r="GE295" s="28"/>
    </row>
    <row r="296" spans="1:187" x14ac:dyDescent="0.8">
      <c r="A296" s="32"/>
      <c r="B296" s="28"/>
      <c r="C296" s="28"/>
      <c r="D296" s="28"/>
      <c r="E296" s="31"/>
      <c r="F296" s="30"/>
      <c r="G296" s="30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  <c r="FS296" s="28"/>
      <c r="FT296" s="28"/>
      <c r="FU296" s="28"/>
      <c r="FV296" s="28"/>
      <c r="FW296" s="28"/>
      <c r="FX296" s="28"/>
      <c r="FY296" s="28"/>
      <c r="FZ296" s="28"/>
      <c r="GA296" s="28"/>
      <c r="GB296" s="28"/>
      <c r="GC296" s="28"/>
      <c r="GD296" s="28"/>
      <c r="GE296" s="28"/>
    </row>
    <row r="297" spans="1:187" x14ac:dyDescent="0.8">
      <c r="A297" s="32"/>
      <c r="B297" s="28"/>
      <c r="C297" s="28"/>
      <c r="D297" s="28"/>
      <c r="E297" s="31"/>
      <c r="F297" s="30"/>
      <c r="G297" s="30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  <c r="FS297" s="28"/>
      <c r="FT297" s="28"/>
      <c r="FU297" s="28"/>
      <c r="FV297" s="28"/>
      <c r="FW297" s="28"/>
      <c r="FX297" s="28"/>
      <c r="FY297" s="28"/>
      <c r="FZ297" s="28"/>
      <c r="GA297" s="28"/>
      <c r="GB297" s="28"/>
      <c r="GC297" s="28"/>
      <c r="GD297" s="28"/>
      <c r="GE297" s="28"/>
    </row>
    <row r="298" spans="1:187" x14ac:dyDescent="0.8">
      <c r="A298" s="32"/>
      <c r="B298" s="28"/>
      <c r="C298" s="28"/>
      <c r="D298" s="28"/>
      <c r="E298" s="31"/>
      <c r="F298" s="30"/>
      <c r="G298" s="30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  <c r="FS298" s="28"/>
      <c r="FT298" s="28"/>
      <c r="FU298" s="28"/>
      <c r="FV298" s="28"/>
      <c r="FW298" s="28"/>
      <c r="FX298" s="28"/>
      <c r="FY298" s="28"/>
      <c r="FZ298" s="28"/>
      <c r="GA298" s="28"/>
      <c r="GB298" s="28"/>
      <c r="GC298" s="28"/>
      <c r="GD298" s="28"/>
      <c r="GE298" s="28"/>
    </row>
    <row r="299" spans="1:187" x14ac:dyDescent="0.8">
      <c r="A299" s="32"/>
      <c r="B299" s="28"/>
      <c r="C299" s="28"/>
      <c r="D299" s="28"/>
      <c r="E299" s="31"/>
      <c r="F299" s="30"/>
      <c r="G299" s="30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  <c r="FS299" s="28"/>
      <c r="FT299" s="28"/>
      <c r="FU299" s="28"/>
      <c r="FV299" s="28"/>
      <c r="FW299" s="28"/>
      <c r="FX299" s="28"/>
      <c r="FY299" s="28"/>
      <c r="FZ299" s="28"/>
      <c r="GA299" s="28"/>
      <c r="GB299" s="28"/>
      <c r="GC299" s="28"/>
      <c r="GD299" s="28"/>
      <c r="GE299" s="28"/>
    </row>
    <row r="300" spans="1:187" x14ac:dyDescent="0.8">
      <c r="A300" s="32"/>
      <c r="B300" s="28"/>
      <c r="C300" s="28"/>
      <c r="D300" s="28"/>
      <c r="E300" s="31"/>
      <c r="F300" s="30"/>
      <c r="G300" s="30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  <c r="FS300" s="28"/>
      <c r="FT300" s="28"/>
      <c r="FU300" s="28"/>
      <c r="FV300" s="28"/>
      <c r="FW300" s="28"/>
      <c r="FX300" s="28"/>
      <c r="FY300" s="28"/>
      <c r="FZ300" s="28"/>
      <c r="GA300" s="28"/>
      <c r="GB300" s="28"/>
      <c r="GC300" s="28"/>
      <c r="GD300" s="28"/>
      <c r="GE300" s="28"/>
    </row>
    <row r="301" spans="1:187" x14ac:dyDescent="0.8">
      <c r="A301" s="32"/>
      <c r="B301" s="28"/>
      <c r="C301" s="28"/>
      <c r="D301" s="28"/>
      <c r="E301" s="31"/>
      <c r="F301" s="30"/>
      <c r="G301" s="30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  <c r="FS301" s="28"/>
      <c r="FT301" s="28"/>
      <c r="FU301" s="28"/>
      <c r="FV301" s="28"/>
      <c r="FW301" s="28"/>
      <c r="FX301" s="28"/>
      <c r="FY301" s="28"/>
      <c r="FZ301" s="28"/>
      <c r="GA301" s="28"/>
      <c r="GB301" s="28"/>
      <c r="GC301" s="28"/>
      <c r="GD301" s="28"/>
      <c r="GE301" s="28"/>
    </row>
    <row r="302" spans="1:187" x14ac:dyDescent="0.8">
      <c r="A302" s="32"/>
      <c r="B302" s="28"/>
      <c r="C302" s="28"/>
      <c r="D302" s="28"/>
      <c r="E302" s="31"/>
      <c r="F302" s="30"/>
      <c r="G302" s="30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  <c r="FS302" s="28"/>
      <c r="FT302" s="28"/>
      <c r="FU302" s="28"/>
      <c r="FV302" s="28"/>
      <c r="FW302" s="28"/>
      <c r="FX302" s="28"/>
      <c r="FY302" s="28"/>
      <c r="FZ302" s="28"/>
      <c r="GA302" s="28"/>
      <c r="GB302" s="28"/>
      <c r="GC302" s="28"/>
      <c r="GD302" s="28"/>
      <c r="GE302" s="28"/>
    </row>
    <row r="303" spans="1:187" x14ac:dyDescent="0.8">
      <c r="A303" s="32"/>
      <c r="B303" s="28"/>
      <c r="C303" s="28"/>
      <c r="D303" s="28"/>
      <c r="E303" s="31"/>
      <c r="F303" s="30"/>
      <c r="G303" s="30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  <c r="FS303" s="28"/>
      <c r="FT303" s="28"/>
      <c r="FU303" s="28"/>
      <c r="FV303" s="28"/>
      <c r="FW303" s="28"/>
      <c r="FX303" s="28"/>
      <c r="FY303" s="28"/>
      <c r="FZ303" s="28"/>
      <c r="GA303" s="28"/>
      <c r="GB303" s="28"/>
      <c r="GC303" s="28"/>
      <c r="GD303" s="28"/>
      <c r="GE303" s="28"/>
    </row>
    <row r="304" spans="1:187" x14ac:dyDescent="0.8">
      <c r="A304" s="32"/>
      <c r="B304" s="28"/>
      <c r="C304" s="28"/>
      <c r="D304" s="28"/>
      <c r="E304" s="31"/>
      <c r="F304" s="30"/>
      <c r="G304" s="30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  <c r="FS304" s="28"/>
      <c r="FT304" s="28"/>
      <c r="FU304" s="28"/>
      <c r="FV304" s="28"/>
      <c r="FW304" s="28"/>
      <c r="FX304" s="28"/>
      <c r="FY304" s="28"/>
      <c r="FZ304" s="28"/>
      <c r="GA304" s="28"/>
      <c r="GB304" s="28"/>
      <c r="GC304" s="28"/>
      <c r="GD304" s="28"/>
      <c r="GE304" s="28"/>
    </row>
    <row r="305" spans="1:187" x14ac:dyDescent="0.8">
      <c r="A305" s="32"/>
      <c r="B305" s="28"/>
      <c r="C305" s="28"/>
      <c r="D305" s="28"/>
      <c r="E305" s="31"/>
      <c r="F305" s="30"/>
      <c r="G305" s="30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  <c r="FS305" s="28"/>
      <c r="FT305" s="28"/>
      <c r="FU305" s="28"/>
      <c r="FV305" s="28"/>
      <c r="FW305" s="28"/>
      <c r="FX305" s="28"/>
      <c r="FY305" s="28"/>
      <c r="FZ305" s="28"/>
      <c r="GA305" s="28"/>
      <c r="GB305" s="28"/>
      <c r="GC305" s="28"/>
      <c r="GD305" s="28"/>
      <c r="GE305" s="28"/>
    </row>
    <row r="306" spans="1:187" x14ac:dyDescent="0.8">
      <c r="A306" s="32"/>
      <c r="B306" s="28"/>
      <c r="C306" s="28"/>
      <c r="D306" s="28"/>
      <c r="E306" s="31"/>
      <c r="F306" s="30"/>
      <c r="G306" s="30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  <c r="FS306" s="28"/>
      <c r="FT306" s="28"/>
      <c r="FU306" s="28"/>
      <c r="FV306" s="28"/>
      <c r="FW306" s="28"/>
      <c r="FX306" s="28"/>
      <c r="FY306" s="28"/>
      <c r="FZ306" s="28"/>
      <c r="GA306" s="28"/>
      <c r="GB306" s="28"/>
      <c r="GC306" s="28"/>
      <c r="GD306" s="28"/>
      <c r="GE306" s="28"/>
    </row>
    <row r="307" spans="1:187" x14ac:dyDescent="0.8">
      <c r="A307" s="32"/>
      <c r="B307" s="28"/>
      <c r="C307" s="28"/>
      <c r="D307" s="28"/>
      <c r="E307" s="31"/>
      <c r="F307" s="30"/>
      <c r="G307" s="30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  <c r="FS307" s="28"/>
      <c r="FT307" s="28"/>
      <c r="FU307" s="28"/>
      <c r="FV307" s="28"/>
      <c r="FW307" s="28"/>
      <c r="FX307" s="28"/>
      <c r="FY307" s="28"/>
      <c r="FZ307" s="28"/>
      <c r="GA307" s="28"/>
      <c r="GB307" s="28"/>
      <c r="GC307" s="28"/>
      <c r="GD307" s="28"/>
      <c r="GE307" s="28"/>
    </row>
    <row r="308" spans="1:187" x14ac:dyDescent="0.8">
      <c r="A308" s="32"/>
      <c r="B308" s="28"/>
      <c r="C308" s="28"/>
      <c r="D308" s="28"/>
      <c r="E308" s="31"/>
      <c r="F308" s="30"/>
      <c r="G308" s="30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  <c r="FS308" s="28"/>
      <c r="FT308" s="28"/>
      <c r="FU308" s="28"/>
      <c r="FV308" s="28"/>
      <c r="FW308" s="28"/>
      <c r="FX308" s="28"/>
      <c r="FY308" s="28"/>
      <c r="FZ308" s="28"/>
      <c r="GA308" s="28"/>
      <c r="GB308" s="28"/>
      <c r="GC308" s="28"/>
      <c r="GD308" s="28"/>
      <c r="GE308" s="28"/>
    </row>
    <row r="309" spans="1:187" x14ac:dyDescent="0.8">
      <c r="A309" s="32"/>
      <c r="B309" s="28"/>
      <c r="C309" s="28"/>
      <c r="D309" s="28"/>
      <c r="E309" s="31"/>
      <c r="F309" s="30"/>
      <c r="G309" s="30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  <c r="FS309" s="28"/>
      <c r="FT309" s="28"/>
      <c r="FU309" s="28"/>
      <c r="FV309" s="28"/>
      <c r="FW309" s="28"/>
      <c r="FX309" s="28"/>
      <c r="FY309" s="28"/>
      <c r="FZ309" s="28"/>
      <c r="GA309" s="28"/>
      <c r="GB309" s="28"/>
      <c r="GC309" s="28"/>
      <c r="GD309" s="28"/>
      <c r="GE309" s="28"/>
    </row>
    <row r="310" spans="1:187" x14ac:dyDescent="0.8">
      <c r="A310" s="32"/>
      <c r="B310" s="28"/>
      <c r="C310" s="28"/>
      <c r="D310" s="28"/>
      <c r="E310" s="31"/>
      <c r="F310" s="30"/>
      <c r="G310" s="30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  <c r="FS310" s="28"/>
      <c r="FT310" s="28"/>
      <c r="FU310" s="28"/>
      <c r="FV310" s="28"/>
      <c r="FW310" s="28"/>
      <c r="FX310" s="28"/>
      <c r="FY310" s="28"/>
      <c r="FZ310" s="28"/>
      <c r="GA310" s="28"/>
      <c r="GB310" s="28"/>
      <c r="GC310" s="28"/>
      <c r="GD310" s="28"/>
      <c r="GE310" s="28"/>
    </row>
    <row r="311" spans="1:187" x14ac:dyDescent="0.8">
      <c r="A311" s="32"/>
      <c r="B311" s="28"/>
      <c r="C311" s="28"/>
      <c r="D311" s="28"/>
      <c r="E311" s="31"/>
      <c r="F311" s="30"/>
      <c r="G311" s="30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  <c r="FS311" s="28"/>
      <c r="FT311" s="28"/>
      <c r="FU311" s="28"/>
      <c r="FV311" s="28"/>
      <c r="FW311" s="28"/>
      <c r="FX311" s="28"/>
      <c r="FY311" s="28"/>
      <c r="FZ311" s="28"/>
      <c r="GA311" s="28"/>
      <c r="GB311" s="28"/>
      <c r="GC311" s="28"/>
      <c r="GD311" s="28"/>
      <c r="GE311" s="28"/>
    </row>
    <row r="312" spans="1:187" x14ac:dyDescent="0.8">
      <c r="A312" s="32"/>
      <c r="B312" s="28"/>
      <c r="C312" s="28"/>
      <c r="D312" s="28"/>
      <c r="E312" s="31"/>
      <c r="F312" s="30"/>
      <c r="G312" s="30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  <c r="FS312" s="28"/>
      <c r="FT312" s="28"/>
      <c r="FU312" s="28"/>
      <c r="FV312" s="28"/>
      <c r="FW312" s="28"/>
      <c r="FX312" s="28"/>
      <c r="FY312" s="28"/>
      <c r="FZ312" s="28"/>
      <c r="GA312" s="28"/>
      <c r="GB312" s="28"/>
      <c r="GC312" s="28"/>
      <c r="GD312" s="28"/>
      <c r="GE312" s="28"/>
    </row>
    <row r="313" spans="1:187" x14ac:dyDescent="0.8">
      <c r="A313" s="32"/>
      <c r="B313" s="28"/>
      <c r="C313" s="28"/>
      <c r="D313" s="28"/>
      <c r="E313" s="31"/>
      <c r="F313" s="30"/>
      <c r="G313" s="30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  <c r="FS313" s="28"/>
      <c r="FT313" s="28"/>
      <c r="FU313" s="28"/>
      <c r="FV313" s="28"/>
      <c r="FW313" s="28"/>
      <c r="FX313" s="28"/>
      <c r="FY313" s="28"/>
      <c r="FZ313" s="28"/>
      <c r="GA313" s="28"/>
      <c r="GB313" s="28"/>
      <c r="GC313" s="28"/>
      <c r="GD313" s="28"/>
      <c r="GE313" s="28"/>
    </row>
    <row r="314" spans="1:187" x14ac:dyDescent="0.8">
      <c r="A314" s="32"/>
      <c r="B314" s="28"/>
      <c r="C314" s="28"/>
      <c r="D314" s="28"/>
      <c r="E314" s="31"/>
      <c r="F314" s="30"/>
      <c r="G314" s="30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  <c r="FS314" s="28"/>
      <c r="FT314" s="28"/>
      <c r="FU314" s="28"/>
      <c r="FV314" s="28"/>
      <c r="FW314" s="28"/>
      <c r="FX314" s="28"/>
      <c r="FY314" s="28"/>
      <c r="FZ314" s="28"/>
      <c r="GA314" s="28"/>
      <c r="GB314" s="28"/>
      <c r="GC314" s="28"/>
      <c r="GD314" s="28"/>
      <c r="GE314" s="28"/>
    </row>
    <row r="315" spans="1:187" x14ac:dyDescent="0.8">
      <c r="A315" s="32"/>
      <c r="B315" s="28"/>
      <c r="C315" s="28"/>
      <c r="D315" s="28"/>
      <c r="E315" s="31"/>
      <c r="F315" s="30"/>
      <c r="G315" s="30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  <c r="FS315" s="28"/>
      <c r="FT315" s="28"/>
      <c r="FU315" s="28"/>
      <c r="FV315" s="28"/>
      <c r="FW315" s="28"/>
      <c r="FX315" s="28"/>
      <c r="FY315" s="28"/>
      <c r="FZ315" s="28"/>
      <c r="GA315" s="28"/>
      <c r="GB315" s="28"/>
      <c r="GC315" s="28"/>
      <c r="GD315" s="28"/>
      <c r="GE315" s="28"/>
    </row>
    <row r="316" spans="1:187" x14ac:dyDescent="0.8">
      <c r="A316" s="32"/>
      <c r="B316" s="28"/>
      <c r="C316" s="28"/>
      <c r="D316" s="28"/>
      <c r="E316" s="31"/>
      <c r="F316" s="30"/>
      <c r="G316" s="30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  <c r="FS316" s="28"/>
      <c r="FT316" s="28"/>
      <c r="FU316" s="28"/>
      <c r="FV316" s="28"/>
      <c r="FW316" s="28"/>
      <c r="FX316" s="28"/>
      <c r="FY316" s="28"/>
      <c r="FZ316" s="28"/>
      <c r="GA316" s="28"/>
      <c r="GB316" s="28"/>
      <c r="GC316" s="28"/>
      <c r="GD316" s="28"/>
      <c r="GE316" s="28"/>
    </row>
    <row r="317" spans="1:187" x14ac:dyDescent="0.8">
      <c r="A317" s="32"/>
      <c r="B317" s="28"/>
      <c r="C317" s="28"/>
      <c r="D317" s="28"/>
      <c r="E317" s="31"/>
      <c r="F317" s="30"/>
      <c r="G317" s="30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  <c r="FS317" s="28"/>
      <c r="FT317" s="28"/>
      <c r="FU317" s="28"/>
      <c r="FV317" s="28"/>
      <c r="FW317" s="28"/>
      <c r="FX317" s="28"/>
      <c r="FY317" s="28"/>
      <c r="FZ317" s="28"/>
      <c r="GA317" s="28"/>
      <c r="GB317" s="28"/>
      <c r="GC317" s="28"/>
      <c r="GD317" s="28"/>
      <c r="GE317" s="28"/>
    </row>
    <row r="318" spans="1:187" x14ac:dyDescent="0.8">
      <c r="A318" s="32"/>
      <c r="B318" s="28"/>
      <c r="C318" s="28"/>
      <c r="D318" s="28"/>
      <c r="E318" s="31"/>
      <c r="F318" s="30"/>
      <c r="G318" s="30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  <c r="FS318" s="28"/>
      <c r="FT318" s="28"/>
      <c r="FU318" s="28"/>
      <c r="FV318" s="28"/>
      <c r="FW318" s="28"/>
      <c r="FX318" s="28"/>
      <c r="FY318" s="28"/>
      <c r="FZ318" s="28"/>
      <c r="GA318" s="28"/>
      <c r="GB318" s="28"/>
      <c r="GC318" s="28"/>
      <c r="GD318" s="28"/>
      <c r="GE318" s="28"/>
    </row>
    <row r="319" spans="1:187" x14ac:dyDescent="0.8">
      <c r="A319" s="32"/>
      <c r="B319" s="28"/>
      <c r="C319" s="28"/>
      <c r="D319" s="28"/>
      <c r="E319" s="31"/>
      <c r="F319" s="30"/>
      <c r="G319" s="30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  <c r="FS319" s="28"/>
      <c r="FT319" s="28"/>
      <c r="FU319" s="28"/>
      <c r="FV319" s="28"/>
      <c r="FW319" s="28"/>
      <c r="FX319" s="28"/>
      <c r="FY319" s="28"/>
      <c r="FZ319" s="28"/>
      <c r="GA319" s="28"/>
      <c r="GB319" s="28"/>
      <c r="GC319" s="28"/>
      <c r="GD319" s="28"/>
      <c r="GE319" s="28"/>
    </row>
    <row r="320" spans="1:187" x14ac:dyDescent="0.8">
      <c r="A320" s="32"/>
      <c r="B320" s="28"/>
      <c r="C320" s="28"/>
      <c r="D320" s="28"/>
      <c r="E320" s="31"/>
      <c r="F320" s="30"/>
      <c r="G320" s="30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  <c r="FS320" s="28"/>
      <c r="FT320" s="28"/>
      <c r="FU320" s="28"/>
      <c r="FV320" s="28"/>
      <c r="FW320" s="28"/>
      <c r="FX320" s="28"/>
      <c r="FY320" s="28"/>
      <c r="FZ320" s="28"/>
      <c r="GA320" s="28"/>
      <c r="GB320" s="28"/>
      <c r="GC320" s="28"/>
      <c r="GD320" s="28"/>
      <c r="GE320" s="28"/>
    </row>
    <row r="321" spans="1:187" x14ac:dyDescent="0.8">
      <c r="A321" s="32"/>
      <c r="B321" s="28"/>
      <c r="C321" s="28"/>
      <c r="D321" s="28"/>
      <c r="E321" s="31"/>
      <c r="F321" s="30"/>
      <c r="G321" s="30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  <c r="FS321" s="28"/>
      <c r="FT321" s="28"/>
      <c r="FU321" s="28"/>
      <c r="FV321" s="28"/>
      <c r="FW321" s="28"/>
      <c r="FX321" s="28"/>
      <c r="FY321" s="28"/>
      <c r="FZ321" s="28"/>
      <c r="GA321" s="28"/>
      <c r="GB321" s="28"/>
      <c r="GC321" s="28"/>
      <c r="GD321" s="28"/>
      <c r="GE321" s="28"/>
    </row>
    <row r="322" spans="1:187" x14ac:dyDescent="0.8">
      <c r="A322" s="32"/>
      <c r="B322" s="28"/>
      <c r="C322" s="28"/>
      <c r="D322" s="28"/>
      <c r="E322" s="31"/>
      <c r="F322" s="30"/>
      <c r="G322" s="30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  <c r="FS322" s="28"/>
      <c r="FT322" s="28"/>
      <c r="FU322" s="28"/>
      <c r="FV322" s="28"/>
      <c r="FW322" s="28"/>
      <c r="FX322" s="28"/>
      <c r="FY322" s="28"/>
      <c r="FZ322" s="28"/>
      <c r="GA322" s="28"/>
      <c r="GB322" s="28"/>
      <c r="GC322" s="28"/>
      <c r="GD322" s="28"/>
      <c r="GE322" s="28"/>
    </row>
    <row r="323" spans="1:187" x14ac:dyDescent="0.8">
      <c r="A323" s="32"/>
      <c r="B323" s="28"/>
      <c r="C323" s="28"/>
      <c r="D323" s="28"/>
      <c r="E323" s="31"/>
      <c r="F323" s="30"/>
      <c r="G323" s="30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  <c r="FS323" s="28"/>
      <c r="FT323" s="28"/>
      <c r="FU323" s="28"/>
      <c r="FV323" s="28"/>
      <c r="FW323" s="28"/>
      <c r="FX323" s="28"/>
      <c r="FY323" s="28"/>
      <c r="FZ323" s="28"/>
      <c r="GA323" s="28"/>
      <c r="GB323" s="28"/>
      <c r="GC323" s="28"/>
      <c r="GD323" s="28"/>
      <c r="GE323" s="28"/>
    </row>
    <row r="324" spans="1:187" x14ac:dyDescent="0.8">
      <c r="A324" s="32"/>
      <c r="B324" s="28"/>
      <c r="C324" s="28"/>
      <c r="D324" s="28"/>
      <c r="E324" s="31"/>
      <c r="F324" s="30"/>
      <c r="G324" s="30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  <c r="FS324" s="28"/>
      <c r="FT324" s="28"/>
      <c r="FU324" s="28"/>
      <c r="FV324" s="28"/>
      <c r="FW324" s="28"/>
      <c r="FX324" s="28"/>
      <c r="FY324" s="28"/>
      <c r="FZ324" s="28"/>
      <c r="GA324" s="28"/>
      <c r="GB324" s="28"/>
      <c r="GC324" s="28"/>
      <c r="GD324" s="28"/>
      <c r="GE324" s="28"/>
    </row>
    <row r="325" spans="1:187" x14ac:dyDescent="0.8">
      <c r="A325" s="32"/>
      <c r="B325" s="28"/>
      <c r="C325" s="28"/>
      <c r="D325" s="28"/>
      <c r="E325" s="31"/>
      <c r="F325" s="30"/>
      <c r="G325" s="30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  <c r="FS325" s="28"/>
      <c r="FT325" s="28"/>
      <c r="FU325" s="28"/>
      <c r="FV325" s="28"/>
      <c r="FW325" s="28"/>
      <c r="FX325" s="28"/>
      <c r="FY325" s="28"/>
      <c r="FZ325" s="28"/>
      <c r="GA325" s="28"/>
      <c r="GB325" s="28"/>
      <c r="GC325" s="28"/>
      <c r="GD325" s="28"/>
      <c r="GE325" s="28"/>
    </row>
    <row r="326" spans="1:187" x14ac:dyDescent="0.8">
      <c r="A326" s="32"/>
      <c r="B326" s="28"/>
      <c r="C326" s="28"/>
      <c r="D326" s="28"/>
      <c r="E326" s="31"/>
      <c r="F326" s="30"/>
      <c r="G326" s="30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  <c r="FS326" s="28"/>
      <c r="FT326" s="28"/>
      <c r="FU326" s="28"/>
      <c r="FV326" s="28"/>
      <c r="FW326" s="28"/>
      <c r="FX326" s="28"/>
      <c r="FY326" s="28"/>
      <c r="FZ326" s="28"/>
      <c r="GA326" s="28"/>
      <c r="GB326" s="28"/>
      <c r="GC326" s="28"/>
      <c r="GD326" s="28"/>
      <c r="GE326" s="28"/>
    </row>
    <row r="327" spans="1:187" x14ac:dyDescent="0.8">
      <c r="A327" s="32"/>
      <c r="B327" s="28"/>
      <c r="C327" s="28"/>
      <c r="D327" s="28"/>
      <c r="E327" s="31"/>
      <c r="F327" s="30"/>
      <c r="G327" s="30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  <c r="FS327" s="28"/>
      <c r="FT327" s="28"/>
      <c r="FU327" s="28"/>
      <c r="FV327" s="28"/>
      <c r="FW327" s="28"/>
      <c r="FX327" s="28"/>
      <c r="FY327" s="28"/>
      <c r="FZ327" s="28"/>
      <c r="GA327" s="28"/>
      <c r="GB327" s="28"/>
      <c r="GC327" s="28"/>
      <c r="GD327" s="28"/>
      <c r="GE327" s="28"/>
    </row>
    <row r="328" spans="1:187" x14ac:dyDescent="0.8">
      <c r="A328" s="32"/>
      <c r="B328" s="28"/>
      <c r="C328" s="28"/>
      <c r="D328" s="28"/>
      <c r="E328" s="31"/>
      <c r="F328" s="30"/>
      <c r="G328" s="30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  <c r="FS328" s="28"/>
      <c r="FT328" s="28"/>
      <c r="FU328" s="28"/>
      <c r="FV328" s="28"/>
      <c r="FW328" s="28"/>
      <c r="FX328" s="28"/>
      <c r="FY328" s="28"/>
      <c r="FZ328" s="28"/>
      <c r="GA328" s="28"/>
      <c r="GB328" s="28"/>
      <c r="GC328" s="28"/>
      <c r="GD328" s="28"/>
      <c r="GE328" s="28"/>
    </row>
    <row r="329" spans="1:187" x14ac:dyDescent="0.8">
      <c r="A329" s="32"/>
      <c r="B329" s="28"/>
      <c r="C329" s="28"/>
      <c r="D329" s="28"/>
      <c r="E329" s="31"/>
      <c r="F329" s="30"/>
      <c r="G329" s="30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  <c r="FS329" s="28"/>
      <c r="FT329" s="28"/>
      <c r="FU329" s="28"/>
      <c r="FV329" s="28"/>
      <c r="FW329" s="28"/>
      <c r="FX329" s="28"/>
      <c r="FY329" s="28"/>
      <c r="FZ329" s="28"/>
      <c r="GA329" s="28"/>
      <c r="GB329" s="28"/>
      <c r="GC329" s="28"/>
      <c r="GD329" s="28"/>
      <c r="GE329" s="28"/>
    </row>
    <row r="330" spans="1:187" x14ac:dyDescent="0.8">
      <c r="A330" s="32"/>
      <c r="B330" s="28"/>
      <c r="C330" s="28"/>
      <c r="D330" s="28"/>
      <c r="E330" s="31"/>
      <c r="F330" s="30"/>
      <c r="G330" s="30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  <c r="FS330" s="28"/>
      <c r="FT330" s="28"/>
      <c r="FU330" s="28"/>
      <c r="FV330" s="28"/>
      <c r="FW330" s="28"/>
      <c r="FX330" s="28"/>
      <c r="FY330" s="28"/>
      <c r="FZ330" s="28"/>
      <c r="GA330" s="28"/>
      <c r="GB330" s="28"/>
      <c r="GC330" s="28"/>
      <c r="GD330" s="28"/>
      <c r="GE330" s="28"/>
    </row>
    <row r="331" spans="1:187" x14ac:dyDescent="0.8">
      <c r="A331" s="32"/>
      <c r="B331" s="28"/>
      <c r="C331" s="28"/>
      <c r="D331" s="28"/>
      <c r="E331" s="31"/>
      <c r="F331" s="30"/>
      <c r="G331" s="30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  <c r="FS331" s="28"/>
      <c r="FT331" s="28"/>
      <c r="FU331" s="28"/>
      <c r="FV331" s="28"/>
      <c r="FW331" s="28"/>
      <c r="FX331" s="28"/>
      <c r="FY331" s="28"/>
      <c r="FZ331" s="28"/>
      <c r="GA331" s="28"/>
      <c r="GB331" s="28"/>
      <c r="GC331" s="28"/>
      <c r="GD331" s="28"/>
      <c r="GE331" s="28"/>
    </row>
    <row r="332" spans="1:187" x14ac:dyDescent="0.8">
      <c r="A332" s="32"/>
      <c r="B332" s="28"/>
      <c r="C332" s="28"/>
      <c r="D332" s="28"/>
      <c r="E332" s="31"/>
      <c r="F332" s="30"/>
      <c r="G332" s="30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  <c r="FS332" s="28"/>
      <c r="FT332" s="28"/>
      <c r="FU332" s="28"/>
      <c r="FV332" s="28"/>
      <c r="FW332" s="28"/>
      <c r="FX332" s="28"/>
      <c r="FY332" s="28"/>
      <c r="FZ332" s="28"/>
      <c r="GA332" s="28"/>
      <c r="GB332" s="28"/>
      <c r="GC332" s="28"/>
      <c r="GD332" s="28"/>
      <c r="GE332" s="28"/>
    </row>
    <row r="333" spans="1:187" x14ac:dyDescent="0.8">
      <c r="A333" s="32"/>
      <c r="B333" s="28"/>
      <c r="C333" s="28"/>
      <c r="D333" s="28"/>
      <c r="E333" s="31"/>
      <c r="F333" s="30"/>
      <c r="G333" s="30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  <c r="FS333" s="28"/>
      <c r="FT333" s="28"/>
      <c r="FU333" s="28"/>
      <c r="FV333" s="28"/>
      <c r="FW333" s="28"/>
      <c r="FX333" s="28"/>
      <c r="FY333" s="28"/>
      <c r="FZ333" s="28"/>
      <c r="GA333" s="28"/>
      <c r="GB333" s="28"/>
      <c r="GC333" s="28"/>
      <c r="GD333" s="28"/>
      <c r="GE333" s="28"/>
    </row>
    <row r="334" spans="1:187" x14ac:dyDescent="0.8">
      <c r="A334" s="32"/>
      <c r="B334" s="28"/>
      <c r="C334" s="28"/>
      <c r="D334" s="28"/>
      <c r="E334" s="31"/>
      <c r="F334" s="30"/>
      <c r="G334" s="30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  <c r="FS334" s="28"/>
      <c r="FT334" s="28"/>
      <c r="FU334" s="28"/>
      <c r="FV334" s="28"/>
      <c r="FW334" s="28"/>
      <c r="FX334" s="28"/>
      <c r="FY334" s="28"/>
      <c r="FZ334" s="28"/>
      <c r="GA334" s="28"/>
      <c r="GB334" s="28"/>
      <c r="GC334" s="28"/>
      <c r="GD334" s="28"/>
      <c r="GE334" s="28"/>
    </row>
    <row r="335" spans="1:187" x14ac:dyDescent="0.8">
      <c r="A335" s="32"/>
      <c r="B335" s="28"/>
      <c r="C335" s="28"/>
      <c r="D335" s="28"/>
      <c r="E335" s="31"/>
      <c r="F335" s="30"/>
      <c r="G335" s="30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  <c r="FS335" s="28"/>
      <c r="FT335" s="28"/>
      <c r="FU335" s="28"/>
      <c r="FV335" s="28"/>
      <c r="FW335" s="28"/>
      <c r="FX335" s="28"/>
      <c r="FY335" s="28"/>
      <c r="FZ335" s="28"/>
      <c r="GA335" s="28"/>
      <c r="GB335" s="28"/>
      <c r="GC335" s="28"/>
      <c r="GD335" s="28"/>
      <c r="GE335" s="28"/>
    </row>
    <row r="336" spans="1:187" x14ac:dyDescent="0.8">
      <c r="A336" s="32"/>
      <c r="B336" s="28"/>
      <c r="C336" s="28"/>
      <c r="D336" s="28"/>
      <c r="E336" s="31"/>
      <c r="F336" s="30"/>
      <c r="G336" s="30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  <c r="FS336" s="28"/>
      <c r="FT336" s="28"/>
      <c r="FU336" s="28"/>
      <c r="FV336" s="28"/>
      <c r="FW336" s="28"/>
      <c r="FX336" s="28"/>
      <c r="FY336" s="28"/>
      <c r="FZ336" s="28"/>
      <c r="GA336" s="28"/>
      <c r="GB336" s="28"/>
      <c r="GC336" s="28"/>
      <c r="GD336" s="28"/>
      <c r="GE336" s="28"/>
    </row>
    <row r="337" spans="1:187" x14ac:dyDescent="0.8">
      <c r="A337" s="32"/>
      <c r="B337" s="28"/>
      <c r="C337" s="28"/>
      <c r="D337" s="28"/>
      <c r="E337" s="31"/>
      <c r="F337" s="30"/>
      <c r="G337" s="30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  <c r="FS337" s="28"/>
      <c r="FT337" s="28"/>
      <c r="FU337" s="28"/>
      <c r="FV337" s="28"/>
      <c r="FW337" s="28"/>
      <c r="FX337" s="28"/>
      <c r="FY337" s="28"/>
      <c r="FZ337" s="28"/>
      <c r="GA337" s="28"/>
      <c r="GB337" s="28"/>
      <c r="GC337" s="28"/>
      <c r="GD337" s="28"/>
      <c r="GE337" s="28"/>
    </row>
    <row r="338" spans="1:187" x14ac:dyDescent="0.8">
      <c r="A338" s="32"/>
      <c r="B338" s="28"/>
      <c r="C338" s="28"/>
      <c r="D338" s="28"/>
      <c r="E338" s="31"/>
      <c r="F338" s="30"/>
      <c r="G338" s="30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  <c r="FS338" s="28"/>
      <c r="FT338" s="28"/>
      <c r="FU338" s="28"/>
      <c r="FV338" s="28"/>
      <c r="FW338" s="28"/>
      <c r="FX338" s="28"/>
      <c r="FY338" s="28"/>
      <c r="FZ338" s="28"/>
      <c r="GA338" s="28"/>
      <c r="GB338" s="28"/>
      <c r="GC338" s="28"/>
      <c r="GD338" s="28"/>
      <c r="GE338" s="28"/>
    </row>
    <row r="339" spans="1:187" x14ac:dyDescent="0.8">
      <c r="A339" s="32"/>
      <c r="B339" s="28"/>
      <c r="C339" s="28"/>
      <c r="D339" s="28"/>
      <c r="E339" s="31"/>
      <c r="F339" s="30"/>
      <c r="G339" s="30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  <c r="FS339" s="28"/>
      <c r="FT339" s="28"/>
      <c r="FU339" s="28"/>
      <c r="FV339" s="28"/>
      <c r="FW339" s="28"/>
      <c r="FX339" s="28"/>
      <c r="FY339" s="28"/>
      <c r="FZ339" s="28"/>
      <c r="GA339" s="28"/>
      <c r="GB339" s="28"/>
      <c r="GC339" s="28"/>
      <c r="GD339" s="28"/>
      <c r="GE339" s="28"/>
    </row>
    <row r="340" spans="1:187" x14ac:dyDescent="0.8">
      <c r="A340" s="32"/>
      <c r="B340" s="28"/>
      <c r="C340" s="28"/>
      <c r="D340" s="28"/>
      <c r="E340" s="31"/>
      <c r="F340" s="30"/>
      <c r="G340" s="30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  <c r="FS340" s="28"/>
      <c r="FT340" s="28"/>
      <c r="FU340" s="28"/>
      <c r="FV340" s="28"/>
      <c r="FW340" s="28"/>
      <c r="FX340" s="28"/>
      <c r="FY340" s="28"/>
      <c r="FZ340" s="28"/>
      <c r="GA340" s="28"/>
      <c r="GB340" s="28"/>
      <c r="GC340" s="28"/>
      <c r="GD340" s="28"/>
      <c r="GE340" s="28"/>
    </row>
    <row r="341" spans="1:187" x14ac:dyDescent="0.8">
      <c r="A341" s="32"/>
      <c r="B341" s="28"/>
      <c r="C341" s="28"/>
      <c r="D341" s="28"/>
      <c r="E341" s="31"/>
      <c r="F341" s="30"/>
      <c r="G341" s="30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  <c r="FS341" s="28"/>
      <c r="FT341" s="28"/>
      <c r="FU341" s="28"/>
      <c r="FV341" s="28"/>
      <c r="FW341" s="28"/>
      <c r="FX341" s="28"/>
      <c r="FY341" s="28"/>
      <c r="FZ341" s="28"/>
      <c r="GA341" s="28"/>
      <c r="GB341" s="28"/>
      <c r="GC341" s="28"/>
      <c r="GD341" s="28"/>
      <c r="GE341" s="28"/>
    </row>
    <row r="342" spans="1:187" x14ac:dyDescent="0.8">
      <c r="A342" s="32"/>
      <c r="B342" s="28"/>
      <c r="C342" s="28"/>
      <c r="D342" s="28"/>
      <c r="E342" s="31"/>
      <c r="F342" s="30"/>
      <c r="G342" s="30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  <c r="FS342" s="28"/>
      <c r="FT342" s="28"/>
      <c r="FU342" s="28"/>
      <c r="FV342" s="28"/>
      <c r="FW342" s="28"/>
      <c r="FX342" s="28"/>
      <c r="FY342" s="28"/>
      <c r="FZ342" s="28"/>
      <c r="GA342" s="28"/>
      <c r="GB342" s="28"/>
      <c r="GC342" s="28"/>
      <c r="GD342" s="28"/>
      <c r="GE342" s="28"/>
    </row>
    <row r="343" spans="1:187" x14ac:dyDescent="0.8">
      <c r="A343" s="32"/>
      <c r="B343" s="28"/>
      <c r="C343" s="28"/>
      <c r="D343" s="28"/>
      <c r="E343" s="31"/>
      <c r="F343" s="30"/>
      <c r="G343" s="30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  <c r="FS343" s="28"/>
      <c r="FT343" s="28"/>
      <c r="FU343" s="28"/>
      <c r="FV343" s="28"/>
      <c r="FW343" s="28"/>
      <c r="FX343" s="28"/>
      <c r="FY343" s="28"/>
      <c r="FZ343" s="28"/>
      <c r="GA343" s="28"/>
      <c r="GB343" s="28"/>
      <c r="GC343" s="28"/>
      <c r="GD343" s="28"/>
      <c r="GE343" s="28"/>
    </row>
    <row r="344" spans="1:187" x14ac:dyDescent="0.8">
      <c r="A344" s="32"/>
      <c r="B344" s="28"/>
      <c r="C344" s="28"/>
      <c r="D344" s="28"/>
      <c r="E344" s="31"/>
      <c r="F344" s="30"/>
      <c r="G344" s="30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  <c r="FS344" s="28"/>
      <c r="FT344" s="28"/>
      <c r="FU344" s="28"/>
      <c r="FV344" s="28"/>
      <c r="FW344" s="28"/>
      <c r="FX344" s="28"/>
      <c r="FY344" s="28"/>
      <c r="FZ344" s="28"/>
      <c r="GA344" s="28"/>
      <c r="GB344" s="28"/>
      <c r="GC344" s="28"/>
      <c r="GD344" s="28"/>
      <c r="GE344" s="28"/>
    </row>
    <row r="345" spans="1:187" x14ac:dyDescent="0.8">
      <c r="A345" s="32"/>
      <c r="B345" s="28"/>
      <c r="C345" s="28"/>
      <c r="D345" s="28"/>
      <c r="E345" s="31"/>
      <c r="F345" s="30"/>
      <c r="G345" s="30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  <c r="FS345" s="28"/>
      <c r="FT345" s="28"/>
      <c r="FU345" s="28"/>
      <c r="FV345" s="28"/>
      <c r="FW345" s="28"/>
      <c r="FX345" s="28"/>
      <c r="FY345" s="28"/>
      <c r="FZ345" s="28"/>
      <c r="GA345" s="28"/>
      <c r="GB345" s="28"/>
      <c r="GC345" s="28"/>
      <c r="GD345" s="28"/>
      <c r="GE345" s="28"/>
    </row>
    <row r="346" spans="1:187" x14ac:dyDescent="0.8">
      <c r="A346" s="32"/>
      <c r="B346" s="28"/>
      <c r="C346" s="28"/>
      <c r="D346" s="28"/>
      <c r="E346" s="31"/>
      <c r="F346" s="30"/>
      <c r="G346" s="30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  <c r="FS346" s="28"/>
      <c r="FT346" s="28"/>
      <c r="FU346" s="28"/>
      <c r="FV346" s="28"/>
      <c r="FW346" s="28"/>
      <c r="FX346" s="28"/>
      <c r="FY346" s="28"/>
      <c r="FZ346" s="28"/>
      <c r="GA346" s="28"/>
      <c r="GB346" s="28"/>
      <c r="GC346" s="28"/>
      <c r="GD346" s="28"/>
      <c r="GE346" s="28"/>
    </row>
    <row r="347" spans="1:187" x14ac:dyDescent="0.8">
      <c r="A347" s="32"/>
      <c r="B347" s="28"/>
      <c r="C347" s="28"/>
      <c r="D347" s="28"/>
      <c r="E347" s="31"/>
      <c r="F347" s="30"/>
      <c r="G347" s="30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  <c r="FS347" s="28"/>
      <c r="FT347" s="28"/>
      <c r="FU347" s="28"/>
      <c r="FV347" s="28"/>
      <c r="FW347" s="28"/>
      <c r="FX347" s="28"/>
      <c r="FY347" s="28"/>
      <c r="FZ347" s="28"/>
      <c r="GA347" s="28"/>
      <c r="GB347" s="28"/>
      <c r="GC347" s="28"/>
      <c r="GD347" s="28"/>
      <c r="GE347" s="28"/>
    </row>
    <row r="348" spans="1:187" x14ac:dyDescent="0.8">
      <c r="A348" s="32"/>
      <c r="B348" s="28"/>
      <c r="C348" s="28"/>
      <c r="D348" s="28"/>
      <c r="E348" s="31"/>
      <c r="F348" s="30"/>
      <c r="G348" s="30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  <c r="FS348" s="28"/>
      <c r="FT348" s="28"/>
      <c r="FU348" s="28"/>
      <c r="FV348" s="28"/>
      <c r="FW348" s="28"/>
      <c r="FX348" s="28"/>
      <c r="FY348" s="28"/>
      <c r="FZ348" s="28"/>
      <c r="GA348" s="28"/>
      <c r="GB348" s="28"/>
      <c r="GC348" s="28"/>
      <c r="GD348" s="28"/>
      <c r="GE348" s="28"/>
    </row>
    <row r="349" spans="1:187" x14ac:dyDescent="0.8">
      <c r="A349" s="32"/>
      <c r="B349" s="28"/>
      <c r="C349" s="28"/>
      <c r="D349" s="28"/>
      <c r="E349" s="31"/>
      <c r="F349" s="30"/>
      <c r="G349" s="30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  <c r="FS349" s="28"/>
      <c r="FT349" s="28"/>
      <c r="FU349" s="28"/>
      <c r="FV349" s="28"/>
      <c r="FW349" s="28"/>
      <c r="FX349" s="28"/>
      <c r="FY349" s="28"/>
      <c r="FZ349" s="28"/>
      <c r="GA349" s="28"/>
      <c r="GB349" s="28"/>
      <c r="GC349" s="28"/>
      <c r="GD349" s="28"/>
      <c r="GE349" s="28"/>
    </row>
    <row r="350" spans="1:187" x14ac:dyDescent="0.8">
      <c r="A350" s="32"/>
      <c r="B350" s="28"/>
      <c r="C350" s="28"/>
      <c r="D350" s="28"/>
      <c r="E350" s="31"/>
      <c r="F350" s="30"/>
      <c r="G350" s="30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  <c r="FS350" s="28"/>
      <c r="FT350" s="28"/>
      <c r="FU350" s="28"/>
      <c r="FV350" s="28"/>
      <c r="FW350" s="28"/>
      <c r="FX350" s="28"/>
      <c r="FY350" s="28"/>
      <c r="FZ350" s="28"/>
      <c r="GA350" s="28"/>
      <c r="GB350" s="28"/>
      <c r="GC350" s="28"/>
      <c r="GD350" s="28"/>
      <c r="GE350" s="28"/>
    </row>
    <row r="351" spans="1:187" x14ac:dyDescent="0.8">
      <c r="A351" s="32"/>
      <c r="B351" s="28"/>
      <c r="C351" s="28"/>
      <c r="D351" s="28"/>
      <c r="E351" s="31"/>
      <c r="F351" s="30"/>
      <c r="G351" s="30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  <c r="FS351" s="28"/>
      <c r="FT351" s="28"/>
      <c r="FU351" s="28"/>
      <c r="FV351" s="28"/>
      <c r="FW351" s="28"/>
      <c r="FX351" s="28"/>
      <c r="FY351" s="28"/>
      <c r="FZ351" s="28"/>
      <c r="GA351" s="28"/>
      <c r="GB351" s="28"/>
      <c r="GC351" s="28"/>
      <c r="GD351" s="28"/>
      <c r="GE351" s="28"/>
    </row>
    <row r="352" spans="1:187" x14ac:dyDescent="0.8">
      <c r="A352" s="32"/>
      <c r="B352" s="28"/>
      <c r="C352" s="28"/>
      <c r="D352" s="28"/>
      <c r="E352" s="31"/>
      <c r="F352" s="30"/>
      <c r="G352" s="30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  <c r="FS352" s="28"/>
      <c r="FT352" s="28"/>
      <c r="FU352" s="28"/>
      <c r="FV352" s="28"/>
      <c r="FW352" s="28"/>
      <c r="FX352" s="28"/>
      <c r="FY352" s="28"/>
      <c r="FZ352" s="28"/>
      <c r="GA352" s="28"/>
      <c r="GB352" s="28"/>
      <c r="GC352" s="28"/>
      <c r="GD352" s="28"/>
      <c r="GE352" s="28"/>
    </row>
    <row r="353" spans="1:187" x14ac:dyDescent="0.8">
      <c r="A353" s="32"/>
      <c r="B353" s="28"/>
      <c r="C353" s="28"/>
      <c r="D353" s="28"/>
      <c r="E353" s="31"/>
      <c r="F353" s="30"/>
      <c r="G353" s="30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  <c r="FS353" s="28"/>
      <c r="FT353" s="28"/>
      <c r="FU353" s="28"/>
      <c r="FV353" s="28"/>
      <c r="FW353" s="28"/>
      <c r="FX353" s="28"/>
      <c r="FY353" s="28"/>
      <c r="FZ353" s="28"/>
      <c r="GA353" s="28"/>
      <c r="GB353" s="28"/>
      <c r="GC353" s="28"/>
      <c r="GD353" s="28"/>
      <c r="GE353" s="28"/>
    </row>
    <row r="354" spans="1:187" x14ac:dyDescent="0.8">
      <c r="A354" s="32"/>
      <c r="B354" s="28"/>
      <c r="C354" s="28"/>
      <c r="D354" s="28"/>
      <c r="E354" s="31"/>
      <c r="F354" s="30"/>
      <c r="G354" s="30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  <c r="FS354" s="28"/>
      <c r="FT354" s="28"/>
      <c r="FU354" s="28"/>
      <c r="FV354" s="28"/>
      <c r="FW354" s="28"/>
      <c r="FX354" s="28"/>
      <c r="FY354" s="28"/>
      <c r="FZ354" s="28"/>
      <c r="GA354" s="28"/>
      <c r="GB354" s="28"/>
      <c r="GC354" s="28"/>
      <c r="GD354" s="28"/>
      <c r="GE354" s="28"/>
    </row>
    <row r="355" spans="1:187" x14ac:dyDescent="0.8">
      <c r="A355" s="32"/>
      <c r="B355" s="28"/>
      <c r="C355" s="28"/>
      <c r="D355" s="28"/>
      <c r="E355" s="31"/>
      <c r="F355" s="30"/>
      <c r="G355" s="30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  <c r="FS355" s="28"/>
      <c r="FT355" s="28"/>
      <c r="FU355" s="28"/>
      <c r="FV355" s="28"/>
      <c r="FW355" s="28"/>
      <c r="FX355" s="28"/>
      <c r="FY355" s="28"/>
      <c r="FZ355" s="28"/>
      <c r="GA355" s="28"/>
      <c r="GB355" s="28"/>
      <c r="GC355" s="28"/>
      <c r="GD355" s="28"/>
      <c r="GE355" s="28"/>
    </row>
    <row r="356" spans="1:187" x14ac:dyDescent="0.8">
      <c r="A356" s="32"/>
      <c r="B356" s="28"/>
      <c r="C356" s="28"/>
      <c r="D356" s="28"/>
      <c r="E356" s="31"/>
      <c r="F356" s="30"/>
      <c r="G356" s="30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  <c r="FS356" s="28"/>
      <c r="FT356" s="28"/>
      <c r="FU356" s="28"/>
      <c r="FV356" s="28"/>
      <c r="FW356" s="28"/>
      <c r="FX356" s="28"/>
      <c r="FY356" s="28"/>
      <c r="FZ356" s="28"/>
      <c r="GA356" s="28"/>
      <c r="GB356" s="28"/>
      <c r="GC356" s="28"/>
      <c r="GD356" s="28"/>
      <c r="GE356" s="28"/>
    </row>
    <row r="357" spans="1:187" x14ac:dyDescent="0.8">
      <c r="A357" s="32"/>
      <c r="B357" s="28"/>
      <c r="C357" s="28"/>
      <c r="D357" s="28"/>
      <c r="E357" s="31"/>
      <c r="F357" s="30"/>
      <c r="G357" s="30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  <c r="FS357" s="28"/>
      <c r="FT357" s="28"/>
      <c r="FU357" s="28"/>
      <c r="FV357" s="28"/>
      <c r="FW357" s="28"/>
      <c r="FX357" s="28"/>
      <c r="FY357" s="28"/>
      <c r="FZ357" s="28"/>
      <c r="GA357" s="28"/>
      <c r="GB357" s="28"/>
      <c r="GC357" s="28"/>
      <c r="GD357" s="28"/>
      <c r="GE357" s="28"/>
    </row>
    <row r="358" spans="1:187" x14ac:dyDescent="0.8">
      <c r="A358" s="32"/>
      <c r="B358" s="28"/>
      <c r="C358" s="28"/>
      <c r="D358" s="28"/>
      <c r="E358" s="31"/>
      <c r="F358" s="30"/>
      <c r="G358" s="30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  <c r="FS358" s="28"/>
      <c r="FT358" s="28"/>
      <c r="FU358" s="28"/>
      <c r="FV358" s="28"/>
      <c r="FW358" s="28"/>
      <c r="FX358" s="28"/>
      <c r="FY358" s="28"/>
      <c r="FZ358" s="28"/>
      <c r="GA358" s="28"/>
      <c r="GB358" s="28"/>
      <c r="GC358" s="28"/>
      <c r="GD358" s="28"/>
      <c r="GE358" s="28"/>
    </row>
    <row r="359" spans="1:187" x14ac:dyDescent="0.8">
      <c r="A359" s="32"/>
      <c r="B359" s="28"/>
      <c r="C359" s="28"/>
      <c r="D359" s="28"/>
      <c r="E359" s="31"/>
      <c r="F359" s="30"/>
      <c r="G359" s="30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  <c r="FS359" s="28"/>
      <c r="FT359" s="28"/>
      <c r="FU359" s="28"/>
      <c r="FV359" s="28"/>
      <c r="FW359" s="28"/>
      <c r="FX359" s="28"/>
      <c r="FY359" s="28"/>
      <c r="FZ359" s="28"/>
      <c r="GA359" s="28"/>
      <c r="GB359" s="28"/>
      <c r="GC359" s="28"/>
      <c r="GD359" s="28"/>
      <c r="GE359" s="28"/>
    </row>
    <row r="360" spans="1:187" x14ac:dyDescent="0.8">
      <c r="A360" s="32"/>
      <c r="B360" s="28"/>
      <c r="C360" s="28"/>
      <c r="D360" s="28"/>
      <c r="E360" s="31"/>
      <c r="F360" s="30"/>
      <c r="G360" s="30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  <c r="FS360" s="28"/>
      <c r="FT360" s="28"/>
      <c r="FU360" s="28"/>
      <c r="FV360" s="28"/>
      <c r="FW360" s="28"/>
      <c r="FX360" s="28"/>
      <c r="FY360" s="28"/>
      <c r="FZ360" s="28"/>
      <c r="GA360" s="28"/>
      <c r="GB360" s="28"/>
      <c r="GC360" s="28"/>
      <c r="GD360" s="28"/>
      <c r="GE360" s="28"/>
    </row>
    <row r="361" spans="1:187" x14ac:dyDescent="0.8">
      <c r="A361" s="32"/>
      <c r="B361" s="28"/>
      <c r="C361" s="28"/>
      <c r="D361" s="28"/>
      <c r="E361" s="31"/>
      <c r="F361" s="30"/>
      <c r="G361" s="30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  <c r="FS361" s="28"/>
      <c r="FT361" s="28"/>
      <c r="FU361" s="28"/>
      <c r="FV361" s="28"/>
      <c r="FW361" s="28"/>
      <c r="FX361" s="28"/>
      <c r="FY361" s="28"/>
      <c r="FZ361" s="28"/>
      <c r="GA361" s="28"/>
      <c r="GB361" s="28"/>
      <c r="GC361" s="28"/>
      <c r="GD361" s="28"/>
      <c r="GE361" s="28"/>
    </row>
    <row r="362" spans="1:187" x14ac:dyDescent="0.8">
      <c r="A362" s="32"/>
      <c r="B362" s="28"/>
      <c r="C362" s="28"/>
      <c r="D362" s="28"/>
      <c r="E362" s="31"/>
      <c r="F362" s="30"/>
      <c r="G362" s="30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  <c r="FS362" s="28"/>
      <c r="FT362" s="28"/>
      <c r="FU362" s="28"/>
      <c r="FV362" s="28"/>
      <c r="FW362" s="28"/>
      <c r="FX362" s="28"/>
      <c r="FY362" s="28"/>
      <c r="FZ362" s="28"/>
      <c r="GA362" s="28"/>
      <c r="GB362" s="28"/>
      <c r="GC362" s="28"/>
      <c r="GD362" s="28"/>
      <c r="GE362" s="28"/>
    </row>
    <row r="363" spans="1:187" x14ac:dyDescent="0.8">
      <c r="A363" s="32"/>
      <c r="B363" s="28"/>
      <c r="C363" s="28"/>
      <c r="D363" s="28"/>
      <c r="E363" s="31"/>
      <c r="F363" s="30"/>
      <c r="G363" s="30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  <c r="FS363" s="28"/>
      <c r="FT363" s="28"/>
      <c r="FU363" s="28"/>
      <c r="FV363" s="28"/>
      <c r="FW363" s="28"/>
      <c r="FX363" s="28"/>
      <c r="FY363" s="28"/>
      <c r="FZ363" s="28"/>
      <c r="GA363" s="28"/>
      <c r="GB363" s="28"/>
      <c r="GC363" s="28"/>
      <c r="GD363" s="28"/>
      <c r="GE363" s="28"/>
    </row>
    <row r="364" spans="1:187" x14ac:dyDescent="0.8">
      <c r="A364" s="32"/>
      <c r="B364" s="28"/>
      <c r="C364" s="28"/>
      <c r="D364" s="28"/>
      <c r="E364" s="31"/>
      <c r="F364" s="30"/>
      <c r="G364" s="30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  <c r="FS364" s="28"/>
      <c r="FT364" s="28"/>
      <c r="FU364" s="28"/>
      <c r="FV364" s="28"/>
      <c r="FW364" s="28"/>
      <c r="FX364" s="28"/>
      <c r="FY364" s="28"/>
      <c r="FZ364" s="28"/>
      <c r="GA364" s="28"/>
      <c r="GB364" s="28"/>
      <c r="GC364" s="28"/>
      <c r="GD364" s="28"/>
      <c r="GE364" s="28"/>
    </row>
    <row r="365" spans="1:187" x14ac:dyDescent="0.8">
      <c r="A365" s="32"/>
      <c r="B365" s="28"/>
      <c r="C365" s="28"/>
      <c r="D365" s="28"/>
      <c r="E365" s="31"/>
      <c r="F365" s="30"/>
      <c r="G365" s="30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  <c r="FS365" s="28"/>
      <c r="FT365" s="28"/>
      <c r="FU365" s="28"/>
      <c r="FV365" s="28"/>
      <c r="FW365" s="28"/>
      <c r="FX365" s="28"/>
      <c r="FY365" s="28"/>
      <c r="FZ365" s="28"/>
      <c r="GA365" s="28"/>
      <c r="GB365" s="28"/>
      <c r="GC365" s="28"/>
      <c r="GD365" s="28"/>
      <c r="GE365" s="28"/>
    </row>
    <row r="366" spans="1:187" x14ac:dyDescent="0.8">
      <c r="A366" s="32"/>
      <c r="B366" s="28"/>
      <c r="C366" s="28"/>
      <c r="D366" s="28"/>
      <c r="E366" s="31"/>
      <c r="F366" s="30"/>
      <c r="G366" s="30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  <c r="FS366" s="28"/>
      <c r="FT366" s="28"/>
      <c r="FU366" s="28"/>
      <c r="FV366" s="28"/>
      <c r="FW366" s="28"/>
      <c r="FX366" s="28"/>
      <c r="FY366" s="28"/>
      <c r="FZ366" s="28"/>
      <c r="GA366" s="28"/>
      <c r="GB366" s="28"/>
      <c r="GC366" s="28"/>
      <c r="GD366" s="28"/>
      <c r="GE366" s="28"/>
    </row>
    <row r="367" spans="1:187" x14ac:dyDescent="0.8">
      <c r="A367" s="32"/>
      <c r="B367" s="28"/>
      <c r="C367" s="28"/>
      <c r="D367" s="28"/>
      <c r="E367" s="31"/>
      <c r="F367" s="30"/>
      <c r="G367" s="30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  <c r="FS367" s="28"/>
      <c r="FT367" s="28"/>
      <c r="FU367" s="28"/>
      <c r="FV367" s="28"/>
      <c r="FW367" s="28"/>
      <c r="FX367" s="28"/>
      <c r="FY367" s="28"/>
      <c r="FZ367" s="28"/>
      <c r="GA367" s="28"/>
      <c r="GB367" s="28"/>
      <c r="GC367" s="28"/>
      <c r="GD367" s="28"/>
      <c r="GE367" s="28"/>
    </row>
    <row r="368" spans="1:187" x14ac:dyDescent="0.8">
      <c r="A368" s="32"/>
      <c r="B368" s="28"/>
      <c r="C368" s="28"/>
      <c r="D368" s="28"/>
      <c r="E368" s="31"/>
      <c r="F368" s="30"/>
      <c r="G368" s="30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  <c r="FS368" s="28"/>
      <c r="FT368" s="28"/>
      <c r="FU368" s="28"/>
      <c r="FV368" s="28"/>
      <c r="FW368" s="28"/>
      <c r="FX368" s="28"/>
      <c r="FY368" s="28"/>
      <c r="FZ368" s="28"/>
      <c r="GA368" s="28"/>
      <c r="GB368" s="28"/>
      <c r="GC368" s="28"/>
      <c r="GD368" s="28"/>
      <c r="GE368" s="28"/>
    </row>
    <row r="369" spans="1:187" x14ac:dyDescent="0.8">
      <c r="A369" s="32"/>
      <c r="B369" s="28"/>
      <c r="C369" s="28"/>
      <c r="D369" s="28"/>
      <c r="E369" s="31"/>
      <c r="F369" s="30"/>
      <c r="G369" s="30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  <c r="FS369" s="28"/>
      <c r="FT369" s="28"/>
      <c r="FU369" s="28"/>
      <c r="FV369" s="28"/>
      <c r="FW369" s="28"/>
      <c r="FX369" s="28"/>
      <c r="FY369" s="28"/>
      <c r="FZ369" s="28"/>
      <c r="GA369" s="28"/>
      <c r="GB369" s="28"/>
      <c r="GC369" s="28"/>
      <c r="GD369" s="28"/>
      <c r="GE369" s="28"/>
    </row>
    <row r="370" spans="1:187" x14ac:dyDescent="0.8">
      <c r="A370" s="32"/>
      <c r="B370" s="28"/>
      <c r="C370" s="28"/>
      <c r="D370" s="28"/>
      <c r="E370" s="31"/>
      <c r="F370" s="30"/>
      <c r="G370" s="30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  <c r="FS370" s="28"/>
      <c r="FT370" s="28"/>
      <c r="FU370" s="28"/>
      <c r="FV370" s="28"/>
      <c r="FW370" s="28"/>
      <c r="FX370" s="28"/>
      <c r="FY370" s="28"/>
      <c r="FZ370" s="28"/>
      <c r="GA370" s="28"/>
      <c r="GB370" s="28"/>
      <c r="GC370" s="28"/>
      <c r="GD370" s="28"/>
      <c r="GE370" s="28"/>
    </row>
    <row r="371" spans="1:187" x14ac:dyDescent="0.8">
      <c r="A371" s="32"/>
      <c r="B371" s="28"/>
      <c r="C371" s="28"/>
      <c r="D371" s="28"/>
      <c r="E371" s="31"/>
      <c r="F371" s="30"/>
      <c r="G371" s="30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  <c r="FS371" s="28"/>
      <c r="FT371" s="28"/>
      <c r="FU371" s="28"/>
      <c r="FV371" s="28"/>
      <c r="FW371" s="28"/>
      <c r="FX371" s="28"/>
      <c r="FY371" s="28"/>
      <c r="FZ371" s="28"/>
      <c r="GA371" s="28"/>
      <c r="GB371" s="28"/>
      <c r="GC371" s="28"/>
      <c r="GD371" s="28"/>
      <c r="GE371" s="28"/>
    </row>
    <row r="372" spans="1:187" x14ac:dyDescent="0.8">
      <c r="A372" s="32"/>
      <c r="B372" s="28"/>
      <c r="C372" s="28"/>
      <c r="D372" s="28"/>
      <c r="E372" s="31"/>
      <c r="F372" s="30"/>
      <c r="G372" s="30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  <c r="FS372" s="28"/>
      <c r="FT372" s="28"/>
      <c r="FU372" s="28"/>
      <c r="FV372" s="28"/>
      <c r="FW372" s="28"/>
      <c r="FX372" s="28"/>
      <c r="FY372" s="28"/>
      <c r="FZ372" s="28"/>
      <c r="GA372" s="28"/>
      <c r="GB372" s="28"/>
      <c r="GC372" s="28"/>
      <c r="GD372" s="28"/>
      <c r="GE372" s="28"/>
    </row>
    <row r="373" spans="1:187" x14ac:dyDescent="0.8">
      <c r="A373" s="32"/>
      <c r="B373" s="28"/>
      <c r="C373" s="28"/>
      <c r="D373" s="28"/>
      <c r="E373" s="31"/>
      <c r="F373" s="30"/>
      <c r="G373" s="30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  <c r="FS373" s="28"/>
      <c r="FT373" s="28"/>
      <c r="FU373" s="28"/>
      <c r="FV373" s="28"/>
      <c r="FW373" s="28"/>
      <c r="FX373" s="28"/>
      <c r="FY373" s="28"/>
      <c r="FZ373" s="28"/>
      <c r="GA373" s="28"/>
      <c r="GB373" s="28"/>
      <c r="GC373" s="28"/>
      <c r="GD373" s="28"/>
      <c r="GE373" s="28"/>
    </row>
    <row r="374" spans="1:187" x14ac:dyDescent="0.8">
      <c r="A374" s="32"/>
      <c r="B374" s="28"/>
      <c r="C374" s="28"/>
      <c r="D374" s="28"/>
      <c r="E374" s="31"/>
      <c r="F374" s="30"/>
      <c r="G374" s="30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  <c r="FS374" s="28"/>
      <c r="FT374" s="28"/>
      <c r="FU374" s="28"/>
      <c r="FV374" s="28"/>
      <c r="FW374" s="28"/>
      <c r="FX374" s="28"/>
      <c r="FY374" s="28"/>
      <c r="FZ374" s="28"/>
      <c r="GA374" s="28"/>
      <c r="GB374" s="28"/>
      <c r="GC374" s="28"/>
      <c r="GD374" s="28"/>
      <c r="GE374" s="28"/>
    </row>
    <row r="375" spans="1:187" x14ac:dyDescent="0.8">
      <c r="A375" s="32"/>
      <c r="B375" s="28"/>
      <c r="C375" s="28"/>
      <c r="D375" s="28"/>
      <c r="E375" s="31"/>
      <c r="F375" s="30"/>
      <c r="G375" s="30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  <c r="FS375" s="28"/>
      <c r="FT375" s="28"/>
      <c r="FU375" s="28"/>
      <c r="FV375" s="28"/>
      <c r="FW375" s="28"/>
      <c r="FX375" s="28"/>
      <c r="FY375" s="28"/>
      <c r="FZ375" s="28"/>
      <c r="GA375" s="28"/>
      <c r="GB375" s="28"/>
      <c r="GC375" s="28"/>
      <c r="GD375" s="28"/>
      <c r="GE375" s="28"/>
    </row>
    <row r="376" spans="1:187" x14ac:dyDescent="0.8">
      <c r="A376" s="32"/>
      <c r="B376" s="28"/>
      <c r="C376" s="28"/>
      <c r="D376" s="28"/>
      <c r="E376" s="31"/>
      <c r="F376" s="30"/>
      <c r="G376" s="30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  <c r="FS376" s="28"/>
      <c r="FT376" s="28"/>
      <c r="FU376" s="28"/>
      <c r="FV376" s="28"/>
      <c r="FW376" s="28"/>
      <c r="FX376" s="28"/>
      <c r="FY376" s="28"/>
      <c r="FZ376" s="28"/>
      <c r="GA376" s="28"/>
      <c r="GB376" s="28"/>
      <c r="GC376" s="28"/>
      <c r="GD376" s="28"/>
      <c r="GE376" s="28"/>
    </row>
    <row r="377" spans="1:187" x14ac:dyDescent="0.8">
      <c r="A377" s="32"/>
      <c r="B377" s="28"/>
      <c r="C377" s="28"/>
      <c r="D377" s="28"/>
      <c r="E377" s="31"/>
      <c r="F377" s="30"/>
      <c r="G377" s="30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  <c r="FS377" s="28"/>
      <c r="FT377" s="28"/>
      <c r="FU377" s="28"/>
      <c r="FV377" s="28"/>
      <c r="FW377" s="28"/>
      <c r="FX377" s="28"/>
      <c r="FY377" s="28"/>
      <c r="FZ377" s="28"/>
      <c r="GA377" s="28"/>
      <c r="GB377" s="28"/>
      <c r="GC377" s="28"/>
      <c r="GD377" s="28"/>
      <c r="GE377" s="28"/>
    </row>
    <row r="378" spans="1:187" x14ac:dyDescent="0.8">
      <c r="A378" s="32"/>
      <c r="B378" s="28"/>
      <c r="C378" s="28"/>
      <c r="D378" s="28"/>
      <c r="E378" s="31"/>
      <c r="F378" s="30"/>
      <c r="G378" s="30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  <c r="FS378" s="28"/>
      <c r="FT378" s="28"/>
      <c r="FU378" s="28"/>
      <c r="FV378" s="28"/>
      <c r="FW378" s="28"/>
      <c r="FX378" s="28"/>
      <c r="FY378" s="28"/>
      <c r="FZ378" s="28"/>
      <c r="GA378" s="28"/>
      <c r="GB378" s="28"/>
      <c r="GC378" s="28"/>
      <c r="GD378" s="28"/>
      <c r="GE378" s="28"/>
    </row>
    <row r="379" spans="1:187" x14ac:dyDescent="0.8">
      <c r="A379" s="32"/>
      <c r="B379" s="28"/>
      <c r="C379" s="28"/>
      <c r="D379" s="28"/>
      <c r="E379" s="31"/>
      <c r="F379" s="30"/>
      <c r="G379" s="30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  <c r="FS379" s="28"/>
      <c r="FT379" s="28"/>
      <c r="FU379" s="28"/>
      <c r="FV379" s="28"/>
      <c r="FW379" s="28"/>
      <c r="FX379" s="28"/>
      <c r="FY379" s="28"/>
      <c r="FZ379" s="28"/>
      <c r="GA379" s="28"/>
      <c r="GB379" s="28"/>
      <c r="GC379" s="28"/>
      <c r="GD379" s="28"/>
      <c r="GE379" s="28"/>
    </row>
    <row r="380" spans="1:187" x14ac:dyDescent="0.8">
      <c r="A380" s="32"/>
      <c r="B380" s="28"/>
      <c r="C380" s="28"/>
      <c r="D380" s="28"/>
      <c r="E380" s="31"/>
      <c r="F380" s="30"/>
      <c r="G380" s="30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  <c r="FS380" s="28"/>
      <c r="FT380" s="28"/>
      <c r="FU380" s="28"/>
      <c r="FV380" s="28"/>
      <c r="FW380" s="28"/>
      <c r="FX380" s="28"/>
      <c r="FY380" s="28"/>
      <c r="FZ380" s="28"/>
      <c r="GA380" s="28"/>
      <c r="GB380" s="28"/>
      <c r="GC380" s="28"/>
      <c r="GD380" s="28"/>
      <c r="GE380" s="28"/>
    </row>
    <row r="381" spans="1:187" x14ac:dyDescent="0.8">
      <c r="A381" s="32"/>
      <c r="B381" s="28"/>
      <c r="C381" s="28"/>
      <c r="D381" s="28"/>
      <c r="E381" s="31"/>
      <c r="F381" s="30"/>
      <c r="G381" s="30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  <c r="FS381" s="28"/>
      <c r="FT381" s="28"/>
      <c r="FU381" s="28"/>
      <c r="FV381" s="28"/>
      <c r="FW381" s="28"/>
      <c r="FX381" s="28"/>
      <c r="FY381" s="28"/>
      <c r="FZ381" s="28"/>
      <c r="GA381" s="28"/>
      <c r="GB381" s="28"/>
      <c r="GC381" s="28"/>
      <c r="GD381" s="28"/>
      <c r="GE381" s="28"/>
    </row>
    <row r="382" spans="1:187" x14ac:dyDescent="0.8">
      <c r="A382" s="32"/>
      <c r="B382" s="28"/>
      <c r="C382" s="28"/>
      <c r="D382" s="28"/>
      <c r="E382" s="31"/>
      <c r="F382" s="30"/>
      <c r="G382" s="30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  <c r="FS382" s="28"/>
      <c r="FT382" s="28"/>
      <c r="FU382" s="28"/>
      <c r="FV382" s="28"/>
      <c r="FW382" s="28"/>
      <c r="FX382" s="28"/>
      <c r="FY382" s="28"/>
      <c r="FZ382" s="28"/>
      <c r="GA382" s="28"/>
      <c r="GB382" s="28"/>
      <c r="GC382" s="28"/>
      <c r="GD382" s="28"/>
      <c r="GE382" s="28"/>
    </row>
    <row r="383" spans="1:187" x14ac:dyDescent="0.8">
      <c r="A383" s="32"/>
      <c r="B383" s="28"/>
      <c r="C383" s="28"/>
      <c r="D383" s="28"/>
      <c r="E383" s="31"/>
      <c r="F383" s="30"/>
      <c r="G383" s="30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  <c r="FS383" s="28"/>
      <c r="FT383" s="28"/>
      <c r="FU383" s="28"/>
      <c r="FV383" s="28"/>
      <c r="FW383" s="28"/>
      <c r="FX383" s="28"/>
      <c r="FY383" s="28"/>
      <c r="FZ383" s="28"/>
      <c r="GA383" s="28"/>
      <c r="GB383" s="28"/>
      <c r="GC383" s="28"/>
      <c r="GD383" s="28"/>
      <c r="GE383" s="28"/>
    </row>
    <row r="384" spans="1:187" x14ac:dyDescent="0.8">
      <c r="A384" s="32"/>
      <c r="B384" s="28"/>
      <c r="C384" s="28"/>
      <c r="D384" s="28"/>
      <c r="E384" s="31"/>
      <c r="F384" s="30"/>
      <c r="G384" s="30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  <c r="FS384" s="28"/>
      <c r="FT384" s="28"/>
      <c r="FU384" s="28"/>
      <c r="FV384" s="28"/>
      <c r="FW384" s="28"/>
      <c r="FX384" s="28"/>
      <c r="FY384" s="28"/>
      <c r="FZ384" s="28"/>
      <c r="GA384" s="28"/>
      <c r="GB384" s="28"/>
      <c r="GC384" s="28"/>
      <c r="GD384" s="28"/>
      <c r="GE384" s="28"/>
    </row>
    <row r="385" spans="1:187" x14ac:dyDescent="0.8">
      <c r="A385" s="32"/>
      <c r="B385" s="28"/>
      <c r="C385" s="28"/>
      <c r="D385" s="28"/>
      <c r="E385" s="31"/>
      <c r="F385" s="30"/>
      <c r="G385" s="30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  <c r="FS385" s="28"/>
      <c r="FT385" s="28"/>
      <c r="FU385" s="28"/>
      <c r="FV385" s="28"/>
      <c r="FW385" s="28"/>
      <c r="FX385" s="28"/>
      <c r="FY385" s="28"/>
      <c r="FZ385" s="28"/>
      <c r="GA385" s="28"/>
      <c r="GB385" s="28"/>
      <c r="GC385" s="28"/>
      <c r="GD385" s="28"/>
      <c r="GE385" s="28"/>
    </row>
    <row r="386" spans="1:187" x14ac:dyDescent="0.8">
      <c r="A386" s="32"/>
      <c r="B386" s="28"/>
      <c r="C386" s="28"/>
      <c r="D386" s="28"/>
      <c r="E386" s="31"/>
      <c r="F386" s="30"/>
      <c r="G386" s="30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  <c r="FS386" s="28"/>
      <c r="FT386" s="28"/>
      <c r="FU386" s="28"/>
      <c r="FV386" s="28"/>
      <c r="FW386" s="28"/>
      <c r="FX386" s="28"/>
      <c r="FY386" s="28"/>
      <c r="FZ386" s="28"/>
      <c r="GA386" s="28"/>
      <c r="GB386" s="28"/>
      <c r="GC386" s="28"/>
      <c r="GD386" s="28"/>
      <c r="GE386" s="28"/>
    </row>
    <row r="387" spans="1:187" x14ac:dyDescent="0.8">
      <c r="A387" s="32"/>
      <c r="B387" s="28"/>
      <c r="C387" s="28"/>
      <c r="D387" s="28"/>
      <c r="E387" s="31"/>
      <c r="F387" s="30"/>
      <c r="G387" s="30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  <c r="FS387" s="28"/>
      <c r="FT387" s="28"/>
      <c r="FU387" s="28"/>
      <c r="FV387" s="28"/>
      <c r="FW387" s="28"/>
      <c r="FX387" s="28"/>
      <c r="FY387" s="28"/>
      <c r="FZ387" s="28"/>
      <c r="GA387" s="28"/>
      <c r="GB387" s="28"/>
      <c r="GC387" s="28"/>
      <c r="GD387" s="28"/>
      <c r="GE387" s="28"/>
    </row>
    <row r="388" spans="1:187" x14ac:dyDescent="0.8">
      <c r="A388" s="32"/>
      <c r="B388" s="28"/>
      <c r="C388" s="28"/>
      <c r="D388" s="28"/>
      <c r="E388" s="31"/>
      <c r="F388" s="30"/>
      <c r="G388" s="30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  <c r="FS388" s="28"/>
      <c r="FT388" s="28"/>
      <c r="FU388" s="28"/>
      <c r="FV388" s="28"/>
      <c r="FW388" s="28"/>
      <c r="FX388" s="28"/>
      <c r="FY388" s="28"/>
      <c r="FZ388" s="28"/>
      <c r="GA388" s="28"/>
      <c r="GB388" s="28"/>
      <c r="GC388" s="28"/>
      <c r="GD388" s="28"/>
      <c r="GE388" s="28"/>
    </row>
    <row r="389" spans="1:187" x14ac:dyDescent="0.8">
      <c r="A389" s="32"/>
      <c r="B389" s="28"/>
      <c r="C389" s="28"/>
      <c r="D389" s="28"/>
      <c r="E389" s="31"/>
      <c r="F389" s="30"/>
      <c r="G389" s="30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  <c r="FS389" s="28"/>
      <c r="FT389" s="28"/>
      <c r="FU389" s="28"/>
      <c r="FV389" s="28"/>
      <c r="FW389" s="28"/>
      <c r="FX389" s="28"/>
      <c r="FY389" s="28"/>
      <c r="FZ389" s="28"/>
      <c r="GA389" s="28"/>
      <c r="GB389" s="28"/>
      <c r="GC389" s="28"/>
      <c r="GD389" s="28"/>
      <c r="GE389" s="28"/>
    </row>
    <row r="390" spans="1:187" x14ac:dyDescent="0.8">
      <c r="A390" s="32"/>
      <c r="B390" s="28"/>
      <c r="C390" s="28"/>
      <c r="D390" s="28"/>
      <c r="E390" s="31"/>
      <c r="F390" s="30"/>
      <c r="G390" s="30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  <c r="FS390" s="28"/>
      <c r="FT390" s="28"/>
      <c r="FU390" s="28"/>
      <c r="FV390" s="28"/>
      <c r="FW390" s="28"/>
      <c r="FX390" s="28"/>
      <c r="FY390" s="28"/>
      <c r="FZ390" s="28"/>
      <c r="GA390" s="28"/>
      <c r="GB390" s="28"/>
      <c r="GC390" s="28"/>
      <c r="GD390" s="28"/>
      <c r="GE390" s="28"/>
    </row>
    <row r="391" spans="1:187" x14ac:dyDescent="0.8">
      <c r="A391" s="32"/>
      <c r="B391" s="28"/>
      <c r="C391" s="28"/>
      <c r="D391" s="28"/>
      <c r="E391" s="31"/>
      <c r="F391" s="30"/>
      <c r="G391" s="30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  <c r="FS391" s="28"/>
      <c r="FT391" s="28"/>
      <c r="FU391" s="28"/>
      <c r="FV391" s="28"/>
      <c r="FW391" s="28"/>
      <c r="FX391" s="28"/>
      <c r="FY391" s="28"/>
      <c r="FZ391" s="28"/>
      <c r="GA391" s="28"/>
      <c r="GB391" s="28"/>
      <c r="GC391" s="28"/>
      <c r="GD391" s="28"/>
      <c r="GE391" s="28"/>
    </row>
    <row r="392" spans="1:187" x14ac:dyDescent="0.8">
      <c r="A392" s="32"/>
      <c r="B392" s="28"/>
      <c r="C392" s="28"/>
      <c r="D392" s="28"/>
      <c r="E392" s="31"/>
      <c r="F392" s="30"/>
      <c r="G392" s="30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  <c r="FS392" s="28"/>
      <c r="FT392" s="28"/>
      <c r="FU392" s="28"/>
      <c r="FV392" s="28"/>
      <c r="FW392" s="28"/>
      <c r="FX392" s="28"/>
      <c r="FY392" s="28"/>
      <c r="FZ392" s="28"/>
      <c r="GA392" s="28"/>
      <c r="GB392" s="28"/>
      <c r="GC392" s="28"/>
      <c r="GD392" s="28"/>
      <c r="GE392" s="28"/>
    </row>
    <row r="393" spans="1:187" x14ac:dyDescent="0.8">
      <c r="A393" s="32"/>
      <c r="B393" s="28"/>
      <c r="C393" s="28"/>
      <c r="D393" s="28"/>
      <c r="E393" s="31"/>
      <c r="F393" s="30"/>
      <c r="G393" s="30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  <c r="FS393" s="28"/>
      <c r="FT393" s="28"/>
      <c r="FU393" s="28"/>
      <c r="FV393" s="28"/>
      <c r="FW393" s="28"/>
      <c r="FX393" s="28"/>
      <c r="FY393" s="28"/>
      <c r="FZ393" s="28"/>
      <c r="GA393" s="28"/>
      <c r="GB393" s="28"/>
      <c r="GC393" s="28"/>
      <c r="GD393" s="28"/>
      <c r="GE393" s="28"/>
    </row>
    <row r="394" spans="1:187" x14ac:dyDescent="0.8">
      <c r="A394" s="32"/>
      <c r="B394" s="28"/>
      <c r="C394" s="28"/>
      <c r="D394" s="28"/>
      <c r="E394" s="31"/>
      <c r="F394" s="30"/>
      <c r="G394" s="30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  <c r="FS394" s="28"/>
      <c r="FT394" s="28"/>
      <c r="FU394" s="28"/>
      <c r="FV394" s="28"/>
      <c r="FW394" s="28"/>
      <c r="FX394" s="28"/>
      <c r="FY394" s="28"/>
      <c r="FZ394" s="28"/>
      <c r="GA394" s="28"/>
      <c r="GB394" s="28"/>
      <c r="GC394" s="28"/>
      <c r="GD394" s="28"/>
      <c r="GE394" s="28"/>
    </row>
    <row r="395" spans="1:187" x14ac:dyDescent="0.8">
      <c r="A395" s="32"/>
      <c r="B395" s="28"/>
      <c r="C395" s="28"/>
      <c r="D395" s="28"/>
      <c r="E395" s="31"/>
      <c r="F395" s="30"/>
      <c r="G395" s="30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  <c r="FS395" s="28"/>
      <c r="FT395" s="28"/>
      <c r="FU395" s="28"/>
      <c r="FV395" s="28"/>
      <c r="FW395" s="28"/>
      <c r="FX395" s="28"/>
      <c r="FY395" s="28"/>
      <c r="FZ395" s="28"/>
      <c r="GA395" s="28"/>
      <c r="GB395" s="28"/>
      <c r="GC395" s="28"/>
      <c r="GD395" s="28"/>
      <c r="GE395" s="28"/>
    </row>
    <row r="396" spans="1:187" x14ac:dyDescent="0.8">
      <c r="A396" s="32"/>
      <c r="B396" s="28"/>
      <c r="C396" s="28"/>
      <c r="D396" s="28"/>
      <c r="E396" s="31"/>
      <c r="F396" s="30"/>
      <c r="G396" s="30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  <c r="FS396" s="28"/>
      <c r="FT396" s="28"/>
      <c r="FU396" s="28"/>
      <c r="FV396" s="28"/>
      <c r="FW396" s="28"/>
      <c r="FX396" s="28"/>
      <c r="FY396" s="28"/>
      <c r="FZ396" s="28"/>
      <c r="GA396" s="28"/>
      <c r="GB396" s="28"/>
      <c r="GC396" s="28"/>
      <c r="GD396" s="28"/>
      <c r="GE396" s="28"/>
    </row>
    <row r="397" spans="1:187" x14ac:dyDescent="0.8">
      <c r="A397" s="32"/>
      <c r="B397" s="28"/>
      <c r="C397" s="28"/>
      <c r="D397" s="28"/>
      <c r="E397" s="31"/>
      <c r="F397" s="30"/>
      <c r="G397" s="30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  <c r="FS397" s="28"/>
      <c r="FT397" s="28"/>
      <c r="FU397" s="28"/>
      <c r="FV397" s="28"/>
      <c r="FW397" s="28"/>
      <c r="FX397" s="28"/>
      <c r="FY397" s="28"/>
      <c r="FZ397" s="28"/>
      <c r="GA397" s="28"/>
      <c r="GB397" s="28"/>
      <c r="GC397" s="28"/>
      <c r="GD397" s="28"/>
      <c r="GE397" s="28"/>
    </row>
    <row r="398" spans="1:187" x14ac:dyDescent="0.8">
      <c r="A398" s="32"/>
      <c r="B398" s="28"/>
      <c r="C398" s="28"/>
      <c r="D398" s="28"/>
      <c r="E398" s="31"/>
      <c r="F398" s="30"/>
      <c r="G398" s="30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  <c r="FS398" s="28"/>
      <c r="FT398" s="28"/>
      <c r="FU398" s="28"/>
      <c r="FV398" s="28"/>
      <c r="FW398" s="28"/>
      <c r="FX398" s="28"/>
      <c r="FY398" s="28"/>
      <c r="FZ398" s="28"/>
      <c r="GA398" s="28"/>
      <c r="GB398" s="28"/>
      <c r="GC398" s="28"/>
      <c r="GD398" s="28"/>
      <c r="GE398" s="28"/>
    </row>
    <row r="399" spans="1:187" x14ac:dyDescent="0.8">
      <c r="A399" s="32"/>
      <c r="B399" s="28"/>
      <c r="C399" s="28"/>
      <c r="D399" s="28"/>
      <c r="E399" s="31"/>
      <c r="F399" s="30"/>
      <c r="G399" s="30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  <c r="FS399" s="28"/>
      <c r="FT399" s="28"/>
      <c r="FU399" s="28"/>
      <c r="FV399" s="28"/>
      <c r="FW399" s="28"/>
      <c r="FX399" s="28"/>
      <c r="FY399" s="28"/>
      <c r="FZ399" s="28"/>
      <c r="GA399" s="28"/>
      <c r="GB399" s="28"/>
      <c r="GC399" s="28"/>
      <c r="GD399" s="28"/>
      <c r="GE399" s="28"/>
    </row>
    <row r="400" spans="1:187" x14ac:dyDescent="0.8">
      <c r="A400" s="32"/>
      <c r="B400" s="28"/>
      <c r="C400" s="28"/>
      <c r="D400" s="28"/>
      <c r="E400" s="31"/>
      <c r="F400" s="30"/>
      <c r="G400" s="30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  <c r="FS400" s="28"/>
      <c r="FT400" s="28"/>
      <c r="FU400" s="28"/>
      <c r="FV400" s="28"/>
      <c r="FW400" s="28"/>
      <c r="FX400" s="28"/>
      <c r="FY400" s="28"/>
      <c r="FZ400" s="28"/>
      <c r="GA400" s="28"/>
      <c r="GB400" s="28"/>
      <c r="GC400" s="28"/>
      <c r="GD400" s="28"/>
      <c r="GE400" s="28"/>
    </row>
    <row r="401" spans="1:187" x14ac:dyDescent="0.8">
      <c r="A401" s="32"/>
      <c r="B401" s="28"/>
      <c r="C401" s="28"/>
      <c r="D401" s="28"/>
      <c r="E401" s="31"/>
      <c r="F401" s="30"/>
      <c r="G401" s="30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  <c r="FS401" s="28"/>
      <c r="FT401" s="28"/>
      <c r="FU401" s="28"/>
      <c r="FV401" s="28"/>
      <c r="FW401" s="28"/>
      <c r="FX401" s="28"/>
      <c r="FY401" s="28"/>
      <c r="FZ401" s="28"/>
      <c r="GA401" s="28"/>
      <c r="GB401" s="28"/>
      <c r="GC401" s="28"/>
      <c r="GD401" s="28"/>
      <c r="GE401" s="28"/>
    </row>
    <row r="402" spans="1:187" x14ac:dyDescent="0.8">
      <c r="A402" s="32"/>
      <c r="B402" s="28"/>
      <c r="C402" s="28"/>
      <c r="D402" s="28"/>
      <c r="E402" s="31"/>
      <c r="F402" s="30"/>
      <c r="G402" s="30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  <c r="FS402" s="28"/>
      <c r="FT402" s="28"/>
      <c r="FU402" s="28"/>
      <c r="FV402" s="28"/>
      <c r="FW402" s="28"/>
      <c r="FX402" s="28"/>
      <c r="FY402" s="28"/>
      <c r="FZ402" s="28"/>
      <c r="GA402" s="28"/>
      <c r="GB402" s="28"/>
      <c r="GC402" s="28"/>
      <c r="GD402" s="28"/>
      <c r="GE402" s="28"/>
    </row>
    <row r="403" spans="1:187" x14ac:dyDescent="0.8">
      <c r="A403" s="32"/>
      <c r="B403" s="28"/>
      <c r="C403" s="28"/>
      <c r="D403" s="28"/>
      <c r="E403" s="31"/>
      <c r="F403" s="30"/>
      <c r="G403" s="30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  <c r="FS403" s="28"/>
      <c r="FT403" s="28"/>
      <c r="FU403" s="28"/>
      <c r="FV403" s="28"/>
      <c r="FW403" s="28"/>
      <c r="FX403" s="28"/>
      <c r="FY403" s="28"/>
      <c r="FZ403" s="28"/>
      <c r="GA403" s="28"/>
      <c r="GB403" s="28"/>
      <c r="GC403" s="28"/>
      <c r="GD403" s="28"/>
      <c r="GE403" s="28"/>
    </row>
    <row r="404" spans="1:187" x14ac:dyDescent="0.8">
      <c r="A404" s="32"/>
      <c r="B404" s="28"/>
      <c r="C404" s="28"/>
      <c r="D404" s="28"/>
      <c r="E404" s="31"/>
      <c r="F404" s="30"/>
      <c r="G404" s="30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  <c r="FS404" s="28"/>
      <c r="FT404" s="28"/>
      <c r="FU404" s="28"/>
      <c r="FV404" s="28"/>
      <c r="FW404" s="28"/>
      <c r="FX404" s="28"/>
      <c r="FY404" s="28"/>
      <c r="FZ404" s="28"/>
      <c r="GA404" s="28"/>
      <c r="GB404" s="28"/>
      <c r="GC404" s="28"/>
      <c r="GD404" s="28"/>
      <c r="GE404" s="28"/>
    </row>
    <row r="405" spans="1:187" x14ac:dyDescent="0.8">
      <c r="A405" s="32"/>
      <c r="B405" s="28"/>
      <c r="C405" s="28"/>
      <c r="D405" s="28"/>
      <c r="E405" s="31"/>
      <c r="F405" s="30"/>
      <c r="G405" s="30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  <c r="FS405" s="28"/>
      <c r="FT405" s="28"/>
      <c r="FU405" s="28"/>
      <c r="FV405" s="28"/>
      <c r="FW405" s="28"/>
      <c r="FX405" s="28"/>
      <c r="FY405" s="28"/>
      <c r="FZ405" s="28"/>
      <c r="GA405" s="28"/>
      <c r="GB405" s="28"/>
      <c r="GC405" s="28"/>
      <c r="GD405" s="28"/>
      <c r="GE405" s="28"/>
    </row>
    <row r="406" spans="1:187" x14ac:dyDescent="0.8">
      <c r="A406" s="32"/>
      <c r="B406" s="28"/>
      <c r="C406" s="28"/>
      <c r="D406" s="28"/>
      <c r="E406" s="31"/>
      <c r="F406" s="30"/>
      <c r="G406" s="30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  <c r="FS406" s="28"/>
      <c r="FT406" s="28"/>
      <c r="FU406" s="28"/>
      <c r="FV406" s="28"/>
      <c r="FW406" s="28"/>
      <c r="FX406" s="28"/>
      <c r="FY406" s="28"/>
      <c r="FZ406" s="28"/>
      <c r="GA406" s="28"/>
      <c r="GB406" s="28"/>
      <c r="GC406" s="28"/>
      <c r="GD406" s="28"/>
      <c r="GE406" s="28"/>
    </row>
    <row r="407" spans="1:187" x14ac:dyDescent="0.8">
      <c r="A407" s="32"/>
      <c r="B407" s="28"/>
      <c r="C407" s="28"/>
      <c r="D407" s="28"/>
      <c r="E407" s="31"/>
      <c r="F407" s="30"/>
      <c r="G407" s="30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  <c r="FS407" s="28"/>
      <c r="FT407" s="28"/>
      <c r="FU407" s="28"/>
      <c r="FV407" s="28"/>
      <c r="FW407" s="28"/>
      <c r="FX407" s="28"/>
      <c r="FY407" s="28"/>
      <c r="FZ407" s="28"/>
      <c r="GA407" s="28"/>
      <c r="GB407" s="28"/>
      <c r="GC407" s="28"/>
      <c r="GD407" s="28"/>
      <c r="GE407" s="28"/>
    </row>
    <row r="408" spans="1:187" x14ac:dyDescent="0.8">
      <c r="A408" s="32"/>
      <c r="B408" s="28"/>
      <c r="C408" s="28"/>
      <c r="D408" s="28"/>
      <c r="E408" s="31"/>
      <c r="F408" s="30"/>
      <c r="G408" s="30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  <c r="FS408" s="28"/>
      <c r="FT408" s="28"/>
      <c r="FU408" s="28"/>
      <c r="FV408" s="28"/>
      <c r="FW408" s="28"/>
      <c r="FX408" s="28"/>
      <c r="FY408" s="28"/>
      <c r="FZ408" s="28"/>
      <c r="GA408" s="28"/>
      <c r="GB408" s="28"/>
      <c r="GC408" s="28"/>
      <c r="GD408" s="28"/>
      <c r="GE408" s="28"/>
    </row>
    <row r="409" spans="1:187" x14ac:dyDescent="0.8">
      <c r="A409" s="32"/>
      <c r="B409" s="28"/>
      <c r="C409" s="28"/>
      <c r="D409" s="28"/>
      <c r="E409" s="31"/>
      <c r="F409" s="30"/>
      <c r="G409" s="30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  <c r="FS409" s="28"/>
      <c r="FT409" s="28"/>
      <c r="FU409" s="28"/>
      <c r="FV409" s="28"/>
      <c r="FW409" s="28"/>
      <c r="FX409" s="28"/>
      <c r="FY409" s="28"/>
      <c r="FZ409" s="28"/>
      <c r="GA409" s="28"/>
      <c r="GB409" s="28"/>
      <c r="GC409" s="28"/>
      <c r="GD409" s="28"/>
      <c r="GE409" s="28"/>
    </row>
    <row r="410" spans="1:187" x14ac:dyDescent="0.8">
      <c r="A410" s="32"/>
      <c r="B410" s="28"/>
      <c r="C410" s="28"/>
      <c r="D410" s="28"/>
      <c r="E410" s="31"/>
      <c r="F410" s="30"/>
      <c r="G410" s="30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  <c r="FS410" s="28"/>
      <c r="FT410" s="28"/>
      <c r="FU410" s="28"/>
      <c r="FV410" s="28"/>
      <c r="FW410" s="28"/>
      <c r="FX410" s="28"/>
      <c r="FY410" s="28"/>
      <c r="FZ410" s="28"/>
      <c r="GA410" s="28"/>
      <c r="GB410" s="28"/>
      <c r="GC410" s="28"/>
      <c r="GD410" s="28"/>
      <c r="GE410" s="28"/>
    </row>
    <row r="411" spans="1:187" x14ac:dyDescent="0.8">
      <c r="A411" s="32"/>
      <c r="B411" s="28"/>
      <c r="C411" s="28"/>
      <c r="D411" s="28"/>
      <c r="E411" s="31"/>
      <c r="F411" s="30"/>
      <c r="G411" s="30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  <c r="FS411" s="28"/>
      <c r="FT411" s="28"/>
      <c r="FU411" s="28"/>
      <c r="FV411" s="28"/>
      <c r="FW411" s="28"/>
      <c r="FX411" s="28"/>
      <c r="FY411" s="28"/>
      <c r="FZ411" s="28"/>
      <c r="GA411" s="28"/>
      <c r="GB411" s="28"/>
      <c r="GC411" s="28"/>
      <c r="GD411" s="28"/>
      <c r="GE411" s="28"/>
    </row>
    <row r="412" spans="1:187" x14ac:dyDescent="0.8">
      <c r="A412" s="32"/>
      <c r="B412" s="28"/>
      <c r="C412" s="28"/>
      <c r="D412" s="28"/>
      <c r="E412" s="31"/>
      <c r="F412" s="30"/>
      <c r="G412" s="30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  <c r="FS412" s="28"/>
      <c r="FT412" s="28"/>
      <c r="FU412" s="28"/>
      <c r="FV412" s="28"/>
      <c r="FW412" s="28"/>
      <c r="FX412" s="28"/>
      <c r="FY412" s="28"/>
      <c r="FZ412" s="28"/>
      <c r="GA412" s="28"/>
      <c r="GB412" s="28"/>
      <c r="GC412" s="28"/>
      <c r="GD412" s="28"/>
      <c r="GE412" s="28"/>
    </row>
    <row r="413" spans="1:187" x14ac:dyDescent="0.8">
      <c r="A413" s="32"/>
      <c r="B413" s="28"/>
      <c r="C413" s="28"/>
      <c r="D413" s="28"/>
      <c r="E413" s="31"/>
      <c r="F413" s="30"/>
      <c r="G413" s="30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  <c r="FS413" s="28"/>
      <c r="FT413" s="28"/>
      <c r="FU413" s="28"/>
      <c r="FV413" s="28"/>
      <c r="FW413" s="28"/>
      <c r="FX413" s="28"/>
      <c r="FY413" s="28"/>
      <c r="FZ413" s="28"/>
      <c r="GA413" s="28"/>
      <c r="GB413" s="28"/>
      <c r="GC413" s="28"/>
      <c r="GD413" s="28"/>
      <c r="GE413" s="28"/>
    </row>
    <row r="414" spans="1:187" x14ac:dyDescent="0.8">
      <c r="A414" s="32"/>
      <c r="B414" s="28"/>
      <c r="C414" s="28"/>
      <c r="D414" s="28"/>
      <c r="E414" s="31"/>
      <c r="F414" s="30"/>
      <c r="G414" s="30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  <c r="FS414" s="28"/>
      <c r="FT414" s="28"/>
      <c r="FU414" s="28"/>
      <c r="FV414" s="28"/>
      <c r="FW414" s="28"/>
      <c r="FX414" s="28"/>
      <c r="FY414" s="28"/>
      <c r="FZ414" s="28"/>
      <c r="GA414" s="28"/>
      <c r="GB414" s="28"/>
      <c r="GC414" s="28"/>
      <c r="GD414" s="28"/>
      <c r="GE414" s="28"/>
    </row>
    <row r="415" spans="1:187" x14ac:dyDescent="0.8">
      <c r="A415" s="32"/>
      <c r="B415" s="28"/>
      <c r="C415" s="28"/>
      <c r="D415" s="28"/>
      <c r="E415" s="31"/>
      <c r="F415" s="30"/>
      <c r="G415" s="30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  <c r="FS415" s="28"/>
      <c r="FT415" s="28"/>
      <c r="FU415" s="28"/>
      <c r="FV415" s="28"/>
      <c r="FW415" s="28"/>
      <c r="FX415" s="28"/>
      <c r="FY415" s="28"/>
      <c r="FZ415" s="28"/>
      <c r="GA415" s="28"/>
      <c r="GB415" s="28"/>
      <c r="GC415" s="28"/>
      <c r="GD415" s="28"/>
      <c r="GE415" s="28"/>
    </row>
    <row r="416" spans="1:187" x14ac:dyDescent="0.8">
      <c r="A416" s="32"/>
      <c r="B416" s="28"/>
      <c r="C416" s="28"/>
      <c r="D416" s="28"/>
      <c r="E416" s="31"/>
      <c r="F416" s="30"/>
      <c r="G416" s="30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  <c r="FS416" s="28"/>
      <c r="FT416" s="28"/>
      <c r="FU416" s="28"/>
      <c r="FV416" s="28"/>
      <c r="FW416" s="28"/>
      <c r="FX416" s="28"/>
      <c r="FY416" s="28"/>
      <c r="FZ416" s="28"/>
      <c r="GA416" s="28"/>
      <c r="GB416" s="28"/>
      <c r="GC416" s="28"/>
      <c r="GD416" s="28"/>
      <c r="GE416" s="28"/>
    </row>
    <row r="417" spans="1:187" x14ac:dyDescent="0.8">
      <c r="A417" s="32"/>
      <c r="B417" s="28"/>
      <c r="C417" s="28"/>
      <c r="D417" s="28"/>
      <c r="E417" s="31"/>
      <c r="F417" s="30"/>
      <c r="G417" s="30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  <c r="FS417" s="28"/>
      <c r="FT417" s="28"/>
      <c r="FU417" s="28"/>
      <c r="FV417" s="28"/>
      <c r="FW417" s="28"/>
      <c r="FX417" s="28"/>
      <c r="FY417" s="28"/>
      <c r="FZ417" s="28"/>
      <c r="GA417" s="28"/>
      <c r="GB417" s="28"/>
      <c r="GC417" s="28"/>
      <c r="GD417" s="28"/>
      <c r="GE417" s="28"/>
    </row>
    <row r="418" spans="1:187" x14ac:dyDescent="0.8">
      <c r="A418" s="32"/>
      <c r="B418" s="28"/>
      <c r="C418" s="28"/>
      <c r="D418" s="28"/>
      <c r="E418" s="31"/>
      <c r="F418" s="30"/>
      <c r="G418" s="30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  <c r="FS418" s="28"/>
      <c r="FT418" s="28"/>
      <c r="FU418" s="28"/>
      <c r="FV418" s="28"/>
      <c r="FW418" s="28"/>
      <c r="FX418" s="28"/>
      <c r="FY418" s="28"/>
      <c r="FZ418" s="28"/>
      <c r="GA418" s="28"/>
      <c r="GB418" s="28"/>
      <c r="GC418" s="28"/>
      <c r="GD418" s="28"/>
      <c r="GE418" s="28"/>
    </row>
    <row r="419" spans="1:187" x14ac:dyDescent="0.8">
      <c r="A419" s="32"/>
      <c r="B419" s="28"/>
      <c r="C419" s="28"/>
      <c r="D419" s="28"/>
      <c r="E419" s="31"/>
      <c r="F419" s="30"/>
      <c r="G419" s="30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  <c r="FS419" s="28"/>
      <c r="FT419" s="28"/>
      <c r="FU419" s="28"/>
      <c r="FV419" s="28"/>
      <c r="FW419" s="28"/>
      <c r="FX419" s="28"/>
      <c r="FY419" s="28"/>
      <c r="FZ419" s="28"/>
      <c r="GA419" s="28"/>
      <c r="GB419" s="28"/>
      <c r="GC419" s="28"/>
      <c r="GD419" s="28"/>
      <c r="GE419" s="28"/>
    </row>
    <row r="420" spans="1:187" x14ac:dyDescent="0.8">
      <c r="A420" s="32"/>
      <c r="B420" s="28"/>
      <c r="C420" s="28"/>
      <c r="D420" s="28"/>
      <c r="E420" s="31"/>
      <c r="F420" s="30"/>
      <c r="G420" s="30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  <c r="FS420" s="28"/>
      <c r="FT420" s="28"/>
      <c r="FU420" s="28"/>
      <c r="FV420" s="28"/>
      <c r="FW420" s="28"/>
      <c r="FX420" s="28"/>
      <c r="FY420" s="28"/>
      <c r="FZ420" s="28"/>
      <c r="GA420" s="28"/>
      <c r="GB420" s="28"/>
      <c r="GC420" s="28"/>
      <c r="GD420" s="28"/>
      <c r="GE420" s="28"/>
    </row>
    <row r="421" spans="1:187" x14ac:dyDescent="0.8">
      <c r="A421" s="32"/>
      <c r="B421" s="28"/>
      <c r="C421" s="28"/>
      <c r="D421" s="28"/>
      <c r="E421" s="31"/>
      <c r="F421" s="30"/>
      <c r="G421" s="30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  <c r="FS421" s="28"/>
      <c r="FT421" s="28"/>
      <c r="FU421" s="28"/>
      <c r="FV421" s="28"/>
      <c r="FW421" s="28"/>
      <c r="FX421" s="28"/>
      <c r="FY421" s="28"/>
      <c r="FZ421" s="28"/>
      <c r="GA421" s="28"/>
      <c r="GB421" s="28"/>
      <c r="GC421" s="28"/>
      <c r="GD421" s="28"/>
      <c r="GE421" s="28"/>
    </row>
    <row r="422" spans="1:187" x14ac:dyDescent="0.8">
      <c r="A422" s="32"/>
      <c r="B422" s="28"/>
      <c r="C422" s="28"/>
      <c r="D422" s="28"/>
      <c r="E422" s="31"/>
      <c r="F422" s="30"/>
      <c r="G422" s="30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  <c r="FS422" s="28"/>
      <c r="FT422" s="28"/>
      <c r="FU422" s="28"/>
      <c r="FV422" s="28"/>
      <c r="FW422" s="28"/>
      <c r="FX422" s="28"/>
      <c r="FY422" s="28"/>
      <c r="FZ422" s="28"/>
      <c r="GA422" s="28"/>
      <c r="GB422" s="28"/>
      <c r="GC422" s="28"/>
      <c r="GD422" s="28"/>
      <c r="GE422" s="28"/>
    </row>
    <row r="423" spans="1:187" x14ac:dyDescent="0.8">
      <c r="A423" s="32"/>
      <c r="B423" s="28"/>
      <c r="C423" s="28"/>
      <c r="D423" s="28"/>
      <c r="E423" s="31"/>
      <c r="F423" s="30"/>
      <c r="G423" s="30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  <c r="FS423" s="28"/>
      <c r="FT423" s="28"/>
      <c r="FU423" s="28"/>
      <c r="FV423" s="28"/>
      <c r="FW423" s="28"/>
      <c r="FX423" s="28"/>
      <c r="FY423" s="28"/>
      <c r="FZ423" s="28"/>
      <c r="GA423" s="28"/>
      <c r="GB423" s="28"/>
      <c r="GC423" s="28"/>
      <c r="GD423" s="28"/>
      <c r="GE423" s="28"/>
    </row>
    <row r="424" spans="1:187" x14ac:dyDescent="0.8">
      <c r="A424" s="32"/>
      <c r="B424" s="28"/>
      <c r="C424" s="28"/>
      <c r="D424" s="28"/>
      <c r="E424" s="31"/>
      <c r="F424" s="30"/>
      <c r="G424" s="30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  <c r="FS424" s="28"/>
      <c r="FT424" s="28"/>
      <c r="FU424" s="28"/>
      <c r="FV424" s="28"/>
      <c r="FW424" s="28"/>
      <c r="FX424" s="28"/>
      <c r="FY424" s="28"/>
      <c r="FZ424" s="28"/>
      <c r="GA424" s="28"/>
      <c r="GB424" s="28"/>
      <c r="GC424" s="28"/>
      <c r="GD424" s="28"/>
      <c r="GE424" s="28"/>
    </row>
    <row r="425" spans="1:187" x14ac:dyDescent="0.8">
      <c r="A425" s="32"/>
      <c r="B425" s="28"/>
      <c r="C425" s="28"/>
      <c r="D425" s="28"/>
      <c r="E425" s="31"/>
      <c r="F425" s="30"/>
      <c r="G425" s="30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  <c r="FS425" s="28"/>
      <c r="FT425" s="28"/>
      <c r="FU425" s="28"/>
      <c r="FV425" s="28"/>
      <c r="FW425" s="28"/>
      <c r="FX425" s="28"/>
      <c r="FY425" s="28"/>
      <c r="FZ425" s="28"/>
      <c r="GA425" s="28"/>
      <c r="GB425" s="28"/>
      <c r="GC425" s="28"/>
      <c r="GD425" s="28"/>
      <c r="GE425" s="28"/>
    </row>
    <row r="426" spans="1:187" x14ac:dyDescent="0.8">
      <c r="A426" s="32"/>
      <c r="B426" s="28"/>
      <c r="C426" s="28"/>
      <c r="D426" s="28"/>
      <c r="E426" s="31"/>
      <c r="F426" s="30"/>
      <c r="G426" s="30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  <c r="FS426" s="28"/>
      <c r="FT426" s="28"/>
      <c r="FU426" s="28"/>
      <c r="FV426" s="28"/>
      <c r="FW426" s="28"/>
      <c r="FX426" s="28"/>
      <c r="FY426" s="28"/>
      <c r="FZ426" s="28"/>
      <c r="GA426" s="28"/>
      <c r="GB426" s="28"/>
      <c r="GC426" s="28"/>
      <c r="GD426" s="28"/>
      <c r="GE426" s="28"/>
    </row>
    <row r="427" spans="1:187" x14ac:dyDescent="0.8">
      <c r="A427" s="32"/>
      <c r="B427" s="28"/>
      <c r="C427" s="28"/>
      <c r="D427" s="28"/>
      <c r="E427" s="31"/>
      <c r="F427" s="30"/>
      <c r="G427" s="30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  <c r="FS427" s="28"/>
      <c r="FT427" s="28"/>
      <c r="FU427" s="28"/>
      <c r="FV427" s="28"/>
      <c r="FW427" s="28"/>
      <c r="FX427" s="28"/>
      <c r="FY427" s="28"/>
      <c r="FZ427" s="28"/>
      <c r="GA427" s="28"/>
      <c r="GB427" s="28"/>
      <c r="GC427" s="28"/>
      <c r="GD427" s="28"/>
      <c r="GE427" s="28"/>
    </row>
    <row r="428" spans="1:187" x14ac:dyDescent="0.8">
      <c r="A428" s="32"/>
      <c r="B428" s="28"/>
      <c r="C428" s="28"/>
      <c r="D428" s="28"/>
      <c r="E428" s="31"/>
      <c r="F428" s="30"/>
      <c r="G428" s="30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  <c r="FS428" s="28"/>
      <c r="FT428" s="28"/>
      <c r="FU428" s="28"/>
      <c r="FV428" s="28"/>
      <c r="FW428" s="28"/>
      <c r="FX428" s="28"/>
      <c r="FY428" s="28"/>
      <c r="FZ428" s="28"/>
      <c r="GA428" s="28"/>
      <c r="GB428" s="28"/>
      <c r="GC428" s="28"/>
      <c r="GD428" s="28"/>
      <c r="GE428" s="28"/>
    </row>
    <row r="429" spans="1:187" x14ac:dyDescent="0.8">
      <c r="A429" s="32"/>
      <c r="B429" s="28"/>
      <c r="C429" s="28"/>
      <c r="D429" s="28"/>
      <c r="E429" s="31"/>
      <c r="F429" s="30"/>
      <c r="G429" s="30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  <c r="FS429" s="28"/>
      <c r="FT429" s="28"/>
      <c r="FU429" s="28"/>
      <c r="FV429" s="28"/>
      <c r="FW429" s="28"/>
      <c r="FX429" s="28"/>
      <c r="FY429" s="28"/>
      <c r="FZ429" s="28"/>
      <c r="GA429" s="28"/>
      <c r="GB429" s="28"/>
      <c r="GC429" s="28"/>
      <c r="GD429" s="28"/>
      <c r="GE429" s="28"/>
    </row>
    <row r="430" spans="1:187" x14ac:dyDescent="0.8">
      <c r="A430" s="32"/>
      <c r="B430" s="28"/>
      <c r="C430" s="28"/>
      <c r="D430" s="28"/>
      <c r="E430" s="31"/>
      <c r="F430" s="30"/>
      <c r="G430" s="30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  <c r="FS430" s="28"/>
      <c r="FT430" s="28"/>
      <c r="FU430" s="28"/>
      <c r="FV430" s="28"/>
      <c r="FW430" s="28"/>
      <c r="FX430" s="28"/>
      <c r="FY430" s="28"/>
      <c r="FZ430" s="28"/>
      <c r="GA430" s="28"/>
      <c r="GB430" s="28"/>
      <c r="GC430" s="28"/>
      <c r="GD430" s="28"/>
      <c r="GE430" s="28"/>
    </row>
    <row r="431" spans="1:187" x14ac:dyDescent="0.8">
      <c r="A431" s="32"/>
      <c r="B431" s="28"/>
      <c r="C431" s="28"/>
      <c r="D431" s="28"/>
      <c r="E431" s="31"/>
      <c r="F431" s="30"/>
      <c r="G431" s="30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  <c r="FS431" s="28"/>
      <c r="FT431" s="28"/>
      <c r="FU431" s="28"/>
      <c r="FV431" s="28"/>
      <c r="FW431" s="28"/>
      <c r="FX431" s="28"/>
      <c r="FY431" s="28"/>
      <c r="FZ431" s="28"/>
      <c r="GA431" s="28"/>
      <c r="GB431" s="28"/>
      <c r="GC431" s="28"/>
      <c r="GD431" s="28"/>
      <c r="GE431" s="28"/>
    </row>
    <row r="432" spans="1:187" x14ac:dyDescent="0.8">
      <c r="A432" s="32"/>
      <c r="B432" s="28"/>
      <c r="C432" s="28"/>
      <c r="D432" s="28"/>
      <c r="E432" s="31"/>
      <c r="F432" s="30"/>
      <c r="G432" s="30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  <c r="FS432" s="28"/>
      <c r="FT432" s="28"/>
      <c r="FU432" s="28"/>
      <c r="FV432" s="28"/>
      <c r="FW432" s="28"/>
      <c r="FX432" s="28"/>
      <c r="FY432" s="28"/>
      <c r="FZ432" s="28"/>
      <c r="GA432" s="28"/>
      <c r="GB432" s="28"/>
      <c r="GC432" s="28"/>
      <c r="GD432" s="28"/>
      <c r="GE432" s="28"/>
    </row>
    <row r="433" spans="1:187" x14ac:dyDescent="0.8">
      <c r="A433" s="32"/>
      <c r="B433" s="28"/>
      <c r="C433" s="28"/>
      <c r="D433" s="28"/>
      <c r="E433" s="31"/>
      <c r="F433" s="30"/>
      <c r="G433" s="30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  <c r="FS433" s="28"/>
      <c r="FT433" s="28"/>
      <c r="FU433" s="28"/>
      <c r="FV433" s="28"/>
      <c r="FW433" s="28"/>
      <c r="FX433" s="28"/>
      <c r="FY433" s="28"/>
      <c r="FZ433" s="28"/>
      <c r="GA433" s="28"/>
      <c r="GB433" s="28"/>
      <c r="GC433" s="28"/>
      <c r="GD433" s="28"/>
      <c r="GE433" s="28"/>
    </row>
    <row r="434" spans="1:187" x14ac:dyDescent="0.8">
      <c r="A434" s="32"/>
      <c r="B434" s="28"/>
      <c r="C434" s="28"/>
      <c r="D434" s="28"/>
      <c r="E434" s="31"/>
      <c r="F434" s="30"/>
      <c r="G434" s="30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  <c r="FS434" s="28"/>
      <c r="FT434" s="28"/>
      <c r="FU434" s="28"/>
      <c r="FV434" s="28"/>
      <c r="FW434" s="28"/>
      <c r="FX434" s="28"/>
      <c r="FY434" s="28"/>
      <c r="FZ434" s="28"/>
      <c r="GA434" s="28"/>
      <c r="GB434" s="28"/>
      <c r="GC434" s="28"/>
      <c r="GD434" s="28"/>
      <c r="GE434" s="28"/>
    </row>
    <row r="435" spans="1:187" x14ac:dyDescent="0.8">
      <c r="A435" s="32"/>
      <c r="B435" s="28"/>
      <c r="C435" s="28"/>
      <c r="D435" s="28"/>
      <c r="E435" s="31"/>
      <c r="F435" s="30"/>
      <c r="G435" s="30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  <c r="FS435" s="28"/>
      <c r="FT435" s="28"/>
      <c r="FU435" s="28"/>
      <c r="FV435" s="28"/>
      <c r="FW435" s="28"/>
      <c r="FX435" s="28"/>
      <c r="FY435" s="28"/>
      <c r="FZ435" s="28"/>
      <c r="GA435" s="28"/>
      <c r="GB435" s="28"/>
      <c r="GC435" s="28"/>
      <c r="GD435" s="28"/>
      <c r="GE435" s="28"/>
    </row>
    <row r="436" spans="1:187" x14ac:dyDescent="0.8">
      <c r="A436" s="32"/>
      <c r="B436" s="28"/>
      <c r="C436" s="28"/>
      <c r="D436" s="28"/>
      <c r="E436" s="31"/>
      <c r="F436" s="30"/>
      <c r="G436" s="30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  <c r="FS436" s="28"/>
      <c r="FT436" s="28"/>
      <c r="FU436" s="28"/>
      <c r="FV436" s="28"/>
      <c r="FW436" s="28"/>
      <c r="FX436" s="28"/>
      <c r="FY436" s="28"/>
      <c r="FZ436" s="28"/>
      <c r="GA436" s="28"/>
      <c r="GB436" s="28"/>
      <c r="GC436" s="28"/>
      <c r="GD436" s="28"/>
      <c r="GE436" s="28"/>
    </row>
    <row r="437" spans="1:187" x14ac:dyDescent="0.8">
      <c r="A437" s="32"/>
      <c r="B437" s="28"/>
      <c r="C437" s="28"/>
      <c r="D437" s="28"/>
      <c r="E437" s="31"/>
      <c r="F437" s="30"/>
      <c r="G437" s="30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  <c r="FS437" s="28"/>
      <c r="FT437" s="28"/>
      <c r="FU437" s="28"/>
      <c r="FV437" s="28"/>
      <c r="FW437" s="28"/>
      <c r="FX437" s="28"/>
      <c r="FY437" s="28"/>
      <c r="FZ437" s="28"/>
      <c r="GA437" s="28"/>
      <c r="GB437" s="28"/>
      <c r="GC437" s="28"/>
      <c r="GD437" s="28"/>
      <c r="GE437" s="28"/>
    </row>
    <row r="438" spans="1:187" x14ac:dyDescent="0.8">
      <c r="A438" s="32"/>
      <c r="B438" s="28"/>
      <c r="C438" s="28"/>
      <c r="D438" s="28"/>
      <c r="E438" s="31"/>
      <c r="F438" s="30"/>
      <c r="G438" s="30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  <c r="FS438" s="28"/>
      <c r="FT438" s="28"/>
      <c r="FU438" s="28"/>
      <c r="FV438" s="28"/>
      <c r="FW438" s="28"/>
      <c r="FX438" s="28"/>
      <c r="FY438" s="28"/>
      <c r="FZ438" s="28"/>
      <c r="GA438" s="28"/>
      <c r="GB438" s="28"/>
      <c r="GC438" s="28"/>
      <c r="GD438" s="28"/>
      <c r="GE438" s="28"/>
    </row>
    <row r="439" spans="1:187" x14ac:dyDescent="0.8">
      <c r="A439" s="32"/>
      <c r="B439" s="28"/>
      <c r="C439" s="28"/>
      <c r="D439" s="28"/>
      <c r="E439" s="31"/>
      <c r="F439" s="30"/>
      <c r="G439" s="30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  <c r="FS439" s="28"/>
      <c r="FT439" s="28"/>
      <c r="FU439" s="28"/>
      <c r="FV439" s="28"/>
      <c r="FW439" s="28"/>
      <c r="FX439" s="28"/>
      <c r="FY439" s="28"/>
      <c r="FZ439" s="28"/>
      <c r="GA439" s="28"/>
      <c r="GB439" s="28"/>
      <c r="GC439" s="28"/>
      <c r="GD439" s="28"/>
      <c r="GE439" s="28"/>
    </row>
    <row r="440" spans="1:187" x14ac:dyDescent="0.8">
      <c r="A440" s="32"/>
      <c r="B440" s="28"/>
      <c r="C440" s="28"/>
      <c r="D440" s="28"/>
      <c r="E440" s="31"/>
      <c r="F440" s="30"/>
      <c r="G440" s="30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  <c r="FS440" s="28"/>
      <c r="FT440" s="28"/>
      <c r="FU440" s="28"/>
      <c r="FV440" s="28"/>
      <c r="FW440" s="28"/>
      <c r="FX440" s="28"/>
      <c r="FY440" s="28"/>
      <c r="FZ440" s="28"/>
      <c r="GA440" s="28"/>
      <c r="GB440" s="28"/>
      <c r="GC440" s="28"/>
      <c r="GD440" s="28"/>
      <c r="GE440" s="28"/>
    </row>
    <row r="441" spans="1:187" x14ac:dyDescent="0.8">
      <c r="A441" s="32"/>
      <c r="B441" s="28"/>
      <c r="C441" s="28"/>
      <c r="D441" s="28"/>
      <c r="E441" s="31"/>
      <c r="F441" s="30"/>
      <c r="G441" s="30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  <c r="FS441" s="28"/>
      <c r="FT441" s="28"/>
      <c r="FU441" s="28"/>
      <c r="FV441" s="28"/>
      <c r="FW441" s="28"/>
      <c r="FX441" s="28"/>
      <c r="FY441" s="28"/>
      <c r="FZ441" s="28"/>
      <c r="GA441" s="28"/>
      <c r="GB441" s="28"/>
      <c r="GC441" s="28"/>
      <c r="GD441" s="28"/>
      <c r="GE441" s="28"/>
    </row>
    <row r="442" spans="1:187" x14ac:dyDescent="0.8">
      <c r="A442" s="32"/>
      <c r="B442" s="28"/>
      <c r="C442" s="28"/>
      <c r="D442" s="28"/>
      <c r="E442" s="31"/>
      <c r="F442" s="30"/>
      <c r="G442" s="30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  <c r="FS442" s="28"/>
      <c r="FT442" s="28"/>
      <c r="FU442" s="28"/>
      <c r="FV442" s="28"/>
      <c r="FW442" s="28"/>
      <c r="FX442" s="28"/>
      <c r="FY442" s="28"/>
      <c r="FZ442" s="28"/>
      <c r="GA442" s="28"/>
      <c r="GB442" s="28"/>
      <c r="GC442" s="28"/>
      <c r="GD442" s="28"/>
      <c r="GE442" s="28"/>
    </row>
    <row r="443" spans="1:187" x14ac:dyDescent="0.8">
      <c r="A443" s="32"/>
      <c r="B443" s="28"/>
      <c r="C443" s="28"/>
      <c r="D443" s="28"/>
      <c r="E443" s="31"/>
      <c r="F443" s="30"/>
      <c r="G443" s="30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  <c r="FS443" s="28"/>
      <c r="FT443" s="28"/>
      <c r="FU443" s="28"/>
      <c r="FV443" s="28"/>
      <c r="FW443" s="28"/>
      <c r="FX443" s="28"/>
      <c r="FY443" s="28"/>
      <c r="FZ443" s="28"/>
      <c r="GA443" s="28"/>
      <c r="GB443" s="28"/>
      <c r="GC443" s="28"/>
      <c r="GD443" s="28"/>
      <c r="GE443" s="28"/>
    </row>
    <row r="444" spans="1:187" x14ac:dyDescent="0.8">
      <c r="A444" s="32"/>
      <c r="B444" s="28"/>
      <c r="C444" s="28"/>
      <c r="D444" s="28"/>
      <c r="E444" s="31"/>
      <c r="F444" s="30"/>
      <c r="G444" s="30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  <c r="FS444" s="28"/>
      <c r="FT444" s="28"/>
      <c r="FU444" s="28"/>
      <c r="FV444" s="28"/>
      <c r="FW444" s="28"/>
      <c r="FX444" s="28"/>
      <c r="FY444" s="28"/>
      <c r="FZ444" s="28"/>
      <c r="GA444" s="28"/>
      <c r="GB444" s="28"/>
      <c r="GC444" s="28"/>
      <c r="GD444" s="28"/>
      <c r="GE444" s="28"/>
    </row>
    <row r="445" spans="1:187" x14ac:dyDescent="0.8">
      <c r="A445" s="32"/>
      <c r="B445" s="28"/>
      <c r="C445" s="28"/>
      <c r="D445" s="28"/>
      <c r="E445" s="31"/>
      <c r="F445" s="30"/>
      <c r="G445" s="30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  <c r="FS445" s="28"/>
      <c r="FT445" s="28"/>
      <c r="FU445" s="28"/>
      <c r="FV445" s="28"/>
      <c r="FW445" s="28"/>
      <c r="FX445" s="28"/>
      <c r="FY445" s="28"/>
      <c r="FZ445" s="28"/>
      <c r="GA445" s="28"/>
      <c r="GB445" s="28"/>
      <c r="GC445" s="28"/>
      <c r="GD445" s="28"/>
      <c r="GE445" s="28"/>
    </row>
    <row r="446" spans="1:187" x14ac:dyDescent="0.8">
      <c r="A446" s="32"/>
      <c r="B446" s="28"/>
      <c r="C446" s="28"/>
      <c r="D446" s="28"/>
      <c r="E446" s="31"/>
      <c r="F446" s="30"/>
      <c r="G446" s="30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  <c r="FS446" s="28"/>
      <c r="FT446" s="28"/>
      <c r="FU446" s="28"/>
      <c r="FV446" s="28"/>
      <c r="FW446" s="28"/>
      <c r="FX446" s="28"/>
      <c r="FY446" s="28"/>
      <c r="FZ446" s="28"/>
      <c r="GA446" s="28"/>
      <c r="GB446" s="28"/>
      <c r="GC446" s="28"/>
      <c r="GD446" s="28"/>
      <c r="GE446" s="28"/>
    </row>
    <row r="447" spans="1:187" x14ac:dyDescent="0.8">
      <c r="A447" s="32"/>
      <c r="B447" s="28"/>
      <c r="C447" s="28"/>
      <c r="D447" s="28"/>
      <c r="E447" s="31"/>
      <c r="F447" s="30"/>
      <c r="G447" s="30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  <c r="FS447" s="28"/>
      <c r="FT447" s="28"/>
      <c r="FU447" s="28"/>
      <c r="FV447" s="28"/>
      <c r="FW447" s="28"/>
      <c r="FX447" s="28"/>
      <c r="FY447" s="28"/>
      <c r="FZ447" s="28"/>
      <c r="GA447" s="28"/>
      <c r="GB447" s="28"/>
      <c r="GC447" s="28"/>
      <c r="GD447" s="28"/>
      <c r="GE447" s="28"/>
    </row>
    <row r="448" spans="1:187" x14ac:dyDescent="0.8">
      <c r="A448" s="32"/>
      <c r="B448" s="28"/>
      <c r="C448" s="28"/>
      <c r="D448" s="28"/>
      <c r="E448" s="31"/>
      <c r="F448" s="30"/>
      <c r="G448" s="30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  <c r="FS448" s="28"/>
      <c r="FT448" s="28"/>
      <c r="FU448" s="28"/>
      <c r="FV448" s="28"/>
      <c r="FW448" s="28"/>
      <c r="FX448" s="28"/>
      <c r="FY448" s="28"/>
      <c r="FZ448" s="28"/>
      <c r="GA448" s="28"/>
      <c r="GB448" s="28"/>
      <c r="GC448" s="28"/>
      <c r="GD448" s="28"/>
      <c r="GE448" s="28"/>
    </row>
    <row r="449" spans="1:187" x14ac:dyDescent="0.8">
      <c r="A449" s="32"/>
      <c r="B449" s="28"/>
      <c r="C449" s="28"/>
      <c r="D449" s="28"/>
      <c r="E449" s="31"/>
      <c r="F449" s="30"/>
      <c r="G449" s="30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  <c r="FS449" s="28"/>
      <c r="FT449" s="28"/>
      <c r="FU449" s="28"/>
      <c r="FV449" s="28"/>
      <c r="FW449" s="28"/>
      <c r="FX449" s="28"/>
      <c r="FY449" s="28"/>
      <c r="FZ449" s="28"/>
      <c r="GA449" s="28"/>
      <c r="GB449" s="28"/>
      <c r="GC449" s="28"/>
      <c r="GD449" s="28"/>
      <c r="GE449" s="28"/>
    </row>
    <row r="450" spans="1:187" x14ac:dyDescent="0.8">
      <c r="A450" s="32"/>
      <c r="B450" s="28"/>
      <c r="C450" s="28"/>
      <c r="D450" s="28"/>
      <c r="E450" s="31"/>
      <c r="F450" s="30"/>
      <c r="G450" s="30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  <c r="FS450" s="28"/>
      <c r="FT450" s="28"/>
      <c r="FU450" s="28"/>
      <c r="FV450" s="28"/>
      <c r="FW450" s="28"/>
      <c r="FX450" s="28"/>
      <c r="FY450" s="28"/>
      <c r="FZ450" s="28"/>
      <c r="GA450" s="28"/>
      <c r="GB450" s="28"/>
      <c r="GC450" s="28"/>
      <c r="GD450" s="28"/>
      <c r="GE450" s="28"/>
    </row>
    <row r="451" spans="1:187" x14ac:dyDescent="0.8">
      <c r="A451" s="32"/>
      <c r="B451" s="28"/>
      <c r="C451" s="28"/>
      <c r="D451" s="28"/>
      <c r="E451" s="31"/>
      <c r="F451" s="30"/>
      <c r="G451" s="30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  <c r="FS451" s="28"/>
      <c r="FT451" s="28"/>
      <c r="FU451" s="28"/>
      <c r="FV451" s="28"/>
      <c r="FW451" s="28"/>
      <c r="FX451" s="28"/>
      <c r="FY451" s="28"/>
      <c r="FZ451" s="28"/>
      <c r="GA451" s="28"/>
      <c r="GB451" s="28"/>
      <c r="GC451" s="28"/>
      <c r="GD451" s="28"/>
      <c r="GE451" s="28"/>
    </row>
    <row r="452" spans="1:187" x14ac:dyDescent="0.8">
      <c r="A452" s="32"/>
      <c r="B452" s="28"/>
      <c r="C452" s="28"/>
      <c r="D452" s="28"/>
      <c r="E452" s="31"/>
      <c r="F452" s="30"/>
      <c r="G452" s="30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  <c r="FS452" s="28"/>
      <c r="FT452" s="28"/>
      <c r="FU452" s="28"/>
      <c r="FV452" s="28"/>
      <c r="FW452" s="28"/>
      <c r="FX452" s="28"/>
      <c r="FY452" s="28"/>
      <c r="FZ452" s="28"/>
      <c r="GA452" s="28"/>
      <c r="GB452" s="28"/>
      <c r="GC452" s="28"/>
      <c r="GD452" s="28"/>
      <c r="GE452" s="28"/>
    </row>
    <row r="453" spans="1:187" x14ac:dyDescent="0.8">
      <c r="A453" s="32"/>
      <c r="B453" s="28"/>
      <c r="C453" s="28"/>
      <c r="D453" s="28"/>
      <c r="E453" s="31"/>
      <c r="F453" s="30"/>
      <c r="G453" s="30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  <c r="FS453" s="28"/>
      <c r="FT453" s="28"/>
      <c r="FU453" s="28"/>
      <c r="FV453" s="28"/>
      <c r="FW453" s="28"/>
      <c r="FX453" s="28"/>
      <c r="FY453" s="28"/>
      <c r="FZ453" s="28"/>
      <c r="GA453" s="28"/>
      <c r="GB453" s="28"/>
      <c r="GC453" s="28"/>
      <c r="GD453" s="28"/>
      <c r="GE453" s="28"/>
    </row>
    <row r="454" spans="1:187" x14ac:dyDescent="0.8">
      <c r="A454" s="32"/>
      <c r="B454" s="28"/>
      <c r="C454" s="28"/>
      <c r="D454" s="28"/>
      <c r="E454" s="31"/>
      <c r="F454" s="30"/>
      <c r="G454" s="30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  <c r="FS454" s="28"/>
      <c r="FT454" s="28"/>
      <c r="FU454" s="28"/>
      <c r="FV454" s="28"/>
      <c r="FW454" s="28"/>
      <c r="FX454" s="28"/>
      <c r="FY454" s="28"/>
      <c r="FZ454" s="28"/>
      <c r="GA454" s="28"/>
      <c r="GB454" s="28"/>
      <c r="GC454" s="28"/>
      <c r="GD454" s="28"/>
      <c r="GE454" s="28"/>
    </row>
    <row r="455" spans="1:187" x14ac:dyDescent="0.8">
      <c r="A455" s="32"/>
      <c r="B455" s="28"/>
      <c r="C455" s="28"/>
      <c r="D455" s="28"/>
      <c r="E455" s="31"/>
      <c r="F455" s="30"/>
      <c r="G455" s="30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  <c r="FS455" s="28"/>
      <c r="FT455" s="28"/>
      <c r="FU455" s="28"/>
      <c r="FV455" s="28"/>
      <c r="FW455" s="28"/>
      <c r="FX455" s="28"/>
      <c r="FY455" s="28"/>
      <c r="FZ455" s="28"/>
      <c r="GA455" s="28"/>
      <c r="GB455" s="28"/>
      <c r="GC455" s="28"/>
      <c r="GD455" s="28"/>
      <c r="GE455" s="28"/>
    </row>
    <row r="456" spans="1:187" x14ac:dyDescent="0.8">
      <c r="A456" s="32"/>
      <c r="B456" s="28"/>
      <c r="C456" s="28"/>
      <c r="D456" s="28"/>
      <c r="E456" s="31"/>
      <c r="F456" s="30"/>
      <c r="G456" s="30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  <c r="FS456" s="28"/>
      <c r="FT456" s="28"/>
      <c r="FU456" s="28"/>
      <c r="FV456" s="28"/>
      <c r="FW456" s="28"/>
      <c r="FX456" s="28"/>
      <c r="FY456" s="28"/>
      <c r="FZ456" s="28"/>
      <c r="GA456" s="28"/>
      <c r="GB456" s="28"/>
      <c r="GC456" s="28"/>
      <c r="GD456" s="28"/>
      <c r="GE456" s="28"/>
    </row>
    <row r="457" spans="1:187" x14ac:dyDescent="0.8">
      <c r="A457" s="32"/>
      <c r="B457" s="28"/>
      <c r="C457" s="28"/>
      <c r="D457" s="28"/>
      <c r="E457" s="31"/>
      <c r="F457" s="30"/>
      <c r="G457" s="30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  <c r="FS457" s="28"/>
      <c r="FT457" s="28"/>
      <c r="FU457" s="28"/>
      <c r="FV457" s="28"/>
      <c r="FW457" s="28"/>
      <c r="FX457" s="28"/>
      <c r="FY457" s="28"/>
      <c r="FZ457" s="28"/>
      <c r="GA457" s="28"/>
      <c r="GB457" s="28"/>
      <c r="GC457" s="28"/>
      <c r="GD457" s="28"/>
      <c r="GE457" s="28"/>
    </row>
    <row r="458" spans="1:187" x14ac:dyDescent="0.8">
      <c r="A458" s="32"/>
      <c r="B458" s="28"/>
      <c r="C458" s="28"/>
      <c r="D458" s="28"/>
      <c r="E458" s="31"/>
      <c r="F458" s="30"/>
      <c r="G458" s="30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  <c r="FS458" s="28"/>
      <c r="FT458" s="28"/>
      <c r="FU458" s="28"/>
      <c r="FV458" s="28"/>
      <c r="FW458" s="28"/>
      <c r="FX458" s="28"/>
      <c r="FY458" s="28"/>
      <c r="FZ458" s="28"/>
      <c r="GA458" s="28"/>
      <c r="GB458" s="28"/>
      <c r="GC458" s="28"/>
      <c r="GD458" s="28"/>
      <c r="GE458" s="28"/>
    </row>
    <row r="459" spans="1:187" x14ac:dyDescent="0.8">
      <c r="A459" s="32"/>
      <c r="B459" s="28"/>
      <c r="C459" s="28"/>
      <c r="D459" s="28"/>
      <c r="E459" s="31"/>
      <c r="F459" s="30"/>
      <c r="G459" s="30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  <c r="FS459" s="28"/>
      <c r="FT459" s="28"/>
      <c r="FU459" s="28"/>
      <c r="FV459" s="28"/>
      <c r="FW459" s="28"/>
      <c r="FX459" s="28"/>
      <c r="FY459" s="28"/>
      <c r="FZ459" s="28"/>
      <c r="GA459" s="28"/>
      <c r="GB459" s="28"/>
      <c r="GC459" s="28"/>
      <c r="GD459" s="28"/>
      <c r="GE459" s="28"/>
    </row>
    <row r="460" spans="1:187" x14ac:dyDescent="0.8">
      <c r="A460" s="32"/>
      <c r="B460" s="28"/>
      <c r="C460" s="28"/>
      <c r="D460" s="28"/>
      <c r="E460" s="31"/>
      <c r="F460" s="30"/>
      <c r="G460" s="30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  <c r="FS460" s="28"/>
      <c r="FT460" s="28"/>
      <c r="FU460" s="28"/>
      <c r="FV460" s="28"/>
      <c r="FW460" s="28"/>
      <c r="FX460" s="28"/>
      <c r="FY460" s="28"/>
      <c r="FZ460" s="28"/>
      <c r="GA460" s="28"/>
      <c r="GB460" s="28"/>
      <c r="GC460" s="28"/>
      <c r="GD460" s="28"/>
      <c r="GE460" s="28"/>
    </row>
    <row r="461" spans="1:187" x14ac:dyDescent="0.8">
      <c r="A461" s="32"/>
      <c r="B461" s="28"/>
      <c r="C461" s="28"/>
      <c r="D461" s="28"/>
      <c r="E461" s="31"/>
      <c r="F461" s="30"/>
      <c r="G461" s="30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  <c r="FS461" s="28"/>
      <c r="FT461" s="28"/>
      <c r="FU461" s="28"/>
      <c r="FV461" s="28"/>
      <c r="FW461" s="28"/>
      <c r="FX461" s="28"/>
      <c r="FY461" s="28"/>
      <c r="FZ461" s="28"/>
      <c r="GA461" s="28"/>
      <c r="GB461" s="28"/>
      <c r="GC461" s="28"/>
      <c r="GD461" s="28"/>
      <c r="GE461" s="28"/>
    </row>
    <row r="462" spans="1:187" x14ac:dyDescent="0.8">
      <c r="A462" s="32"/>
      <c r="B462" s="28"/>
      <c r="C462" s="28"/>
      <c r="D462" s="28"/>
      <c r="E462" s="31"/>
      <c r="F462" s="30"/>
      <c r="G462" s="30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  <c r="FS462" s="28"/>
      <c r="FT462" s="28"/>
      <c r="FU462" s="28"/>
      <c r="FV462" s="28"/>
      <c r="FW462" s="28"/>
      <c r="FX462" s="28"/>
      <c r="FY462" s="28"/>
      <c r="FZ462" s="28"/>
      <c r="GA462" s="28"/>
      <c r="GB462" s="28"/>
      <c r="GC462" s="28"/>
      <c r="GD462" s="28"/>
      <c r="GE462" s="28"/>
    </row>
    <row r="463" spans="1:187" x14ac:dyDescent="0.8">
      <c r="A463" s="32"/>
      <c r="B463" s="28"/>
      <c r="C463" s="28"/>
      <c r="D463" s="28"/>
      <c r="E463" s="31"/>
      <c r="F463" s="30"/>
      <c r="G463" s="30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  <c r="FS463" s="28"/>
      <c r="FT463" s="28"/>
      <c r="FU463" s="28"/>
      <c r="FV463" s="28"/>
      <c r="FW463" s="28"/>
      <c r="FX463" s="28"/>
      <c r="FY463" s="28"/>
      <c r="FZ463" s="28"/>
      <c r="GA463" s="28"/>
      <c r="GB463" s="28"/>
      <c r="GC463" s="28"/>
      <c r="GD463" s="28"/>
      <c r="GE463" s="28"/>
    </row>
  </sheetData>
  <sheetProtection sort="0" autoFilter="0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E776-403D-4DDF-825B-CE72DA8E91A4}">
  <dimension ref="A1:AAA463"/>
  <sheetViews>
    <sheetView showOutlineSymbols="0" topLeftCell="N58" workbookViewId="0">
      <selection activeCell="W69" sqref="W69:AA87"/>
    </sheetView>
  </sheetViews>
  <sheetFormatPr defaultColWidth="9.15625" defaultRowHeight="16.8" x14ac:dyDescent="0.8"/>
  <cols>
    <col min="1" max="1" width="9.26171875" style="27" customWidth="1"/>
    <col min="2" max="2" width="9.15625" style="4"/>
    <col min="3" max="3" width="15.15625" style="4" customWidth="1"/>
    <col min="4" max="4" width="20.41796875" style="4" customWidth="1"/>
    <col min="5" max="5" width="23.41796875" style="26" customWidth="1"/>
    <col min="6" max="6" width="27.83984375" style="25" customWidth="1"/>
    <col min="7" max="7" width="18.15625" style="25" customWidth="1"/>
    <col min="8" max="9" width="22.26171875" style="24" customWidth="1"/>
    <col min="10" max="10" width="22.15625" style="24" customWidth="1"/>
    <col min="11" max="11" width="22" style="24" customWidth="1"/>
    <col min="12" max="12" width="17.578125" style="24" customWidth="1"/>
    <col min="13" max="14" width="21.578125" style="24" customWidth="1"/>
    <col min="15" max="15" width="21.41796875" style="24" customWidth="1"/>
    <col min="16" max="16" width="21.26171875" style="24" customWidth="1"/>
    <col min="17" max="17" width="16.83984375" style="24" customWidth="1"/>
    <col min="18" max="19" width="19.68359375" style="24" customWidth="1"/>
    <col min="20" max="20" width="19.578125" style="24" customWidth="1"/>
    <col min="21" max="21" width="19.41796875" style="24" customWidth="1"/>
    <col min="22" max="22" width="15" style="24" customWidth="1"/>
    <col min="23" max="24" width="19.41796875" style="24" customWidth="1"/>
    <col min="25" max="25" width="19.26171875" style="24" customWidth="1"/>
    <col min="26" max="26" width="19.15625" style="24" customWidth="1"/>
    <col min="27" max="27" width="14.68359375" style="24" customWidth="1"/>
    <col min="28" max="29" width="22.83984375" style="24" customWidth="1"/>
    <col min="30" max="30" width="22.68359375" style="24" customWidth="1"/>
    <col min="31" max="31" width="22.578125" style="24" customWidth="1"/>
    <col min="32" max="32" width="18.15625" style="24" customWidth="1"/>
    <col min="33" max="34" width="22.83984375" style="24" customWidth="1"/>
    <col min="35" max="35" width="22.68359375" style="24" customWidth="1"/>
    <col min="36" max="36" width="22.578125" style="24" customWidth="1"/>
    <col min="37" max="37" width="18.15625" style="24" customWidth="1"/>
    <col min="38" max="39" width="22.68359375" style="24" customWidth="1"/>
    <col min="40" max="40" width="22.578125" style="24" customWidth="1"/>
    <col min="41" max="41" width="22.41796875" style="24" customWidth="1"/>
    <col min="42" max="42" width="18" style="24" customWidth="1"/>
    <col min="43" max="44" width="21" style="24" customWidth="1"/>
    <col min="45" max="45" width="20.83984375" style="24" customWidth="1"/>
    <col min="46" max="46" width="20.68359375" style="24" customWidth="1"/>
    <col min="47" max="47" width="16.26171875" style="24" customWidth="1"/>
    <col min="48" max="49" width="24.26171875" style="24" customWidth="1"/>
    <col min="50" max="50" width="24.15625" style="24" customWidth="1"/>
    <col min="51" max="51" width="24" style="24" customWidth="1"/>
    <col min="52" max="52" width="19.578125" style="24" customWidth="1"/>
    <col min="53" max="54" width="22.41796875" style="24" customWidth="1"/>
    <col min="55" max="55" width="22.26171875" style="24" customWidth="1"/>
    <col min="56" max="56" width="22.15625" style="24" customWidth="1"/>
    <col min="57" max="57" width="17.68359375" style="24" customWidth="1"/>
    <col min="58" max="175" width="9.578125" style="4" bestFit="1" customWidth="1"/>
    <col min="176" max="176" width="10.26171875" style="4" bestFit="1" customWidth="1"/>
    <col min="177" max="179" width="9.578125" style="4" bestFit="1" customWidth="1"/>
    <col min="180" max="180" width="10.26171875" style="4" bestFit="1" customWidth="1"/>
    <col min="181" max="181" width="9.578125" style="4" bestFit="1" customWidth="1"/>
    <col min="182" max="182" width="10.26171875" style="4" bestFit="1" customWidth="1"/>
    <col min="183" max="192" width="9.578125" style="4" bestFit="1" customWidth="1"/>
    <col min="193" max="193" width="9.26171875" style="4" bestFit="1" customWidth="1"/>
    <col min="194" max="194" width="9.578125" style="4" bestFit="1" customWidth="1"/>
    <col min="195" max="195" width="9.26171875" style="4" bestFit="1" customWidth="1"/>
    <col min="196" max="196" width="9.578125" style="4" bestFit="1" customWidth="1"/>
    <col min="197" max="197" width="9.26171875" style="4" bestFit="1" customWidth="1"/>
    <col min="198" max="202" width="9.578125" style="4" bestFit="1" customWidth="1"/>
    <col min="203" max="203" width="9.26171875" style="4" bestFit="1" customWidth="1"/>
    <col min="204" max="208" width="9.578125" style="4" bestFit="1" customWidth="1"/>
    <col min="209" max="209" width="9.26171875" style="4" bestFit="1" customWidth="1"/>
    <col min="210" max="210" width="9.578125" style="4" bestFit="1" customWidth="1"/>
    <col min="211" max="211" width="9.26171875" style="4" bestFit="1" customWidth="1"/>
    <col min="212" max="212" width="9.578125" style="4" bestFit="1" customWidth="1"/>
    <col min="213" max="213" width="9.26171875" style="4" bestFit="1" customWidth="1"/>
    <col min="214" max="214" width="9.578125" style="4" bestFit="1" customWidth="1"/>
    <col min="215" max="215" width="9.26171875" style="4" bestFit="1" customWidth="1"/>
    <col min="216" max="216" width="9.578125" style="4" bestFit="1" customWidth="1"/>
    <col min="217" max="217" width="9.26171875" style="4" bestFit="1" customWidth="1"/>
    <col min="218" max="218" width="9.578125" style="4" bestFit="1" customWidth="1"/>
    <col min="219" max="219" width="9.26171875" style="4" bestFit="1" customWidth="1"/>
    <col min="220" max="220" width="9.578125" style="4" bestFit="1" customWidth="1"/>
    <col min="221" max="221" width="9.26171875" style="4" bestFit="1" customWidth="1"/>
    <col min="222" max="222" width="9.578125" style="4" bestFit="1" customWidth="1"/>
    <col min="223" max="223" width="9.26171875" style="4" bestFit="1" customWidth="1"/>
    <col min="224" max="230" width="9.578125" style="4" bestFit="1" customWidth="1"/>
    <col min="231" max="231" width="9.68359375" style="4" bestFit="1" customWidth="1"/>
    <col min="232" max="234" width="9.578125" style="4" bestFit="1" customWidth="1"/>
    <col min="235" max="235" width="9.68359375" style="4" bestFit="1" customWidth="1"/>
    <col min="236" max="236" width="9.578125" style="4" bestFit="1" customWidth="1"/>
    <col min="237" max="237" width="9.68359375" style="4" bestFit="1" customWidth="1"/>
    <col min="238" max="238" width="9.578125" style="4" bestFit="1" customWidth="1"/>
    <col min="239" max="239" width="9.26171875" style="4" bestFit="1" customWidth="1"/>
    <col min="240" max="240" width="9.578125" style="4" bestFit="1" customWidth="1"/>
    <col min="241" max="241" width="9.26171875" style="4" bestFit="1" customWidth="1"/>
    <col min="242" max="285" width="9.578125" style="4" bestFit="1" customWidth="1"/>
    <col min="286" max="286" width="10.26171875" style="4" bestFit="1" customWidth="1"/>
    <col min="287" max="289" width="9.578125" style="4" bestFit="1" customWidth="1"/>
    <col min="290" max="290" width="10.26171875" style="4" bestFit="1" customWidth="1"/>
    <col min="291" max="291" width="9.578125" style="4" bestFit="1" customWidth="1"/>
    <col min="292" max="292" width="10.26171875" style="4" bestFit="1" customWidth="1"/>
    <col min="293" max="340" width="9.578125" style="4" bestFit="1" customWidth="1"/>
    <col min="341" max="341" width="10.26171875" style="4" bestFit="1" customWidth="1"/>
    <col min="342" max="344" width="9.578125" style="4" bestFit="1" customWidth="1"/>
    <col min="345" max="345" width="10.26171875" style="4" bestFit="1" customWidth="1"/>
    <col min="346" max="346" width="9.578125" style="4" bestFit="1" customWidth="1"/>
    <col min="347" max="347" width="10.26171875" style="4" bestFit="1" customWidth="1"/>
    <col min="348" max="381" width="9.578125" style="4" bestFit="1" customWidth="1"/>
    <col min="382" max="382" width="9.26171875" style="4" bestFit="1" customWidth="1"/>
    <col min="383" max="395" width="9.578125" style="4" bestFit="1" customWidth="1"/>
    <col min="396" max="396" width="10.26171875" style="4" bestFit="1" customWidth="1"/>
    <col min="397" max="399" width="9.578125" style="4" bestFit="1" customWidth="1"/>
    <col min="400" max="400" width="10.26171875" style="4" bestFit="1" customWidth="1"/>
    <col min="401" max="401" width="9.578125" style="4" bestFit="1" customWidth="1"/>
    <col min="402" max="402" width="10.26171875" style="4" bestFit="1" customWidth="1"/>
    <col min="403" max="412" width="9.578125" style="4" bestFit="1" customWidth="1"/>
    <col min="413" max="413" width="9.26171875" style="4" bestFit="1" customWidth="1"/>
    <col min="414" max="414" width="9.578125" style="4" bestFit="1" customWidth="1"/>
    <col min="415" max="415" width="9.26171875" style="4" bestFit="1" customWidth="1"/>
    <col min="416" max="416" width="9.578125" style="4" bestFit="1" customWidth="1"/>
    <col min="417" max="417" width="9.26171875" style="4" bestFit="1" customWidth="1"/>
    <col min="418" max="422" width="9.578125" style="4" bestFit="1" customWidth="1"/>
    <col min="423" max="423" width="9.26171875" style="4" bestFit="1" customWidth="1"/>
    <col min="424" max="428" width="9.578125" style="4" bestFit="1" customWidth="1"/>
    <col min="429" max="429" width="9.26171875" style="4" bestFit="1" customWidth="1"/>
    <col min="430" max="430" width="9.578125" style="4" bestFit="1" customWidth="1"/>
    <col min="431" max="431" width="9.26171875" style="4" bestFit="1" customWidth="1"/>
    <col min="432" max="432" width="9.578125" style="4" bestFit="1" customWidth="1"/>
    <col min="433" max="433" width="9.26171875" style="4" bestFit="1" customWidth="1"/>
    <col min="434" max="434" width="9.578125" style="4" bestFit="1" customWidth="1"/>
    <col min="435" max="435" width="9.26171875" style="4" bestFit="1" customWidth="1"/>
    <col min="436" max="436" width="9.578125" style="4" bestFit="1" customWidth="1"/>
    <col min="437" max="437" width="9.26171875" style="4" bestFit="1" customWidth="1"/>
    <col min="438" max="438" width="9.578125" style="4" bestFit="1" customWidth="1"/>
    <col min="439" max="439" width="9.26171875" style="4" bestFit="1" customWidth="1"/>
    <col min="440" max="440" width="9.578125" style="4" bestFit="1" customWidth="1"/>
    <col min="441" max="441" width="9.26171875" style="4" bestFit="1" customWidth="1"/>
    <col min="442" max="442" width="9.578125" style="4" bestFit="1" customWidth="1"/>
    <col min="443" max="443" width="9.26171875" style="4" bestFit="1" customWidth="1"/>
    <col min="444" max="450" width="9.578125" style="4" bestFit="1" customWidth="1"/>
    <col min="451" max="451" width="9.26171875" style="4" bestFit="1" customWidth="1"/>
    <col min="452" max="454" width="9.578125" style="4" bestFit="1" customWidth="1"/>
    <col min="455" max="455" width="9.26171875" style="4" bestFit="1" customWidth="1"/>
    <col min="456" max="456" width="9.578125" style="4" bestFit="1" customWidth="1"/>
    <col min="457" max="457" width="9.26171875" style="4" bestFit="1" customWidth="1"/>
    <col min="458" max="458" width="9.578125" style="4" bestFit="1" customWidth="1"/>
    <col min="459" max="459" width="9.26171875" style="4" bestFit="1" customWidth="1"/>
    <col min="460" max="460" width="9.578125" style="4" bestFit="1" customWidth="1"/>
    <col min="461" max="461" width="9.26171875" style="4" bestFit="1" customWidth="1"/>
    <col min="462" max="505" width="9.578125" style="4" bestFit="1" customWidth="1"/>
    <col min="506" max="506" width="10.26171875" style="4" bestFit="1" customWidth="1"/>
    <col min="507" max="509" width="9.578125" style="4" bestFit="1" customWidth="1"/>
    <col min="510" max="510" width="10.26171875" style="4" bestFit="1" customWidth="1"/>
    <col min="511" max="511" width="9.578125" style="4" bestFit="1" customWidth="1"/>
    <col min="512" max="512" width="10.26171875" style="4" bestFit="1" customWidth="1"/>
    <col min="513" max="560" width="9.578125" style="4" bestFit="1" customWidth="1"/>
    <col min="561" max="561" width="10.26171875" style="4" bestFit="1" customWidth="1"/>
    <col min="562" max="564" width="9.578125" style="4" bestFit="1" customWidth="1"/>
    <col min="565" max="565" width="10.26171875" style="4" bestFit="1" customWidth="1"/>
    <col min="566" max="566" width="9.578125" style="4" bestFit="1" customWidth="1"/>
    <col min="567" max="567" width="10.26171875" style="4" bestFit="1" customWidth="1"/>
    <col min="568" max="615" width="9.578125" style="4" bestFit="1" customWidth="1"/>
    <col min="616" max="616" width="10.26171875" style="4" bestFit="1" customWidth="1"/>
    <col min="617" max="619" width="9.578125" style="4" bestFit="1" customWidth="1"/>
    <col min="620" max="620" width="10.26171875" style="4" bestFit="1" customWidth="1"/>
    <col min="621" max="621" width="9.578125" style="4" bestFit="1" customWidth="1"/>
    <col min="622" max="622" width="10.26171875" style="4" bestFit="1" customWidth="1"/>
    <col min="623" max="662" width="9.578125" style="4" bestFit="1" customWidth="1"/>
    <col min="663" max="663" width="10.26171875" style="4" bestFit="1" customWidth="1"/>
    <col min="664" max="670" width="9.578125" style="4" bestFit="1" customWidth="1"/>
    <col min="671" max="671" width="10.26171875" style="4" bestFit="1" customWidth="1"/>
    <col min="672" max="674" width="9.578125" style="4" bestFit="1" customWidth="1"/>
    <col min="675" max="675" width="10.26171875" style="4" bestFit="1" customWidth="1"/>
    <col min="676" max="676" width="9.578125" style="4" bestFit="1" customWidth="1"/>
    <col min="677" max="677" width="10.26171875" style="4" bestFit="1" customWidth="1"/>
    <col min="678" max="703" width="9.578125" style="4" bestFit="1" customWidth="1"/>
    <col min="704" max="16384" width="9.15625" style="4"/>
  </cols>
  <sheetData>
    <row r="1" spans="1:703" x14ac:dyDescent="0.8">
      <c r="A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</row>
    <row r="2" spans="1:703" x14ac:dyDescent="0.8">
      <c r="A2" s="4"/>
      <c r="B2" s="3" t="s">
        <v>15</v>
      </c>
      <c r="C2" s="3" t="s">
        <v>16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</row>
    <row r="3" spans="1:703" x14ac:dyDescent="0.8">
      <c r="A3" s="4"/>
      <c r="B3" s="3" t="s">
        <v>17</v>
      </c>
      <c r="C3" s="3" t="s">
        <v>997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</row>
    <row r="4" spans="1:703" x14ac:dyDescent="0.8">
      <c r="A4" s="4"/>
      <c r="B4" s="3" t="s">
        <v>19</v>
      </c>
      <c r="C4" s="3" t="s">
        <v>20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</row>
    <row r="5" spans="1:703" x14ac:dyDescent="0.8">
      <c r="A5" s="4"/>
      <c r="B5" s="3" t="s">
        <v>21</v>
      </c>
      <c r="C5" s="3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</row>
    <row r="6" spans="1:703" x14ac:dyDescent="0.8">
      <c r="A6" s="4"/>
      <c r="B6" s="3" t="s">
        <v>22</v>
      </c>
      <c r="C6" s="3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4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4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  <c r="NC6" s="24"/>
      <c r="ND6" s="24"/>
      <c r="NE6" s="24"/>
      <c r="NF6" s="24"/>
      <c r="NG6" s="24"/>
      <c r="NH6" s="24"/>
      <c r="NI6" s="24"/>
      <c r="NJ6" s="24"/>
      <c r="NK6" s="24"/>
      <c r="NL6" s="24"/>
      <c r="NM6" s="24"/>
      <c r="NN6" s="24"/>
      <c r="NO6" s="24"/>
      <c r="NP6" s="24"/>
      <c r="NQ6" s="24"/>
      <c r="NR6" s="24"/>
      <c r="NS6" s="24"/>
      <c r="NT6" s="24"/>
      <c r="NU6" s="24"/>
      <c r="NV6" s="24"/>
      <c r="NW6" s="24"/>
      <c r="NX6" s="24"/>
      <c r="NY6" s="24"/>
      <c r="NZ6" s="24"/>
      <c r="OA6" s="24"/>
      <c r="OB6" s="24"/>
      <c r="OC6" s="24"/>
      <c r="OD6" s="24"/>
      <c r="OE6" s="24"/>
      <c r="OF6" s="24"/>
      <c r="OG6" s="24"/>
      <c r="OH6" s="24"/>
      <c r="OI6" s="24"/>
      <c r="OJ6" s="24"/>
      <c r="OK6" s="24"/>
      <c r="OL6" s="24"/>
      <c r="OM6" s="24"/>
      <c r="ON6" s="24"/>
      <c r="OO6" s="24"/>
      <c r="OP6" s="24"/>
      <c r="OQ6" s="24"/>
      <c r="OR6" s="24"/>
      <c r="OS6" s="24"/>
      <c r="OT6" s="24"/>
      <c r="OU6" s="24"/>
      <c r="OV6" s="24"/>
      <c r="OW6" s="24"/>
      <c r="OX6" s="24"/>
      <c r="OY6" s="24"/>
      <c r="OZ6" s="24"/>
      <c r="PA6" s="24"/>
      <c r="PB6" s="24"/>
      <c r="PC6" s="24"/>
      <c r="PD6" s="24"/>
      <c r="PE6" s="24"/>
      <c r="PF6" s="24"/>
      <c r="PG6" s="24"/>
      <c r="PH6" s="24"/>
      <c r="PI6" s="24"/>
      <c r="PJ6" s="24"/>
      <c r="PK6" s="24"/>
      <c r="PL6" s="24"/>
      <c r="PM6" s="24"/>
      <c r="PN6" s="24"/>
      <c r="PO6" s="24"/>
      <c r="PP6" s="24"/>
      <c r="PQ6" s="24"/>
      <c r="PR6" s="24"/>
      <c r="PS6" s="24"/>
      <c r="PT6" s="24"/>
      <c r="PU6" s="24"/>
      <c r="PV6" s="24"/>
      <c r="PW6" s="24"/>
      <c r="PX6" s="24"/>
      <c r="PY6" s="24"/>
      <c r="PZ6" s="24"/>
      <c r="QA6" s="24"/>
      <c r="QB6" s="24"/>
      <c r="QC6" s="24"/>
      <c r="QD6" s="24"/>
      <c r="QE6" s="24"/>
      <c r="QF6" s="24"/>
      <c r="QG6" s="24"/>
      <c r="QH6" s="24"/>
      <c r="QI6" s="24"/>
      <c r="QJ6" s="24"/>
      <c r="QK6" s="24"/>
      <c r="QL6" s="24"/>
      <c r="QM6" s="24"/>
      <c r="QN6" s="24"/>
      <c r="QO6" s="24"/>
      <c r="QP6" s="24"/>
      <c r="QQ6" s="24"/>
      <c r="QR6" s="24"/>
      <c r="QS6" s="24"/>
      <c r="QT6" s="24"/>
      <c r="QU6" s="24"/>
      <c r="QV6" s="24"/>
      <c r="QW6" s="24"/>
      <c r="QX6" s="24"/>
      <c r="QY6" s="24"/>
      <c r="QZ6" s="24"/>
      <c r="RA6" s="24"/>
      <c r="RB6" s="24"/>
      <c r="RC6" s="24"/>
      <c r="RD6" s="24"/>
      <c r="RE6" s="24"/>
      <c r="RF6" s="24"/>
      <c r="RG6" s="24"/>
      <c r="RH6" s="24"/>
      <c r="RI6" s="24"/>
      <c r="RJ6" s="24"/>
      <c r="RK6" s="24"/>
      <c r="RL6" s="24"/>
      <c r="RM6" s="24"/>
      <c r="RN6" s="24"/>
      <c r="RO6" s="24"/>
      <c r="RP6" s="24"/>
      <c r="RQ6" s="24"/>
      <c r="RR6" s="24"/>
      <c r="RS6" s="24"/>
      <c r="RT6" s="24"/>
      <c r="RU6" s="24"/>
      <c r="RV6" s="24"/>
      <c r="RW6" s="24"/>
      <c r="RX6" s="24"/>
      <c r="RY6" s="24"/>
      <c r="RZ6" s="24"/>
      <c r="SA6" s="24"/>
      <c r="SB6" s="24"/>
      <c r="SC6" s="24"/>
      <c r="SD6" s="24"/>
      <c r="SE6" s="24"/>
      <c r="SF6" s="24"/>
      <c r="SG6" s="24"/>
      <c r="SH6" s="24"/>
      <c r="SI6" s="24"/>
      <c r="SJ6" s="24"/>
      <c r="SK6" s="24"/>
      <c r="SL6" s="24"/>
      <c r="SM6" s="24"/>
      <c r="SN6" s="24"/>
      <c r="SO6" s="24"/>
      <c r="SP6" s="24"/>
      <c r="SQ6" s="24"/>
      <c r="SR6" s="24"/>
      <c r="SS6" s="24"/>
      <c r="ST6" s="24"/>
      <c r="SU6" s="24"/>
      <c r="SV6" s="24"/>
      <c r="SW6" s="24"/>
      <c r="SX6" s="24"/>
      <c r="SY6" s="24"/>
      <c r="SZ6" s="24"/>
      <c r="TA6" s="24"/>
      <c r="TB6" s="24"/>
      <c r="TC6" s="24"/>
      <c r="TD6" s="24"/>
      <c r="TE6" s="24"/>
      <c r="TF6" s="24"/>
      <c r="TG6" s="24"/>
      <c r="TH6" s="24"/>
      <c r="TI6" s="24"/>
      <c r="TJ6" s="24"/>
      <c r="TK6" s="24"/>
      <c r="TL6" s="24"/>
      <c r="TM6" s="24"/>
      <c r="TN6" s="24"/>
      <c r="TO6" s="24"/>
      <c r="TP6" s="24"/>
      <c r="TQ6" s="24"/>
      <c r="TR6" s="24"/>
      <c r="TS6" s="24"/>
      <c r="TT6" s="24"/>
      <c r="TU6" s="24"/>
      <c r="TV6" s="24"/>
      <c r="TW6" s="24"/>
      <c r="TX6" s="24"/>
      <c r="TY6" s="24"/>
      <c r="TZ6" s="24"/>
      <c r="UA6" s="24"/>
      <c r="UB6" s="24"/>
      <c r="UC6" s="24"/>
      <c r="UD6" s="24"/>
      <c r="UE6" s="24"/>
      <c r="UF6" s="24"/>
      <c r="UG6" s="24"/>
      <c r="UH6" s="24"/>
      <c r="UI6" s="24"/>
      <c r="UJ6" s="24"/>
      <c r="UK6" s="24"/>
      <c r="UL6" s="24"/>
      <c r="UM6" s="24"/>
      <c r="UN6" s="24"/>
      <c r="UO6" s="24"/>
      <c r="UP6" s="24"/>
      <c r="UQ6" s="24"/>
      <c r="UR6" s="24"/>
      <c r="US6" s="24"/>
      <c r="UT6" s="24"/>
      <c r="UU6" s="24"/>
      <c r="UV6" s="24"/>
      <c r="UW6" s="24"/>
      <c r="UX6" s="24"/>
      <c r="UY6" s="24"/>
      <c r="UZ6" s="24"/>
      <c r="VA6" s="24"/>
      <c r="VB6" s="24"/>
      <c r="VC6" s="24"/>
      <c r="VD6" s="24"/>
      <c r="VE6" s="24"/>
      <c r="VF6" s="24"/>
      <c r="VG6" s="24"/>
      <c r="VH6" s="24"/>
      <c r="VI6" s="24"/>
      <c r="VJ6" s="24"/>
      <c r="VK6" s="24"/>
      <c r="VL6" s="24"/>
      <c r="VM6" s="24"/>
      <c r="VN6" s="24"/>
      <c r="VO6" s="24"/>
      <c r="VP6" s="24"/>
      <c r="VQ6" s="24"/>
      <c r="VR6" s="24"/>
      <c r="VS6" s="24"/>
      <c r="VT6" s="24"/>
      <c r="VU6" s="24"/>
      <c r="VV6" s="24"/>
      <c r="VW6" s="24"/>
      <c r="VX6" s="24"/>
      <c r="VY6" s="24"/>
      <c r="VZ6" s="24"/>
      <c r="WA6" s="24"/>
      <c r="WB6" s="24"/>
      <c r="WC6" s="24"/>
      <c r="WD6" s="24"/>
      <c r="WE6" s="24"/>
      <c r="WF6" s="24"/>
      <c r="WG6" s="24"/>
      <c r="WH6" s="24"/>
      <c r="WI6" s="24"/>
      <c r="WJ6" s="24"/>
      <c r="WK6" s="24"/>
      <c r="WL6" s="24"/>
      <c r="WM6" s="24"/>
      <c r="WN6" s="24"/>
      <c r="WO6" s="24"/>
      <c r="WP6" s="24"/>
      <c r="WQ6" s="24"/>
      <c r="WR6" s="24"/>
      <c r="WS6" s="24"/>
      <c r="WT6" s="24"/>
      <c r="WU6" s="24"/>
      <c r="WV6" s="24"/>
      <c r="WW6" s="24"/>
      <c r="WX6" s="24"/>
      <c r="WY6" s="24"/>
      <c r="WZ6" s="24"/>
      <c r="XA6" s="24"/>
      <c r="XB6" s="24"/>
      <c r="XC6" s="24"/>
      <c r="XD6" s="24"/>
      <c r="XE6" s="24"/>
      <c r="XF6" s="24"/>
      <c r="XG6" s="24"/>
      <c r="XH6" s="24"/>
      <c r="XI6" s="24"/>
      <c r="XJ6" s="24"/>
      <c r="XK6" s="24"/>
      <c r="XL6" s="24"/>
      <c r="XM6" s="24"/>
      <c r="XN6" s="24"/>
      <c r="XO6" s="24"/>
      <c r="XP6" s="24"/>
      <c r="XQ6" s="24"/>
      <c r="XR6" s="24"/>
      <c r="XS6" s="24"/>
      <c r="XT6" s="24"/>
      <c r="XU6" s="24"/>
      <c r="XV6" s="24"/>
      <c r="XW6" s="24"/>
      <c r="XX6" s="24"/>
      <c r="XY6" s="24"/>
      <c r="XZ6" s="24"/>
      <c r="YA6" s="24"/>
      <c r="YB6" s="24"/>
      <c r="YC6" s="24"/>
      <c r="YD6" s="24"/>
      <c r="YE6" s="24"/>
      <c r="YF6" s="24"/>
      <c r="YG6" s="24"/>
      <c r="YH6" s="24"/>
      <c r="YI6" s="24"/>
      <c r="YJ6" s="24"/>
      <c r="YK6" s="24"/>
      <c r="YL6" s="24"/>
      <c r="YM6" s="24"/>
      <c r="YN6" s="24"/>
      <c r="YO6" s="24"/>
      <c r="YP6" s="24"/>
      <c r="YQ6" s="24"/>
      <c r="YR6" s="24"/>
      <c r="YS6" s="24"/>
      <c r="YT6" s="24"/>
      <c r="YU6" s="24"/>
      <c r="YV6" s="24"/>
      <c r="YW6" s="24"/>
      <c r="YX6" s="24"/>
      <c r="YY6" s="24"/>
      <c r="YZ6" s="24"/>
      <c r="ZA6" s="24"/>
      <c r="ZB6" s="24"/>
      <c r="ZC6" s="24"/>
      <c r="ZD6" s="24"/>
      <c r="ZE6" s="24"/>
      <c r="ZF6" s="24"/>
      <c r="ZG6" s="24"/>
      <c r="ZH6" s="24"/>
      <c r="ZI6" s="24"/>
      <c r="ZJ6" s="24"/>
      <c r="ZK6" s="24"/>
      <c r="ZL6" s="24"/>
      <c r="ZM6" s="24"/>
      <c r="ZN6" s="24"/>
      <c r="ZO6" s="24"/>
      <c r="ZP6" s="24"/>
      <c r="ZQ6" s="24"/>
      <c r="ZR6" s="24"/>
      <c r="ZS6" s="24"/>
      <c r="ZT6" s="24"/>
      <c r="ZU6" s="24"/>
      <c r="ZV6" s="24"/>
      <c r="ZW6" s="24"/>
      <c r="ZX6" s="24"/>
      <c r="ZY6" s="24"/>
      <c r="ZZ6" s="24"/>
      <c r="AAA6" s="24"/>
    </row>
    <row r="7" spans="1:703" x14ac:dyDescent="0.8">
      <c r="A7" s="4"/>
      <c r="B7" s="3" t="s">
        <v>23</v>
      </c>
      <c r="C7" s="3" t="s">
        <v>298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/>
      <c r="NH7" s="24"/>
      <c r="NI7" s="24"/>
      <c r="NJ7" s="24"/>
      <c r="NK7" s="24"/>
      <c r="NL7" s="24"/>
      <c r="NM7" s="24"/>
      <c r="NN7" s="24"/>
      <c r="NO7" s="24"/>
      <c r="NP7" s="24"/>
      <c r="NQ7" s="24"/>
      <c r="NR7" s="24"/>
      <c r="NS7" s="24"/>
      <c r="NT7" s="24"/>
      <c r="NU7" s="24"/>
      <c r="NV7" s="24"/>
      <c r="NW7" s="24"/>
      <c r="NX7" s="24"/>
      <c r="NY7" s="24"/>
      <c r="NZ7" s="24"/>
      <c r="OA7" s="24"/>
      <c r="OB7" s="24"/>
      <c r="OC7" s="24"/>
      <c r="OD7" s="24"/>
      <c r="OE7" s="24"/>
      <c r="OF7" s="24"/>
      <c r="OG7" s="24"/>
      <c r="OH7" s="24"/>
      <c r="OI7" s="24"/>
      <c r="OJ7" s="24"/>
      <c r="OK7" s="24"/>
      <c r="OL7" s="24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  <c r="QP7" s="24"/>
      <c r="QQ7" s="24"/>
      <c r="QR7" s="24"/>
      <c r="QS7" s="24"/>
      <c r="QT7" s="24"/>
      <c r="QU7" s="24"/>
      <c r="QV7" s="24"/>
      <c r="QW7" s="24"/>
      <c r="QX7" s="24"/>
      <c r="QY7" s="24"/>
      <c r="QZ7" s="24"/>
      <c r="RA7" s="24"/>
      <c r="RB7" s="24"/>
      <c r="RC7" s="24"/>
      <c r="RD7" s="24"/>
      <c r="RE7" s="24"/>
      <c r="RF7" s="24"/>
      <c r="RG7" s="24"/>
      <c r="RH7" s="24"/>
      <c r="RI7" s="24"/>
      <c r="RJ7" s="24"/>
      <c r="RK7" s="24"/>
      <c r="RL7" s="24"/>
      <c r="RM7" s="24"/>
      <c r="RN7" s="24"/>
      <c r="RO7" s="24"/>
      <c r="RP7" s="24"/>
      <c r="RQ7" s="24"/>
      <c r="RR7" s="24"/>
      <c r="RS7" s="24"/>
      <c r="RT7" s="24"/>
      <c r="RU7" s="24"/>
      <c r="RV7" s="24"/>
      <c r="RW7" s="24"/>
      <c r="RX7" s="24"/>
      <c r="RY7" s="24"/>
      <c r="RZ7" s="24"/>
      <c r="SA7" s="24"/>
      <c r="SB7" s="24"/>
      <c r="SC7" s="24"/>
      <c r="SD7" s="24"/>
      <c r="SE7" s="24"/>
      <c r="SF7" s="24"/>
      <c r="SG7" s="24"/>
      <c r="SH7" s="24"/>
      <c r="SI7" s="24"/>
      <c r="SJ7" s="24"/>
      <c r="SK7" s="24"/>
      <c r="SL7" s="24"/>
      <c r="SM7" s="24"/>
      <c r="SN7" s="24"/>
      <c r="SO7" s="24"/>
      <c r="SP7" s="24"/>
      <c r="SQ7" s="24"/>
      <c r="SR7" s="24"/>
      <c r="SS7" s="24"/>
      <c r="ST7" s="24"/>
      <c r="SU7" s="24"/>
      <c r="SV7" s="24"/>
      <c r="SW7" s="24"/>
      <c r="SX7" s="24"/>
      <c r="SY7" s="24"/>
      <c r="SZ7" s="24"/>
      <c r="TA7" s="24"/>
      <c r="TB7" s="24"/>
      <c r="TC7" s="24"/>
      <c r="TD7" s="24"/>
      <c r="TE7" s="24"/>
      <c r="TF7" s="24"/>
      <c r="TG7" s="24"/>
      <c r="TH7" s="24"/>
      <c r="TI7" s="24"/>
      <c r="TJ7" s="24"/>
      <c r="TK7" s="24"/>
      <c r="TL7" s="24"/>
      <c r="TM7" s="24"/>
      <c r="TN7" s="24"/>
      <c r="TO7" s="24"/>
      <c r="TP7" s="24"/>
      <c r="TQ7" s="24"/>
      <c r="TR7" s="24"/>
      <c r="TS7" s="24"/>
      <c r="TT7" s="24"/>
      <c r="TU7" s="24"/>
      <c r="TV7" s="24"/>
      <c r="TW7" s="24"/>
      <c r="TX7" s="24"/>
      <c r="TY7" s="24"/>
      <c r="TZ7" s="24"/>
      <c r="UA7" s="24"/>
      <c r="UB7" s="24"/>
      <c r="UC7" s="24"/>
      <c r="UD7" s="24"/>
      <c r="UE7" s="24"/>
      <c r="UF7" s="24"/>
      <c r="UG7" s="24"/>
      <c r="UH7" s="24"/>
      <c r="UI7" s="24"/>
      <c r="UJ7" s="24"/>
      <c r="UK7" s="24"/>
      <c r="UL7" s="24"/>
      <c r="UM7" s="24"/>
      <c r="UN7" s="24"/>
      <c r="UO7" s="24"/>
      <c r="UP7" s="24"/>
      <c r="UQ7" s="24"/>
      <c r="UR7" s="24"/>
      <c r="US7" s="24"/>
      <c r="UT7" s="24"/>
      <c r="UU7" s="24"/>
      <c r="UV7" s="24"/>
      <c r="UW7" s="24"/>
      <c r="UX7" s="24"/>
      <c r="UY7" s="24"/>
      <c r="UZ7" s="24"/>
      <c r="VA7" s="24"/>
      <c r="VB7" s="24"/>
      <c r="VC7" s="24"/>
      <c r="VD7" s="24"/>
      <c r="VE7" s="24"/>
      <c r="VF7" s="24"/>
      <c r="VG7" s="24"/>
      <c r="VH7" s="24"/>
      <c r="VI7" s="24"/>
      <c r="VJ7" s="24"/>
      <c r="VK7" s="24"/>
      <c r="VL7" s="24"/>
      <c r="VM7" s="24"/>
      <c r="VN7" s="24"/>
      <c r="VO7" s="24"/>
      <c r="VP7" s="24"/>
      <c r="VQ7" s="24"/>
      <c r="VR7" s="24"/>
      <c r="VS7" s="24"/>
      <c r="VT7" s="24"/>
      <c r="VU7" s="24"/>
      <c r="VV7" s="24"/>
      <c r="VW7" s="24"/>
      <c r="VX7" s="24"/>
      <c r="VY7" s="24"/>
      <c r="VZ7" s="24"/>
      <c r="WA7" s="24"/>
      <c r="WB7" s="24"/>
      <c r="WC7" s="24"/>
      <c r="WD7" s="24"/>
      <c r="WE7" s="24"/>
      <c r="WF7" s="24"/>
      <c r="WG7" s="24"/>
      <c r="WH7" s="24"/>
      <c r="WI7" s="24"/>
      <c r="WJ7" s="24"/>
      <c r="WK7" s="24"/>
      <c r="WL7" s="24"/>
      <c r="WM7" s="24"/>
      <c r="WN7" s="24"/>
      <c r="WO7" s="24"/>
      <c r="WP7" s="24"/>
      <c r="WQ7" s="24"/>
      <c r="WR7" s="24"/>
      <c r="WS7" s="24"/>
      <c r="WT7" s="24"/>
      <c r="WU7" s="24"/>
      <c r="WV7" s="24"/>
      <c r="WW7" s="24"/>
      <c r="WX7" s="24"/>
      <c r="WY7" s="24"/>
      <c r="WZ7" s="24"/>
      <c r="XA7" s="24"/>
      <c r="XB7" s="24"/>
      <c r="XC7" s="24"/>
      <c r="XD7" s="24"/>
      <c r="XE7" s="24"/>
      <c r="XF7" s="24"/>
      <c r="XG7" s="24"/>
      <c r="XH7" s="24"/>
      <c r="XI7" s="24"/>
      <c r="XJ7" s="24"/>
      <c r="XK7" s="24"/>
      <c r="XL7" s="24"/>
      <c r="XM7" s="24"/>
      <c r="XN7" s="24"/>
      <c r="XO7" s="24"/>
      <c r="XP7" s="24"/>
      <c r="XQ7" s="24"/>
      <c r="XR7" s="24"/>
      <c r="XS7" s="24"/>
      <c r="XT7" s="24"/>
      <c r="XU7" s="24"/>
      <c r="XV7" s="24"/>
      <c r="XW7" s="24"/>
      <c r="XX7" s="24"/>
      <c r="XY7" s="24"/>
      <c r="XZ7" s="24"/>
      <c r="YA7" s="24"/>
      <c r="YB7" s="24"/>
      <c r="YC7" s="24"/>
      <c r="YD7" s="24"/>
      <c r="YE7" s="24"/>
      <c r="YF7" s="24"/>
      <c r="YG7" s="24"/>
      <c r="YH7" s="24"/>
      <c r="YI7" s="24"/>
      <c r="YJ7" s="24"/>
      <c r="YK7" s="24"/>
      <c r="YL7" s="24"/>
      <c r="YM7" s="24"/>
      <c r="YN7" s="24"/>
      <c r="YO7" s="24"/>
      <c r="YP7" s="24"/>
      <c r="YQ7" s="24"/>
      <c r="YR7" s="24"/>
      <c r="YS7" s="24"/>
      <c r="YT7" s="24"/>
      <c r="YU7" s="24"/>
      <c r="YV7" s="24"/>
      <c r="YW7" s="24"/>
      <c r="YX7" s="24"/>
      <c r="YY7" s="24"/>
      <c r="YZ7" s="24"/>
      <c r="ZA7" s="24"/>
      <c r="ZB7" s="24"/>
      <c r="ZC7" s="24"/>
      <c r="ZD7" s="24"/>
      <c r="ZE7" s="24"/>
      <c r="ZF7" s="24"/>
      <c r="ZG7" s="24"/>
      <c r="ZH7" s="24"/>
      <c r="ZI7" s="24"/>
      <c r="ZJ7" s="24"/>
      <c r="ZK7" s="24"/>
      <c r="ZL7" s="24"/>
      <c r="ZM7" s="24"/>
      <c r="ZN7" s="24"/>
      <c r="ZO7" s="24"/>
      <c r="ZP7" s="24"/>
      <c r="ZQ7" s="24"/>
      <c r="ZR7" s="24"/>
      <c r="ZS7" s="24"/>
      <c r="ZT7" s="24"/>
      <c r="ZU7" s="24"/>
      <c r="ZV7" s="24"/>
      <c r="ZW7" s="24"/>
      <c r="ZX7" s="24"/>
      <c r="ZY7" s="24"/>
      <c r="ZZ7" s="24"/>
      <c r="AAA7" s="24"/>
    </row>
    <row r="8" spans="1:703" x14ac:dyDescent="0.8">
      <c r="A8" s="4"/>
      <c r="B8" s="3" t="s">
        <v>25</v>
      </c>
      <c r="C8" s="3">
        <v>50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  <c r="SE8" s="24"/>
      <c r="SF8" s="24"/>
      <c r="SG8" s="24"/>
      <c r="SH8" s="24"/>
      <c r="SI8" s="24"/>
      <c r="SJ8" s="24"/>
      <c r="SK8" s="24"/>
      <c r="SL8" s="24"/>
      <c r="SM8" s="24"/>
      <c r="SN8" s="24"/>
      <c r="SO8" s="24"/>
      <c r="SP8" s="24"/>
      <c r="SQ8" s="24"/>
      <c r="SR8" s="24"/>
      <c r="SS8" s="24"/>
      <c r="ST8" s="24"/>
      <c r="SU8" s="24"/>
      <c r="SV8" s="24"/>
      <c r="SW8" s="24"/>
      <c r="SX8" s="24"/>
      <c r="SY8" s="24"/>
      <c r="SZ8" s="24"/>
      <c r="TA8" s="24"/>
      <c r="TB8" s="24"/>
      <c r="TC8" s="24"/>
      <c r="TD8" s="24"/>
      <c r="TE8" s="24"/>
      <c r="TF8" s="24"/>
      <c r="TG8" s="24"/>
      <c r="TH8" s="24"/>
      <c r="TI8" s="24"/>
      <c r="TJ8" s="24"/>
      <c r="TK8" s="24"/>
      <c r="TL8" s="24"/>
      <c r="TM8" s="24"/>
      <c r="TN8" s="24"/>
      <c r="TO8" s="24"/>
      <c r="TP8" s="24"/>
      <c r="TQ8" s="24"/>
      <c r="TR8" s="24"/>
      <c r="TS8" s="24"/>
      <c r="TT8" s="24"/>
      <c r="TU8" s="24"/>
      <c r="TV8" s="24"/>
      <c r="TW8" s="24"/>
      <c r="TX8" s="24"/>
      <c r="TY8" s="24"/>
      <c r="TZ8" s="24"/>
      <c r="UA8" s="24"/>
      <c r="UB8" s="24"/>
      <c r="UC8" s="24"/>
      <c r="UD8" s="24"/>
      <c r="UE8" s="24"/>
      <c r="UF8" s="24"/>
      <c r="UG8" s="24"/>
      <c r="UH8" s="24"/>
      <c r="UI8" s="24"/>
      <c r="UJ8" s="24"/>
      <c r="UK8" s="24"/>
      <c r="UL8" s="24"/>
      <c r="UM8" s="24"/>
      <c r="UN8" s="24"/>
      <c r="UO8" s="24"/>
      <c r="UP8" s="24"/>
      <c r="UQ8" s="24"/>
      <c r="UR8" s="24"/>
      <c r="US8" s="24"/>
      <c r="UT8" s="24"/>
      <c r="UU8" s="24"/>
      <c r="UV8" s="24"/>
      <c r="UW8" s="24"/>
      <c r="UX8" s="24"/>
      <c r="UY8" s="24"/>
      <c r="UZ8" s="24"/>
      <c r="VA8" s="24"/>
      <c r="VB8" s="24"/>
      <c r="VC8" s="24"/>
      <c r="VD8" s="24"/>
      <c r="VE8" s="24"/>
      <c r="VF8" s="24"/>
      <c r="VG8" s="24"/>
      <c r="VH8" s="24"/>
      <c r="VI8" s="24"/>
      <c r="VJ8" s="24"/>
      <c r="VK8" s="24"/>
      <c r="VL8" s="24"/>
      <c r="VM8" s="24"/>
      <c r="VN8" s="24"/>
      <c r="VO8" s="24"/>
      <c r="VP8" s="24"/>
      <c r="VQ8" s="24"/>
      <c r="VR8" s="24"/>
      <c r="VS8" s="24"/>
      <c r="VT8" s="24"/>
      <c r="VU8" s="24"/>
      <c r="VV8" s="24"/>
      <c r="VW8" s="24"/>
      <c r="VX8" s="24"/>
      <c r="VY8" s="24"/>
      <c r="VZ8" s="24"/>
      <c r="WA8" s="24"/>
      <c r="WB8" s="24"/>
      <c r="WC8" s="24"/>
      <c r="WD8" s="24"/>
      <c r="WE8" s="24"/>
      <c r="WF8" s="24"/>
      <c r="WG8" s="24"/>
      <c r="WH8" s="24"/>
      <c r="WI8" s="24"/>
      <c r="WJ8" s="24"/>
      <c r="WK8" s="24"/>
      <c r="WL8" s="24"/>
      <c r="WM8" s="24"/>
      <c r="WN8" s="24"/>
      <c r="WO8" s="24"/>
      <c r="WP8" s="24"/>
      <c r="WQ8" s="24"/>
      <c r="WR8" s="24"/>
      <c r="WS8" s="24"/>
      <c r="WT8" s="24"/>
      <c r="WU8" s="24"/>
      <c r="WV8" s="24"/>
      <c r="WW8" s="24"/>
      <c r="WX8" s="24"/>
      <c r="WY8" s="24"/>
      <c r="WZ8" s="24"/>
      <c r="XA8" s="24"/>
      <c r="XB8" s="24"/>
      <c r="XC8" s="24"/>
      <c r="XD8" s="24"/>
      <c r="XE8" s="24"/>
      <c r="XF8" s="24"/>
      <c r="XG8" s="24"/>
      <c r="XH8" s="24"/>
      <c r="XI8" s="24"/>
      <c r="XJ8" s="24"/>
      <c r="XK8" s="24"/>
      <c r="XL8" s="24"/>
      <c r="XM8" s="24"/>
      <c r="XN8" s="24"/>
      <c r="XO8" s="24"/>
      <c r="XP8" s="24"/>
      <c r="XQ8" s="24"/>
      <c r="XR8" s="24"/>
      <c r="XS8" s="24"/>
      <c r="XT8" s="24"/>
      <c r="XU8" s="24"/>
      <c r="XV8" s="24"/>
      <c r="XW8" s="24"/>
      <c r="XX8" s="24"/>
      <c r="XY8" s="24"/>
      <c r="XZ8" s="24"/>
      <c r="YA8" s="24"/>
      <c r="YB8" s="24"/>
      <c r="YC8" s="24"/>
      <c r="YD8" s="24"/>
      <c r="YE8" s="24"/>
      <c r="YF8" s="24"/>
      <c r="YG8" s="24"/>
      <c r="YH8" s="24"/>
      <c r="YI8" s="24"/>
      <c r="YJ8" s="24"/>
      <c r="YK8" s="24"/>
      <c r="YL8" s="24"/>
      <c r="YM8" s="24"/>
      <c r="YN8" s="24"/>
      <c r="YO8" s="24"/>
      <c r="YP8" s="24"/>
      <c r="YQ8" s="24"/>
      <c r="YR8" s="24"/>
      <c r="YS8" s="24"/>
      <c r="YT8" s="24"/>
      <c r="YU8" s="24"/>
      <c r="YV8" s="24"/>
      <c r="YW8" s="24"/>
      <c r="YX8" s="24"/>
      <c r="YY8" s="24"/>
      <c r="YZ8" s="24"/>
      <c r="ZA8" s="24"/>
      <c r="ZB8" s="24"/>
      <c r="ZC8" s="24"/>
      <c r="ZD8" s="24"/>
      <c r="ZE8" s="24"/>
      <c r="ZF8" s="24"/>
      <c r="ZG8" s="24"/>
      <c r="ZH8" s="24"/>
      <c r="ZI8" s="24"/>
      <c r="ZJ8" s="24"/>
      <c r="ZK8" s="24"/>
      <c r="ZL8" s="24"/>
      <c r="ZM8" s="24"/>
      <c r="ZN8" s="24"/>
      <c r="ZO8" s="24"/>
      <c r="ZP8" s="24"/>
      <c r="ZQ8" s="24"/>
      <c r="ZR8" s="24"/>
      <c r="ZS8" s="24"/>
      <c r="ZT8" s="24"/>
      <c r="ZU8" s="24"/>
      <c r="ZV8" s="24"/>
      <c r="ZW8" s="24"/>
      <c r="ZX8" s="24"/>
      <c r="ZY8" s="24"/>
      <c r="ZZ8" s="24"/>
      <c r="AAA8" s="24"/>
    </row>
    <row r="9" spans="1:703" x14ac:dyDescent="0.8">
      <c r="A9" s="4"/>
      <c r="B9" s="3" t="s">
        <v>26</v>
      </c>
      <c r="C9" s="3">
        <v>125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</row>
    <row r="10" spans="1:703" x14ac:dyDescent="0.8">
      <c r="A10" s="4"/>
      <c r="B10" s="3" t="s">
        <v>27</v>
      </c>
      <c r="C10" s="3" t="s">
        <v>28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/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TJ10" s="24"/>
      <c r="TK10" s="24"/>
      <c r="TL10" s="24"/>
      <c r="TM10" s="24"/>
      <c r="TN10" s="24"/>
      <c r="TO10" s="24"/>
      <c r="TP10" s="24"/>
      <c r="TQ10" s="24"/>
      <c r="TR10" s="24"/>
      <c r="TS10" s="24"/>
      <c r="TT10" s="24"/>
      <c r="TU10" s="24"/>
      <c r="TV10" s="24"/>
      <c r="TW10" s="24"/>
      <c r="TX10" s="24"/>
      <c r="TY10" s="24"/>
      <c r="TZ10" s="24"/>
      <c r="UA10" s="24"/>
      <c r="UB10" s="24"/>
      <c r="UC10" s="24"/>
      <c r="UD10" s="24"/>
      <c r="UE10" s="24"/>
      <c r="UF10" s="24"/>
      <c r="UG10" s="24"/>
      <c r="UH10" s="24"/>
      <c r="UI10" s="24"/>
      <c r="UJ10" s="24"/>
      <c r="UK10" s="24"/>
      <c r="UL10" s="24"/>
      <c r="UM10" s="24"/>
      <c r="UN10" s="24"/>
      <c r="UO10" s="24"/>
      <c r="UP10" s="24"/>
      <c r="UQ10" s="24"/>
      <c r="UR10" s="24"/>
      <c r="US10" s="24"/>
      <c r="UT10" s="24"/>
      <c r="UU10" s="24"/>
      <c r="UV10" s="24"/>
      <c r="UW10" s="24"/>
      <c r="UX10" s="24"/>
      <c r="UY10" s="24"/>
      <c r="UZ10" s="24"/>
      <c r="VA10" s="24"/>
      <c r="VB10" s="24"/>
      <c r="VC10" s="24"/>
      <c r="VD10" s="24"/>
      <c r="VE10" s="24"/>
      <c r="VF10" s="24"/>
      <c r="VG10" s="24"/>
      <c r="VH10" s="24"/>
      <c r="VI10" s="24"/>
      <c r="VJ10" s="24"/>
      <c r="VK10" s="24"/>
      <c r="VL10" s="24"/>
      <c r="VM10" s="24"/>
      <c r="VN10" s="24"/>
      <c r="VO10" s="24"/>
      <c r="VP10" s="24"/>
      <c r="VQ10" s="24"/>
      <c r="VR10" s="24"/>
      <c r="VS10" s="24"/>
      <c r="VT10" s="24"/>
      <c r="VU10" s="24"/>
      <c r="VV10" s="24"/>
      <c r="VW10" s="24"/>
      <c r="VX10" s="24"/>
      <c r="VY10" s="24"/>
      <c r="VZ10" s="24"/>
      <c r="WA10" s="24"/>
      <c r="WB10" s="24"/>
      <c r="WC10" s="24"/>
      <c r="WD10" s="24"/>
      <c r="WE10" s="24"/>
      <c r="WF10" s="24"/>
      <c r="WG10" s="24"/>
      <c r="WH10" s="24"/>
      <c r="WI10" s="24"/>
      <c r="WJ10" s="24"/>
      <c r="WK10" s="24"/>
      <c r="WL10" s="24"/>
      <c r="WM10" s="24"/>
      <c r="WN10" s="24"/>
      <c r="WO10" s="24"/>
      <c r="WP10" s="24"/>
      <c r="WQ10" s="24"/>
      <c r="WR10" s="24"/>
      <c r="WS10" s="24"/>
      <c r="WT10" s="24"/>
      <c r="WU10" s="24"/>
      <c r="WV10" s="24"/>
      <c r="WW10" s="24"/>
      <c r="WX10" s="24"/>
      <c r="WY10" s="24"/>
      <c r="WZ10" s="24"/>
      <c r="XA10" s="24"/>
      <c r="XB10" s="24"/>
      <c r="XC10" s="24"/>
      <c r="XD10" s="24"/>
      <c r="XE10" s="24"/>
      <c r="XF10" s="24"/>
      <c r="XG10" s="24"/>
      <c r="XH10" s="24"/>
      <c r="XI10" s="24"/>
      <c r="XJ10" s="24"/>
      <c r="XK10" s="24"/>
      <c r="XL10" s="24"/>
      <c r="XM10" s="24"/>
      <c r="XN10" s="24"/>
      <c r="XO10" s="24"/>
      <c r="XP10" s="24"/>
      <c r="XQ10" s="24"/>
      <c r="XR10" s="24"/>
      <c r="XS10" s="24"/>
      <c r="XT10" s="24"/>
      <c r="XU10" s="24"/>
      <c r="XV10" s="24"/>
      <c r="XW10" s="24"/>
      <c r="XX10" s="24"/>
      <c r="XY10" s="24"/>
      <c r="XZ10" s="24"/>
      <c r="YA10" s="24"/>
      <c r="YB10" s="24"/>
      <c r="YC10" s="24"/>
      <c r="YD10" s="24"/>
      <c r="YE10" s="24"/>
      <c r="YF10" s="24"/>
      <c r="YG10" s="24"/>
      <c r="YH10" s="24"/>
      <c r="YI10" s="24"/>
      <c r="YJ10" s="24"/>
      <c r="YK10" s="24"/>
      <c r="YL10" s="24"/>
      <c r="YM10" s="24"/>
      <c r="YN10" s="24"/>
      <c r="YO10" s="24"/>
      <c r="YP10" s="24"/>
      <c r="YQ10" s="24"/>
      <c r="YR10" s="24"/>
      <c r="YS10" s="24"/>
      <c r="YT10" s="24"/>
      <c r="YU10" s="24"/>
      <c r="YV10" s="24"/>
      <c r="YW10" s="24"/>
      <c r="YX10" s="24"/>
      <c r="YY10" s="24"/>
      <c r="YZ10" s="24"/>
      <c r="ZA10" s="24"/>
      <c r="ZB10" s="24"/>
      <c r="ZC10" s="24"/>
      <c r="ZD10" s="24"/>
      <c r="ZE10" s="24"/>
      <c r="ZF10" s="24"/>
      <c r="ZG10" s="24"/>
      <c r="ZH10" s="24"/>
      <c r="ZI10" s="24"/>
      <c r="ZJ10" s="24"/>
      <c r="ZK10" s="24"/>
      <c r="ZL10" s="24"/>
      <c r="ZM10" s="24"/>
      <c r="ZN10" s="24"/>
      <c r="ZO10" s="24"/>
      <c r="ZP10" s="24"/>
      <c r="ZQ10" s="24"/>
      <c r="ZR10" s="24"/>
      <c r="ZS10" s="24"/>
      <c r="ZT10" s="24"/>
      <c r="ZU10" s="24"/>
      <c r="ZV10" s="24"/>
      <c r="ZW10" s="24"/>
      <c r="ZX10" s="24"/>
      <c r="ZY10" s="24"/>
      <c r="ZZ10" s="24"/>
      <c r="AAA10" s="24"/>
    </row>
    <row r="11" spans="1:703" x14ac:dyDescent="0.8">
      <c r="A11" s="4"/>
      <c r="B11" s="3" t="s">
        <v>29</v>
      </c>
      <c r="C11" s="3">
        <v>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</row>
    <row r="12" spans="1:703" x14ac:dyDescent="0.8">
      <c r="A12" s="4"/>
      <c r="B12" s="3" t="s">
        <v>30</v>
      </c>
      <c r="C12" s="3" t="s">
        <v>372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</row>
    <row r="13" spans="1:703" x14ac:dyDescent="0.8">
      <c r="A13" s="4"/>
      <c r="B13" s="3" t="s">
        <v>32</v>
      </c>
      <c r="C13" s="3" t="s">
        <v>33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</row>
    <row r="14" spans="1:703" x14ac:dyDescent="0.8">
      <c r="A14" s="4"/>
      <c r="B14" s="3" t="s">
        <v>34</v>
      </c>
      <c r="C14" s="3" t="s">
        <v>28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</row>
    <row r="15" spans="1:703" x14ac:dyDescent="0.8">
      <c r="A15" s="4"/>
      <c r="B15" s="3" t="s">
        <v>35</v>
      </c>
      <c r="C15" s="3" t="s">
        <v>36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</row>
    <row r="16" spans="1:703" x14ac:dyDescent="0.8">
      <c r="A16" s="4"/>
      <c r="B16" s="3" t="s">
        <v>37</v>
      </c>
      <c r="C16" s="3" t="s">
        <v>296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</row>
    <row r="17" spans="1:703" x14ac:dyDescent="0.8">
      <c r="A17" s="4"/>
      <c r="B17" s="3" t="s">
        <v>38</v>
      </c>
      <c r="C17" s="3" t="s">
        <v>39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  <c r="NT17" s="24"/>
      <c r="NU17" s="24"/>
      <c r="NV17" s="24"/>
      <c r="NW17" s="24"/>
      <c r="NX17" s="24"/>
      <c r="NY17" s="24"/>
      <c r="NZ17" s="24"/>
      <c r="OA17" s="24"/>
      <c r="OB17" s="24"/>
      <c r="OC17" s="24"/>
      <c r="OD17" s="24"/>
      <c r="OE17" s="24"/>
      <c r="OF17" s="24"/>
      <c r="OG17" s="24"/>
      <c r="OH17" s="24"/>
      <c r="OI17" s="24"/>
      <c r="OJ17" s="24"/>
      <c r="OK17" s="24"/>
      <c r="OL17" s="24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  <c r="QP17" s="24"/>
      <c r="QQ17" s="24"/>
      <c r="QR17" s="24"/>
      <c r="QS17" s="24"/>
      <c r="QT17" s="24"/>
      <c r="QU17" s="24"/>
      <c r="QV17" s="24"/>
      <c r="QW17" s="24"/>
      <c r="QX17" s="24"/>
      <c r="QY17" s="24"/>
      <c r="QZ17" s="24"/>
      <c r="RA17" s="24"/>
      <c r="RB17" s="24"/>
      <c r="RC17" s="24"/>
      <c r="RD17" s="24"/>
      <c r="RE17" s="24"/>
      <c r="RF17" s="24"/>
      <c r="RG17" s="24"/>
      <c r="RH17" s="24"/>
      <c r="RI17" s="24"/>
      <c r="RJ17" s="24"/>
      <c r="RK17" s="24"/>
      <c r="RL17" s="24"/>
      <c r="RM17" s="24"/>
      <c r="RN17" s="24"/>
      <c r="RO17" s="24"/>
      <c r="RP17" s="24"/>
      <c r="RQ17" s="24"/>
      <c r="RR17" s="24"/>
      <c r="RS17" s="24"/>
      <c r="RT17" s="24"/>
      <c r="RU17" s="24"/>
      <c r="RV17" s="24"/>
      <c r="RW17" s="24"/>
      <c r="RX17" s="24"/>
      <c r="RY17" s="24"/>
      <c r="RZ17" s="24"/>
      <c r="SA17" s="24"/>
      <c r="SB17" s="24"/>
      <c r="SC17" s="24"/>
      <c r="SD17" s="24"/>
      <c r="SE17" s="24"/>
      <c r="SF17" s="24"/>
      <c r="SG17" s="24"/>
      <c r="SH17" s="24"/>
      <c r="SI17" s="24"/>
      <c r="SJ17" s="24"/>
      <c r="SK17" s="24"/>
      <c r="SL17" s="24"/>
      <c r="SM17" s="24"/>
      <c r="SN17" s="24"/>
      <c r="SO17" s="24"/>
      <c r="SP17" s="24"/>
      <c r="SQ17" s="24"/>
      <c r="SR17" s="24"/>
      <c r="SS17" s="24"/>
      <c r="ST17" s="24"/>
      <c r="SU17" s="24"/>
      <c r="SV17" s="24"/>
      <c r="SW17" s="24"/>
      <c r="SX17" s="24"/>
      <c r="SY17" s="24"/>
      <c r="SZ17" s="24"/>
      <c r="TA17" s="24"/>
      <c r="TB17" s="24"/>
      <c r="TC17" s="24"/>
      <c r="TD17" s="24"/>
      <c r="TE17" s="24"/>
      <c r="TF17" s="24"/>
      <c r="TG17" s="24"/>
      <c r="TH17" s="24"/>
      <c r="TI17" s="24"/>
      <c r="TJ17" s="24"/>
      <c r="TK17" s="24"/>
      <c r="TL17" s="24"/>
      <c r="TM17" s="24"/>
      <c r="TN17" s="24"/>
      <c r="TO17" s="24"/>
      <c r="TP17" s="24"/>
      <c r="TQ17" s="24"/>
      <c r="TR17" s="24"/>
      <c r="TS17" s="24"/>
      <c r="TT17" s="24"/>
      <c r="TU17" s="24"/>
      <c r="TV17" s="24"/>
      <c r="TW17" s="24"/>
      <c r="TX17" s="24"/>
      <c r="TY17" s="24"/>
      <c r="TZ17" s="24"/>
      <c r="UA17" s="24"/>
      <c r="UB17" s="24"/>
      <c r="UC17" s="24"/>
      <c r="UD17" s="24"/>
      <c r="UE17" s="24"/>
      <c r="UF17" s="24"/>
      <c r="UG17" s="24"/>
      <c r="UH17" s="24"/>
      <c r="UI17" s="24"/>
      <c r="UJ17" s="24"/>
      <c r="UK17" s="24"/>
      <c r="UL17" s="24"/>
      <c r="UM17" s="24"/>
      <c r="UN17" s="24"/>
      <c r="UO17" s="24"/>
      <c r="UP17" s="24"/>
      <c r="UQ17" s="24"/>
      <c r="UR17" s="24"/>
      <c r="US17" s="24"/>
      <c r="UT17" s="24"/>
      <c r="UU17" s="24"/>
      <c r="UV17" s="24"/>
      <c r="UW17" s="24"/>
      <c r="UX17" s="24"/>
      <c r="UY17" s="24"/>
      <c r="UZ17" s="24"/>
      <c r="VA17" s="24"/>
      <c r="VB17" s="24"/>
      <c r="VC17" s="24"/>
      <c r="VD17" s="24"/>
      <c r="VE17" s="24"/>
      <c r="VF17" s="24"/>
      <c r="VG17" s="24"/>
      <c r="VH17" s="24"/>
      <c r="VI17" s="24"/>
      <c r="VJ17" s="24"/>
      <c r="VK17" s="24"/>
      <c r="VL17" s="24"/>
      <c r="VM17" s="24"/>
      <c r="VN17" s="24"/>
      <c r="VO17" s="24"/>
      <c r="VP17" s="24"/>
      <c r="VQ17" s="24"/>
      <c r="VR17" s="24"/>
      <c r="VS17" s="24"/>
      <c r="VT17" s="24"/>
      <c r="VU17" s="24"/>
      <c r="VV17" s="24"/>
      <c r="VW17" s="24"/>
      <c r="VX17" s="24"/>
      <c r="VY17" s="24"/>
      <c r="VZ17" s="24"/>
      <c r="WA17" s="24"/>
      <c r="WB17" s="24"/>
      <c r="WC17" s="24"/>
      <c r="WD17" s="24"/>
      <c r="WE17" s="24"/>
      <c r="WF17" s="24"/>
      <c r="WG17" s="24"/>
      <c r="WH17" s="24"/>
      <c r="WI17" s="24"/>
      <c r="WJ17" s="24"/>
      <c r="WK17" s="24"/>
      <c r="WL17" s="24"/>
      <c r="WM17" s="24"/>
      <c r="WN17" s="24"/>
      <c r="WO17" s="24"/>
      <c r="WP17" s="24"/>
      <c r="WQ17" s="24"/>
      <c r="WR17" s="24"/>
      <c r="WS17" s="24"/>
      <c r="WT17" s="24"/>
      <c r="WU17" s="24"/>
      <c r="WV17" s="24"/>
      <c r="WW17" s="24"/>
      <c r="WX17" s="24"/>
      <c r="WY17" s="24"/>
      <c r="WZ17" s="24"/>
      <c r="XA17" s="24"/>
      <c r="XB17" s="24"/>
      <c r="XC17" s="24"/>
      <c r="XD17" s="24"/>
      <c r="XE17" s="24"/>
      <c r="XF17" s="24"/>
      <c r="XG17" s="24"/>
      <c r="XH17" s="24"/>
      <c r="XI17" s="24"/>
      <c r="XJ17" s="24"/>
      <c r="XK17" s="24"/>
      <c r="XL17" s="24"/>
      <c r="XM17" s="24"/>
      <c r="XN17" s="24"/>
      <c r="XO17" s="24"/>
      <c r="XP17" s="24"/>
      <c r="XQ17" s="24"/>
      <c r="XR17" s="24"/>
      <c r="XS17" s="24"/>
      <c r="XT17" s="24"/>
      <c r="XU17" s="24"/>
      <c r="XV17" s="24"/>
      <c r="XW17" s="24"/>
      <c r="XX17" s="24"/>
      <c r="XY17" s="24"/>
      <c r="XZ17" s="24"/>
      <c r="YA17" s="24"/>
      <c r="YB17" s="24"/>
      <c r="YC17" s="24"/>
      <c r="YD17" s="24"/>
      <c r="YE17" s="24"/>
      <c r="YF17" s="24"/>
      <c r="YG17" s="24"/>
      <c r="YH17" s="24"/>
      <c r="YI17" s="24"/>
      <c r="YJ17" s="24"/>
      <c r="YK17" s="24"/>
      <c r="YL17" s="24"/>
      <c r="YM17" s="24"/>
      <c r="YN17" s="24"/>
      <c r="YO17" s="24"/>
      <c r="YP17" s="24"/>
      <c r="YQ17" s="24"/>
      <c r="YR17" s="24"/>
      <c r="YS17" s="24"/>
      <c r="YT17" s="24"/>
      <c r="YU17" s="24"/>
      <c r="YV17" s="24"/>
      <c r="YW17" s="24"/>
      <c r="YX17" s="24"/>
      <c r="YY17" s="24"/>
      <c r="YZ17" s="24"/>
      <c r="ZA17" s="24"/>
      <c r="ZB17" s="24"/>
      <c r="ZC17" s="24"/>
      <c r="ZD17" s="24"/>
      <c r="ZE17" s="24"/>
      <c r="ZF17" s="24"/>
      <c r="ZG17" s="24"/>
      <c r="ZH17" s="24"/>
      <c r="ZI17" s="24"/>
      <c r="ZJ17" s="24"/>
      <c r="ZK17" s="24"/>
      <c r="ZL17" s="24"/>
      <c r="ZM17" s="24"/>
      <c r="ZN17" s="24"/>
      <c r="ZO17" s="24"/>
      <c r="ZP17" s="24"/>
      <c r="ZQ17" s="24"/>
      <c r="ZR17" s="24"/>
      <c r="ZS17" s="24"/>
      <c r="ZT17" s="24"/>
      <c r="ZU17" s="24"/>
      <c r="ZV17" s="24"/>
      <c r="ZW17" s="24"/>
      <c r="ZX17" s="24"/>
      <c r="ZY17" s="24"/>
      <c r="ZZ17" s="24"/>
      <c r="AAA17" s="24"/>
    </row>
    <row r="18" spans="1:703" x14ac:dyDescent="0.8">
      <c r="A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/>
      <c r="SJ18" s="24"/>
      <c r="SK18" s="24"/>
      <c r="SL18" s="24"/>
      <c r="SM18" s="24"/>
      <c r="SN18" s="24"/>
      <c r="SO18" s="24"/>
      <c r="SP18" s="24"/>
      <c r="SQ18" s="24"/>
      <c r="SR18" s="24"/>
      <c r="SS18" s="24"/>
      <c r="ST18" s="24"/>
      <c r="SU18" s="24"/>
      <c r="SV18" s="24"/>
      <c r="SW18" s="24"/>
      <c r="SX18" s="24"/>
      <c r="SY18" s="24"/>
      <c r="SZ18" s="24"/>
      <c r="TA18" s="24"/>
      <c r="TB18" s="24"/>
      <c r="TC18" s="24"/>
      <c r="TD18" s="24"/>
      <c r="TE18" s="24"/>
      <c r="TF18" s="24"/>
      <c r="TG18" s="24"/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/>
      <c r="TT18" s="24"/>
      <c r="TU18" s="24"/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4"/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4"/>
      <c r="WD18" s="24"/>
      <c r="WE18" s="24"/>
      <c r="WF18" s="24"/>
      <c r="WG18" s="24"/>
      <c r="WH18" s="24"/>
      <c r="WI18" s="24"/>
      <c r="WJ18" s="24"/>
      <c r="WK18" s="24"/>
      <c r="WL18" s="24"/>
      <c r="WM18" s="24"/>
      <c r="WN18" s="24"/>
      <c r="WO18" s="24"/>
      <c r="WP18" s="24"/>
      <c r="WQ18" s="24"/>
      <c r="WR18" s="24"/>
      <c r="WS18" s="24"/>
      <c r="WT18" s="24"/>
      <c r="WU18" s="24"/>
      <c r="WV18" s="24"/>
      <c r="WW18" s="24"/>
      <c r="WX18" s="24"/>
      <c r="WY18" s="24"/>
      <c r="WZ18" s="24"/>
      <c r="XA18" s="24"/>
      <c r="XB18" s="24"/>
      <c r="XC18" s="24"/>
      <c r="XD18" s="24"/>
      <c r="XE18" s="24"/>
      <c r="XF18" s="24"/>
      <c r="XG18" s="24"/>
      <c r="XH18" s="24"/>
      <c r="XI18" s="24"/>
      <c r="XJ18" s="24"/>
      <c r="XK18" s="24"/>
      <c r="XL18" s="24"/>
      <c r="XM18" s="24"/>
      <c r="XN18" s="24"/>
      <c r="XO18" s="24"/>
      <c r="XP18" s="24"/>
      <c r="XQ18" s="24"/>
      <c r="XR18" s="24"/>
      <c r="XS18" s="24"/>
      <c r="XT18" s="24"/>
      <c r="XU18" s="24"/>
      <c r="XV18" s="24"/>
      <c r="XW18" s="24"/>
      <c r="XX18" s="24"/>
      <c r="XY18" s="24"/>
      <c r="XZ18" s="24"/>
      <c r="YA18" s="24"/>
      <c r="YB18" s="24"/>
      <c r="YC18" s="24"/>
      <c r="YD18" s="24"/>
      <c r="YE18" s="24"/>
      <c r="YF18" s="24"/>
      <c r="YG18" s="24"/>
      <c r="YH18" s="24"/>
      <c r="YI18" s="24"/>
      <c r="YJ18" s="24"/>
      <c r="YK18" s="24"/>
      <c r="YL18" s="24"/>
      <c r="YM18" s="24"/>
      <c r="YN18" s="24"/>
      <c r="YO18" s="24"/>
      <c r="YP18" s="24"/>
      <c r="YQ18" s="24"/>
      <c r="YR18" s="24"/>
      <c r="YS18" s="24"/>
      <c r="YT18" s="24"/>
      <c r="YU18" s="24"/>
      <c r="YV18" s="24"/>
      <c r="YW18" s="24"/>
      <c r="YX18" s="24"/>
      <c r="YY18" s="24"/>
      <c r="YZ18" s="24"/>
      <c r="ZA18" s="24"/>
      <c r="ZB18" s="24"/>
      <c r="ZC18" s="24"/>
      <c r="ZD18" s="24"/>
      <c r="ZE18" s="24"/>
      <c r="ZF18" s="24"/>
      <c r="ZG18" s="24"/>
      <c r="ZH18" s="24"/>
      <c r="ZI18" s="24"/>
      <c r="ZJ18" s="24"/>
      <c r="ZK18" s="24"/>
      <c r="ZL18" s="24"/>
      <c r="ZM18" s="24"/>
      <c r="ZN18" s="24"/>
      <c r="ZO18" s="24"/>
      <c r="ZP18" s="24"/>
      <c r="ZQ18" s="24"/>
      <c r="ZR18" s="24"/>
      <c r="ZS18" s="24"/>
      <c r="ZT18" s="24"/>
      <c r="ZU18" s="24"/>
      <c r="ZV18" s="24"/>
      <c r="ZW18" s="24"/>
      <c r="ZX18" s="24"/>
      <c r="ZY18" s="24"/>
      <c r="ZZ18" s="24"/>
      <c r="AAA18" s="24"/>
    </row>
    <row r="19" spans="1:703" x14ac:dyDescent="0.8">
      <c r="A19" s="4" t="s">
        <v>993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1:703" x14ac:dyDescent="0.8">
      <c r="A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703" x14ac:dyDescent="0.8">
      <c r="A21" s="4"/>
      <c r="B21" s="1"/>
      <c r="C21" s="1" t="s">
        <v>0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703" x14ac:dyDescent="0.8">
      <c r="A22" s="4"/>
      <c r="B22" s="1" t="s">
        <v>10</v>
      </c>
      <c r="C22" s="2">
        <v>22740.991855134016</v>
      </c>
      <c r="D22" s="2">
        <v>7.2105112090038064E-4</v>
      </c>
      <c r="E22" s="2">
        <v>143.44090971781475</v>
      </c>
      <c r="F22" s="2">
        <v>23.594608701374707</v>
      </c>
      <c r="G22" s="2">
        <v>27.660488038733654</v>
      </c>
      <c r="H22" s="2">
        <v>7.5733715221425718E-2</v>
      </c>
      <c r="I22" s="2">
        <v>274408.28463703929</v>
      </c>
      <c r="J22" s="2">
        <v>636264.46182945732</v>
      </c>
      <c r="K22" s="2">
        <v>280277.33581515157</v>
      </c>
      <c r="L22" s="2">
        <v>355987.12601430574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703" x14ac:dyDescent="0.8">
      <c r="A23" s="4"/>
      <c r="B23" s="1" t="s">
        <v>11</v>
      </c>
      <c r="C23" s="2">
        <v>9297.8434361219188</v>
      </c>
      <c r="D23" s="2">
        <v>5.887072472055496E-4</v>
      </c>
      <c r="E23" s="2">
        <v>76.209096786120142</v>
      </c>
      <c r="F23" s="2">
        <v>10.274930990896127</v>
      </c>
      <c r="G23" s="2">
        <v>7.5639481307469545</v>
      </c>
      <c r="H23" s="2">
        <v>4.3711686009216336E-2</v>
      </c>
      <c r="I23" s="2">
        <v>102016.27884450609</v>
      </c>
      <c r="J23" s="2">
        <v>124331.50187194243</v>
      </c>
      <c r="K23" s="2">
        <v>105256.77148106672</v>
      </c>
      <c r="L23" s="2">
        <v>19074.730390875709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1:703" x14ac:dyDescent="0.8">
      <c r="A24" s="4"/>
      <c r="B24" s="1" t="s">
        <v>12</v>
      </c>
      <c r="C24" s="2">
        <v>2652.9492874999996</v>
      </c>
      <c r="D24" s="2">
        <v>6.0664270962500003E-5</v>
      </c>
      <c r="E24" s="2">
        <v>8.9508033499999993</v>
      </c>
      <c r="F24" s="2">
        <v>0.75102914000000009</v>
      </c>
      <c r="G24" s="2">
        <v>3.27357955</v>
      </c>
      <c r="H24" s="2">
        <v>4.2871514454549355E-4</v>
      </c>
      <c r="I24" s="2">
        <v>45887.776197274994</v>
      </c>
      <c r="J24" s="2">
        <v>55748.10820027499</v>
      </c>
      <c r="K24" s="2">
        <v>50086.831197274994</v>
      </c>
      <c r="L24" s="2">
        <v>5661.2770030000001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spans="1:703" x14ac:dyDescent="0.8">
      <c r="A25" s="4"/>
      <c r="B25" s="1" t="s">
        <v>992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1:703" x14ac:dyDescent="0.8">
      <c r="A26" s="4"/>
      <c r="B26" s="1" t="s">
        <v>991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1:703" x14ac:dyDescent="0.8">
      <c r="A27" s="4"/>
      <c r="B27" s="1" t="s">
        <v>13</v>
      </c>
      <c r="C27" s="2">
        <v>8947.0840610729665</v>
      </c>
      <c r="D27" s="2">
        <v>1.2484416859575887E-4</v>
      </c>
      <c r="E27" s="2">
        <v>10.091131889235763</v>
      </c>
      <c r="F27" s="2">
        <v>10.188612854463196</v>
      </c>
      <c r="G27" s="2">
        <v>1.1175056099183922</v>
      </c>
      <c r="H27" s="2">
        <v>2.3215314432170975E-3</v>
      </c>
      <c r="I27" s="2">
        <v>32813.611769562878</v>
      </c>
      <c r="J27" s="2">
        <v>-23057.244774812316</v>
      </c>
      <c r="K27" s="2">
        <v>33962.09460873856</v>
      </c>
      <c r="L27" s="2">
        <v>-57019.339383550883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703" x14ac:dyDescent="0.8">
      <c r="A28" s="4"/>
      <c r="B28" s="1" t="s">
        <v>14</v>
      </c>
      <c r="C28" s="2">
        <v>-6011.6210767743678</v>
      </c>
      <c r="D28" s="2">
        <v>-1.9437968338067429E-4</v>
      </c>
      <c r="E28" s="2">
        <v>-31.225322553869539</v>
      </c>
      <c r="F28" s="2">
        <v>-5.1134740508880574</v>
      </c>
      <c r="G28" s="2">
        <v>-4.8975996600043343</v>
      </c>
      <c r="H28" s="2">
        <v>0.13461240859742785</v>
      </c>
      <c r="I28" s="2">
        <v>-69131.71257657127</v>
      </c>
      <c r="J28" s="2">
        <v>-96085.070462499963</v>
      </c>
      <c r="K28" s="2">
        <v>-69682.144106920096</v>
      </c>
      <c r="L28" s="2">
        <v>-26402.92635557985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1:703" x14ac:dyDescent="0.8">
      <c r="A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spans="1:703" x14ac:dyDescent="0.8">
      <c r="A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spans="1:703" x14ac:dyDescent="0.8">
      <c r="A31" s="4" t="s">
        <v>990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1:703" x14ac:dyDescent="0.8">
      <c r="A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1:57" x14ac:dyDescent="0.8">
      <c r="A33" s="4"/>
      <c r="B33" s="1"/>
      <c r="C33" s="1" t="s">
        <v>0</v>
      </c>
      <c r="D33" s="1" t="s">
        <v>1</v>
      </c>
      <c r="E33" s="1" t="s">
        <v>2</v>
      </c>
      <c r="F33" s="1" t="s">
        <v>3</v>
      </c>
      <c r="G33" s="1" t="s">
        <v>4</v>
      </c>
      <c r="H33" s="1" t="s">
        <v>5</v>
      </c>
      <c r="I33" s="1" t="s">
        <v>6</v>
      </c>
      <c r="J33" s="1" t="s">
        <v>7</v>
      </c>
      <c r="K33" s="1" t="s">
        <v>8</v>
      </c>
      <c r="L33" s="1" t="s">
        <v>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</row>
    <row r="34" spans="1:57" x14ac:dyDescent="0.8">
      <c r="A34" s="4"/>
      <c r="B34" s="1" t="s">
        <v>962</v>
      </c>
      <c r="C34" s="2">
        <v>9.5773824752521455E-2</v>
      </c>
      <c r="D34" s="2">
        <v>1.2247530593647341E-9</v>
      </c>
      <c r="E34" s="2">
        <v>1.6066468064353844E-3</v>
      </c>
      <c r="F34" s="2">
        <v>2.2676097627346529E-4</v>
      </c>
      <c r="G34" s="2">
        <v>2.9858813552841737E-5</v>
      </c>
      <c r="H34" s="2">
        <v>6.672770571486088E-7</v>
      </c>
      <c r="I34" s="2">
        <v>0.9259439401632561</v>
      </c>
      <c r="J34" s="2">
        <v>3.9679676228824907</v>
      </c>
      <c r="K34" s="2">
        <v>0.94080707154253862</v>
      </c>
      <c r="L34" s="2">
        <v>3.0244976219452679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spans="1:57" x14ac:dyDescent="0.8">
      <c r="A35" s="4"/>
      <c r="B35" s="1" t="s">
        <v>973</v>
      </c>
      <c r="C35" s="2">
        <v>0.23</v>
      </c>
      <c r="D35" s="2">
        <v>2.26E-10</v>
      </c>
      <c r="E35" s="2">
        <v>5.2599999999999998E-5</v>
      </c>
      <c r="F35" s="2">
        <v>1.6099999999999998E-5</v>
      </c>
      <c r="G35" s="2">
        <v>9.2900000000000008E-6</v>
      </c>
      <c r="H35" s="2">
        <v>7.0900000000000001E-9</v>
      </c>
      <c r="I35" s="2">
        <v>1.0900000000000001</v>
      </c>
      <c r="J35" s="2">
        <v>1.1273</v>
      </c>
      <c r="K35" s="2">
        <v>1.0900000000000001</v>
      </c>
      <c r="L35" s="2">
        <v>3.73E-2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</row>
    <row r="36" spans="1:57" x14ac:dyDescent="0.8">
      <c r="A36" s="4"/>
      <c r="B36" s="1" t="s">
        <v>976</v>
      </c>
      <c r="C36" s="2">
        <v>0.01</v>
      </c>
      <c r="D36" s="2">
        <v>1.05E-8</v>
      </c>
      <c r="E36" s="2">
        <v>5.6999999999999998E-4</v>
      </c>
      <c r="F36" s="2">
        <v>1.3899999999999999E-4</v>
      </c>
      <c r="G36" s="2">
        <v>7.9500000000000003E-4</v>
      </c>
      <c r="H36" s="2">
        <v>1.8099999999999999E-7</v>
      </c>
      <c r="I36" s="2">
        <v>0.88400000000000001</v>
      </c>
      <c r="J36" s="2">
        <v>7.2519999999999998</v>
      </c>
      <c r="K36" s="2">
        <v>0.90200000000000002</v>
      </c>
      <c r="L36" s="2">
        <v>6.35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spans="1:57" x14ac:dyDescent="0.8">
      <c r="A37" s="4"/>
      <c r="B37" s="1" t="s">
        <v>971</v>
      </c>
      <c r="C37" s="2">
        <v>0.26679661016949152</v>
      </c>
      <c r="D37" s="2">
        <v>1.4013559322033898E-9</v>
      </c>
      <c r="E37" s="2">
        <v>3.2518644067796611E-4</v>
      </c>
      <c r="F37" s="2">
        <v>7.9140677966101693E-5</v>
      </c>
      <c r="G37" s="2">
        <v>5.8659322033898309E-5</v>
      </c>
      <c r="H37" s="2">
        <v>5.7940677966101701E-8</v>
      </c>
      <c r="I37" s="2">
        <v>0.23355932203389831</v>
      </c>
      <c r="J37" s="2">
        <v>0.34045762711864413</v>
      </c>
      <c r="K37" s="2">
        <v>0.25062711864406784</v>
      </c>
      <c r="L37" s="2">
        <v>8.9830508474576284E-2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</row>
    <row r="38" spans="1:57" x14ac:dyDescent="0.8">
      <c r="A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  <row r="39" spans="1:57" x14ac:dyDescent="0.8">
      <c r="A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</row>
    <row r="40" spans="1:57" x14ac:dyDescent="0.8">
      <c r="A40" s="4" t="s">
        <v>989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</row>
    <row r="41" spans="1:57" x14ac:dyDescent="0.8">
      <c r="A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</row>
    <row r="42" spans="1:57" x14ac:dyDescent="0.8">
      <c r="A42" s="4"/>
      <c r="B42" s="1" t="s">
        <v>988</v>
      </c>
      <c r="C42" s="1" t="s">
        <v>987</v>
      </c>
      <c r="D42" s="1" t="s">
        <v>986</v>
      </c>
      <c r="E42" s="1" t="s">
        <v>985</v>
      </c>
      <c r="F42" s="1" t="s">
        <v>0</v>
      </c>
      <c r="G42" s="1" t="s">
        <v>1</v>
      </c>
      <c r="H42" s="1" t="s">
        <v>2</v>
      </c>
      <c r="I42" s="1" t="s">
        <v>3</v>
      </c>
      <c r="J42" s="1" t="s">
        <v>4</v>
      </c>
      <c r="K42" s="1" t="s">
        <v>5</v>
      </c>
      <c r="L42" s="1" t="s">
        <v>6</v>
      </c>
      <c r="M42" s="1" t="s">
        <v>7</v>
      </c>
      <c r="N42" s="1" t="s">
        <v>8</v>
      </c>
      <c r="O42" s="1" t="s">
        <v>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</row>
    <row r="43" spans="1:57" x14ac:dyDescent="0.8">
      <c r="A43" s="4"/>
      <c r="B43" s="3" t="s">
        <v>972</v>
      </c>
      <c r="C43" s="3" t="s">
        <v>962</v>
      </c>
      <c r="D43" s="3" t="s">
        <v>984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</row>
    <row r="44" spans="1:57" x14ac:dyDescent="0.8">
      <c r="A44" s="4"/>
      <c r="B44" s="3" t="s">
        <v>972</v>
      </c>
      <c r="C44" s="3" t="s">
        <v>962</v>
      </c>
      <c r="D44" s="3" t="s">
        <v>983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</row>
    <row r="45" spans="1:57" x14ac:dyDescent="0.8">
      <c r="A45" s="4"/>
      <c r="B45" s="3" t="s">
        <v>972</v>
      </c>
      <c r="C45" s="3" t="s">
        <v>962</v>
      </c>
      <c r="D45" s="3" t="s">
        <v>982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</row>
    <row r="46" spans="1:57" x14ac:dyDescent="0.8">
      <c r="A46" s="4"/>
      <c r="B46" s="3" t="s">
        <v>972</v>
      </c>
      <c r="C46" s="3" t="s">
        <v>962</v>
      </c>
      <c r="D46" s="3" t="s">
        <v>975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</row>
    <row r="47" spans="1:57" x14ac:dyDescent="0.8">
      <c r="A47" s="4"/>
      <c r="B47" s="3" t="s">
        <v>972</v>
      </c>
      <c r="C47" s="3" t="s">
        <v>962</v>
      </c>
      <c r="D47" s="3" t="s">
        <v>981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</row>
    <row r="48" spans="1:57" x14ac:dyDescent="0.8">
      <c r="A48" s="4"/>
      <c r="B48" s="3" t="s">
        <v>972</v>
      </c>
      <c r="C48" s="3" t="s">
        <v>962</v>
      </c>
      <c r="D48" s="3" t="s">
        <v>980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</row>
    <row r="49" spans="2:15" s="4" customFormat="1" x14ac:dyDescent="0.8">
      <c r="B49" s="3" t="s">
        <v>972</v>
      </c>
      <c r="C49" s="3" t="s">
        <v>962</v>
      </c>
      <c r="D49" s="3" t="s">
        <v>979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2:15" s="4" customFormat="1" x14ac:dyDescent="0.8">
      <c r="B50" s="3" t="s">
        <v>972</v>
      </c>
      <c r="C50" s="3" t="s">
        <v>962</v>
      </c>
      <c r="D50" s="3" t="s">
        <v>978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2:15" s="4" customFormat="1" x14ac:dyDescent="0.8">
      <c r="B51" s="3" t="s">
        <v>972</v>
      </c>
      <c r="C51" s="3" t="s">
        <v>962</v>
      </c>
      <c r="D51" s="3" t="s">
        <v>977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2:15" s="4" customFormat="1" x14ac:dyDescent="0.8">
      <c r="B52" s="3" t="s">
        <v>972</v>
      </c>
      <c r="C52" s="3" t="s">
        <v>973</v>
      </c>
      <c r="D52" s="3" t="s">
        <v>975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2:15" s="4" customFormat="1" x14ac:dyDescent="0.8">
      <c r="B53" s="3" t="s">
        <v>972</v>
      </c>
      <c r="C53" s="3" t="s">
        <v>976</v>
      </c>
      <c r="D53" s="3" t="s">
        <v>975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2:15" s="4" customFormat="1" x14ac:dyDescent="0.8">
      <c r="B54" s="3" t="s">
        <v>972</v>
      </c>
      <c r="C54" s="3" t="s">
        <v>973</v>
      </c>
      <c r="D54" s="3" t="s">
        <v>974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2:15" s="4" customFormat="1" x14ac:dyDescent="0.8">
      <c r="B55" s="3" t="s">
        <v>972</v>
      </c>
      <c r="C55" s="3" t="s">
        <v>962</v>
      </c>
      <c r="D55" s="3" t="s">
        <v>961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2:15" s="4" customFormat="1" x14ac:dyDescent="0.8">
      <c r="B56" s="3" t="s">
        <v>972</v>
      </c>
      <c r="C56" s="3" t="s">
        <v>973</v>
      </c>
      <c r="D56" s="3" t="s">
        <v>961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2:15" s="4" customFormat="1" x14ac:dyDescent="0.8">
      <c r="B57" s="3" t="s">
        <v>972</v>
      </c>
      <c r="C57" s="3" t="s">
        <v>971</v>
      </c>
      <c r="D57" s="3" t="s">
        <v>971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2:15" s="4" customFormat="1" x14ac:dyDescent="0.8">
      <c r="B58" s="3" t="s">
        <v>968</v>
      </c>
      <c r="C58" s="3" t="s">
        <v>962</v>
      </c>
      <c r="D58" s="3" t="s">
        <v>970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2:15" s="4" customFormat="1" x14ac:dyDescent="0.8">
      <c r="B59" s="3" t="s">
        <v>968</v>
      </c>
      <c r="C59" s="3" t="s">
        <v>962</v>
      </c>
      <c r="D59" s="3" t="s">
        <v>969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2:15" s="4" customFormat="1" x14ac:dyDescent="0.8">
      <c r="B60" s="3" t="s">
        <v>968</v>
      </c>
      <c r="C60" s="3" t="s">
        <v>962</v>
      </c>
      <c r="D60" s="3" t="s">
        <v>967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2:15" s="4" customFormat="1" x14ac:dyDescent="0.8">
      <c r="B61" s="3" t="s">
        <v>963</v>
      </c>
      <c r="C61" s="3" t="s">
        <v>962</v>
      </c>
      <c r="D61" s="3" t="s">
        <v>966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2:15" s="4" customFormat="1" x14ac:dyDescent="0.8">
      <c r="B62" s="3" t="s">
        <v>963</v>
      </c>
      <c r="C62" s="3" t="s">
        <v>962</v>
      </c>
      <c r="D62" s="3" t="s">
        <v>965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2:15" s="4" customFormat="1" x14ac:dyDescent="0.8">
      <c r="B63" s="3" t="s">
        <v>963</v>
      </c>
      <c r="C63" s="3" t="s">
        <v>962</v>
      </c>
      <c r="D63" s="3" t="s">
        <v>964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2:15" s="4" customFormat="1" x14ac:dyDescent="0.8">
      <c r="B64" s="3" t="s">
        <v>963</v>
      </c>
      <c r="C64" s="3" t="s">
        <v>962</v>
      </c>
      <c r="D64" s="3" t="s">
        <v>961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87" x14ac:dyDescent="0.8">
      <c r="A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</row>
    <row r="66" spans="1:187" x14ac:dyDescent="0.8">
      <c r="A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</row>
    <row r="67" spans="1:187" x14ac:dyDescent="0.8">
      <c r="A67" s="4" t="s">
        <v>960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</row>
    <row r="68" spans="1:187" x14ac:dyDescent="0.8">
      <c r="A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</row>
    <row r="69" spans="1:187" x14ac:dyDescent="0.8">
      <c r="A69" s="4" t="s">
        <v>40</v>
      </c>
      <c r="B69" s="4" t="s">
        <v>41</v>
      </c>
      <c r="C69" s="4" t="s">
        <v>42</v>
      </c>
      <c r="D69" s="4" t="s">
        <v>43</v>
      </c>
      <c r="E69" s="4" t="s">
        <v>44</v>
      </c>
      <c r="F69" s="4" t="s">
        <v>45</v>
      </c>
      <c r="G69" s="4" t="s">
        <v>46</v>
      </c>
      <c r="H69" s="4" t="s">
        <v>47</v>
      </c>
      <c r="I69" s="4" t="s">
        <v>48</v>
      </c>
      <c r="J69" s="4" t="s">
        <v>49</v>
      </c>
      <c r="K69" s="4" t="s">
        <v>50</v>
      </c>
      <c r="L69" s="4" t="s">
        <v>51</v>
      </c>
      <c r="M69" s="4" t="s">
        <v>52</v>
      </c>
      <c r="N69" s="4" t="s">
        <v>53</v>
      </c>
      <c r="O69" s="4" t="s">
        <v>54</v>
      </c>
      <c r="P69" s="4" t="s">
        <v>55</v>
      </c>
      <c r="Q69" s="4" t="s">
        <v>56</v>
      </c>
      <c r="R69" s="4" t="s">
        <v>57</v>
      </c>
      <c r="S69" s="4" t="s">
        <v>58</v>
      </c>
      <c r="T69" s="4" t="s">
        <v>59</v>
      </c>
      <c r="U69" s="4" t="s">
        <v>60</v>
      </c>
      <c r="V69" s="4" t="s">
        <v>61</v>
      </c>
      <c r="W69" s="4" t="s">
        <v>62</v>
      </c>
      <c r="X69" s="4" t="s">
        <v>63</v>
      </c>
      <c r="Y69" s="4" t="s">
        <v>64</v>
      </c>
      <c r="Z69" s="4" t="s">
        <v>65</v>
      </c>
      <c r="AA69" s="4" t="s">
        <v>66</v>
      </c>
      <c r="AB69" s="4" t="s">
        <v>67</v>
      </c>
      <c r="AC69" s="4" t="s">
        <v>68</v>
      </c>
      <c r="AD69" s="4" t="s">
        <v>69</v>
      </c>
      <c r="AE69" s="4" t="s">
        <v>70</v>
      </c>
      <c r="AF69" s="4" t="s">
        <v>71</v>
      </c>
      <c r="AG69" s="4" t="s">
        <v>72</v>
      </c>
      <c r="AH69" s="4" t="s">
        <v>73</v>
      </c>
      <c r="AI69" s="4" t="s">
        <v>74</v>
      </c>
      <c r="AJ69" s="4" t="s">
        <v>75</v>
      </c>
      <c r="AK69" s="4" t="s">
        <v>76</v>
      </c>
      <c r="AL69" s="4" t="s">
        <v>77</v>
      </c>
      <c r="AM69" s="4" t="s">
        <v>78</v>
      </c>
      <c r="AN69" s="4" t="s">
        <v>79</v>
      </c>
      <c r="AO69" s="4" t="s">
        <v>80</v>
      </c>
      <c r="AP69" s="4" t="s">
        <v>81</v>
      </c>
      <c r="AQ69" s="4" t="s">
        <v>82</v>
      </c>
      <c r="AR69" s="4" t="s">
        <v>83</v>
      </c>
      <c r="AS69" s="4" t="s">
        <v>84</v>
      </c>
      <c r="AT69" s="4" t="s">
        <v>85</v>
      </c>
      <c r="AU69" s="4" t="s">
        <v>86</v>
      </c>
      <c r="AV69" s="4" t="s">
        <v>87</v>
      </c>
      <c r="AW69" s="4" t="s">
        <v>88</v>
      </c>
      <c r="AX69" s="4" t="s">
        <v>89</v>
      </c>
      <c r="AY69" s="4" t="s">
        <v>90</v>
      </c>
      <c r="AZ69" s="4" t="s">
        <v>91</v>
      </c>
      <c r="BA69" s="4" t="s">
        <v>92</v>
      </c>
      <c r="BB69" s="4" t="s">
        <v>93</v>
      </c>
      <c r="BC69" s="4" t="s">
        <v>94</v>
      </c>
      <c r="BD69" s="4" t="s">
        <v>95</v>
      </c>
      <c r="BE69" s="4" t="s">
        <v>96</v>
      </c>
    </row>
    <row r="70" spans="1:187" x14ac:dyDescent="0.8">
      <c r="A70" s="32" t="s">
        <v>945</v>
      </c>
      <c r="B70" s="28" t="s">
        <v>945</v>
      </c>
      <c r="C70" s="28" t="s">
        <v>310</v>
      </c>
      <c r="D70" s="28" t="s">
        <v>311</v>
      </c>
      <c r="E70" s="31">
        <v>8197.1999999999953</v>
      </c>
      <c r="F70" s="30">
        <v>0</v>
      </c>
      <c r="G70" s="30">
        <v>0</v>
      </c>
      <c r="H70" s="29">
        <v>2212.1274593879984</v>
      </c>
      <c r="I70" s="29">
        <v>852.45297296939953</v>
      </c>
      <c r="J70" s="29">
        <v>0</v>
      </c>
      <c r="K70" s="29">
        <v>111.48191999999993</v>
      </c>
      <c r="L70" s="29">
        <v>-110.73491367245994</v>
      </c>
      <c r="M70" s="29">
        <v>1.6985860768799991E-4</v>
      </c>
      <c r="N70" s="29">
        <v>1.4128757038439993E-4</v>
      </c>
      <c r="O70" s="29">
        <v>0</v>
      </c>
      <c r="P70" s="29">
        <v>2.3689907999999987E-5</v>
      </c>
      <c r="Q70" s="29">
        <v>-8.8773159459599952E-6</v>
      </c>
      <c r="R70" s="29">
        <v>8.1276502008239948</v>
      </c>
      <c r="S70" s="29">
        <v>8.1363421100411966</v>
      </c>
      <c r="T70" s="29">
        <v>0</v>
      </c>
      <c r="U70" s="29">
        <v>0.78775091999999958</v>
      </c>
      <c r="V70" s="29">
        <v>-0.44074863903707973</v>
      </c>
      <c r="W70" s="29">
        <v>1.4906148337079992</v>
      </c>
      <c r="X70" s="29">
        <v>1.3123079416853993</v>
      </c>
      <c r="Y70" s="29">
        <v>0</v>
      </c>
      <c r="Z70" s="29">
        <v>0.20902859999999987</v>
      </c>
      <c r="AA70" s="29">
        <v>-9.0398701516859942E-2</v>
      </c>
      <c r="AB70" s="29">
        <v>0.52167605426639974</v>
      </c>
      <c r="AC70" s="29">
        <v>0.77284872271331961</v>
      </c>
      <c r="AD70" s="29">
        <v>0</v>
      </c>
      <c r="AE70" s="29">
        <v>0.12049883999999993</v>
      </c>
      <c r="AF70" s="29">
        <v>-3.5484320441987974E-2</v>
      </c>
      <c r="AG70" s="29">
        <v>2.7842019321599982E-2</v>
      </c>
      <c r="AH70" s="29">
        <v>2.3429761660799988E-3</v>
      </c>
      <c r="AI70" s="29">
        <v>0</v>
      </c>
      <c r="AJ70" s="29">
        <v>1.0328471999999994E-4</v>
      </c>
      <c r="AK70" s="29">
        <v>-1.3565854494719991E-3</v>
      </c>
      <c r="AL70" s="29">
        <v>23336.387355599985</v>
      </c>
      <c r="AM70" s="29">
        <v>12151.067367779993</v>
      </c>
      <c r="AN70" s="29">
        <v>0</v>
      </c>
      <c r="AO70" s="29">
        <v>1934.5391999999988</v>
      </c>
      <c r="AP70" s="29">
        <v>-1179.6531910019994</v>
      </c>
      <c r="AQ70" s="29">
        <v>26579.551335479988</v>
      </c>
      <c r="AR70" s="29">
        <v>12809.975886773993</v>
      </c>
      <c r="AS70" s="29">
        <v>0</v>
      </c>
      <c r="AT70" s="29">
        <v>1982.9026799999988</v>
      </c>
      <c r="AU70" s="29">
        <v>-1361.4173340965992</v>
      </c>
      <c r="AV70" s="29">
        <v>24017.391058319987</v>
      </c>
      <c r="AW70" s="29">
        <v>12513.005552915993</v>
      </c>
      <c r="AX70" s="29">
        <v>0</v>
      </c>
      <c r="AY70" s="29">
        <v>1959.1307999999988</v>
      </c>
      <c r="AZ70" s="29">
        <v>-1212.7575176243993</v>
      </c>
      <c r="BA70" s="29">
        <v>2562.1602771599983</v>
      </c>
      <c r="BB70" s="29">
        <v>296.97033385799978</v>
      </c>
      <c r="BC70" s="29">
        <v>0</v>
      </c>
      <c r="BD70" s="29">
        <v>23.771879999999985</v>
      </c>
      <c r="BE70" s="29">
        <v>-148.65981647219991</v>
      </c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</row>
    <row r="71" spans="1:187" x14ac:dyDescent="0.8">
      <c r="A71" s="32" t="s">
        <v>945</v>
      </c>
      <c r="B71" s="28" t="s">
        <v>945</v>
      </c>
      <c r="C71" s="28" t="s">
        <v>947</v>
      </c>
      <c r="D71" s="28" t="s">
        <v>946</v>
      </c>
      <c r="E71" s="31">
        <v>50</v>
      </c>
      <c r="F71" s="30">
        <v>1</v>
      </c>
      <c r="G71" s="30">
        <v>0</v>
      </c>
      <c r="H71" s="29">
        <v>810</v>
      </c>
      <c r="I71" s="29">
        <v>94.665800000000004</v>
      </c>
      <c r="J71" s="29">
        <v>1020.1657999999999</v>
      </c>
      <c r="K71" s="29">
        <v>115.49999999999999</v>
      </c>
      <c r="L71" s="29">
        <v>0</v>
      </c>
      <c r="M71" s="29">
        <v>2.0849999999999999E-6</v>
      </c>
      <c r="N71" s="29">
        <v>2.1002721625000002E-6</v>
      </c>
      <c r="O71" s="29">
        <v>4.1855184125000004E-6</v>
      </c>
      <c r="P71" s="29">
        <v>2.4625E-10</v>
      </c>
      <c r="Q71" s="29">
        <v>0</v>
      </c>
      <c r="R71" s="29">
        <v>2.145</v>
      </c>
      <c r="S71" s="29">
        <v>0.38306335000000008</v>
      </c>
      <c r="T71" s="29">
        <v>2.5578783500000002</v>
      </c>
      <c r="U71" s="29">
        <v>2.9814999999999994E-2</v>
      </c>
      <c r="V71" s="29">
        <v>0</v>
      </c>
      <c r="W71" s="29">
        <v>0.54500000000000004</v>
      </c>
      <c r="X71" s="29">
        <v>8.2683139999999988E-2</v>
      </c>
      <c r="Y71" s="29">
        <v>0.75102914000000009</v>
      </c>
      <c r="Z71" s="29">
        <v>0.123346</v>
      </c>
      <c r="AA71" s="29">
        <v>0</v>
      </c>
      <c r="AB71" s="29">
        <v>0.16800000000000001</v>
      </c>
      <c r="AC71" s="29">
        <v>3.1434549999999999E-2</v>
      </c>
      <c r="AD71" s="29">
        <v>0.22932954999999999</v>
      </c>
      <c r="AE71" s="29">
        <v>2.9895000000000001E-2</v>
      </c>
      <c r="AF71" s="29">
        <v>0</v>
      </c>
      <c r="AG71" s="29">
        <v>3.7400000000000004E-4</v>
      </c>
      <c r="AH71" s="29">
        <v>4.3198325499999996E-5</v>
      </c>
      <c r="AI71" s="29">
        <v>4.1852527550000003E-4</v>
      </c>
      <c r="AJ71" s="29">
        <v>1.3269500000000001E-6</v>
      </c>
      <c r="AK71" s="29">
        <v>0</v>
      </c>
      <c r="AL71" s="29">
        <v>8400</v>
      </c>
      <c r="AM71" s="29">
        <v>926.54</v>
      </c>
      <c r="AN71" s="29">
        <v>9416.5400000000009</v>
      </c>
      <c r="AO71" s="29">
        <v>90</v>
      </c>
      <c r="AP71" s="29">
        <v>0</v>
      </c>
      <c r="AQ71" s="29">
        <v>14301</v>
      </c>
      <c r="AR71" s="29">
        <v>1466.8371</v>
      </c>
      <c r="AS71" s="29">
        <v>15866.837100000001</v>
      </c>
      <c r="AT71" s="29">
        <v>99.000000000000014</v>
      </c>
      <c r="AU71" s="29">
        <v>0</v>
      </c>
      <c r="AV71" s="29">
        <v>9116</v>
      </c>
      <c r="AW71" s="29">
        <v>996.53499999999985</v>
      </c>
      <c r="AX71" s="29">
        <v>10206.035</v>
      </c>
      <c r="AY71" s="29">
        <v>93.5</v>
      </c>
      <c r="AZ71" s="29">
        <v>0</v>
      </c>
      <c r="BA71" s="29">
        <v>5185</v>
      </c>
      <c r="BB71" s="29">
        <v>470.3021</v>
      </c>
      <c r="BC71" s="29">
        <v>5660.8020999999999</v>
      </c>
      <c r="BD71" s="29">
        <v>5.5</v>
      </c>
      <c r="BE71" s="29">
        <v>0</v>
      </c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</row>
    <row r="72" spans="1:187" x14ac:dyDescent="0.8">
      <c r="A72" s="32" t="s">
        <v>945</v>
      </c>
      <c r="B72" s="28" t="s">
        <v>945</v>
      </c>
      <c r="C72" s="28" t="s">
        <v>511</v>
      </c>
      <c r="D72" s="28" t="s">
        <v>512</v>
      </c>
      <c r="E72" s="31">
        <v>46.375</v>
      </c>
      <c r="F72" s="30">
        <v>0</v>
      </c>
      <c r="G72" s="30">
        <v>0</v>
      </c>
      <c r="H72" s="29">
        <v>791.83912499999997</v>
      </c>
      <c r="I72" s="29">
        <v>305.55978614115674</v>
      </c>
      <c r="J72" s="29">
        <v>0</v>
      </c>
      <c r="K72" s="29">
        <v>22.686299999999999</v>
      </c>
      <c r="L72" s="29">
        <v>-36.338418758561062</v>
      </c>
      <c r="M72" s="29">
        <v>1.1125012499999999E-5</v>
      </c>
      <c r="N72" s="29">
        <v>1.0237767213582826E-5</v>
      </c>
      <c r="O72" s="29">
        <v>0</v>
      </c>
      <c r="P72" s="29">
        <v>1.9087031249999998E-6</v>
      </c>
      <c r="Q72" s="29">
        <v>-6.1851450476851869E-7</v>
      </c>
      <c r="R72" s="29">
        <v>2.0177718750000002</v>
      </c>
      <c r="S72" s="29">
        <v>0.9566499409466791</v>
      </c>
      <c r="T72" s="29">
        <v>0</v>
      </c>
      <c r="U72" s="29">
        <v>9.2163093749999994E-2</v>
      </c>
      <c r="V72" s="29">
        <v>-0.10307827819221974</v>
      </c>
      <c r="W72" s="29">
        <v>0.49517212499999996</v>
      </c>
      <c r="X72" s="29">
        <v>0.20672490655572523</v>
      </c>
      <c r="Y72" s="29">
        <v>0</v>
      </c>
      <c r="Z72" s="29">
        <v>2.3122574999999999E-2</v>
      </c>
      <c r="AA72" s="29">
        <v>-2.3603535721934434E-2</v>
      </c>
      <c r="AB72" s="29">
        <v>9.1181475000000012E-2</v>
      </c>
      <c r="AC72" s="29">
        <v>6.3927097542160652E-2</v>
      </c>
      <c r="AD72" s="29">
        <v>0</v>
      </c>
      <c r="AE72" s="29">
        <v>5.6715749999999999E-3</v>
      </c>
      <c r="AF72" s="29">
        <v>-4.8327979735357874E-3</v>
      </c>
      <c r="AG72" s="29">
        <v>3.7410581250000002E-4</v>
      </c>
      <c r="AH72" s="29">
        <v>3.5067408174560956E-4</v>
      </c>
      <c r="AI72" s="29">
        <v>0</v>
      </c>
      <c r="AJ72" s="29">
        <v>9.2817506249999999E-5</v>
      </c>
      <c r="AK72" s="29">
        <v>-1.7310515969244644E-5</v>
      </c>
      <c r="AL72" s="29">
        <v>7427.5818749999989</v>
      </c>
      <c r="AM72" s="29">
        <v>3656.2280655132436</v>
      </c>
      <c r="AN72" s="29">
        <v>0</v>
      </c>
      <c r="AO72" s="29">
        <v>328.29693749999996</v>
      </c>
      <c r="AP72" s="29">
        <v>-344.48530414960459</v>
      </c>
      <c r="AQ72" s="29">
        <v>11266.801874999999</v>
      </c>
      <c r="AR72" s="29">
        <v>4125.9128259031504</v>
      </c>
      <c r="AS72" s="29">
        <v>0</v>
      </c>
      <c r="AT72" s="29">
        <v>345.34438312499998</v>
      </c>
      <c r="AU72" s="29">
        <v>-517.82926711390462</v>
      </c>
      <c r="AV72" s="29">
        <v>5726.109375</v>
      </c>
      <c r="AW72" s="29">
        <v>3185.0101712491646</v>
      </c>
      <c r="AX72" s="29">
        <v>0</v>
      </c>
      <c r="AY72" s="29">
        <v>341.38518749999997</v>
      </c>
      <c r="AZ72" s="29">
        <v>-268.29931517872876</v>
      </c>
      <c r="BA72" s="29">
        <v>5540.6925000000001</v>
      </c>
      <c r="BB72" s="29">
        <v>940.90265465398568</v>
      </c>
      <c r="BC72" s="29">
        <v>0</v>
      </c>
      <c r="BD72" s="29">
        <v>3.9591956249999996</v>
      </c>
      <c r="BE72" s="29">
        <v>-249.5299519351758</v>
      </c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</row>
    <row r="73" spans="1:187" x14ac:dyDescent="0.8">
      <c r="A73" s="32" t="s">
        <v>945</v>
      </c>
      <c r="B73" s="28" t="s">
        <v>945</v>
      </c>
      <c r="C73" s="28" t="s">
        <v>162</v>
      </c>
      <c r="D73" s="28" t="s">
        <v>163</v>
      </c>
      <c r="E73" s="31">
        <v>612.50000000000045</v>
      </c>
      <c r="F73" s="30">
        <v>0</v>
      </c>
      <c r="G73" s="30">
        <v>0</v>
      </c>
      <c r="H73" s="29">
        <v>747.25000000000057</v>
      </c>
      <c r="I73" s="29">
        <v>64.741250000000051</v>
      </c>
      <c r="J73" s="29">
        <v>0</v>
      </c>
      <c r="K73" s="29">
        <v>5.3655000000000044</v>
      </c>
      <c r="L73" s="29">
        <v>0</v>
      </c>
      <c r="M73" s="29">
        <v>5.9290000000000051E-5</v>
      </c>
      <c r="N73" s="29">
        <v>1.0392900000000009E-5</v>
      </c>
      <c r="O73" s="29">
        <v>0</v>
      </c>
      <c r="P73" s="29">
        <v>1.4822500000000011E-6</v>
      </c>
      <c r="Q73" s="29">
        <v>0</v>
      </c>
      <c r="R73" s="29">
        <v>7.1662500000000051</v>
      </c>
      <c r="S73" s="29">
        <v>0.94141250000000065</v>
      </c>
      <c r="T73" s="29">
        <v>0</v>
      </c>
      <c r="U73" s="29">
        <v>3.4116250000000022E-2</v>
      </c>
      <c r="V73" s="29">
        <v>0</v>
      </c>
      <c r="W73" s="29">
        <v>0.79012500000000052</v>
      </c>
      <c r="X73" s="29">
        <v>0.12121375000000008</v>
      </c>
      <c r="Y73" s="29">
        <v>0</v>
      </c>
      <c r="Z73" s="29">
        <v>9.0037500000000065E-3</v>
      </c>
      <c r="AA73" s="29">
        <v>0</v>
      </c>
      <c r="AB73" s="29">
        <v>0.42507500000000031</v>
      </c>
      <c r="AC73" s="29">
        <v>4.2507500000000028E-3</v>
      </c>
      <c r="AD73" s="29">
        <v>0</v>
      </c>
      <c r="AE73" s="29">
        <v>5.0960000000000042E-3</v>
      </c>
      <c r="AF73" s="29">
        <v>0</v>
      </c>
      <c r="AG73" s="29">
        <v>3.0870000000000025E-3</v>
      </c>
      <c r="AH73" s="29">
        <v>7.3990000000000056E-5</v>
      </c>
      <c r="AI73" s="29">
        <v>0</v>
      </c>
      <c r="AJ73" s="29">
        <v>1.1208750000000007E-5</v>
      </c>
      <c r="AK73" s="29">
        <v>0</v>
      </c>
      <c r="AL73" s="29">
        <v>8268.7500000000055</v>
      </c>
      <c r="AM73" s="29">
        <v>903.43750000000068</v>
      </c>
      <c r="AN73" s="29">
        <v>0</v>
      </c>
      <c r="AO73" s="29">
        <v>124.33750000000011</v>
      </c>
      <c r="AP73" s="29">
        <v>0</v>
      </c>
      <c r="AQ73" s="29">
        <v>8953.5250000000069</v>
      </c>
      <c r="AR73" s="29">
        <v>950.71025000000066</v>
      </c>
      <c r="AS73" s="29">
        <v>0</v>
      </c>
      <c r="AT73" s="29">
        <v>129.64787500000008</v>
      </c>
      <c r="AU73" s="29">
        <v>0</v>
      </c>
      <c r="AV73" s="29">
        <v>8513.7500000000073</v>
      </c>
      <c r="AW73" s="29">
        <v>930.38750000000061</v>
      </c>
      <c r="AX73" s="29">
        <v>0</v>
      </c>
      <c r="AY73" s="29">
        <v>126.17500000000008</v>
      </c>
      <c r="AZ73" s="29">
        <v>0</v>
      </c>
      <c r="BA73" s="29">
        <v>439.77500000000032</v>
      </c>
      <c r="BB73" s="29">
        <v>20.322750000000017</v>
      </c>
      <c r="BC73" s="29">
        <v>0</v>
      </c>
      <c r="BD73" s="29">
        <v>3.4728750000000024</v>
      </c>
      <c r="BE73" s="29">
        <v>0</v>
      </c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</row>
    <row r="74" spans="1:187" x14ac:dyDescent="0.8">
      <c r="A74" s="32" t="s">
        <v>945</v>
      </c>
      <c r="B74" s="28" t="s">
        <v>945</v>
      </c>
      <c r="C74" s="28" t="s">
        <v>124</v>
      </c>
      <c r="D74" s="28" t="s">
        <v>125</v>
      </c>
      <c r="E74" s="31">
        <v>117.03375000000008</v>
      </c>
      <c r="F74" s="30">
        <v>0</v>
      </c>
      <c r="G74" s="30">
        <v>0</v>
      </c>
      <c r="H74" s="29">
        <v>112.35240000000007</v>
      </c>
      <c r="I74" s="29">
        <v>17.135496506250011</v>
      </c>
      <c r="J74" s="29">
        <v>0</v>
      </c>
      <c r="K74" s="29">
        <v>0.97372080000000061</v>
      </c>
      <c r="L74" s="29">
        <v>-5.6176200000000041</v>
      </c>
      <c r="M74" s="29">
        <v>1.8725400000000013E-11</v>
      </c>
      <c r="N74" s="29">
        <v>5.3569156185000034E-8</v>
      </c>
      <c r="O74" s="29">
        <v>0</v>
      </c>
      <c r="P74" s="29">
        <v>2.691776250000002E-7</v>
      </c>
      <c r="Q74" s="29">
        <v>-9.3627000000000082E-13</v>
      </c>
      <c r="R74" s="29">
        <v>0.47281635000000038</v>
      </c>
      <c r="S74" s="29">
        <v>7.2105488161875037E-2</v>
      </c>
      <c r="T74" s="29">
        <v>0</v>
      </c>
      <c r="U74" s="29">
        <v>6.191085375000004E-3</v>
      </c>
      <c r="V74" s="29">
        <v>-2.3640817500000022E-2</v>
      </c>
      <c r="W74" s="29">
        <v>9.8191316250000077E-2</v>
      </c>
      <c r="X74" s="29">
        <v>1.4992491510000011E-2</v>
      </c>
      <c r="Y74" s="29">
        <v>0</v>
      </c>
      <c r="Z74" s="29">
        <v>1.6384725000000012E-3</v>
      </c>
      <c r="AA74" s="29">
        <v>-4.9095658125000042E-3</v>
      </c>
      <c r="AB74" s="29">
        <v>3.8855205000000025E-2</v>
      </c>
      <c r="AC74" s="29">
        <v>5.9592356645625033E-3</v>
      </c>
      <c r="AD74" s="29">
        <v>0</v>
      </c>
      <c r="AE74" s="29">
        <v>9.2456662500000068E-4</v>
      </c>
      <c r="AF74" s="29">
        <v>-1.9427602500000014E-3</v>
      </c>
      <c r="AG74" s="29">
        <v>4.0259610000000031E-5</v>
      </c>
      <c r="AH74" s="29">
        <v>6.6674712543750046E-6</v>
      </c>
      <c r="AI74" s="29">
        <v>0</v>
      </c>
      <c r="AJ74" s="29">
        <v>2.0363872500000015E-6</v>
      </c>
      <c r="AK74" s="29">
        <v>-2.0129805000000017E-6</v>
      </c>
      <c r="AL74" s="29">
        <v>1696.9893750000012</v>
      </c>
      <c r="AM74" s="29">
        <v>259.00329594375017</v>
      </c>
      <c r="AN74" s="29">
        <v>0</v>
      </c>
      <c r="AO74" s="29">
        <v>22.587513750000017</v>
      </c>
      <c r="AP74" s="29">
        <v>-84.849468750000071</v>
      </c>
      <c r="AQ74" s="29">
        <v>2802.9583125000017</v>
      </c>
      <c r="AR74" s="29">
        <v>425.04560755200026</v>
      </c>
      <c r="AS74" s="29">
        <v>0</v>
      </c>
      <c r="AT74" s="29">
        <v>23.569426912500017</v>
      </c>
      <c r="AU74" s="29">
        <v>-140.14791562500011</v>
      </c>
      <c r="AV74" s="29">
        <v>1720.3961250000011</v>
      </c>
      <c r="AW74" s="29">
        <v>262.59506173125015</v>
      </c>
      <c r="AX74" s="29">
        <v>0</v>
      </c>
      <c r="AY74" s="29">
        <v>22.938615000000016</v>
      </c>
      <c r="AZ74" s="29">
        <v>-86.019806250000059</v>
      </c>
      <c r="BA74" s="29">
        <v>1082.5621875000008</v>
      </c>
      <c r="BB74" s="29">
        <v>162.45054582075011</v>
      </c>
      <c r="BC74" s="29">
        <v>0</v>
      </c>
      <c r="BD74" s="29">
        <v>0.63081191250000046</v>
      </c>
      <c r="BE74" s="29">
        <v>-54.128109375000044</v>
      </c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28"/>
      <c r="GD74" s="28"/>
      <c r="GE74" s="28"/>
    </row>
    <row r="75" spans="1:187" x14ac:dyDescent="0.8">
      <c r="A75" s="32" t="s">
        <v>945</v>
      </c>
      <c r="B75" s="28" t="s">
        <v>945</v>
      </c>
      <c r="C75" s="28" t="s">
        <v>332</v>
      </c>
      <c r="D75" s="28" t="s">
        <v>333</v>
      </c>
      <c r="E75" s="31">
        <v>49.294285714285721</v>
      </c>
      <c r="F75" s="30">
        <v>0</v>
      </c>
      <c r="G75" s="30">
        <v>0</v>
      </c>
      <c r="H75" s="29">
        <v>47.322514285714291</v>
      </c>
      <c r="I75" s="29">
        <v>7.2174228428571432</v>
      </c>
      <c r="J75" s="29">
        <v>0</v>
      </c>
      <c r="K75" s="29">
        <v>0.41012845714285717</v>
      </c>
      <c r="L75" s="29">
        <v>-2.3661257142857148</v>
      </c>
      <c r="M75" s="29">
        <v>7.8870857142857153E-12</v>
      </c>
      <c r="N75" s="29">
        <v>2.2563177634285715E-8</v>
      </c>
      <c r="O75" s="29">
        <v>0</v>
      </c>
      <c r="P75" s="29">
        <v>1.1337685714285716E-7</v>
      </c>
      <c r="Q75" s="29">
        <v>-3.9435428571428582E-13</v>
      </c>
      <c r="R75" s="29">
        <v>0.19914891428571432</v>
      </c>
      <c r="S75" s="29">
        <v>3.0370628430000001E-2</v>
      </c>
      <c r="T75" s="29">
        <v>0</v>
      </c>
      <c r="U75" s="29">
        <v>2.6076677142857145E-3</v>
      </c>
      <c r="V75" s="29">
        <v>-9.9574457142857179E-3</v>
      </c>
      <c r="W75" s="29">
        <v>4.1357905714285721E-2</v>
      </c>
      <c r="X75" s="29">
        <v>6.3147951771428583E-3</v>
      </c>
      <c r="Y75" s="29">
        <v>0</v>
      </c>
      <c r="Z75" s="29">
        <v>6.9012000000000012E-4</v>
      </c>
      <c r="AA75" s="29">
        <v>-2.0678952857142861E-3</v>
      </c>
      <c r="AB75" s="29">
        <v>1.6365702857142859E-2</v>
      </c>
      <c r="AC75" s="29">
        <v>2.5100132695714287E-3</v>
      </c>
      <c r="AD75" s="29">
        <v>0</v>
      </c>
      <c r="AE75" s="29">
        <v>3.8942485714285721E-4</v>
      </c>
      <c r="AF75" s="29">
        <v>-8.1828514285714297E-4</v>
      </c>
      <c r="AG75" s="29">
        <v>1.695723428571429E-5</v>
      </c>
      <c r="AH75" s="29">
        <v>2.8083201042857147E-6</v>
      </c>
      <c r="AI75" s="29">
        <v>0</v>
      </c>
      <c r="AJ75" s="29">
        <v>8.5772057142857161E-7</v>
      </c>
      <c r="AK75" s="29">
        <v>-8.4786171428571448E-7</v>
      </c>
      <c r="AL75" s="29">
        <v>714.76714285714297</v>
      </c>
      <c r="AM75" s="29">
        <v>109.09145841428573</v>
      </c>
      <c r="AN75" s="29">
        <v>0</v>
      </c>
      <c r="AO75" s="29">
        <v>9.5137971428571451</v>
      </c>
      <c r="AP75" s="29">
        <v>-35.738357142857154</v>
      </c>
      <c r="AQ75" s="29">
        <v>1180.5981428571429</v>
      </c>
      <c r="AR75" s="29">
        <v>179.02801217828573</v>
      </c>
      <c r="AS75" s="29">
        <v>0</v>
      </c>
      <c r="AT75" s="29">
        <v>9.9273762000000012</v>
      </c>
      <c r="AU75" s="29">
        <v>-59.029907142857148</v>
      </c>
      <c r="AV75" s="29">
        <v>724.62600000000009</v>
      </c>
      <c r="AW75" s="29">
        <v>110.60430004285715</v>
      </c>
      <c r="AX75" s="29">
        <v>0</v>
      </c>
      <c r="AY75" s="29">
        <v>9.6616800000000023</v>
      </c>
      <c r="AZ75" s="29">
        <v>-36.231300000000005</v>
      </c>
      <c r="BA75" s="29">
        <v>455.9721428571429</v>
      </c>
      <c r="BB75" s="29">
        <v>68.423712135428573</v>
      </c>
      <c r="BC75" s="29">
        <v>0</v>
      </c>
      <c r="BD75" s="29">
        <v>0.26569620000000005</v>
      </c>
      <c r="BE75" s="29">
        <v>-22.798607142857147</v>
      </c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</row>
    <row r="76" spans="1:187" x14ac:dyDescent="0.8">
      <c r="A76" s="32" t="s">
        <v>945</v>
      </c>
      <c r="B76" s="28" t="s">
        <v>945</v>
      </c>
      <c r="C76" s="28" t="s">
        <v>955</v>
      </c>
      <c r="D76" s="28" t="s">
        <v>954</v>
      </c>
      <c r="E76" s="31">
        <v>472.80000000000007</v>
      </c>
      <c r="F76" s="30">
        <v>0</v>
      </c>
      <c r="G76" s="30">
        <v>0</v>
      </c>
      <c r="H76" s="29">
        <v>851.04000000000019</v>
      </c>
      <c r="I76" s="29">
        <v>182.97360000000003</v>
      </c>
      <c r="J76" s="29">
        <v>0</v>
      </c>
      <c r="K76" s="29">
        <v>37.114800000000002</v>
      </c>
      <c r="L76" s="29">
        <v>-42.552000000000014</v>
      </c>
      <c r="M76" s="29">
        <v>1.2812880000000003E-5</v>
      </c>
      <c r="N76" s="29">
        <v>1.0574172000000001E-5</v>
      </c>
      <c r="O76" s="29">
        <v>0</v>
      </c>
      <c r="P76" s="29">
        <v>1.5318720000000002E-6</v>
      </c>
      <c r="Q76" s="29">
        <v>-6.4064400000000021E-7</v>
      </c>
      <c r="R76" s="29">
        <v>3.3710640000000005</v>
      </c>
      <c r="S76" s="29">
        <v>1.2715956000000002</v>
      </c>
      <c r="T76" s="29">
        <v>0</v>
      </c>
      <c r="U76" s="29">
        <v>5.153520000000001E-2</v>
      </c>
      <c r="V76" s="29">
        <v>-0.16855320000000004</v>
      </c>
      <c r="W76" s="29">
        <v>0.98342400000000008</v>
      </c>
      <c r="X76" s="29">
        <v>1.1971296000000002</v>
      </c>
      <c r="Y76" s="29">
        <v>0</v>
      </c>
      <c r="Z76" s="29">
        <v>6.0518400000000012</v>
      </c>
      <c r="AA76" s="29">
        <v>-4.9171200000000005E-2</v>
      </c>
      <c r="AB76" s="29">
        <v>0.95505600000000013</v>
      </c>
      <c r="AC76" s="29">
        <v>0.20377680000000001</v>
      </c>
      <c r="AD76" s="29">
        <v>0</v>
      </c>
      <c r="AE76" s="29">
        <v>1.1867280000000003E-2</v>
      </c>
      <c r="AF76" s="29">
        <v>-4.7752800000000012E-2</v>
      </c>
      <c r="AG76" s="29">
        <v>2.5578480000000002E-3</v>
      </c>
      <c r="AH76" s="29">
        <v>4.2320328000000005E-4</v>
      </c>
      <c r="AI76" s="29">
        <v>0</v>
      </c>
      <c r="AJ76" s="29">
        <v>1.3096560000000002E-5</v>
      </c>
      <c r="AK76" s="29">
        <v>-1.278924E-4</v>
      </c>
      <c r="AL76" s="29">
        <v>25625.760000000006</v>
      </c>
      <c r="AM76" s="29">
        <v>4571.9760000000015</v>
      </c>
      <c r="AN76" s="29">
        <v>0</v>
      </c>
      <c r="AO76" s="29">
        <v>139.476</v>
      </c>
      <c r="AP76" s="29">
        <v>-1281.2880000000005</v>
      </c>
      <c r="AQ76" s="29">
        <v>28490.928000000007</v>
      </c>
      <c r="AR76" s="29">
        <v>5040.0480000000007</v>
      </c>
      <c r="AS76" s="29">
        <v>0</v>
      </c>
      <c r="AT76" s="29">
        <v>149.07384000000002</v>
      </c>
      <c r="AU76" s="29">
        <v>-1424.5464000000004</v>
      </c>
      <c r="AV76" s="29">
        <v>27516.960000000006</v>
      </c>
      <c r="AW76" s="29">
        <v>4879.2960000000012</v>
      </c>
      <c r="AX76" s="29">
        <v>0</v>
      </c>
      <c r="AY76" s="29">
        <v>144.20400000000001</v>
      </c>
      <c r="AZ76" s="29">
        <v>-1375.8480000000002</v>
      </c>
      <c r="BA76" s="29">
        <v>973.96800000000019</v>
      </c>
      <c r="BB76" s="29">
        <v>160.75200000000001</v>
      </c>
      <c r="BC76" s="29">
        <v>0</v>
      </c>
      <c r="BD76" s="29">
        <v>4.8698400000000008</v>
      </c>
      <c r="BE76" s="29">
        <v>-48.698400000000014</v>
      </c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  <c r="FS76" s="28"/>
      <c r="FT76" s="28"/>
      <c r="FU76" s="28"/>
      <c r="FV76" s="28"/>
      <c r="FW76" s="28"/>
      <c r="FX76" s="28"/>
      <c r="FY76" s="28"/>
      <c r="FZ76" s="28"/>
      <c r="GA76" s="28"/>
      <c r="GB76" s="28"/>
      <c r="GC76" s="28"/>
      <c r="GD76" s="28"/>
      <c r="GE76" s="28"/>
    </row>
    <row r="77" spans="1:187" x14ac:dyDescent="0.8">
      <c r="A77" s="33" t="s">
        <v>945</v>
      </c>
      <c r="B77" s="28" t="s">
        <v>945</v>
      </c>
      <c r="C77" s="28" t="s">
        <v>104</v>
      </c>
      <c r="D77" s="28" t="s">
        <v>105</v>
      </c>
      <c r="E77" s="31">
        <v>102.75250000000001</v>
      </c>
      <c r="F77" s="30">
        <v>0</v>
      </c>
      <c r="G77" s="30">
        <v>0</v>
      </c>
      <c r="H77" s="29">
        <v>264.07392500000003</v>
      </c>
      <c r="I77" s="29">
        <v>42.539535000000001</v>
      </c>
      <c r="J77" s="29">
        <v>0</v>
      </c>
      <c r="K77" s="29">
        <v>11.816537500000003</v>
      </c>
      <c r="L77" s="29">
        <v>0</v>
      </c>
      <c r="M77" s="29">
        <v>5.8260667500000007E-6</v>
      </c>
      <c r="N77" s="29">
        <v>3.0620245000000004E-6</v>
      </c>
      <c r="O77" s="29">
        <v>0</v>
      </c>
      <c r="P77" s="29">
        <v>3.4833097500000004E-7</v>
      </c>
      <c r="Q77" s="29">
        <v>0</v>
      </c>
      <c r="R77" s="29">
        <v>1.1508280000000002</v>
      </c>
      <c r="S77" s="29">
        <v>0.40278980000000003</v>
      </c>
      <c r="T77" s="29">
        <v>0</v>
      </c>
      <c r="U77" s="29">
        <v>1.4899112500000002E-2</v>
      </c>
      <c r="V77" s="29">
        <v>0</v>
      </c>
      <c r="W77" s="29">
        <v>0.32675295000000004</v>
      </c>
      <c r="X77" s="29">
        <v>0.25790877500000003</v>
      </c>
      <c r="Y77" s="29">
        <v>0</v>
      </c>
      <c r="Z77" s="29">
        <v>1.9214717500000003</v>
      </c>
      <c r="AA77" s="29">
        <v>0</v>
      </c>
      <c r="AB77" s="29">
        <v>0.27434917500000006</v>
      </c>
      <c r="AC77" s="29">
        <v>4.7779912500000007E-2</v>
      </c>
      <c r="AD77" s="29">
        <v>0</v>
      </c>
      <c r="AE77" s="29">
        <v>3.3291810000000005E-3</v>
      </c>
      <c r="AF77" s="29">
        <v>0</v>
      </c>
      <c r="AG77" s="29">
        <v>1.1611032500000001E-4</v>
      </c>
      <c r="AH77" s="29">
        <v>1.7159667500000002E-5</v>
      </c>
      <c r="AI77" s="29">
        <v>0</v>
      </c>
      <c r="AJ77" s="29">
        <v>2.9592720000000003E-6</v>
      </c>
      <c r="AK77" s="29">
        <v>0</v>
      </c>
      <c r="AL77" s="29">
        <v>7809.1900000000005</v>
      </c>
      <c r="AM77" s="29">
        <v>991.56162500000016</v>
      </c>
      <c r="AN77" s="29">
        <v>0</v>
      </c>
      <c r="AO77" s="29">
        <v>31.442265000000003</v>
      </c>
      <c r="AP77" s="29">
        <v>0</v>
      </c>
      <c r="AQ77" s="29">
        <v>8874.7334250000004</v>
      </c>
      <c r="AR77" s="29">
        <v>1111.8848025000002</v>
      </c>
      <c r="AS77" s="29">
        <v>0</v>
      </c>
      <c r="AT77" s="29">
        <v>33.528140749999999</v>
      </c>
      <c r="AU77" s="29">
        <v>0</v>
      </c>
      <c r="AV77" s="29">
        <v>8487.3564999999999</v>
      </c>
      <c r="AW77" s="29">
        <v>1068.6260000000002</v>
      </c>
      <c r="AX77" s="29">
        <v>0</v>
      </c>
      <c r="AY77" s="29">
        <v>32.469790000000003</v>
      </c>
      <c r="AZ77" s="29">
        <v>0</v>
      </c>
      <c r="BA77" s="29">
        <v>387.37692500000003</v>
      </c>
      <c r="BB77" s="29">
        <v>43.258802500000002</v>
      </c>
      <c r="BC77" s="29">
        <v>0</v>
      </c>
      <c r="BD77" s="29">
        <v>1.0583507500000002</v>
      </c>
      <c r="BE77" s="29">
        <v>0</v>
      </c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  <c r="FS77" s="28"/>
      <c r="FT77" s="28"/>
      <c r="FU77" s="28"/>
      <c r="FV77" s="28"/>
      <c r="FW77" s="28"/>
      <c r="FX77" s="28"/>
      <c r="FY77" s="28"/>
      <c r="FZ77" s="28"/>
      <c r="GA77" s="28"/>
      <c r="GB77" s="28"/>
      <c r="GC77" s="28"/>
      <c r="GD77" s="28"/>
      <c r="GE77" s="28"/>
    </row>
    <row r="78" spans="1:187" x14ac:dyDescent="0.8">
      <c r="A78" s="32" t="s">
        <v>945</v>
      </c>
      <c r="B78" s="28" t="s">
        <v>945</v>
      </c>
      <c r="C78" s="28" t="s">
        <v>101</v>
      </c>
      <c r="D78" s="28" t="s">
        <v>102</v>
      </c>
      <c r="E78" s="31">
        <v>46.375</v>
      </c>
      <c r="F78" s="30">
        <v>0</v>
      </c>
      <c r="G78" s="30">
        <v>6</v>
      </c>
      <c r="H78" s="29">
        <v>19.802125</v>
      </c>
      <c r="I78" s="29">
        <v>5.0711062499999997</v>
      </c>
      <c r="J78" s="29">
        <v>149.23938749999999</v>
      </c>
      <c r="K78" s="29">
        <v>0.55557249999999991</v>
      </c>
      <c r="L78" s="29">
        <v>0</v>
      </c>
      <c r="M78" s="29">
        <v>8.1619999999999991E-7</v>
      </c>
      <c r="N78" s="29">
        <v>4.4176825E-8</v>
      </c>
      <c r="O78" s="29">
        <v>5.1622609499999997E-6</v>
      </c>
      <c r="P78" s="29">
        <v>2.0033999999999999E-8</v>
      </c>
      <c r="Q78" s="29">
        <v>0</v>
      </c>
      <c r="R78" s="29">
        <v>9.2749999999999999E-2</v>
      </c>
      <c r="S78" s="29">
        <v>4.6375000000000001E-3</v>
      </c>
      <c r="T78" s="29">
        <v>0.58432499999999998</v>
      </c>
      <c r="U78" s="29">
        <v>5.5186250000000003E-4</v>
      </c>
      <c r="V78" s="29">
        <v>0</v>
      </c>
      <c r="W78" s="29">
        <v>0</v>
      </c>
      <c r="X78" s="29">
        <v>0</v>
      </c>
      <c r="Y78" s="29">
        <v>0</v>
      </c>
      <c r="Z78" s="29">
        <v>8.6906750000000005E-2</v>
      </c>
      <c r="AA78" s="29">
        <v>0</v>
      </c>
      <c r="AB78" s="29">
        <v>0</v>
      </c>
      <c r="AC78" s="29">
        <v>4.6375E-2</v>
      </c>
      <c r="AD78" s="29">
        <v>0.27825</v>
      </c>
      <c r="AE78" s="29">
        <v>1.6787750000000001E-4</v>
      </c>
      <c r="AF78" s="29">
        <v>0</v>
      </c>
      <c r="AG78" s="29">
        <v>1.5522876800024998E-7</v>
      </c>
      <c r="AH78" s="29">
        <v>0</v>
      </c>
      <c r="AI78" s="29">
        <v>9.3137260800149993E-7</v>
      </c>
      <c r="AJ78" s="29">
        <v>1.7065999999999999E-7</v>
      </c>
      <c r="AK78" s="29">
        <v>0</v>
      </c>
      <c r="AL78" s="29">
        <v>550.41693559999999</v>
      </c>
      <c r="AM78" s="29">
        <v>5.1726443125000001</v>
      </c>
      <c r="AN78" s="29">
        <v>3333.5374794749996</v>
      </c>
      <c r="AO78" s="29">
        <v>1.8086249999999999</v>
      </c>
      <c r="AP78" s="29">
        <v>0</v>
      </c>
      <c r="AQ78" s="29">
        <v>602.36389184999985</v>
      </c>
      <c r="AR78" s="29">
        <v>5.1729225625000002</v>
      </c>
      <c r="AS78" s="29">
        <v>3645.2208864749991</v>
      </c>
      <c r="AT78" s="29">
        <v>1.9240059999999999</v>
      </c>
      <c r="AU78" s="29">
        <v>0</v>
      </c>
      <c r="AV78" s="29">
        <v>602.35693559999982</v>
      </c>
      <c r="AW78" s="29">
        <v>5.1726443125000001</v>
      </c>
      <c r="AX78" s="29">
        <v>3645.177479474999</v>
      </c>
      <c r="AY78" s="29">
        <v>1.8642749999999999</v>
      </c>
      <c r="AZ78" s="29">
        <v>0</v>
      </c>
      <c r="BA78" s="29">
        <v>6.9562500000000006E-3</v>
      </c>
      <c r="BB78" s="29">
        <v>2.7825000000000001E-4</v>
      </c>
      <c r="BC78" s="29">
        <v>4.3407000000000008E-2</v>
      </c>
      <c r="BD78" s="29">
        <v>5.9731000000000006E-2</v>
      </c>
      <c r="BE78" s="29">
        <v>0</v>
      </c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  <c r="FS78" s="28"/>
      <c r="FT78" s="28"/>
      <c r="FU78" s="28"/>
      <c r="FV78" s="28"/>
      <c r="FW78" s="28"/>
      <c r="FX78" s="28"/>
      <c r="FY78" s="28"/>
      <c r="FZ78" s="28"/>
      <c r="GA78" s="28"/>
      <c r="GB78" s="28"/>
      <c r="GC78" s="28"/>
      <c r="GD78" s="28"/>
      <c r="GE78" s="28"/>
    </row>
    <row r="79" spans="1:187" x14ac:dyDescent="0.8">
      <c r="A79" s="32" t="s">
        <v>945</v>
      </c>
      <c r="B79" s="28" t="s">
        <v>945</v>
      </c>
      <c r="C79" s="28" t="s">
        <v>112</v>
      </c>
      <c r="D79" s="28" t="s">
        <v>113</v>
      </c>
      <c r="E79" s="31">
        <v>46.375</v>
      </c>
      <c r="F79" s="30">
        <v>0</v>
      </c>
      <c r="G79" s="30">
        <v>0</v>
      </c>
      <c r="H79" s="29">
        <v>12.660375</v>
      </c>
      <c r="I79" s="29">
        <v>2.7198937500000002</v>
      </c>
      <c r="J79" s="29">
        <v>0</v>
      </c>
      <c r="K79" s="29">
        <v>0.36033375000000001</v>
      </c>
      <c r="L79" s="29">
        <v>0</v>
      </c>
      <c r="M79" s="29">
        <v>5.2867499999999996E-7</v>
      </c>
      <c r="N79" s="29">
        <v>2.8618012499999998E-8</v>
      </c>
      <c r="O79" s="29">
        <v>0</v>
      </c>
      <c r="P79" s="29">
        <v>1.2985E-8</v>
      </c>
      <c r="Q79" s="29">
        <v>0</v>
      </c>
      <c r="R79" s="29">
        <v>4.6375E-2</v>
      </c>
      <c r="S79" s="29">
        <v>2.3187500000000001E-3</v>
      </c>
      <c r="T79" s="29">
        <v>0</v>
      </c>
      <c r="U79" s="29">
        <v>3.5801500000000005E-4</v>
      </c>
      <c r="V79" s="29">
        <v>0</v>
      </c>
      <c r="W79" s="29">
        <v>0</v>
      </c>
      <c r="X79" s="29">
        <v>0</v>
      </c>
      <c r="Y79" s="29">
        <v>0</v>
      </c>
      <c r="Z79" s="29">
        <v>5.6113749999999997E-2</v>
      </c>
      <c r="AA79" s="29">
        <v>0</v>
      </c>
      <c r="AB79" s="29">
        <v>0</v>
      </c>
      <c r="AC79" s="29">
        <v>4.6375E-2</v>
      </c>
      <c r="AD79" s="29">
        <v>0</v>
      </c>
      <c r="AE79" s="29">
        <v>1.0898125E-4</v>
      </c>
      <c r="AF79" s="29">
        <v>0</v>
      </c>
      <c r="AG79" s="29">
        <v>7.3574380705874996E-8</v>
      </c>
      <c r="AH79" s="29">
        <v>0</v>
      </c>
      <c r="AI79" s="29">
        <v>0</v>
      </c>
      <c r="AJ79" s="29">
        <v>1.103725E-7</v>
      </c>
      <c r="AK79" s="29">
        <v>0</v>
      </c>
      <c r="AL79" s="29">
        <v>171.32099678749998</v>
      </c>
      <c r="AM79" s="29">
        <v>3.5138012874999998</v>
      </c>
      <c r="AN79" s="29">
        <v>0</v>
      </c>
      <c r="AO79" s="29">
        <v>1.1732875</v>
      </c>
      <c r="AP79" s="29">
        <v>0</v>
      </c>
      <c r="AQ79" s="29">
        <v>206.40832178749994</v>
      </c>
      <c r="AR79" s="29">
        <v>3.7456762875000003</v>
      </c>
      <c r="AS79" s="29">
        <v>0</v>
      </c>
      <c r="AT79" s="29">
        <v>1.2444731249999998</v>
      </c>
      <c r="AU79" s="29">
        <v>0</v>
      </c>
      <c r="AV79" s="29">
        <v>197.29099678749992</v>
      </c>
      <c r="AW79" s="29">
        <v>3.5138012874999998</v>
      </c>
      <c r="AX79" s="29">
        <v>0</v>
      </c>
      <c r="AY79" s="29">
        <v>1.2057499999999999</v>
      </c>
      <c r="AZ79" s="29">
        <v>0</v>
      </c>
      <c r="BA79" s="29">
        <v>9.1173249999999992</v>
      </c>
      <c r="BB79" s="29">
        <v>0.231875</v>
      </c>
      <c r="BC79" s="29">
        <v>0</v>
      </c>
      <c r="BD79" s="29">
        <v>3.8723125000000004E-2</v>
      </c>
      <c r="BE79" s="29">
        <v>0</v>
      </c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  <c r="FS79" s="28"/>
      <c r="FT79" s="28"/>
      <c r="FU79" s="28"/>
      <c r="FV79" s="28"/>
      <c r="FW79" s="28"/>
      <c r="FX79" s="28"/>
      <c r="FY79" s="28"/>
      <c r="FZ79" s="28"/>
      <c r="GA79" s="28"/>
      <c r="GB79" s="28"/>
      <c r="GC79" s="28"/>
      <c r="GD79" s="28"/>
      <c r="GE79" s="28"/>
    </row>
    <row r="80" spans="1:187" x14ac:dyDescent="0.8">
      <c r="A80" s="32" t="s">
        <v>945</v>
      </c>
      <c r="B80" s="28" t="s">
        <v>945</v>
      </c>
      <c r="C80" s="28" t="s">
        <v>130</v>
      </c>
      <c r="D80" s="28" t="s">
        <v>131</v>
      </c>
      <c r="E80" s="31">
        <v>412</v>
      </c>
      <c r="F80" s="30">
        <v>0</v>
      </c>
      <c r="G80" s="30">
        <v>6</v>
      </c>
      <c r="H80" s="29">
        <v>152.44</v>
      </c>
      <c r="I80" s="29">
        <v>14.654839999999998</v>
      </c>
      <c r="J80" s="29">
        <v>1325.8571999999999</v>
      </c>
      <c r="K80" s="29">
        <v>2.163824</v>
      </c>
      <c r="L80" s="29">
        <v>-1.8128000000000002</v>
      </c>
      <c r="M80" s="29">
        <v>8.3224000000000001E-6</v>
      </c>
      <c r="N80" s="29">
        <v>2.1836E-7</v>
      </c>
      <c r="O80" s="29">
        <v>4.5862027199999999E-5</v>
      </c>
      <c r="P80" s="29">
        <v>3.6830327999999999E-11</v>
      </c>
      <c r="Q80" s="29">
        <v>9.1051999999999996E-12</v>
      </c>
      <c r="R80" s="29">
        <v>2.2165600000000003</v>
      </c>
      <c r="S80" s="29">
        <v>9.995119999999999E-2</v>
      </c>
      <c r="T80" s="29">
        <v>5.1911999999999994</v>
      </c>
      <c r="U80" s="29">
        <v>2.7315599999999999E-2</v>
      </c>
      <c r="V80" s="29">
        <v>-1.2318800000000001E-3</v>
      </c>
      <c r="W80" s="29">
        <v>0.21671199999999999</v>
      </c>
      <c r="X80" s="29">
        <v>1.5437639999999999E-2</v>
      </c>
      <c r="Y80" s="29">
        <v>0</v>
      </c>
      <c r="Z80" s="29">
        <v>1.1911332E-2</v>
      </c>
      <c r="AA80" s="29">
        <v>6.0564000000000005E-5</v>
      </c>
      <c r="AB80" s="29">
        <v>7.8691999999999998E-2</v>
      </c>
      <c r="AC80" s="29">
        <v>0.11552480000000001</v>
      </c>
      <c r="AD80" s="29">
        <v>2.472</v>
      </c>
      <c r="AE80" s="29">
        <v>1.1573079999999999E-2</v>
      </c>
      <c r="AF80" s="29">
        <v>-7.9927999999999998E-4</v>
      </c>
      <c r="AG80" s="29">
        <v>2.4060800000000001E-4</v>
      </c>
      <c r="AH80" s="29">
        <v>5.8503999999999999E-6</v>
      </c>
      <c r="AI80" s="29">
        <v>8.2744046252639999E-6</v>
      </c>
      <c r="AJ80" s="29">
        <v>7.4300079999999996E-7</v>
      </c>
      <c r="AK80" s="29">
        <v>1.70568E-7</v>
      </c>
      <c r="AL80" s="29">
        <v>2426.6799999999998</v>
      </c>
      <c r="AM80" s="29">
        <v>202.70400000000001</v>
      </c>
      <c r="AN80" s="29">
        <v>29615.470437599997</v>
      </c>
      <c r="AO80" s="29">
        <v>32.35436</v>
      </c>
      <c r="AP80" s="29">
        <v>-16.315200000000001</v>
      </c>
      <c r="AQ80" s="29">
        <v>2625.6759999999999</v>
      </c>
      <c r="AR80" s="29">
        <v>212.43956</v>
      </c>
      <c r="AS80" s="29">
        <v>32384.496069599991</v>
      </c>
      <c r="AT80" s="29">
        <v>35.114348</v>
      </c>
      <c r="AU80" s="29">
        <v>-14.485920000000002</v>
      </c>
      <c r="AV80" s="29">
        <v>2579.12</v>
      </c>
      <c r="AW80" s="29">
        <v>206.82400000000001</v>
      </c>
      <c r="AX80" s="29">
        <v>32384.110437599989</v>
      </c>
      <c r="AY80" s="29">
        <v>33.137160000000002</v>
      </c>
      <c r="AZ80" s="29">
        <v>-15.491200000000001</v>
      </c>
      <c r="BA80" s="29">
        <v>46.556000000000004</v>
      </c>
      <c r="BB80" s="29">
        <v>5.6155600000000003</v>
      </c>
      <c r="BC80" s="29">
        <v>0.38563200000000009</v>
      </c>
      <c r="BD80" s="29">
        <v>1.9771879999999997</v>
      </c>
      <c r="BE80" s="29">
        <v>1.00528</v>
      </c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  <c r="FS80" s="28"/>
      <c r="FT80" s="28"/>
      <c r="FU80" s="28"/>
      <c r="FV80" s="28"/>
      <c r="FW80" s="28"/>
      <c r="FX80" s="28"/>
      <c r="FY80" s="28"/>
      <c r="FZ80" s="28"/>
      <c r="GA80" s="28"/>
      <c r="GB80" s="28"/>
      <c r="GC80" s="28"/>
      <c r="GD80" s="28"/>
      <c r="GE80" s="28"/>
    </row>
    <row r="81" spans="1:187" x14ac:dyDescent="0.8">
      <c r="A81" s="32" t="s">
        <v>945</v>
      </c>
      <c r="B81" s="28" t="s">
        <v>945</v>
      </c>
      <c r="C81" s="28" t="s">
        <v>949</v>
      </c>
      <c r="D81" s="28" t="s">
        <v>948</v>
      </c>
      <c r="E81" s="31">
        <v>1442.3108108108106</v>
      </c>
      <c r="F81" s="30">
        <v>0</v>
      </c>
      <c r="G81" s="30">
        <v>0</v>
      </c>
      <c r="H81" s="29">
        <v>491.82798648648645</v>
      </c>
      <c r="I81" s="29">
        <v>203.36582432432428</v>
      </c>
      <c r="J81" s="29">
        <v>0</v>
      </c>
      <c r="K81" s="29">
        <v>234.83600358189514</v>
      </c>
      <c r="L81" s="29">
        <v>0</v>
      </c>
      <c r="M81" s="29">
        <v>6.9375149999999986E-6</v>
      </c>
      <c r="N81" s="29">
        <v>9.7932904054054041E-6</v>
      </c>
      <c r="O81" s="29">
        <v>0</v>
      </c>
      <c r="P81" s="29">
        <v>4.246417893194399E-11</v>
      </c>
      <c r="Q81" s="29">
        <v>0</v>
      </c>
      <c r="R81" s="29">
        <v>1.3110605270270268</v>
      </c>
      <c r="S81" s="29">
        <v>8.9134808108108086</v>
      </c>
      <c r="T81" s="29">
        <v>0</v>
      </c>
      <c r="U81" s="29">
        <v>0.30537600781504398</v>
      </c>
      <c r="V81" s="29">
        <v>0</v>
      </c>
      <c r="W81" s="29">
        <v>0.17307729729729729</v>
      </c>
      <c r="X81" s="29">
        <v>0.4471163513513513</v>
      </c>
      <c r="Y81" s="29">
        <v>0</v>
      </c>
      <c r="Z81" s="29">
        <v>6.1932478671442526E-2</v>
      </c>
      <c r="AA81" s="29">
        <v>0</v>
      </c>
      <c r="AB81" s="29">
        <v>0.13615414054054054</v>
      </c>
      <c r="AC81" s="29">
        <v>0.31586606756756752</v>
      </c>
      <c r="AD81" s="29">
        <v>0</v>
      </c>
      <c r="AE81" s="29">
        <v>3.9040862911103875E-2</v>
      </c>
      <c r="AF81" s="29">
        <v>0</v>
      </c>
      <c r="AG81" s="29">
        <v>1.90385027027027E-3</v>
      </c>
      <c r="AH81" s="29">
        <v>4.7452025675675667E-4</v>
      </c>
      <c r="AI81" s="29">
        <v>0</v>
      </c>
      <c r="AJ81" s="29">
        <v>6.5217935265385872E-6</v>
      </c>
      <c r="AK81" s="29">
        <v>0</v>
      </c>
      <c r="AL81" s="29">
        <v>6230.7827027027024</v>
      </c>
      <c r="AM81" s="29">
        <v>2062.5044594594592</v>
      </c>
      <c r="AN81" s="29">
        <v>0</v>
      </c>
      <c r="AO81" s="29">
        <v>1317.7739335721262</v>
      </c>
      <c r="AP81" s="29">
        <v>0</v>
      </c>
      <c r="AQ81" s="29">
        <v>6520.6871756756746</v>
      </c>
      <c r="AR81" s="29">
        <v>2149.6200324324323</v>
      </c>
      <c r="AS81" s="29">
        <v>0</v>
      </c>
      <c r="AT81" s="29">
        <v>1459.5606164115923</v>
      </c>
      <c r="AU81" s="29">
        <v>0</v>
      </c>
      <c r="AV81" s="29">
        <v>6259.6289189189174</v>
      </c>
      <c r="AW81" s="29">
        <v>2076.9275675675672</v>
      </c>
      <c r="AX81" s="29">
        <v>0</v>
      </c>
      <c r="AY81" s="29">
        <v>1340.9435851514165</v>
      </c>
      <c r="AZ81" s="29">
        <v>0</v>
      </c>
      <c r="BA81" s="29">
        <v>261.05825675675669</v>
      </c>
      <c r="BB81" s="29">
        <v>72.69246486486486</v>
      </c>
      <c r="BC81" s="29">
        <v>0</v>
      </c>
      <c r="BD81" s="29">
        <v>118.61703126017584</v>
      </c>
      <c r="BE81" s="29">
        <v>0</v>
      </c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  <c r="FS81" s="28"/>
      <c r="FT81" s="28"/>
      <c r="FU81" s="28"/>
      <c r="FV81" s="28"/>
      <c r="FW81" s="28"/>
      <c r="FX81" s="28"/>
      <c r="FY81" s="28"/>
      <c r="FZ81" s="28"/>
      <c r="GA81" s="28"/>
      <c r="GB81" s="28"/>
      <c r="GC81" s="28"/>
      <c r="GD81" s="28"/>
      <c r="GE81" s="28"/>
    </row>
    <row r="82" spans="1:187" x14ac:dyDescent="0.8">
      <c r="A82" s="32" t="s">
        <v>945</v>
      </c>
      <c r="B82" s="28" t="s">
        <v>945</v>
      </c>
      <c r="C82" s="28" t="s">
        <v>153</v>
      </c>
      <c r="D82" s="28" t="s">
        <v>154</v>
      </c>
      <c r="E82" s="31">
        <v>3674.9500000000039</v>
      </c>
      <c r="F82" s="30">
        <v>0</v>
      </c>
      <c r="G82" s="30">
        <v>0</v>
      </c>
      <c r="H82" s="29">
        <v>1025.6950000000011</v>
      </c>
      <c r="I82" s="29">
        <v>396.83975000000044</v>
      </c>
      <c r="J82" s="29">
        <v>0</v>
      </c>
      <c r="K82" s="29">
        <v>1031.947900000001</v>
      </c>
      <c r="L82" s="29">
        <v>0</v>
      </c>
      <c r="M82" s="29">
        <v>6.9659500000000065E-9</v>
      </c>
      <c r="N82" s="29">
        <v>1.7123347250000017E-9</v>
      </c>
      <c r="O82" s="29">
        <v>0</v>
      </c>
      <c r="P82" s="29">
        <v>1.5758569550000018E-10</v>
      </c>
      <c r="Q82" s="29">
        <v>0</v>
      </c>
      <c r="R82" s="29">
        <v>3.993080000000004</v>
      </c>
      <c r="S82" s="29">
        <v>1.4431035000000016</v>
      </c>
      <c r="T82" s="29">
        <v>0</v>
      </c>
      <c r="U82" s="29">
        <v>1.0723175000000011</v>
      </c>
      <c r="V82" s="29">
        <v>0</v>
      </c>
      <c r="W82" s="29">
        <v>0.60335000000000072</v>
      </c>
      <c r="X82" s="29">
        <v>0.25335215000000028</v>
      </c>
      <c r="Y82" s="29">
        <v>0</v>
      </c>
      <c r="Z82" s="29">
        <v>0.24035270000000028</v>
      </c>
      <c r="AA82" s="29">
        <v>0</v>
      </c>
      <c r="AB82" s="29">
        <v>0.31483900000000031</v>
      </c>
      <c r="AC82" s="29">
        <v>-6.2638700000000061E-2</v>
      </c>
      <c r="AD82" s="29">
        <v>0</v>
      </c>
      <c r="AE82" s="29">
        <v>0.18703850000000022</v>
      </c>
      <c r="AF82" s="29">
        <v>0</v>
      </c>
      <c r="AG82" s="29">
        <v>4.9694100000000053E-4</v>
      </c>
      <c r="AH82" s="29">
        <v>2.1940000000000021E-4</v>
      </c>
      <c r="AI82" s="29">
        <v>0</v>
      </c>
      <c r="AJ82" s="29">
        <v>2.4099993000000024E-5</v>
      </c>
      <c r="AK82" s="29">
        <v>0</v>
      </c>
      <c r="AL82" s="29">
        <v>14974.050000000017</v>
      </c>
      <c r="AM82" s="29">
        <v>5206.9105000000054</v>
      </c>
      <c r="AN82" s="29">
        <v>0</v>
      </c>
      <c r="AO82" s="29">
        <v>4736.846000000005</v>
      </c>
      <c r="AP82" s="29">
        <v>0</v>
      </c>
      <c r="AQ82" s="29">
        <v>26328.000000000025</v>
      </c>
      <c r="AR82" s="29">
        <v>7306.5685000000076</v>
      </c>
      <c r="AS82" s="29">
        <v>0</v>
      </c>
      <c r="AT82" s="29">
        <v>5263.7734950000049</v>
      </c>
      <c r="AU82" s="29">
        <v>0</v>
      </c>
      <c r="AV82" s="29">
        <v>15193.450000000015</v>
      </c>
      <c r="AW82" s="29">
        <v>5279.8610000000053</v>
      </c>
      <c r="AX82" s="29">
        <v>0</v>
      </c>
      <c r="AY82" s="29">
        <v>4824.6060000000043</v>
      </c>
      <c r="AZ82" s="29">
        <v>0</v>
      </c>
      <c r="BA82" s="29">
        <v>11134.550000000012</v>
      </c>
      <c r="BB82" s="29">
        <v>2026.7075000000023</v>
      </c>
      <c r="BC82" s="29">
        <v>0</v>
      </c>
      <c r="BD82" s="29">
        <v>439.16749500000049</v>
      </c>
      <c r="BE82" s="29">
        <v>0</v>
      </c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  <c r="FS82" s="28"/>
      <c r="FT82" s="28"/>
      <c r="FU82" s="28"/>
      <c r="FV82" s="28"/>
      <c r="FW82" s="28"/>
      <c r="FX82" s="28"/>
      <c r="FY82" s="28"/>
      <c r="FZ82" s="28"/>
      <c r="GA82" s="28"/>
      <c r="GB82" s="28"/>
      <c r="GC82" s="28"/>
      <c r="GD82" s="28"/>
      <c r="GE82" s="28"/>
    </row>
    <row r="83" spans="1:187" x14ac:dyDescent="0.8">
      <c r="A83" s="32" t="s">
        <v>945</v>
      </c>
      <c r="B83" s="28" t="s">
        <v>945</v>
      </c>
      <c r="C83" s="28" t="s">
        <v>959</v>
      </c>
      <c r="D83" s="28" t="s">
        <v>958</v>
      </c>
      <c r="E83" s="31">
        <v>18794.050955414012</v>
      </c>
      <c r="F83" s="30">
        <v>0</v>
      </c>
      <c r="G83" s="30">
        <v>0</v>
      </c>
      <c r="H83" s="29">
        <v>3639.0793630573248</v>
      </c>
      <c r="I83" s="29">
        <v>239.55523011019304</v>
      </c>
      <c r="J83" s="29">
        <v>0</v>
      </c>
      <c r="K83" s="29">
        <v>322.98949599318166</v>
      </c>
      <c r="L83" s="29">
        <v>-151.48885839200744</v>
      </c>
      <c r="M83" s="29">
        <v>8.2213990450573249E-5</v>
      </c>
      <c r="N83" s="29">
        <v>1.8280573317861191E-5</v>
      </c>
      <c r="O83" s="29">
        <v>0</v>
      </c>
      <c r="P83" s="29">
        <v>6.7835054252188845E-5</v>
      </c>
      <c r="Q83" s="29">
        <v>-2.4441192066299289E-7</v>
      </c>
      <c r="R83" s="29">
        <v>23.842872356687902</v>
      </c>
      <c r="S83" s="29">
        <v>1.6368252556043148</v>
      </c>
      <c r="T83" s="29">
        <v>0</v>
      </c>
      <c r="U83" s="29">
        <v>2.2415927619630067</v>
      </c>
      <c r="V83" s="29">
        <v>4.2645461525857013E-2</v>
      </c>
      <c r="W83" s="29">
        <v>2.5810764331210194</v>
      </c>
      <c r="X83" s="29">
        <v>0.23073725418693844</v>
      </c>
      <c r="Y83" s="29">
        <v>0</v>
      </c>
      <c r="Z83" s="29">
        <v>0.57278789337358416</v>
      </c>
      <c r="AA83" s="29">
        <v>-1.2073809042124045E-3</v>
      </c>
      <c r="AB83" s="29">
        <v>1.4010238471337577</v>
      </c>
      <c r="AC83" s="29">
        <v>0.20479251735858439</v>
      </c>
      <c r="AD83" s="29">
        <v>0</v>
      </c>
      <c r="AE83" s="29">
        <v>0.33105680450010733</v>
      </c>
      <c r="AF83" s="29">
        <v>-6.1181697978696069E-2</v>
      </c>
      <c r="AG83" s="29">
        <v>5.6646634777070062E-3</v>
      </c>
      <c r="AH83" s="29">
        <v>3.4573883531198804E-4</v>
      </c>
      <c r="AI83" s="29">
        <v>0</v>
      </c>
      <c r="AJ83" s="29">
        <v>3.3743165610898937E-4</v>
      </c>
      <c r="AK83" s="29">
        <v>-1.3589005322172765E-4</v>
      </c>
      <c r="AL83" s="29">
        <v>30387.438216560509</v>
      </c>
      <c r="AM83" s="29">
        <v>2645.3419469505807</v>
      </c>
      <c r="AN83" s="29">
        <v>0</v>
      </c>
      <c r="AO83" s="29">
        <v>5795.1730755704184</v>
      </c>
      <c r="AP83" s="29">
        <v>-1454.173677168711</v>
      </c>
      <c r="AQ83" s="29">
        <v>33886.710318471334</v>
      </c>
      <c r="AR83" s="29">
        <v>2856.4205802612473</v>
      </c>
      <c r="AS83" s="29">
        <v>0</v>
      </c>
      <c r="AT83" s="29">
        <v>6026.3326693717099</v>
      </c>
      <c r="AU83" s="29">
        <v>-1297.1069699159925</v>
      </c>
      <c r="AV83" s="29">
        <v>30818.830573248408</v>
      </c>
      <c r="AW83" s="29">
        <v>2685.4120326142302</v>
      </c>
      <c r="AX83" s="29">
        <v>0</v>
      </c>
      <c r="AY83" s="29">
        <v>5882.5578060519301</v>
      </c>
      <c r="AZ83" s="29">
        <v>-1368.7498307602377</v>
      </c>
      <c r="BA83" s="29">
        <v>3067.8797452229301</v>
      </c>
      <c r="BB83" s="29">
        <v>171.00854764701728</v>
      </c>
      <c r="BC83" s="29">
        <v>0</v>
      </c>
      <c r="BD83" s="29">
        <v>143.77486331977906</v>
      </c>
      <c r="BE83" s="29">
        <v>71.642860844245348</v>
      </c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  <c r="FS83" s="28"/>
      <c r="FT83" s="28"/>
      <c r="FU83" s="28"/>
      <c r="FV83" s="28"/>
      <c r="FW83" s="28"/>
      <c r="FX83" s="28"/>
      <c r="FY83" s="28"/>
      <c r="FZ83" s="28"/>
      <c r="GA83" s="28"/>
      <c r="GB83" s="28"/>
      <c r="GC83" s="28"/>
      <c r="GD83" s="28"/>
      <c r="GE83" s="28"/>
    </row>
    <row r="84" spans="1:187" x14ac:dyDescent="0.8">
      <c r="A84" s="32" t="s">
        <v>945</v>
      </c>
      <c r="B84" s="28" t="s">
        <v>945</v>
      </c>
      <c r="C84" s="28" t="s">
        <v>636</v>
      </c>
      <c r="D84" s="28" t="s">
        <v>637</v>
      </c>
      <c r="E84" s="31">
        <v>14042.923750000062</v>
      </c>
      <c r="F84" s="30">
        <v>0</v>
      </c>
      <c r="G84" s="30">
        <v>0</v>
      </c>
      <c r="H84" s="29">
        <v>4001.3412500000172</v>
      </c>
      <c r="I84" s="29">
        <v>6550.2083693750283</v>
      </c>
      <c r="J84" s="29">
        <v>0</v>
      </c>
      <c r="K84" s="29">
        <v>6879.5034625000308</v>
      </c>
      <c r="L84" s="29">
        <v>-2068.6551968750091</v>
      </c>
      <c r="M84" s="29">
        <v>5.7089200000000249E-12</v>
      </c>
      <c r="N84" s="29">
        <v>3.4124304782457424E-4</v>
      </c>
      <c r="O84" s="29">
        <v>0</v>
      </c>
      <c r="P84" s="29">
        <v>1.1206256961353848E-5</v>
      </c>
      <c r="Q84" s="29">
        <v>-1.0762843375000047E-12</v>
      </c>
      <c r="R84" s="29">
        <v>24.54325875000011</v>
      </c>
      <c r="S84" s="29">
        <v>47.426852900000206</v>
      </c>
      <c r="T84" s="29">
        <v>0</v>
      </c>
      <c r="U84" s="29">
        <v>3.8010575543750167</v>
      </c>
      <c r="V84" s="29">
        <v>-3.1427094875000137</v>
      </c>
      <c r="W84" s="29">
        <v>6.70288375000003</v>
      </c>
      <c r="X84" s="29">
        <v>5.5577100787500244</v>
      </c>
      <c r="Y84" s="29">
        <v>0</v>
      </c>
      <c r="Z84" s="29">
        <v>0.53237743386250236</v>
      </c>
      <c r="AA84" s="29">
        <v>-0.87851103750000392</v>
      </c>
      <c r="AB84" s="29">
        <v>18.604962500000081</v>
      </c>
      <c r="AC84" s="29">
        <v>5.4540447568750245</v>
      </c>
      <c r="AD84" s="29">
        <v>0</v>
      </c>
      <c r="AE84" s="29">
        <v>0.25935903908750113</v>
      </c>
      <c r="AF84" s="29">
        <v>-2.0910193812500091</v>
      </c>
      <c r="AG84" s="29">
        <v>2.2376927500000099E-3</v>
      </c>
      <c r="AH84" s="29">
        <v>3.9125793823631426E-2</v>
      </c>
      <c r="AI84" s="29">
        <v>0</v>
      </c>
      <c r="AJ84" s="29">
        <v>2.9100251222500124E-4</v>
      </c>
      <c r="AK84" s="29">
        <v>-3.4119717187500154E-4</v>
      </c>
      <c r="AL84" s="29">
        <v>48423.875000000211</v>
      </c>
      <c r="AM84" s="29">
        <v>63780.232643750285</v>
      </c>
      <c r="AN84" s="29">
        <v>0</v>
      </c>
      <c r="AO84" s="29">
        <v>16974.709032500075</v>
      </c>
      <c r="AP84" s="29">
        <v>-32669.549562500146</v>
      </c>
      <c r="AQ84" s="29">
        <v>344319.2375000015</v>
      </c>
      <c r="AR84" s="29">
        <v>80866.431276875344</v>
      </c>
      <c r="AS84" s="29">
        <v>0</v>
      </c>
      <c r="AT84" s="29">
        <v>-40774.636069862674</v>
      </c>
      <c r="AU84" s="29">
        <v>-44107.370782500198</v>
      </c>
      <c r="AV84" s="29">
        <v>48678.737500000214</v>
      </c>
      <c r="AW84" s="29">
        <v>66341.282190625279</v>
      </c>
      <c r="AX84" s="29">
        <v>0</v>
      </c>
      <c r="AY84" s="29">
        <v>17284.639672875081</v>
      </c>
      <c r="AZ84" s="29">
        <v>-32686.752781250143</v>
      </c>
      <c r="BA84" s="29">
        <v>295640.50000000134</v>
      </c>
      <c r="BB84" s="29">
        <v>14525.14908625007</v>
      </c>
      <c r="BC84" s="29">
        <v>0</v>
      </c>
      <c r="BD84" s="29">
        <v>-58059.275742737751</v>
      </c>
      <c r="BE84" s="29">
        <v>-11420.61800125005</v>
      </c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  <c r="FS84" s="28"/>
      <c r="FT84" s="28"/>
      <c r="FU84" s="28"/>
      <c r="FV84" s="28"/>
      <c r="FW84" s="28"/>
      <c r="FX84" s="28"/>
      <c r="FY84" s="28"/>
      <c r="FZ84" s="28"/>
      <c r="GA84" s="28"/>
      <c r="GB84" s="28"/>
      <c r="GC84" s="28"/>
      <c r="GD84" s="28"/>
      <c r="GE84" s="28"/>
    </row>
    <row r="85" spans="1:187" x14ac:dyDescent="0.8">
      <c r="A85" s="32" t="s">
        <v>945</v>
      </c>
      <c r="B85" s="28" t="s">
        <v>945</v>
      </c>
      <c r="C85" s="28" t="s">
        <v>187</v>
      </c>
      <c r="D85" s="28" t="s">
        <v>188</v>
      </c>
      <c r="E85" s="31">
        <v>75</v>
      </c>
      <c r="F85" s="30">
        <v>0</v>
      </c>
      <c r="G85" s="30">
        <v>0</v>
      </c>
      <c r="H85" s="29">
        <v>748.5</v>
      </c>
      <c r="I85" s="29">
        <v>291.45</v>
      </c>
      <c r="J85" s="29">
        <v>0</v>
      </c>
      <c r="K85" s="29">
        <v>19.379999999999995</v>
      </c>
      <c r="L85" s="29">
        <v>-1.945125</v>
      </c>
      <c r="M85" s="29">
        <v>4.5750000000000001E-5</v>
      </c>
      <c r="N85" s="29">
        <v>4.0485000000000003E-5</v>
      </c>
      <c r="O85" s="29">
        <v>0</v>
      </c>
      <c r="P85" s="29">
        <v>4.1182499999999999E-6</v>
      </c>
      <c r="Q85" s="29">
        <v>-2.1446249999999999E-7</v>
      </c>
      <c r="R85" s="29">
        <v>2.3475000000000001</v>
      </c>
      <c r="S85" s="29">
        <v>4.2675000000000001</v>
      </c>
      <c r="T85" s="29">
        <v>0</v>
      </c>
      <c r="U85" s="29">
        <v>0.13694249999999999</v>
      </c>
      <c r="V85" s="29">
        <v>-1.303875E-2</v>
      </c>
      <c r="W85" s="29">
        <v>0.80249999999999999</v>
      </c>
      <c r="X85" s="29">
        <v>0.55620000000000003</v>
      </c>
      <c r="Y85" s="29">
        <v>0</v>
      </c>
      <c r="Z85" s="29">
        <v>3.6337500000000002E-2</v>
      </c>
      <c r="AA85" s="29">
        <v>-4.0541249999999996E-3</v>
      </c>
      <c r="AB85" s="29">
        <v>0.123</v>
      </c>
      <c r="AC85" s="29">
        <v>0.29872500000000002</v>
      </c>
      <c r="AD85" s="29">
        <v>0</v>
      </c>
      <c r="AE85" s="29">
        <v>2.0947500000000001E-2</v>
      </c>
      <c r="AF85" s="29">
        <v>-2.0876250000000001E-3</v>
      </c>
      <c r="AG85" s="29">
        <v>3.7050000000000001E-4</v>
      </c>
      <c r="AH85" s="29">
        <v>1.2597000000000002E-4</v>
      </c>
      <c r="AI85" s="29">
        <v>0</v>
      </c>
      <c r="AJ85" s="29">
        <v>1.7955E-5</v>
      </c>
      <c r="AK85" s="29">
        <v>-1.802625E-5</v>
      </c>
      <c r="AL85" s="29">
        <v>11475</v>
      </c>
      <c r="AM85" s="29">
        <v>4182.75</v>
      </c>
      <c r="AN85" s="29">
        <v>0</v>
      </c>
      <c r="AO85" s="29">
        <v>336.3</v>
      </c>
      <c r="AP85" s="29">
        <v>-22.515000000000001</v>
      </c>
      <c r="AQ85" s="29">
        <v>11853.675000000001</v>
      </c>
      <c r="AR85" s="29">
        <v>4407.4350000000004</v>
      </c>
      <c r="AS85" s="29">
        <v>0</v>
      </c>
      <c r="AT85" s="29">
        <v>344.70749999999998</v>
      </c>
      <c r="AU85" s="29">
        <v>-28.742250000000002</v>
      </c>
      <c r="AV85" s="29">
        <v>11850</v>
      </c>
      <c r="AW85" s="29">
        <v>4348.5</v>
      </c>
      <c r="AX85" s="29">
        <v>0</v>
      </c>
      <c r="AY85" s="29">
        <v>340.57499999999999</v>
      </c>
      <c r="AZ85" s="29">
        <v>-22.942499999999999</v>
      </c>
      <c r="BA85" s="29">
        <v>3.6750000000000003</v>
      </c>
      <c r="BB85" s="29">
        <v>58.934999999999995</v>
      </c>
      <c r="BC85" s="29">
        <v>0</v>
      </c>
      <c r="BD85" s="29">
        <v>4.1324999999999994</v>
      </c>
      <c r="BE85" s="29">
        <v>-5.7997499999999995</v>
      </c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  <c r="FS85" s="28"/>
      <c r="FT85" s="28"/>
      <c r="FU85" s="28"/>
      <c r="FV85" s="28"/>
      <c r="FW85" s="28"/>
      <c r="FX85" s="28"/>
      <c r="FY85" s="28"/>
      <c r="FZ85" s="28"/>
      <c r="GA85" s="28"/>
      <c r="GB85" s="28"/>
      <c r="GC85" s="28"/>
      <c r="GD85" s="28"/>
      <c r="GE85" s="28"/>
    </row>
    <row r="86" spans="1:187" x14ac:dyDescent="0.8">
      <c r="A86" s="32" t="s">
        <v>945</v>
      </c>
      <c r="B86" s="28" t="s">
        <v>945</v>
      </c>
      <c r="C86" s="28" t="s">
        <v>558</v>
      </c>
      <c r="D86" s="28" t="s">
        <v>559</v>
      </c>
      <c r="E86" s="31">
        <v>546.75000000000045</v>
      </c>
      <c r="F86" s="30">
        <v>0</v>
      </c>
      <c r="G86" s="30">
        <v>2</v>
      </c>
      <c r="H86" s="29">
        <v>4614.5700000000033</v>
      </c>
      <c r="I86" s="29">
        <v>2.2963500000000017</v>
      </c>
      <c r="J86" s="29">
        <v>0</v>
      </c>
      <c r="K86" s="29">
        <v>105.17219913461545</v>
      </c>
      <c r="L86" s="29">
        <v>-2965.8410613905353</v>
      </c>
      <c r="M86" s="29">
        <v>3.1547475000000031E-4</v>
      </c>
      <c r="N86" s="29">
        <v>4.3521300000000039E-7</v>
      </c>
      <c r="O86" s="29">
        <v>0</v>
      </c>
      <c r="P86" s="29">
        <v>6.2876289900887624E-6</v>
      </c>
      <c r="Q86" s="29">
        <v>-1.8777594940828419E-4</v>
      </c>
      <c r="R86" s="29">
        <v>40.350150000000035</v>
      </c>
      <c r="S86" s="29">
        <v>9.6118650000000094E-3</v>
      </c>
      <c r="T86" s="29">
        <v>0</v>
      </c>
      <c r="U86" s="29">
        <v>0.77049247035355095</v>
      </c>
      <c r="V86" s="29">
        <v>-28.202783099112448</v>
      </c>
      <c r="W86" s="29">
        <v>6.6703500000000062</v>
      </c>
      <c r="X86" s="29">
        <v>2.1432600000000014E-3</v>
      </c>
      <c r="Y86" s="29">
        <v>0</v>
      </c>
      <c r="Z86" s="29">
        <v>0.17424691074852083</v>
      </c>
      <c r="AA86" s="29">
        <v>-4.1849291050295898</v>
      </c>
      <c r="AB86" s="29">
        <v>3.4882650000000028</v>
      </c>
      <c r="AC86" s="29">
        <v>1.063975500000001E-3</v>
      </c>
      <c r="AD86" s="29">
        <v>0</v>
      </c>
      <c r="AE86" s="29">
        <v>4.838623480517755E-2</v>
      </c>
      <c r="AF86" s="29">
        <v>-2.4381760872781086</v>
      </c>
      <c r="AG86" s="29">
        <v>1.6074450000000014E-2</v>
      </c>
      <c r="AH86" s="29">
        <v>5.1066450000000044E-6</v>
      </c>
      <c r="AI86" s="29">
        <v>0</v>
      </c>
      <c r="AJ86" s="29">
        <v>1.3949043199215987E-3</v>
      </c>
      <c r="AK86" s="29">
        <v>0.13682898639053265</v>
      </c>
      <c r="AL86" s="29">
        <v>48059.325000000041</v>
      </c>
      <c r="AM86" s="29">
        <v>36.194850000000031</v>
      </c>
      <c r="AN86" s="29">
        <v>0</v>
      </c>
      <c r="AO86" s="29">
        <v>826.92744350591784</v>
      </c>
      <c r="AP86" s="29">
        <v>-26055.732514792919</v>
      </c>
      <c r="AQ86" s="29">
        <v>73865.925000000061</v>
      </c>
      <c r="AR86" s="29">
        <v>37.388952000000032</v>
      </c>
      <c r="AS86" s="29">
        <v>0</v>
      </c>
      <c r="AT86" s="29">
        <v>976.25631930577015</v>
      </c>
      <c r="AU86" s="29">
        <v>-41521.774859467499</v>
      </c>
      <c r="AV86" s="29">
        <v>49480.875000000044</v>
      </c>
      <c r="AW86" s="29">
        <v>36.850950000000033</v>
      </c>
      <c r="AX86" s="29">
        <v>0</v>
      </c>
      <c r="AY86" s="29">
        <v>863.79930372781143</v>
      </c>
      <c r="AZ86" s="29">
        <v>-26528.811457100619</v>
      </c>
      <c r="BA86" s="29">
        <v>24385.050000000021</v>
      </c>
      <c r="BB86" s="29">
        <v>0.53800200000000054</v>
      </c>
      <c r="BC86" s="29">
        <v>0</v>
      </c>
      <c r="BD86" s="29">
        <v>112.45701557795867</v>
      </c>
      <c r="BE86" s="29">
        <v>-14992.963402366879</v>
      </c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  <c r="FS86" s="28"/>
      <c r="FT86" s="28"/>
      <c r="FU86" s="28"/>
      <c r="FV86" s="28"/>
      <c r="FW86" s="28"/>
      <c r="FX86" s="28"/>
      <c r="FY86" s="28"/>
      <c r="FZ86" s="28"/>
      <c r="GA86" s="28"/>
      <c r="GB86" s="28"/>
      <c r="GC86" s="28"/>
      <c r="GD86" s="28"/>
      <c r="GE86" s="28"/>
    </row>
    <row r="87" spans="1:187" x14ac:dyDescent="0.8">
      <c r="A87" s="32" t="s">
        <v>945</v>
      </c>
      <c r="B87" s="28" t="s">
        <v>945</v>
      </c>
      <c r="C87" s="28" t="s">
        <v>951</v>
      </c>
      <c r="D87" s="28" t="s">
        <v>950</v>
      </c>
      <c r="E87" s="31">
        <v>121.49559844842403</v>
      </c>
      <c r="F87" s="30">
        <v>0</v>
      </c>
      <c r="G87" s="30">
        <v>3</v>
      </c>
      <c r="H87" s="29">
        <v>2199.070331916475</v>
      </c>
      <c r="I87" s="29">
        <v>24.396208852709329</v>
      </c>
      <c r="J87" s="29">
        <v>157.68690000000001</v>
      </c>
      <c r="K87" s="29">
        <v>44.826362856099855</v>
      </c>
      <c r="L87" s="29">
        <v>-624.26895697150917</v>
      </c>
      <c r="M87" s="29">
        <v>3.0252404013657582E-9</v>
      </c>
      <c r="N87" s="29">
        <v>4.4641689118156055E-7</v>
      </c>
      <c r="O87" s="29">
        <v>5.4544643999999996E-6</v>
      </c>
      <c r="P87" s="29">
        <v>6.0198576797821511E-6</v>
      </c>
      <c r="Q87" s="29">
        <v>3.9916082007100204E-6</v>
      </c>
      <c r="R87" s="29">
        <v>20.046773743989966</v>
      </c>
      <c r="S87" s="29">
        <v>0.21048558712505092</v>
      </c>
      <c r="T87" s="29">
        <v>0.61739999999999995</v>
      </c>
      <c r="U87" s="29">
        <v>0.71604928788985833</v>
      </c>
      <c r="V87" s="29">
        <v>0.83777358166064964</v>
      </c>
      <c r="W87" s="29">
        <v>1.0740210902840686</v>
      </c>
      <c r="X87" s="29">
        <v>1.2958856679543804E-2</v>
      </c>
      <c r="Y87" s="29">
        <v>0</v>
      </c>
      <c r="Z87" s="29">
        <v>7.5504838307145578E-2</v>
      </c>
      <c r="AA87" s="29">
        <v>0.12531793188275647</v>
      </c>
      <c r="AB87" s="29">
        <v>1.0229929389357304</v>
      </c>
      <c r="AC87" s="29">
        <v>1.1332631756163024E-2</v>
      </c>
      <c r="AD87" s="29">
        <v>0.29399999999999998</v>
      </c>
      <c r="AE87" s="29">
        <v>4.2154862382359465E-2</v>
      </c>
      <c r="AF87" s="29">
        <v>-0.21350462468914064</v>
      </c>
      <c r="AG87" s="29">
        <v>1.4336480616914036E-2</v>
      </c>
      <c r="AH87" s="29">
        <v>1.4862873633189082E-4</v>
      </c>
      <c r="AI87" s="29">
        <v>9.8409181222799986E-7</v>
      </c>
      <c r="AJ87" s="29">
        <v>2.1004269063541345E-5</v>
      </c>
      <c r="AK87" s="29">
        <v>-2.1698567835255056E-4</v>
      </c>
      <c r="AL87" s="29">
        <v>28429.970036931223</v>
      </c>
      <c r="AM87" s="29">
        <v>322.04868609450341</v>
      </c>
      <c r="AN87" s="29">
        <v>3522.2282801999995</v>
      </c>
      <c r="AO87" s="29">
        <v>110.35279852147329</v>
      </c>
      <c r="AP87" s="29">
        <v>-5987.412301065031</v>
      </c>
      <c r="AQ87" s="29">
        <v>33605.682530834092</v>
      </c>
      <c r="AR87" s="29">
        <v>376.83688661596909</v>
      </c>
      <c r="AS87" s="29">
        <v>3851.554144199999</v>
      </c>
      <c r="AT87" s="29">
        <v>835.48414584878276</v>
      </c>
      <c r="AU87" s="29">
        <v>-5612.6188566378987</v>
      </c>
      <c r="AV87" s="29">
        <v>28794.456832276497</v>
      </c>
      <c r="AW87" s="29">
        <v>326.3677087203813</v>
      </c>
      <c r="AX87" s="29">
        <v>3851.5082801999988</v>
      </c>
      <c r="AY87" s="29">
        <v>659.30098343232657</v>
      </c>
      <c r="AZ87" s="29">
        <v>-6080.2403987559619</v>
      </c>
      <c r="BA87" s="29">
        <v>4811.2256985575923</v>
      </c>
      <c r="BB87" s="29">
        <v>50.469177895587791</v>
      </c>
      <c r="BC87" s="29">
        <v>4.5864000000000009E-2</v>
      </c>
      <c r="BD87" s="29">
        <v>176.18316241645607</v>
      </c>
      <c r="BE87" s="29">
        <v>467.62154211806353</v>
      </c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  <c r="FS87" s="28"/>
      <c r="FT87" s="28"/>
      <c r="FU87" s="28"/>
      <c r="FV87" s="28"/>
      <c r="FW87" s="28"/>
      <c r="FX87" s="28"/>
      <c r="FY87" s="28"/>
      <c r="FZ87" s="28"/>
      <c r="GA87" s="28"/>
      <c r="GB87" s="28"/>
      <c r="GC87" s="28"/>
      <c r="GD87" s="28"/>
      <c r="GE87" s="28"/>
    </row>
    <row r="88" spans="1:187" x14ac:dyDescent="0.8">
      <c r="A88" s="32"/>
      <c r="B88" s="28"/>
      <c r="C88" s="28"/>
      <c r="D88" s="28"/>
      <c r="E88" s="31"/>
      <c r="F88" s="30"/>
      <c r="G88" s="30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  <c r="FS88" s="28"/>
      <c r="FT88" s="28"/>
      <c r="FU88" s="28"/>
      <c r="FV88" s="28"/>
      <c r="FW88" s="28"/>
      <c r="FX88" s="28"/>
      <c r="FY88" s="28"/>
      <c r="FZ88" s="28"/>
      <c r="GA88" s="28"/>
      <c r="GB88" s="28"/>
      <c r="GC88" s="28"/>
      <c r="GD88" s="28"/>
      <c r="GE88" s="28"/>
    </row>
    <row r="89" spans="1:187" x14ac:dyDescent="0.8">
      <c r="A89" s="32"/>
      <c r="B89" s="28"/>
      <c r="C89" s="28"/>
      <c r="D89" s="28"/>
      <c r="E89" s="31"/>
      <c r="F89" s="30"/>
      <c r="G89" s="30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  <c r="FS89" s="28"/>
      <c r="FT89" s="28"/>
      <c r="FU89" s="28"/>
      <c r="FV89" s="28"/>
      <c r="FW89" s="28"/>
      <c r="FX89" s="28"/>
      <c r="FY89" s="28"/>
      <c r="FZ89" s="28"/>
      <c r="GA89" s="28"/>
      <c r="GB89" s="28"/>
      <c r="GC89" s="28"/>
      <c r="GD89" s="28"/>
      <c r="GE89" s="28"/>
    </row>
    <row r="90" spans="1:187" x14ac:dyDescent="0.8">
      <c r="A90" s="32"/>
      <c r="B90" s="28"/>
      <c r="C90" s="28"/>
      <c r="D90" s="28"/>
      <c r="E90" s="31"/>
      <c r="F90" s="30"/>
      <c r="G90" s="30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  <c r="FS90" s="28"/>
      <c r="FT90" s="28"/>
      <c r="FU90" s="28"/>
      <c r="FV90" s="28"/>
      <c r="FW90" s="28"/>
      <c r="FX90" s="28"/>
      <c r="FY90" s="28"/>
      <c r="FZ90" s="28"/>
      <c r="GA90" s="28"/>
      <c r="GB90" s="28"/>
      <c r="GC90" s="28"/>
      <c r="GD90" s="28"/>
      <c r="GE90" s="28"/>
    </row>
    <row r="91" spans="1:187" x14ac:dyDescent="0.8">
      <c r="A91" s="32"/>
      <c r="B91" s="28"/>
      <c r="C91" s="28"/>
      <c r="D91" s="28"/>
      <c r="E91" s="31"/>
      <c r="F91" s="30"/>
      <c r="G91" s="30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  <c r="FS91" s="28"/>
      <c r="FT91" s="28"/>
      <c r="FU91" s="28"/>
      <c r="FV91" s="28"/>
      <c r="FW91" s="28"/>
      <c r="FX91" s="28"/>
      <c r="FY91" s="28"/>
      <c r="FZ91" s="28"/>
      <c r="GA91" s="28"/>
      <c r="GB91" s="28"/>
      <c r="GC91" s="28"/>
      <c r="GD91" s="28"/>
      <c r="GE91" s="28"/>
    </row>
    <row r="92" spans="1:187" x14ac:dyDescent="0.8">
      <c r="A92" s="32"/>
      <c r="B92" s="28"/>
      <c r="C92" s="28"/>
      <c r="D92" s="28"/>
      <c r="E92" s="31"/>
      <c r="F92" s="30"/>
      <c r="G92" s="30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  <c r="FS92" s="28"/>
      <c r="FT92" s="28"/>
      <c r="FU92" s="28"/>
      <c r="FV92" s="28"/>
      <c r="FW92" s="28"/>
      <c r="FX92" s="28"/>
      <c r="FY92" s="28"/>
      <c r="FZ92" s="28"/>
      <c r="GA92" s="28"/>
      <c r="GB92" s="28"/>
      <c r="GC92" s="28"/>
      <c r="GD92" s="28"/>
      <c r="GE92" s="28"/>
    </row>
    <row r="93" spans="1:187" x14ac:dyDescent="0.8">
      <c r="A93" s="32"/>
      <c r="B93" s="28"/>
      <c r="C93" s="28"/>
      <c r="D93" s="28"/>
      <c r="E93" s="31"/>
      <c r="F93" s="30"/>
      <c r="G93" s="30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  <c r="FS93" s="28"/>
      <c r="FT93" s="28"/>
      <c r="FU93" s="28"/>
      <c r="FV93" s="28"/>
      <c r="FW93" s="28"/>
      <c r="FX93" s="28"/>
      <c r="FY93" s="28"/>
      <c r="FZ93" s="28"/>
      <c r="GA93" s="28"/>
      <c r="GB93" s="28"/>
      <c r="GC93" s="28"/>
      <c r="GD93" s="28"/>
      <c r="GE93" s="28"/>
    </row>
    <row r="94" spans="1:187" x14ac:dyDescent="0.8">
      <c r="A94" s="32"/>
      <c r="B94" s="28"/>
      <c r="C94" s="28"/>
      <c r="D94" s="28"/>
      <c r="E94" s="31"/>
      <c r="F94" s="30"/>
      <c r="G94" s="30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  <c r="FS94" s="28"/>
      <c r="FT94" s="28"/>
      <c r="FU94" s="28"/>
      <c r="FV94" s="28"/>
      <c r="FW94" s="28"/>
      <c r="FX94" s="28"/>
      <c r="FY94" s="28"/>
      <c r="FZ94" s="28"/>
      <c r="GA94" s="28"/>
      <c r="GB94" s="28"/>
      <c r="GC94" s="28"/>
      <c r="GD94" s="28"/>
      <c r="GE94" s="28"/>
    </row>
    <row r="95" spans="1:187" x14ac:dyDescent="0.8">
      <c r="A95" s="32"/>
      <c r="B95" s="28"/>
      <c r="C95" s="28"/>
      <c r="D95" s="28"/>
      <c r="E95" s="31"/>
      <c r="F95" s="30"/>
      <c r="G95" s="30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  <c r="FS95" s="28"/>
      <c r="FT95" s="28"/>
      <c r="FU95" s="28"/>
      <c r="FV95" s="28"/>
      <c r="FW95" s="28"/>
      <c r="FX95" s="28"/>
      <c r="FY95" s="28"/>
      <c r="FZ95" s="28"/>
      <c r="GA95" s="28"/>
      <c r="GB95" s="28"/>
      <c r="GC95" s="28"/>
      <c r="GD95" s="28"/>
      <c r="GE95" s="28"/>
    </row>
    <row r="96" spans="1:187" x14ac:dyDescent="0.8">
      <c r="A96" s="32"/>
      <c r="B96" s="28"/>
      <c r="C96" s="28"/>
      <c r="D96" s="28"/>
      <c r="E96" s="31"/>
      <c r="F96" s="30"/>
      <c r="G96" s="30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  <c r="FS96" s="28"/>
      <c r="FT96" s="28"/>
      <c r="FU96" s="28"/>
      <c r="FV96" s="28"/>
      <c r="FW96" s="28"/>
      <c r="FX96" s="28"/>
      <c r="FY96" s="28"/>
      <c r="FZ96" s="28"/>
      <c r="GA96" s="28"/>
      <c r="GB96" s="28"/>
      <c r="GC96" s="28"/>
      <c r="GD96" s="28"/>
      <c r="GE96" s="28"/>
    </row>
    <row r="97" spans="1:187" x14ac:dyDescent="0.8">
      <c r="A97" s="32"/>
      <c r="B97" s="28"/>
      <c r="C97" s="28"/>
      <c r="D97" s="28"/>
      <c r="E97" s="31"/>
      <c r="F97" s="30"/>
      <c r="G97" s="30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  <c r="FS97" s="28"/>
      <c r="FT97" s="28"/>
      <c r="FU97" s="28"/>
      <c r="FV97" s="28"/>
      <c r="FW97" s="28"/>
      <c r="FX97" s="28"/>
      <c r="FY97" s="28"/>
      <c r="FZ97" s="28"/>
      <c r="GA97" s="28"/>
      <c r="GB97" s="28"/>
      <c r="GC97" s="28"/>
      <c r="GD97" s="28"/>
      <c r="GE97" s="28"/>
    </row>
    <row r="98" spans="1:187" x14ac:dyDescent="0.8">
      <c r="A98" s="32"/>
      <c r="B98" s="28"/>
      <c r="C98" s="28"/>
      <c r="D98" s="28"/>
      <c r="E98" s="31"/>
      <c r="F98" s="30"/>
      <c r="G98" s="30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  <c r="FS98" s="28"/>
      <c r="FT98" s="28"/>
      <c r="FU98" s="28"/>
      <c r="FV98" s="28"/>
      <c r="FW98" s="28"/>
      <c r="FX98" s="28"/>
      <c r="FY98" s="28"/>
      <c r="FZ98" s="28"/>
      <c r="GA98" s="28"/>
      <c r="GB98" s="28"/>
      <c r="GC98" s="28"/>
      <c r="GD98" s="28"/>
      <c r="GE98" s="28"/>
    </row>
    <row r="99" spans="1:187" x14ac:dyDescent="0.8">
      <c r="A99" s="32"/>
      <c r="B99" s="28"/>
      <c r="C99" s="28"/>
      <c r="D99" s="28"/>
      <c r="E99" s="31"/>
      <c r="F99" s="30"/>
      <c r="G99" s="30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  <c r="FS99" s="28"/>
      <c r="FT99" s="28"/>
      <c r="FU99" s="28"/>
      <c r="FV99" s="28"/>
      <c r="FW99" s="28"/>
      <c r="FX99" s="28"/>
      <c r="FY99" s="28"/>
      <c r="FZ99" s="28"/>
      <c r="GA99" s="28"/>
      <c r="GB99" s="28"/>
      <c r="GC99" s="28"/>
      <c r="GD99" s="28"/>
      <c r="GE99" s="28"/>
    </row>
    <row r="100" spans="1:187" x14ac:dyDescent="0.8">
      <c r="A100" s="32"/>
      <c r="B100" s="28"/>
      <c r="C100" s="28"/>
      <c r="D100" s="28"/>
      <c r="E100" s="31"/>
      <c r="F100" s="30"/>
      <c r="G100" s="30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  <c r="FS100" s="28"/>
      <c r="FT100" s="28"/>
      <c r="FU100" s="28"/>
      <c r="FV100" s="28"/>
      <c r="FW100" s="28"/>
      <c r="FX100" s="28"/>
      <c r="FY100" s="28"/>
      <c r="FZ100" s="28"/>
      <c r="GA100" s="28"/>
      <c r="GB100" s="28"/>
      <c r="GC100" s="28"/>
      <c r="GD100" s="28"/>
      <c r="GE100" s="28"/>
    </row>
    <row r="101" spans="1:187" x14ac:dyDescent="0.8">
      <c r="A101" s="32"/>
      <c r="B101" s="28"/>
      <c r="C101" s="28"/>
      <c r="D101" s="28"/>
      <c r="E101" s="31"/>
      <c r="F101" s="30"/>
      <c r="G101" s="30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  <c r="FS101" s="28"/>
      <c r="FT101" s="28"/>
      <c r="FU101" s="28"/>
      <c r="FV101" s="28"/>
      <c r="FW101" s="28"/>
      <c r="FX101" s="28"/>
      <c r="FY101" s="28"/>
      <c r="FZ101" s="28"/>
      <c r="GA101" s="28"/>
      <c r="GB101" s="28"/>
      <c r="GC101" s="28"/>
      <c r="GD101" s="28"/>
      <c r="GE101" s="28"/>
    </row>
    <row r="102" spans="1:187" x14ac:dyDescent="0.8">
      <c r="A102" s="32"/>
      <c r="B102" s="28"/>
      <c r="C102" s="28"/>
      <c r="D102" s="28"/>
      <c r="E102" s="31"/>
      <c r="F102" s="30"/>
      <c r="G102" s="30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  <c r="GE102" s="28"/>
    </row>
    <row r="103" spans="1:187" x14ac:dyDescent="0.8">
      <c r="A103" s="32"/>
      <c r="B103" s="28"/>
      <c r="C103" s="28"/>
      <c r="D103" s="28"/>
      <c r="E103" s="31"/>
      <c r="F103" s="30"/>
      <c r="G103" s="30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  <c r="FS103" s="28"/>
      <c r="FT103" s="28"/>
      <c r="FU103" s="28"/>
      <c r="FV103" s="28"/>
      <c r="FW103" s="28"/>
      <c r="FX103" s="28"/>
      <c r="FY103" s="28"/>
      <c r="FZ103" s="28"/>
      <c r="GA103" s="28"/>
      <c r="GB103" s="28"/>
      <c r="GC103" s="28"/>
      <c r="GD103" s="28"/>
      <c r="GE103" s="28"/>
    </row>
    <row r="104" spans="1:187" x14ac:dyDescent="0.8">
      <c r="A104" s="32"/>
      <c r="B104" s="28"/>
      <c r="C104" s="28"/>
      <c r="D104" s="28"/>
      <c r="E104" s="31"/>
      <c r="F104" s="30"/>
      <c r="G104" s="30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  <c r="FS104" s="28"/>
      <c r="FT104" s="28"/>
      <c r="FU104" s="28"/>
      <c r="FV104" s="28"/>
      <c r="FW104" s="28"/>
      <c r="FX104" s="28"/>
      <c r="FY104" s="28"/>
      <c r="FZ104" s="28"/>
      <c r="GA104" s="28"/>
      <c r="GB104" s="28"/>
      <c r="GC104" s="28"/>
      <c r="GD104" s="28"/>
      <c r="GE104" s="28"/>
    </row>
    <row r="105" spans="1:187" x14ac:dyDescent="0.8">
      <c r="A105" s="32"/>
      <c r="B105" s="28"/>
      <c r="C105" s="28"/>
      <c r="D105" s="28"/>
      <c r="E105" s="31"/>
      <c r="F105" s="30"/>
      <c r="G105" s="30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  <c r="FS105" s="28"/>
      <c r="FT105" s="28"/>
      <c r="FU105" s="28"/>
      <c r="FV105" s="28"/>
      <c r="FW105" s="28"/>
      <c r="FX105" s="28"/>
      <c r="FY105" s="28"/>
      <c r="FZ105" s="28"/>
      <c r="GA105" s="28"/>
      <c r="GB105" s="28"/>
      <c r="GC105" s="28"/>
      <c r="GD105" s="28"/>
      <c r="GE105" s="28"/>
    </row>
    <row r="106" spans="1:187" x14ac:dyDescent="0.8">
      <c r="A106" s="32"/>
      <c r="B106" s="28"/>
      <c r="C106" s="28"/>
      <c r="D106" s="28"/>
      <c r="E106" s="31"/>
      <c r="F106" s="30"/>
      <c r="G106" s="30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  <c r="FS106" s="28"/>
      <c r="FT106" s="28"/>
      <c r="FU106" s="28"/>
      <c r="FV106" s="28"/>
      <c r="FW106" s="28"/>
      <c r="FX106" s="28"/>
      <c r="FY106" s="28"/>
      <c r="FZ106" s="28"/>
      <c r="GA106" s="28"/>
      <c r="GB106" s="28"/>
      <c r="GC106" s="28"/>
      <c r="GD106" s="28"/>
      <c r="GE106" s="28"/>
    </row>
    <row r="107" spans="1:187" x14ac:dyDescent="0.8">
      <c r="A107" s="32"/>
      <c r="B107" s="28"/>
      <c r="C107" s="28"/>
      <c r="D107" s="28"/>
      <c r="E107" s="31"/>
      <c r="F107" s="30"/>
      <c r="G107" s="30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  <c r="FS107" s="28"/>
      <c r="FT107" s="28"/>
      <c r="FU107" s="28"/>
      <c r="FV107" s="28"/>
      <c r="FW107" s="28"/>
      <c r="FX107" s="28"/>
      <c r="FY107" s="28"/>
      <c r="FZ107" s="28"/>
      <c r="GA107" s="28"/>
      <c r="GB107" s="28"/>
      <c r="GC107" s="28"/>
      <c r="GD107" s="28"/>
      <c r="GE107" s="28"/>
    </row>
    <row r="108" spans="1:187" x14ac:dyDescent="0.8">
      <c r="A108" s="32"/>
      <c r="B108" s="28"/>
      <c r="C108" s="28"/>
      <c r="D108" s="28"/>
      <c r="E108" s="31"/>
      <c r="F108" s="30"/>
      <c r="G108" s="30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  <c r="FS108" s="28"/>
      <c r="FT108" s="28"/>
      <c r="FU108" s="28"/>
      <c r="FV108" s="28"/>
      <c r="FW108" s="28"/>
      <c r="FX108" s="28"/>
      <c r="FY108" s="28"/>
      <c r="FZ108" s="28"/>
      <c r="GA108" s="28"/>
      <c r="GB108" s="28"/>
      <c r="GC108" s="28"/>
      <c r="GD108" s="28"/>
      <c r="GE108" s="28"/>
    </row>
    <row r="109" spans="1:187" x14ac:dyDescent="0.8">
      <c r="A109" s="32"/>
      <c r="B109" s="28"/>
      <c r="C109" s="28"/>
      <c r="D109" s="28"/>
      <c r="E109" s="31"/>
      <c r="F109" s="30"/>
      <c r="G109" s="30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  <c r="FS109" s="28"/>
      <c r="FT109" s="28"/>
      <c r="FU109" s="28"/>
      <c r="FV109" s="28"/>
      <c r="FW109" s="28"/>
      <c r="FX109" s="28"/>
      <c r="FY109" s="28"/>
      <c r="FZ109" s="28"/>
      <c r="GA109" s="28"/>
      <c r="GB109" s="28"/>
      <c r="GC109" s="28"/>
      <c r="GD109" s="28"/>
      <c r="GE109" s="28"/>
    </row>
    <row r="110" spans="1:187" x14ac:dyDescent="0.8">
      <c r="A110" s="32"/>
      <c r="B110" s="28"/>
      <c r="C110" s="28"/>
      <c r="D110" s="28"/>
      <c r="E110" s="31"/>
      <c r="F110" s="30"/>
      <c r="G110" s="30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  <c r="FS110" s="28"/>
      <c r="FT110" s="28"/>
      <c r="FU110" s="28"/>
      <c r="FV110" s="28"/>
      <c r="FW110" s="28"/>
      <c r="FX110" s="28"/>
      <c r="FY110" s="28"/>
      <c r="FZ110" s="28"/>
      <c r="GA110" s="28"/>
      <c r="GB110" s="28"/>
      <c r="GC110" s="28"/>
      <c r="GD110" s="28"/>
      <c r="GE110" s="28"/>
    </row>
    <row r="111" spans="1:187" x14ac:dyDescent="0.8">
      <c r="A111" s="32"/>
      <c r="B111" s="28"/>
      <c r="C111" s="28"/>
      <c r="D111" s="28"/>
      <c r="E111" s="31"/>
      <c r="F111" s="30"/>
      <c r="G111" s="30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</row>
    <row r="112" spans="1:187" x14ac:dyDescent="0.8">
      <c r="A112" s="32"/>
      <c r="B112" s="28"/>
      <c r="C112" s="28"/>
      <c r="D112" s="28"/>
      <c r="E112" s="31"/>
      <c r="F112" s="30"/>
      <c r="G112" s="30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  <c r="FS112" s="28"/>
      <c r="FT112" s="28"/>
      <c r="FU112" s="28"/>
      <c r="FV112" s="28"/>
      <c r="FW112" s="28"/>
      <c r="FX112" s="28"/>
      <c r="FY112" s="28"/>
      <c r="FZ112" s="28"/>
      <c r="GA112" s="28"/>
      <c r="GB112" s="28"/>
      <c r="GC112" s="28"/>
      <c r="GD112" s="28"/>
      <c r="GE112" s="28"/>
    </row>
    <row r="113" spans="1:187" x14ac:dyDescent="0.8">
      <c r="A113" s="32"/>
      <c r="B113" s="28"/>
      <c r="C113" s="28"/>
      <c r="D113" s="28"/>
      <c r="E113" s="31"/>
      <c r="F113" s="30"/>
      <c r="G113" s="30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</row>
    <row r="114" spans="1:187" x14ac:dyDescent="0.8">
      <c r="A114" s="32"/>
      <c r="B114" s="28"/>
      <c r="C114" s="28"/>
      <c r="D114" s="28"/>
      <c r="E114" s="31"/>
      <c r="F114" s="30"/>
      <c r="G114" s="30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  <c r="FS114" s="28"/>
      <c r="FT114" s="28"/>
      <c r="FU114" s="28"/>
      <c r="FV114" s="28"/>
      <c r="FW114" s="28"/>
      <c r="FX114" s="28"/>
      <c r="FY114" s="28"/>
      <c r="FZ114" s="28"/>
      <c r="GA114" s="28"/>
      <c r="GB114" s="28"/>
      <c r="GC114" s="28"/>
      <c r="GD114" s="28"/>
      <c r="GE114" s="28"/>
    </row>
    <row r="115" spans="1:187" x14ac:dyDescent="0.8">
      <c r="A115" s="32"/>
      <c r="B115" s="28"/>
      <c r="C115" s="28"/>
      <c r="D115" s="28"/>
      <c r="E115" s="31"/>
      <c r="F115" s="30"/>
      <c r="G115" s="30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  <c r="FS115" s="28"/>
      <c r="FT115" s="28"/>
      <c r="FU115" s="28"/>
      <c r="FV115" s="28"/>
      <c r="FW115" s="28"/>
      <c r="FX115" s="28"/>
      <c r="FY115" s="28"/>
      <c r="FZ115" s="28"/>
      <c r="GA115" s="28"/>
      <c r="GB115" s="28"/>
      <c r="GC115" s="28"/>
      <c r="GD115" s="28"/>
      <c r="GE115" s="28"/>
    </row>
    <row r="116" spans="1:187" x14ac:dyDescent="0.8">
      <c r="A116" s="32"/>
      <c r="B116" s="28"/>
      <c r="C116" s="28"/>
      <c r="D116" s="28"/>
      <c r="E116" s="31"/>
      <c r="F116" s="30"/>
      <c r="G116" s="30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  <c r="FS116" s="28"/>
      <c r="FT116" s="28"/>
      <c r="FU116" s="28"/>
      <c r="FV116" s="28"/>
      <c r="FW116" s="28"/>
      <c r="FX116" s="28"/>
      <c r="FY116" s="28"/>
      <c r="FZ116" s="28"/>
      <c r="GA116" s="28"/>
      <c r="GB116" s="28"/>
      <c r="GC116" s="28"/>
      <c r="GD116" s="28"/>
      <c r="GE116" s="28"/>
    </row>
    <row r="117" spans="1:187" x14ac:dyDescent="0.8">
      <c r="A117" s="32"/>
      <c r="B117" s="28"/>
      <c r="C117" s="28"/>
      <c r="D117" s="28"/>
      <c r="E117" s="31"/>
      <c r="F117" s="30"/>
      <c r="G117" s="30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  <c r="FS117" s="28"/>
      <c r="FT117" s="28"/>
      <c r="FU117" s="28"/>
      <c r="FV117" s="28"/>
      <c r="FW117" s="28"/>
      <c r="FX117" s="28"/>
      <c r="FY117" s="28"/>
      <c r="FZ117" s="28"/>
      <c r="GA117" s="28"/>
      <c r="GB117" s="28"/>
      <c r="GC117" s="28"/>
      <c r="GD117" s="28"/>
      <c r="GE117" s="28"/>
    </row>
    <row r="118" spans="1:187" x14ac:dyDescent="0.8">
      <c r="A118" s="32"/>
      <c r="B118" s="28"/>
      <c r="C118" s="28"/>
      <c r="D118" s="28"/>
      <c r="E118" s="31"/>
      <c r="F118" s="30"/>
      <c r="G118" s="30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  <c r="FS118" s="28"/>
      <c r="FT118" s="28"/>
      <c r="FU118" s="28"/>
      <c r="FV118" s="28"/>
      <c r="FW118" s="28"/>
      <c r="FX118" s="28"/>
      <c r="FY118" s="28"/>
      <c r="FZ118" s="28"/>
      <c r="GA118" s="28"/>
      <c r="GB118" s="28"/>
      <c r="GC118" s="28"/>
      <c r="GD118" s="28"/>
      <c r="GE118" s="28"/>
    </row>
    <row r="119" spans="1:187" x14ac:dyDescent="0.8">
      <c r="A119" s="32"/>
      <c r="B119" s="28"/>
      <c r="C119" s="28"/>
      <c r="D119" s="28"/>
      <c r="E119" s="31"/>
      <c r="F119" s="30"/>
      <c r="G119" s="30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</row>
    <row r="120" spans="1:187" x14ac:dyDescent="0.8">
      <c r="A120" s="32"/>
      <c r="B120" s="28"/>
      <c r="C120" s="28"/>
      <c r="D120" s="28"/>
      <c r="E120" s="31"/>
      <c r="F120" s="30"/>
      <c r="G120" s="30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28"/>
      <c r="FZ120" s="28"/>
      <c r="GA120" s="28"/>
      <c r="GB120" s="28"/>
      <c r="GC120" s="28"/>
      <c r="GD120" s="28"/>
      <c r="GE120" s="28"/>
    </row>
    <row r="121" spans="1:187" x14ac:dyDescent="0.8">
      <c r="A121" s="32"/>
      <c r="B121" s="28"/>
      <c r="C121" s="28"/>
      <c r="D121" s="28"/>
      <c r="E121" s="31"/>
      <c r="F121" s="30"/>
      <c r="G121" s="30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  <c r="GE121" s="28"/>
    </row>
    <row r="122" spans="1:187" x14ac:dyDescent="0.8">
      <c r="A122" s="32"/>
      <c r="B122" s="28"/>
      <c r="C122" s="28"/>
      <c r="D122" s="28"/>
      <c r="E122" s="31"/>
      <c r="F122" s="30"/>
      <c r="G122" s="30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  <c r="GE122" s="28"/>
    </row>
    <row r="123" spans="1:187" x14ac:dyDescent="0.8">
      <c r="A123" s="32"/>
      <c r="B123" s="28"/>
      <c r="C123" s="28"/>
      <c r="D123" s="28"/>
      <c r="E123" s="31"/>
      <c r="F123" s="30"/>
      <c r="G123" s="30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  <c r="GE123" s="28"/>
    </row>
    <row r="124" spans="1:187" x14ac:dyDescent="0.8">
      <c r="A124" s="32"/>
      <c r="B124" s="28"/>
      <c r="C124" s="28"/>
      <c r="D124" s="28"/>
      <c r="E124" s="31"/>
      <c r="F124" s="30"/>
      <c r="G124" s="30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  <c r="GE124" s="28"/>
    </row>
    <row r="125" spans="1:187" x14ac:dyDescent="0.8">
      <c r="A125" s="32"/>
      <c r="B125" s="28"/>
      <c r="C125" s="28"/>
      <c r="D125" s="28"/>
      <c r="E125" s="31"/>
      <c r="F125" s="30"/>
      <c r="G125" s="30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  <c r="GE125" s="28"/>
    </row>
    <row r="126" spans="1:187" x14ac:dyDescent="0.8">
      <c r="A126" s="32"/>
      <c r="B126" s="28"/>
      <c r="C126" s="28"/>
      <c r="D126" s="28"/>
      <c r="E126" s="31"/>
      <c r="F126" s="30"/>
      <c r="G126" s="30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  <c r="GE126" s="28"/>
    </row>
    <row r="127" spans="1:187" x14ac:dyDescent="0.8">
      <c r="A127" s="32"/>
      <c r="B127" s="28"/>
      <c r="C127" s="28"/>
      <c r="D127" s="28"/>
      <c r="E127" s="31"/>
      <c r="F127" s="30"/>
      <c r="G127" s="30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  <c r="GE127" s="28"/>
    </row>
    <row r="128" spans="1:187" x14ac:dyDescent="0.8">
      <c r="A128" s="32"/>
      <c r="B128" s="28"/>
      <c r="C128" s="28"/>
      <c r="D128" s="28"/>
      <c r="E128" s="31"/>
      <c r="F128" s="30"/>
      <c r="G128" s="30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  <c r="GE128" s="28"/>
    </row>
    <row r="129" spans="1:187" x14ac:dyDescent="0.8">
      <c r="A129" s="32"/>
      <c r="B129" s="28"/>
      <c r="C129" s="28"/>
      <c r="D129" s="28"/>
      <c r="E129" s="31"/>
      <c r="F129" s="30"/>
      <c r="G129" s="30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  <c r="GE129" s="28"/>
    </row>
    <row r="130" spans="1:187" x14ac:dyDescent="0.8">
      <c r="A130" s="32"/>
      <c r="B130" s="28"/>
      <c r="C130" s="28"/>
      <c r="D130" s="28"/>
      <c r="E130" s="31"/>
      <c r="F130" s="30"/>
      <c r="G130" s="30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  <c r="GE130" s="28"/>
    </row>
    <row r="131" spans="1:187" x14ac:dyDescent="0.8">
      <c r="A131" s="32"/>
      <c r="B131" s="28"/>
      <c r="C131" s="28"/>
      <c r="D131" s="28"/>
      <c r="E131" s="31"/>
      <c r="F131" s="30"/>
      <c r="G131" s="30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  <c r="GE131" s="28"/>
    </row>
    <row r="132" spans="1:187" x14ac:dyDescent="0.8">
      <c r="A132" s="32"/>
      <c r="B132" s="28"/>
      <c r="C132" s="28"/>
      <c r="D132" s="28"/>
      <c r="E132" s="31"/>
      <c r="F132" s="30"/>
      <c r="G132" s="30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  <c r="GE132" s="28"/>
    </row>
    <row r="133" spans="1:187" x14ac:dyDescent="0.8">
      <c r="A133" s="32"/>
      <c r="B133" s="28"/>
      <c r="C133" s="28"/>
      <c r="D133" s="28"/>
      <c r="E133" s="31"/>
      <c r="F133" s="30"/>
      <c r="G133" s="30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  <c r="GE133" s="28"/>
    </row>
    <row r="134" spans="1:187" x14ac:dyDescent="0.8">
      <c r="A134" s="32"/>
      <c r="B134" s="28"/>
      <c r="C134" s="28"/>
      <c r="D134" s="28"/>
      <c r="E134" s="31"/>
      <c r="F134" s="30"/>
      <c r="G134" s="30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  <c r="GE134" s="28"/>
    </row>
    <row r="135" spans="1:187" x14ac:dyDescent="0.8">
      <c r="A135" s="32"/>
      <c r="B135" s="28"/>
      <c r="C135" s="28"/>
      <c r="D135" s="28"/>
      <c r="E135" s="31"/>
      <c r="F135" s="30"/>
      <c r="G135" s="30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  <c r="GE135" s="28"/>
    </row>
    <row r="136" spans="1:187" x14ac:dyDescent="0.8">
      <c r="A136" s="32"/>
      <c r="B136" s="28"/>
      <c r="C136" s="28"/>
      <c r="D136" s="28"/>
      <c r="E136" s="31"/>
      <c r="F136" s="30"/>
      <c r="G136" s="30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  <c r="GE136" s="28"/>
    </row>
    <row r="137" spans="1:187" x14ac:dyDescent="0.8">
      <c r="A137" s="32"/>
      <c r="B137" s="28"/>
      <c r="C137" s="28"/>
      <c r="D137" s="28"/>
      <c r="E137" s="31"/>
      <c r="F137" s="30"/>
      <c r="G137" s="30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  <c r="FS137" s="28"/>
      <c r="FT137" s="28"/>
      <c r="FU137" s="28"/>
      <c r="FV137" s="28"/>
      <c r="FW137" s="28"/>
      <c r="FX137" s="28"/>
      <c r="FY137" s="28"/>
      <c r="FZ137" s="28"/>
      <c r="GA137" s="28"/>
      <c r="GB137" s="28"/>
      <c r="GC137" s="28"/>
      <c r="GD137" s="28"/>
      <c r="GE137" s="28"/>
    </row>
    <row r="138" spans="1:187" x14ac:dyDescent="0.8">
      <c r="A138" s="32"/>
      <c r="B138" s="28"/>
      <c r="C138" s="28"/>
      <c r="D138" s="28"/>
      <c r="E138" s="31"/>
      <c r="F138" s="30"/>
      <c r="G138" s="30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  <c r="FS138" s="28"/>
      <c r="FT138" s="28"/>
      <c r="FU138" s="28"/>
      <c r="FV138" s="28"/>
      <c r="FW138" s="28"/>
      <c r="FX138" s="28"/>
      <c r="FY138" s="28"/>
      <c r="FZ138" s="28"/>
      <c r="GA138" s="28"/>
      <c r="GB138" s="28"/>
      <c r="GC138" s="28"/>
      <c r="GD138" s="28"/>
      <c r="GE138" s="28"/>
    </row>
    <row r="139" spans="1:187" x14ac:dyDescent="0.8">
      <c r="A139" s="32"/>
      <c r="B139" s="28"/>
      <c r="C139" s="28"/>
      <c r="D139" s="28"/>
      <c r="E139" s="31"/>
      <c r="F139" s="30"/>
      <c r="G139" s="30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  <c r="FS139" s="28"/>
      <c r="FT139" s="28"/>
      <c r="FU139" s="28"/>
      <c r="FV139" s="28"/>
      <c r="FW139" s="28"/>
      <c r="FX139" s="28"/>
      <c r="FY139" s="28"/>
      <c r="FZ139" s="28"/>
      <c r="GA139" s="28"/>
      <c r="GB139" s="28"/>
      <c r="GC139" s="28"/>
      <c r="GD139" s="28"/>
      <c r="GE139" s="28"/>
    </row>
    <row r="140" spans="1:187" x14ac:dyDescent="0.8">
      <c r="A140" s="32"/>
      <c r="B140" s="28"/>
      <c r="C140" s="28"/>
      <c r="D140" s="28"/>
      <c r="E140" s="31"/>
      <c r="F140" s="30"/>
      <c r="G140" s="30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</row>
    <row r="141" spans="1:187" x14ac:dyDescent="0.8">
      <c r="A141" s="32"/>
      <c r="B141" s="28"/>
      <c r="C141" s="28"/>
      <c r="D141" s="28"/>
      <c r="E141" s="31"/>
      <c r="F141" s="30"/>
      <c r="G141" s="30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8"/>
      <c r="GB141" s="28"/>
      <c r="GC141" s="28"/>
      <c r="GD141" s="28"/>
      <c r="GE141" s="28"/>
    </row>
    <row r="142" spans="1:187" x14ac:dyDescent="0.8">
      <c r="A142" s="32"/>
      <c r="B142" s="28"/>
      <c r="C142" s="28"/>
      <c r="D142" s="28"/>
      <c r="E142" s="31"/>
      <c r="F142" s="30"/>
      <c r="G142" s="30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8"/>
      <c r="FT142" s="28"/>
      <c r="FU142" s="28"/>
      <c r="FV142" s="28"/>
      <c r="FW142" s="28"/>
      <c r="FX142" s="28"/>
      <c r="FY142" s="28"/>
      <c r="FZ142" s="28"/>
      <c r="GA142" s="28"/>
      <c r="GB142" s="28"/>
      <c r="GC142" s="28"/>
      <c r="GD142" s="28"/>
      <c r="GE142" s="28"/>
    </row>
    <row r="143" spans="1:187" x14ac:dyDescent="0.8">
      <c r="A143" s="32"/>
      <c r="B143" s="28"/>
      <c r="C143" s="28"/>
      <c r="D143" s="28"/>
      <c r="E143" s="31"/>
      <c r="F143" s="30"/>
      <c r="G143" s="30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  <c r="FS143" s="28"/>
      <c r="FT143" s="28"/>
      <c r="FU143" s="28"/>
      <c r="FV143" s="28"/>
      <c r="FW143" s="28"/>
      <c r="FX143" s="28"/>
      <c r="FY143" s="28"/>
      <c r="FZ143" s="28"/>
      <c r="GA143" s="28"/>
      <c r="GB143" s="28"/>
      <c r="GC143" s="28"/>
      <c r="GD143" s="28"/>
      <c r="GE143" s="28"/>
    </row>
    <row r="144" spans="1:187" x14ac:dyDescent="0.8">
      <c r="A144" s="32"/>
      <c r="B144" s="28"/>
      <c r="C144" s="28"/>
      <c r="D144" s="28"/>
      <c r="E144" s="31"/>
      <c r="F144" s="30"/>
      <c r="G144" s="30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  <c r="FS144" s="28"/>
      <c r="FT144" s="28"/>
      <c r="FU144" s="28"/>
      <c r="FV144" s="28"/>
      <c r="FW144" s="28"/>
      <c r="FX144" s="28"/>
      <c r="FY144" s="28"/>
      <c r="FZ144" s="28"/>
      <c r="GA144" s="28"/>
      <c r="GB144" s="28"/>
      <c r="GC144" s="28"/>
      <c r="GD144" s="28"/>
      <c r="GE144" s="28"/>
    </row>
    <row r="145" spans="1:187" x14ac:dyDescent="0.8">
      <c r="A145" s="32"/>
      <c r="B145" s="28"/>
      <c r="C145" s="28"/>
      <c r="D145" s="28"/>
      <c r="E145" s="31"/>
      <c r="F145" s="30"/>
      <c r="G145" s="30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  <c r="FS145" s="28"/>
      <c r="FT145" s="28"/>
      <c r="FU145" s="28"/>
      <c r="FV145" s="28"/>
      <c r="FW145" s="28"/>
      <c r="FX145" s="28"/>
      <c r="FY145" s="28"/>
      <c r="FZ145" s="28"/>
      <c r="GA145" s="28"/>
      <c r="GB145" s="28"/>
      <c r="GC145" s="28"/>
      <c r="GD145" s="28"/>
      <c r="GE145" s="28"/>
    </row>
    <row r="146" spans="1:187" x14ac:dyDescent="0.8">
      <c r="A146" s="32"/>
      <c r="B146" s="28"/>
      <c r="C146" s="28"/>
      <c r="D146" s="28"/>
      <c r="E146" s="31"/>
      <c r="F146" s="30"/>
      <c r="G146" s="30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  <c r="FS146" s="28"/>
      <c r="FT146" s="28"/>
      <c r="FU146" s="28"/>
      <c r="FV146" s="28"/>
      <c r="FW146" s="28"/>
      <c r="FX146" s="28"/>
      <c r="FY146" s="28"/>
      <c r="FZ146" s="28"/>
      <c r="GA146" s="28"/>
      <c r="GB146" s="28"/>
      <c r="GC146" s="28"/>
      <c r="GD146" s="28"/>
      <c r="GE146" s="28"/>
    </row>
    <row r="147" spans="1:187" x14ac:dyDescent="0.8">
      <c r="A147" s="32"/>
      <c r="B147" s="28"/>
      <c r="C147" s="28"/>
      <c r="D147" s="28"/>
      <c r="E147" s="31"/>
      <c r="F147" s="30"/>
      <c r="G147" s="30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  <c r="FS147" s="28"/>
      <c r="FT147" s="28"/>
      <c r="FU147" s="28"/>
      <c r="FV147" s="28"/>
      <c r="FW147" s="28"/>
      <c r="FX147" s="28"/>
      <c r="FY147" s="28"/>
      <c r="FZ147" s="28"/>
      <c r="GA147" s="28"/>
      <c r="GB147" s="28"/>
      <c r="GC147" s="28"/>
      <c r="GD147" s="28"/>
      <c r="GE147" s="28"/>
    </row>
    <row r="148" spans="1:187" x14ac:dyDescent="0.8">
      <c r="A148" s="32"/>
      <c r="B148" s="28"/>
      <c r="C148" s="28"/>
      <c r="D148" s="28"/>
      <c r="E148" s="31"/>
      <c r="F148" s="30"/>
      <c r="G148" s="30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  <c r="FS148" s="28"/>
      <c r="FT148" s="28"/>
      <c r="FU148" s="28"/>
      <c r="FV148" s="28"/>
      <c r="FW148" s="28"/>
      <c r="FX148" s="28"/>
      <c r="FY148" s="28"/>
      <c r="FZ148" s="28"/>
      <c r="GA148" s="28"/>
      <c r="GB148" s="28"/>
      <c r="GC148" s="28"/>
      <c r="GD148" s="28"/>
      <c r="GE148" s="28"/>
    </row>
    <row r="149" spans="1:187" x14ac:dyDescent="0.8">
      <c r="A149" s="32"/>
      <c r="B149" s="28"/>
      <c r="C149" s="28"/>
      <c r="D149" s="28"/>
      <c r="E149" s="31"/>
      <c r="F149" s="30"/>
      <c r="G149" s="30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  <c r="FS149" s="28"/>
      <c r="FT149" s="28"/>
      <c r="FU149" s="28"/>
      <c r="FV149" s="28"/>
      <c r="FW149" s="28"/>
      <c r="FX149" s="28"/>
      <c r="FY149" s="28"/>
      <c r="FZ149" s="28"/>
      <c r="GA149" s="28"/>
      <c r="GB149" s="28"/>
      <c r="GC149" s="28"/>
      <c r="GD149" s="28"/>
      <c r="GE149" s="28"/>
    </row>
    <row r="150" spans="1:187" x14ac:dyDescent="0.8">
      <c r="A150" s="32"/>
      <c r="B150" s="28"/>
      <c r="C150" s="28"/>
      <c r="D150" s="28"/>
      <c r="E150" s="31"/>
      <c r="F150" s="30"/>
      <c r="G150" s="30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  <c r="FS150" s="28"/>
      <c r="FT150" s="28"/>
      <c r="FU150" s="28"/>
      <c r="FV150" s="28"/>
      <c r="FW150" s="28"/>
      <c r="FX150" s="28"/>
      <c r="FY150" s="28"/>
      <c r="FZ150" s="28"/>
      <c r="GA150" s="28"/>
      <c r="GB150" s="28"/>
      <c r="GC150" s="28"/>
      <c r="GD150" s="28"/>
      <c r="GE150" s="28"/>
    </row>
    <row r="151" spans="1:187" x14ac:dyDescent="0.8">
      <c r="A151" s="32"/>
      <c r="B151" s="28"/>
      <c r="C151" s="28"/>
      <c r="D151" s="28"/>
      <c r="E151" s="31"/>
      <c r="F151" s="30"/>
      <c r="G151" s="30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  <c r="FS151" s="28"/>
      <c r="FT151" s="28"/>
      <c r="FU151" s="28"/>
      <c r="FV151" s="28"/>
      <c r="FW151" s="28"/>
      <c r="FX151" s="28"/>
      <c r="FY151" s="28"/>
      <c r="FZ151" s="28"/>
      <c r="GA151" s="28"/>
      <c r="GB151" s="28"/>
      <c r="GC151" s="28"/>
      <c r="GD151" s="28"/>
      <c r="GE151" s="28"/>
    </row>
    <row r="152" spans="1:187" x14ac:dyDescent="0.8">
      <c r="A152" s="32"/>
      <c r="B152" s="28"/>
      <c r="C152" s="28"/>
      <c r="D152" s="28"/>
      <c r="E152" s="31"/>
      <c r="F152" s="30"/>
      <c r="G152" s="30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  <c r="FS152" s="28"/>
      <c r="FT152" s="28"/>
      <c r="FU152" s="28"/>
      <c r="FV152" s="28"/>
      <c r="FW152" s="28"/>
      <c r="FX152" s="28"/>
      <c r="FY152" s="28"/>
      <c r="FZ152" s="28"/>
      <c r="GA152" s="28"/>
      <c r="GB152" s="28"/>
      <c r="GC152" s="28"/>
      <c r="GD152" s="28"/>
      <c r="GE152" s="28"/>
    </row>
    <row r="153" spans="1:187" x14ac:dyDescent="0.8">
      <c r="A153" s="32"/>
      <c r="B153" s="28"/>
      <c r="C153" s="28"/>
      <c r="D153" s="28"/>
      <c r="E153" s="31"/>
      <c r="F153" s="30"/>
      <c r="G153" s="30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  <c r="FS153" s="28"/>
      <c r="FT153" s="28"/>
      <c r="FU153" s="28"/>
      <c r="FV153" s="28"/>
      <c r="FW153" s="28"/>
      <c r="FX153" s="28"/>
      <c r="FY153" s="28"/>
      <c r="FZ153" s="28"/>
      <c r="GA153" s="28"/>
      <c r="GB153" s="28"/>
      <c r="GC153" s="28"/>
      <c r="GD153" s="28"/>
      <c r="GE153" s="28"/>
    </row>
    <row r="154" spans="1:187" x14ac:dyDescent="0.8">
      <c r="A154" s="32"/>
      <c r="B154" s="28"/>
      <c r="C154" s="28"/>
      <c r="D154" s="28"/>
      <c r="E154" s="31"/>
      <c r="F154" s="30"/>
      <c r="G154" s="30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  <c r="FS154" s="28"/>
      <c r="FT154" s="28"/>
      <c r="FU154" s="28"/>
      <c r="FV154" s="28"/>
      <c r="FW154" s="28"/>
      <c r="FX154" s="28"/>
      <c r="FY154" s="28"/>
      <c r="FZ154" s="28"/>
      <c r="GA154" s="28"/>
      <c r="GB154" s="28"/>
      <c r="GC154" s="28"/>
      <c r="GD154" s="28"/>
      <c r="GE154" s="28"/>
    </row>
    <row r="155" spans="1:187" x14ac:dyDescent="0.8">
      <c r="A155" s="32"/>
      <c r="B155" s="28"/>
      <c r="C155" s="28"/>
      <c r="D155" s="28"/>
      <c r="E155" s="31"/>
      <c r="F155" s="30"/>
      <c r="G155" s="30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</row>
    <row r="156" spans="1:187" x14ac:dyDescent="0.8">
      <c r="A156" s="32"/>
      <c r="B156" s="28"/>
      <c r="C156" s="28"/>
      <c r="D156" s="28"/>
      <c r="E156" s="31"/>
      <c r="F156" s="30"/>
      <c r="G156" s="30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  <c r="FS156" s="28"/>
      <c r="FT156" s="28"/>
      <c r="FU156" s="28"/>
      <c r="FV156" s="28"/>
      <c r="FW156" s="28"/>
      <c r="FX156" s="28"/>
      <c r="FY156" s="28"/>
      <c r="FZ156" s="28"/>
      <c r="GA156" s="28"/>
      <c r="GB156" s="28"/>
      <c r="GC156" s="28"/>
      <c r="GD156" s="28"/>
      <c r="GE156" s="28"/>
    </row>
    <row r="157" spans="1:187" x14ac:dyDescent="0.8">
      <c r="A157" s="32"/>
      <c r="B157" s="28"/>
      <c r="C157" s="28"/>
      <c r="D157" s="28"/>
      <c r="E157" s="31"/>
      <c r="F157" s="30"/>
      <c r="G157" s="30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  <c r="FS157" s="28"/>
      <c r="FT157" s="28"/>
      <c r="FU157" s="28"/>
      <c r="FV157" s="28"/>
      <c r="FW157" s="28"/>
      <c r="FX157" s="28"/>
      <c r="FY157" s="28"/>
      <c r="FZ157" s="28"/>
      <c r="GA157" s="28"/>
      <c r="GB157" s="28"/>
      <c r="GC157" s="28"/>
      <c r="GD157" s="28"/>
      <c r="GE157" s="28"/>
    </row>
    <row r="158" spans="1:187" x14ac:dyDescent="0.8">
      <c r="A158" s="32"/>
      <c r="B158" s="28"/>
      <c r="C158" s="28"/>
      <c r="D158" s="28"/>
      <c r="E158" s="31"/>
      <c r="F158" s="30"/>
      <c r="G158" s="30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  <c r="FS158" s="28"/>
      <c r="FT158" s="28"/>
      <c r="FU158" s="28"/>
      <c r="FV158" s="28"/>
      <c r="FW158" s="28"/>
      <c r="FX158" s="28"/>
      <c r="FY158" s="28"/>
      <c r="FZ158" s="28"/>
      <c r="GA158" s="28"/>
      <c r="GB158" s="28"/>
      <c r="GC158" s="28"/>
      <c r="GD158" s="28"/>
      <c r="GE158" s="28"/>
    </row>
    <row r="159" spans="1:187" x14ac:dyDescent="0.8">
      <c r="A159" s="32"/>
      <c r="B159" s="28"/>
      <c r="C159" s="28"/>
      <c r="D159" s="28"/>
      <c r="E159" s="31"/>
      <c r="F159" s="30"/>
      <c r="G159" s="30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  <c r="FS159" s="28"/>
      <c r="FT159" s="28"/>
      <c r="FU159" s="28"/>
      <c r="FV159" s="28"/>
      <c r="FW159" s="28"/>
      <c r="FX159" s="28"/>
      <c r="FY159" s="28"/>
      <c r="FZ159" s="28"/>
      <c r="GA159" s="28"/>
      <c r="GB159" s="28"/>
      <c r="GC159" s="28"/>
      <c r="GD159" s="28"/>
      <c r="GE159" s="28"/>
    </row>
    <row r="160" spans="1:187" x14ac:dyDescent="0.8">
      <c r="A160" s="32"/>
      <c r="B160" s="28"/>
      <c r="C160" s="28"/>
      <c r="D160" s="28"/>
      <c r="E160" s="31"/>
      <c r="F160" s="30"/>
      <c r="G160" s="30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  <c r="FS160" s="28"/>
      <c r="FT160" s="28"/>
      <c r="FU160" s="28"/>
      <c r="FV160" s="28"/>
      <c r="FW160" s="28"/>
      <c r="FX160" s="28"/>
      <c r="FY160" s="28"/>
      <c r="FZ160" s="28"/>
      <c r="GA160" s="28"/>
      <c r="GB160" s="28"/>
      <c r="GC160" s="28"/>
      <c r="GD160" s="28"/>
      <c r="GE160" s="28"/>
    </row>
    <row r="161" spans="1:187" x14ac:dyDescent="0.8">
      <c r="A161" s="32"/>
      <c r="B161" s="28"/>
      <c r="C161" s="28"/>
      <c r="D161" s="28"/>
      <c r="E161" s="31"/>
      <c r="F161" s="30"/>
      <c r="G161" s="30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  <c r="FS161" s="28"/>
      <c r="FT161" s="28"/>
      <c r="FU161" s="28"/>
      <c r="FV161" s="28"/>
      <c r="FW161" s="28"/>
      <c r="FX161" s="28"/>
      <c r="FY161" s="28"/>
      <c r="FZ161" s="28"/>
      <c r="GA161" s="28"/>
      <c r="GB161" s="28"/>
      <c r="GC161" s="28"/>
      <c r="GD161" s="28"/>
      <c r="GE161" s="28"/>
    </row>
    <row r="162" spans="1:187" x14ac:dyDescent="0.8">
      <c r="A162" s="32"/>
      <c r="B162" s="28"/>
      <c r="C162" s="28"/>
      <c r="D162" s="28"/>
      <c r="E162" s="31"/>
      <c r="F162" s="30"/>
      <c r="G162" s="30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  <c r="FS162" s="28"/>
      <c r="FT162" s="28"/>
      <c r="FU162" s="28"/>
      <c r="FV162" s="28"/>
      <c r="FW162" s="28"/>
      <c r="FX162" s="28"/>
      <c r="FY162" s="28"/>
      <c r="FZ162" s="28"/>
      <c r="GA162" s="28"/>
      <c r="GB162" s="28"/>
      <c r="GC162" s="28"/>
      <c r="GD162" s="28"/>
      <c r="GE162" s="28"/>
    </row>
    <row r="163" spans="1:187" x14ac:dyDescent="0.8">
      <c r="A163" s="32"/>
      <c r="B163" s="28"/>
      <c r="C163" s="28"/>
      <c r="D163" s="28"/>
      <c r="E163" s="31"/>
      <c r="F163" s="30"/>
      <c r="G163" s="30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  <c r="FS163" s="28"/>
      <c r="FT163" s="28"/>
      <c r="FU163" s="28"/>
      <c r="FV163" s="28"/>
      <c r="FW163" s="28"/>
      <c r="FX163" s="28"/>
      <c r="FY163" s="28"/>
      <c r="FZ163" s="28"/>
      <c r="GA163" s="28"/>
      <c r="GB163" s="28"/>
      <c r="GC163" s="28"/>
      <c r="GD163" s="28"/>
      <c r="GE163" s="28"/>
    </row>
    <row r="164" spans="1:187" x14ac:dyDescent="0.8">
      <c r="A164" s="32"/>
      <c r="B164" s="28"/>
      <c r="C164" s="28"/>
      <c r="D164" s="28"/>
      <c r="E164" s="31"/>
      <c r="F164" s="30"/>
      <c r="G164" s="30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  <c r="FS164" s="28"/>
      <c r="FT164" s="28"/>
      <c r="FU164" s="28"/>
      <c r="FV164" s="28"/>
      <c r="FW164" s="28"/>
      <c r="FX164" s="28"/>
      <c r="FY164" s="28"/>
      <c r="FZ164" s="28"/>
      <c r="GA164" s="28"/>
      <c r="GB164" s="28"/>
      <c r="GC164" s="28"/>
      <c r="GD164" s="28"/>
      <c r="GE164" s="28"/>
    </row>
    <row r="165" spans="1:187" x14ac:dyDescent="0.8">
      <c r="A165" s="32"/>
      <c r="B165" s="28"/>
      <c r="C165" s="28"/>
      <c r="D165" s="28"/>
      <c r="E165" s="31"/>
      <c r="F165" s="30"/>
      <c r="G165" s="30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  <c r="FS165" s="28"/>
      <c r="FT165" s="28"/>
      <c r="FU165" s="28"/>
      <c r="FV165" s="28"/>
      <c r="FW165" s="28"/>
      <c r="FX165" s="28"/>
      <c r="FY165" s="28"/>
      <c r="FZ165" s="28"/>
      <c r="GA165" s="28"/>
      <c r="GB165" s="28"/>
      <c r="GC165" s="28"/>
      <c r="GD165" s="28"/>
      <c r="GE165" s="28"/>
    </row>
    <row r="166" spans="1:187" x14ac:dyDescent="0.8">
      <c r="A166" s="32"/>
      <c r="B166" s="28"/>
      <c r="C166" s="28"/>
      <c r="D166" s="28"/>
      <c r="E166" s="31"/>
      <c r="F166" s="30"/>
      <c r="G166" s="30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  <c r="FS166" s="28"/>
      <c r="FT166" s="28"/>
      <c r="FU166" s="28"/>
      <c r="FV166" s="28"/>
      <c r="FW166" s="28"/>
      <c r="FX166" s="28"/>
      <c r="FY166" s="28"/>
      <c r="FZ166" s="28"/>
      <c r="GA166" s="28"/>
      <c r="GB166" s="28"/>
      <c r="GC166" s="28"/>
      <c r="GD166" s="28"/>
      <c r="GE166" s="28"/>
    </row>
    <row r="167" spans="1:187" x14ac:dyDescent="0.8">
      <c r="A167" s="32"/>
      <c r="B167" s="28"/>
      <c r="C167" s="28"/>
      <c r="D167" s="28"/>
      <c r="E167" s="31"/>
      <c r="F167" s="30"/>
      <c r="G167" s="30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  <c r="FS167" s="28"/>
      <c r="FT167" s="28"/>
      <c r="FU167" s="28"/>
      <c r="FV167" s="28"/>
      <c r="FW167" s="28"/>
      <c r="FX167" s="28"/>
      <c r="FY167" s="28"/>
      <c r="FZ167" s="28"/>
      <c r="GA167" s="28"/>
      <c r="GB167" s="28"/>
      <c r="GC167" s="28"/>
      <c r="GD167" s="28"/>
      <c r="GE167" s="28"/>
    </row>
    <row r="168" spans="1:187" x14ac:dyDescent="0.8">
      <c r="A168" s="32"/>
      <c r="B168" s="28"/>
      <c r="C168" s="28"/>
      <c r="D168" s="28"/>
      <c r="E168" s="31"/>
      <c r="F168" s="30"/>
      <c r="G168" s="30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  <c r="FS168" s="28"/>
      <c r="FT168" s="28"/>
      <c r="FU168" s="28"/>
      <c r="FV168" s="28"/>
      <c r="FW168" s="28"/>
      <c r="FX168" s="28"/>
      <c r="FY168" s="28"/>
      <c r="FZ168" s="28"/>
      <c r="GA168" s="28"/>
      <c r="GB168" s="28"/>
      <c r="GC168" s="28"/>
      <c r="GD168" s="28"/>
      <c r="GE168" s="28"/>
    </row>
    <row r="169" spans="1:187" x14ac:dyDescent="0.8">
      <c r="A169" s="32"/>
      <c r="B169" s="28"/>
      <c r="C169" s="28"/>
      <c r="D169" s="28"/>
      <c r="E169" s="31"/>
      <c r="F169" s="30"/>
      <c r="G169" s="30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  <c r="FS169" s="28"/>
      <c r="FT169" s="28"/>
      <c r="FU169" s="28"/>
      <c r="FV169" s="28"/>
      <c r="FW169" s="28"/>
      <c r="FX169" s="28"/>
      <c r="FY169" s="28"/>
      <c r="FZ169" s="28"/>
      <c r="GA169" s="28"/>
      <c r="GB169" s="28"/>
      <c r="GC169" s="28"/>
      <c r="GD169" s="28"/>
      <c r="GE169" s="28"/>
    </row>
    <row r="170" spans="1:187" x14ac:dyDescent="0.8">
      <c r="A170" s="32"/>
      <c r="B170" s="28"/>
      <c r="C170" s="28"/>
      <c r="D170" s="28"/>
      <c r="E170" s="31"/>
      <c r="F170" s="30"/>
      <c r="G170" s="30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  <c r="FS170" s="28"/>
      <c r="FT170" s="28"/>
      <c r="FU170" s="28"/>
      <c r="FV170" s="28"/>
      <c r="FW170" s="28"/>
      <c r="FX170" s="28"/>
      <c r="FY170" s="28"/>
      <c r="FZ170" s="28"/>
      <c r="GA170" s="28"/>
      <c r="GB170" s="28"/>
      <c r="GC170" s="28"/>
      <c r="GD170" s="28"/>
      <c r="GE170" s="28"/>
    </row>
    <row r="171" spans="1:187" x14ac:dyDescent="0.8">
      <c r="A171" s="32"/>
      <c r="B171" s="28"/>
      <c r="C171" s="28"/>
      <c r="D171" s="28"/>
      <c r="E171" s="31"/>
      <c r="F171" s="30"/>
      <c r="G171" s="30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  <c r="FS171" s="28"/>
      <c r="FT171" s="28"/>
      <c r="FU171" s="28"/>
      <c r="FV171" s="28"/>
      <c r="FW171" s="28"/>
      <c r="FX171" s="28"/>
      <c r="FY171" s="28"/>
      <c r="FZ171" s="28"/>
      <c r="GA171" s="28"/>
      <c r="GB171" s="28"/>
      <c r="GC171" s="28"/>
      <c r="GD171" s="28"/>
      <c r="GE171" s="28"/>
    </row>
    <row r="172" spans="1:187" x14ac:dyDescent="0.8">
      <c r="A172" s="32"/>
      <c r="B172" s="28"/>
      <c r="C172" s="28"/>
      <c r="D172" s="28"/>
      <c r="E172" s="31"/>
      <c r="F172" s="30"/>
      <c r="G172" s="30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  <c r="FS172" s="28"/>
      <c r="FT172" s="28"/>
      <c r="FU172" s="28"/>
      <c r="FV172" s="28"/>
      <c r="FW172" s="28"/>
      <c r="FX172" s="28"/>
      <c r="FY172" s="28"/>
      <c r="FZ172" s="28"/>
      <c r="GA172" s="28"/>
      <c r="GB172" s="28"/>
      <c r="GC172" s="28"/>
      <c r="GD172" s="28"/>
      <c r="GE172" s="28"/>
    </row>
    <row r="173" spans="1:187" x14ac:dyDescent="0.8">
      <c r="A173" s="32"/>
      <c r="B173" s="28"/>
      <c r="C173" s="28"/>
      <c r="D173" s="28"/>
      <c r="E173" s="31"/>
      <c r="F173" s="30"/>
      <c r="G173" s="30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  <c r="FS173" s="28"/>
      <c r="FT173" s="28"/>
      <c r="FU173" s="28"/>
      <c r="FV173" s="28"/>
      <c r="FW173" s="28"/>
      <c r="FX173" s="28"/>
      <c r="FY173" s="28"/>
      <c r="FZ173" s="28"/>
      <c r="GA173" s="28"/>
      <c r="GB173" s="28"/>
      <c r="GC173" s="28"/>
      <c r="GD173" s="28"/>
      <c r="GE173" s="28"/>
    </row>
    <row r="174" spans="1:187" x14ac:dyDescent="0.8">
      <c r="A174" s="32"/>
      <c r="B174" s="28"/>
      <c r="C174" s="28"/>
      <c r="D174" s="28"/>
      <c r="E174" s="31"/>
      <c r="F174" s="30"/>
      <c r="G174" s="30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  <c r="FS174" s="28"/>
      <c r="FT174" s="28"/>
      <c r="FU174" s="28"/>
      <c r="FV174" s="28"/>
      <c r="FW174" s="28"/>
      <c r="FX174" s="28"/>
      <c r="FY174" s="28"/>
      <c r="FZ174" s="28"/>
      <c r="GA174" s="28"/>
      <c r="GB174" s="28"/>
      <c r="GC174" s="28"/>
      <c r="GD174" s="28"/>
      <c r="GE174" s="28"/>
    </row>
    <row r="175" spans="1:187" x14ac:dyDescent="0.8">
      <c r="A175" s="32"/>
      <c r="B175" s="28"/>
      <c r="C175" s="28"/>
      <c r="D175" s="28"/>
      <c r="E175" s="31"/>
      <c r="F175" s="30"/>
      <c r="G175" s="30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  <c r="FS175" s="28"/>
      <c r="FT175" s="28"/>
      <c r="FU175" s="28"/>
      <c r="FV175" s="28"/>
      <c r="FW175" s="28"/>
      <c r="FX175" s="28"/>
      <c r="FY175" s="28"/>
      <c r="FZ175" s="28"/>
      <c r="GA175" s="28"/>
      <c r="GB175" s="28"/>
      <c r="GC175" s="28"/>
      <c r="GD175" s="28"/>
      <c r="GE175" s="28"/>
    </row>
    <row r="176" spans="1:187" x14ac:dyDescent="0.8">
      <c r="A176" s="32"/>
      <c r="B176" s="28"/>
      <c r="C176" s="28"/>
      <c r="D176" s="28"/>
      <c r="E176" s="31"/>
      <c r="F176" s="30"/>
      <c r="G176" s="30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  <c r="FS176" s="28"/>
      <c r="FT176" s="28"/>
      <c r="FU176" s="28"/>
      <c r="FV176" s="28"/>
      <c r="FW176" s="28"/>
      <c r="FX176" s="28"/>
      <c r="FY176" s="28"/>
      <c r="FZ176" s="28"/>
      <c r="GA176" s="28"/>
      <c r="GB176" s="28"/>
      <c r="GC176" s="28"/>
      <c r="GD176" s="28"/>
      <c r="GE176" s="28"/>
    </row>
    <row r="177" spans="1:187" x14ac:dyDescent="0.8">
      <c r="A177" s="32"/>
      <c r="B177" s="28"/>
      <c r="C177" s="28"/>
      <c r="D177" s="28"/>
      <c r="E177" s="31"/>
      <c r="F177" s="30"/>
      <c r="G177" s="30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  <c r="FS177" s="28"/>
      <c r="FT177" s="28"/>
      <c r="FU177" s="28"/>
      <c r="FV177" s="28"/>
      <c r="FW177" s="28"/>
      <c r="FX177" s="28"/>
      <c r="FY177" s="28"/>
      <c r="FZ177" s="28"/>
      <c r="GA177" s="28"/>
      <c r="GB177" s="28"/>
      <c r="GC177" s="28"/>
      <c r="GD177" s="28"/>
      <c r="GE177" s="28"/>
    </row>
    <row r="178" spans="1:187" x14ac:dyDescent="0.8">
      <c r="A178" s="32"/>
      <c r="B178" s="28"/>
      <c r="C178" s="28"/>
      <c r="D178" s="28"/>
      <c r="E178" s="31"/>
      <c r="F178" s="30"/>
      <c r="G178" s="30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  <c r="FS178" s="28"/>
      <c r="FT178" s="28"/>
      <c r="FU178" s="28"/>
      <c r="FV178" s="28"/>
      <c r="FW178" s="28"/>
      <c r="FX178" s="28"/>
      <c r="FY178" s="28"/>
      <c r="FZ178" s="28"/>
      <c r="GA178" s="28"/>
      <c r="GB178" s="28"/>
      <c r="GC178" s="28"/>
      <c r="GD178" s="28"/>
      <c r="GE178" s="28"/>
    </row>
    <row r="179" spans="1:187" x14ac:dyDescent="0.8">
      <c r="A179" s="32"/>
      <c r="B179" s="28"/>
      <c r="C179" s="28"/>
      <c r="D179" s="28"/>
      <c r="E179" s="31"/>
      <c r="F179" s="30"/>
      <c r="G179" s="30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</row>
    <row r="180" spans="1:187" x14ac:dyDescent="0.8">
      <c r="A180" s="32"/>
      <c r="B180" s="28"/>
      <c r="C180" s="28"/>
      <c r="D180" s="28"/>
      <c r="E180" s="31"/>
      <c r="F180" s="30"/>
      <c r="G180" s="30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</row>
    <row r="181" spans="1:187" x14ac:dyDescent="0.8">
      <c r="A181" s="32"/>
      <c r="B181" s="28"/>
      <c r="C181" s="28"/>
      <c r="D181" s="28"/>
      <c r="E181" s="31"/>
      <c r="F181" s="30"/>
      <c r="G181" s="30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  <c r="FS181" s="28"/>
      <c r="FT181" s="28"/>
      <c r="FU181" s="28"/>
      <c r="FV181" s="28"/>
      <c r="FW181" s="28"/>
      <c r="FX181" s="28"/>
      <c r="FY181" s="28"/>
      <c r="FZ181" s="28"/>
      <c r="GA181" s="28"/>
      <c r="GB181" s="28"/>
      <c r="GC181" s="28"/>
      <c r="GD181" s="28"/>
      <c r="GE181" s="28"/>
    </row>
    <row r="182" spans="1:187" x14ac:dyDescent="0.8">
      <c r="A182" s="32"/>
      <c r="B182" s="28"/>
      <c r="C182" s="28"/>
      <c r="D182" s="28"/>
      <c r="E182" s="31"/>
      <c r="F182" s="30"/>
      <c r="G182" s="30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  <c r="FS182" s="28"/>
      <c r="FT182" s="28"/>
      <c r="FU182" s="28"/>
      <c r="FV182" s="28"/>
      <c r="FW182" s="28"/>
      <c r="FX182" s="28"/>
      <c r="FY182" s="28"/>
      <c r="FZ182" s="28"/>
      <c r="GA182" s="28"/>
      <c r="GB182" s="28"/>
      <c r="GC182" s="28"/>
      <c r="GD182" s="28"/>
      <c r="GE182" s="28"/>
    </row>
    <row r="183" spans="1:187" x14ac:dyDescent="0.8">
      <c r="A183" s="32"/>
      <c r="B183" s="28"/>
      <c r="C183" s="28"/>
      <c r="D183" s="28"/>
      <c r="E183" s="31"/>
      <c r="F183" s="30"/>
      <c r="G183" s="30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  <c r="FS183" s="28"/>
      <c r="FT183" s="28"/>
      <c r="FU183" s="28"/>
      <c r="FV183" s="28"/>
      <c r="FW183" s="28"/>
      <c r="FX183" s="28"/>
      <c r="FY183" s="28"/>
      <c r="FZ183" s="28"/>
      <c r="GA183" s="28"/>
      <c r="GB183" s="28"/>
      <c r="GC183" s="28"/>
      <c r="GD183" s="28"/>
      <c r="GE183" s="28"/>
    </row>
    <row r="184" spans="1:187" x14ac:dyDescent="0.8">
      <c r="A184" s="32"/>
      <c r="B184" s="28"/>
      <c r="C184" s="28"/>
      <c r="D184" s="28"/>
      <c r="E184" s="31"/>
      <c r="F184" s="30"/>
      <c r="G184" s="30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  <c r="FS184" s="28"/>
      <c r="FT184" s="28"/>
      <c r="FU184" s="28"/>
      <c r="FV184" s="28"/>
      <c r="FW184" s="28"/>
      <c r="FX184" s="28"/>
      <c r="FY184" s="28"/>
      <c r="FZ184" s="28"/>
      <c r="GA184" s="28"/>
      <c r="GB184" s="28"/>
      <c r="GC184" s="28"/>
      <c r="GD184" s="28"/>
      <c r="GE184" s="28"/>
    </row>
    <row r="185" spans="1:187" x14ac:dyDescent="0.8">
      <c r="A185" s="32"/>
      <c r="B185" s="28"/>
      <c r="C185" s="28"/>
      <c r="D185" s="28"/>
      <c r="E185" s="31"/>
      <c r="F185" s="30"/>
      <c r="G185" s="30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</row>
    <row r="186" spans="1:187" x14ac:dyDescent="0.8">
      <c r="A186" s="32"/>
      <c r="B186" s="28"/>
      <c r="C186" s="28"/>
      <c r="D186" s="28"/>
      <c r="E186" s="31"/>
      <c r="F186" s="30"/>
      <c r="G186" s="30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  <c r="FS186" s="28"/>
      <c r="FT186" s="28"/>
      <c r="FU186" s="28"/>
      <c r="FV186" s="28"/>
      <c r="FW186" s="28"/>
      <c r="FX186" s="28"/>
      <c r="FY186" s="28"/>
      <c r="FZ186" s="28"/>
      <c r="GA186" s="28"/>
      <c r="GB186" s="28"/>
      <c r="GC186" s="28"/>
      <c r="GD186" s="28"/>
      <c r="GE186" s="28"/>
    </row>
    <row r="187" spans="1:187" x14ac:dyDescent="0.8">
      <c r="A187" s="32"/>
      <c r="B187" s="28"/>
      <c r="C187" s="28"/>
      <c r="D187" s="28"/>
      <c r="E187" s="31"/>
      <c r="F187" s="30"/>
      <c r="G187" s="30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  <c r="FS187" s="28"/>
      <c r="FT187" s="28"/>
      <c r="FU187" s="28"/>
      <c r="FV187" s="28"/>
      <c r="FW187" s="28"/>
      <c r="FX187" s="28"/>
      <c r="FY187" s="28"/>
      <c r="FZ187" s="28"/>
      <c r="GA187" s="28"/>
      <c r="GB187" s="28"/>
      <c r="GC187" s="28"/>
      <c r="GD187" s="28"/>
      <c r="GE187" s="28"/>
    </row>
    <row r="188" spans="1:187" x14ac:dyDescent="0.8">
      <c r="A188" s="32"/>
      <c r="B188" s="28"/>
      <c r="C188" s="28"/>
      <c r="D188" s="28"/>
      <c r="E188" s="31"/>
      <c r="F188" s="30"/>
      <c r="G188" s="30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  <c r="FS188" s="28"/>
      <c r="FT188" s="28"/>
      <c r="FU188" s="28"/>
      <c r="FV188" s="28"/>
      <c r="FW188" s="28"/>
      <c r="FX188" s="28"/>
      <c r="FY188" s="28"/>
      <c r="FZ188" s="28"/>
      <c r="GA188" s="28"/>
      <c r="GB188" s="28"/>
      <c r="GC188" s="28"/>
      <c r="GD188" s="28"/>
      <c r="GE188" s="28"/>
    </row>
    <row r="189" spans="1:187" x14ac:dyDescent="0.8">
      <c r="A189" s="32"/>
      <c r="B189" s="28"/>
      <c r="C189" s="28"/>
      <c r="D189" s="28"/>
      <c r="E189" s="31"/>
      <c r="F189" s="30"/>
      <c r="G189" s="30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  <c r="FS189" s="28"/>
      <c r="FT189" s="28"/>
      <c r="FU189" s="28"/>
      <c r="FV189" s="28"/>
      <c r="FW189" s="28"/>
      <c r="FX189" s="28"/>
      <c r="FY189" s="28"/>
      <c r="FZ189" s="28"/>
      <c r="GA189" s="28"/>
      <c r="GB189" s="28"/>
      <c r="GC189" s="28"/>
      <c r="GD189" s="28"/>
      <c r="GE189" s="28"/>
    </row>
    <row r="190" spans="1:187" x14ac:dyDescent="0.8">
      <c r="A190" s="32"/>
      <c r="B190" s="28"/>
      <c r="C190" s="28"/>
      <c r="D190" s="28"/>
      <c r="E190" s="31"/>
      <c r="F190" s="30"/>
      <c r="G190" s="30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  <c r="FS190" s="28"/>
      <c r="FT190" s="28"/>
      <c r="FU190" s="28"/>
      <c r="FV190" s="28"/>
      <c r="FW190" s="28"/>
      <c r="FX190" s="28"/>
      <c r="FY190" s="28"/>
      <c r="FZ190" s="28"/>
      <c r="GA190" s="28"/>
      <c r="GB190" s="28"/>
      <c r="GC190" s="28"/>
      <c r="GD190" s="28"/>
      <c r="GE190" s="28"/>
    </row>
    <row r="191" spans="1:187" x14ac:dyDescent="0.8">
      <c r="A191" s="32"/>
      <c r="B191" s="28"/>
      <c r="C191" s="28"/>
      <c r="D191" s="28"/>
      <c r="E191" s="31"/>
      <c r="F191" s="30"/>
      <c r="G191" s="30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  <c r="FS191" s="28"/>
      <c r="FT191" s="28"/>
      <c r="FU191" s="28"/>
      <c r="FV191" s="28"/>
      <c r="FW191" s="28"/>
      <c r="FX191" s="28"/>
      <c r="FY191" s="28"/>
      <c r="FZ191" s="28"/>
      <c r="GA191" s="28"/>
      <c r="GB191" s="28"/>
      <c r="GC191" s="28"/>
      <c r="GD191" s="28"/>
      <c r="GE191" s="28"/>
    </row>
    <row r="192" spans="1:187" x14ac:dyDescent="0.8">
      <c r="A192" s="32"/>
      <c r="B192" s="28"/>
      <c r="C192" s="28"/>
      <c r="D192" s="28"/>
      <c r="E192" s="31"/>
      <c r="F192" s="30"/>
      <c r="G192" s="30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  <c r="FS192" s="28"/>
      <c r="FT192" s="28"/>
      <c r="FU192" s="28"/>
      <c r="FV192" s="28"/>
      <c r="FW192" s="28"/>
      <c r="FX192" s="28"/>
      <c r="FY192" s="28"/>
      <c r="FZ192" s="28"/>
      <c r="GA192" s="28"/>
      <c r="GB192" s="28"/>
      <c r="GC192" s="28"/>
      <c r="GD192" s="28"/>
      <c r="GE192" s="28"/>
    </row>
    <row r="193" spans="1:187" x14ac:dyDescent="0.8">
      <c r="A193" s="32"/>
      <c r="B193" s="28"/>
      <c r="C193" s="28"/>
      <c r="D193" s="28"/>
      <c r="E193" s="31"/>
      <c r="F193" s="30"/>
      <c r="G193" s="30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  <c r="FS193" s="28"/>
      <c r="FT193" s="28"/>
      <c r="FU193" s="28"/>
      <c r="FV193" s="28"/>
      <c r="FW193" s="28"/>
      <c r="FX193" s="28"/>
      <c r="FY193" s="28"/>
      <c r="FZ193" s="28"/>
      <c r="GA193" s="28"/>
      <c r="GB193" s="28"/>
      <c r="GC193" s="28"/>
      <c r="GD193" s="28"/>
      <c r="GE193" s="28"/>
    </row>
    <row r="194" spans="1:187" x14ac:dyDescent="0.8">
      <c r="A194" s="32"/>
      <c r="B194" s="28"/>
      <c r="C194" s="28"/>
      <c r="D194" s="28"/>
      <c r="E194" s="31"/>
      <c r="F194" s="30"/>
      <c r="G194" s="30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  <c r="FS194" s="28"/>
      <c r="FT194" s="28"/>
      <c r="FU194" s="28"/>
      <c r="FV194" s="28"/>
      <c r="FW194" s="28"/>
      <c r="FX194" s="28"/>
      <c r="FY194" s="28"/>
      <c r="FZ194" s="28"/>
      <c r="GA194" s="28"/>
      <c r="GB194" s="28"/>
      <c r="GC194" s="28"/>
      <c r="GD194" s="28"/>
      <c r="GE194" s="28"/>
    </row>
    <row r="195" spans="1:187" x14ac:dyDescent="0.8">
      <c r="A195" s="32"/>
      <c r="B195" s="28"/>
      <c r="C195" s="28"/>
      <c r="D195" s="28"/>
      <c r="E195" s="31"/>
      <c r="F195" s="30"/>
      <c r="G195" s="30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  <c r="FS195" s="28"/>
      <c r="FT195" s="28"/>
      <c r="FU195" s="28"/>
      <c r="FV195" s="28"/>
      <c r="FW195" s="28"/>
      <c r="FX195" s="28"/>
      <c r="FY195" s="28"/>
      <c r="FZ195" s="28"/>
      <c r="GA195" s="28"/>
      <c r="GB195" s="28"/>
      <c r="GC195" s="28"/>
      <c r="GD195" s="28"/>
      <c r="GE195" s="28"/>
    </row>
    <row r="196" spans="1:187" x14ac:dyDescent="0.8">
      <c r="A196" s="32"/>
      <c r="B196" s="28"/>
      <c r="C196" s="28"/>
      <c r="D196" s="28"/>
      <c r="E196" s="31"/>
      <c r="F196" s="30"/>
      <c r="G196" s="30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  <c r="FS196" s="28"/>
      <c r="FT196" s="28"/>
      <c r="FU196" s="28"/>
      <c r="FV196" s="28"/>
      <c r="FW196" s="28"/>
      <c r="FX196" s="28"/>
      <c r="FY196" s="28"/>
      <c r="FZ196" s="28"/>
      <c r="GA196" s="28"/>
      <c r="GB196" s="28"/>
      <c r="GC196" s="28"/>
      <c r="GD196" s="28"/>
      <c r="GE196" s="28"/>
    </row>
    <row r="197" spans="1:187" x14ac:dyDescent="0.8">
      <c r="A197" s="32"/>
      <c r="B197" s="28"/>
      <c r="C197" s="28"/>
      <c r="D197" s="28"/>
      <c r="E197" s="31"/>
      <c r="F197" s="30"/>
      <c r="G197" s="30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  <c r="FS197" s="28"/>
      <c r="FT197" s="28"/>
      <c r="FU197" s="28"/>
      <c r="FV197" s="28"/>
      <c r="FW197" s="28"/>
      <c r="FX197" s="28"/>
      <c r="FY197" s="28"/>
      <c r="FZ197" s="28"/>
      <c r="GA197" s="28"/>
      <c r="GB197" s="28"/>
      <c r="GC197" s="28"/>
      <c r="GD197" s="28"/>
      <c r="GE197" s="28"/>
    </row>
    <row r="198" spans="1:187" x14ac:dyDescent="0.8">
      <c r="A198" s="32"/>
      <c r="B198" s="28"/>
      <c r="C198" s="28"/>
      <c r="D198" s="28"/>
      <c r="E198" s="31"/>
      <c r="F198" s="30"/>
      <c r="G198" s="30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  <c r="FS198" s="28"/>
      <c r="FT198" s="28"/>
      <c r="FU198" s="28"/>
      <c r="FV198" s="28"/>
      <c r="FW198" s="28"/>
      <c r="FX198" s="28"/>
      <c r="FY198" s="28"/>
      <c r="FZ198" s="28"/>
      <c r="GA198" s="28"/>
      <c r="GB198" s="28"/>
      <c r="GC198" s="28"/>
      <c r="GD198" s="28"/>
      <c r="GE198" s="28"/>
    </row>
    <row r="199" spans="1:187" x14ac:dyDescent="0.8">
      <c r="A199" s="32"/>
      <c r="B199" s="28"/>
      <c r="C199" s="28"/>
      <c r="D199" s="28"/>
      <c r="E199" s="31"/>
      <c r="F199" s="30"/>
      <c r="G199" s="30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  <c r="FS199" s="28"/>
      <c r="FT199" s="28"/>
      <c r="FU199" s="28"/>
      <c r="FV199" s="28"/>
      <c r="FW199" s="28"/>
      <c r="FX199" s="28"/>
      <c r="FY199" s="28"/>
      <c r="FZ199" s="28"/>
      <c r="GA199" s="28"/>
      <c r="GB199" s="28"/>
      <c r="GC199" s="28"/>
      <c r="GD199" s="28"/>
      <c r="GE199" s="28"/>
    </row>
    <row r="200" spans="1:187" x14ac:dyDescent="0.8">
      <c r="A200" s="32"/>
      <c r="B200" s="28"/>
      <c r="C200" s="28"/>
      <c r="D200" s="28"/>
      <c r="E200" s="31"/>
      <c r="F200" s="30"/>
      <c r="G200" s="30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  <c r="FS200" s="28"/>
      <c r="FT200" s="28"/>
      <c r="FU200" s="28"/>
      <c r="FV200" s="28"/>
      <c r="FW200" s="28"/>
      <c r="FX200" s="28"/>
      <c r="FY200" s="28"/>
      <c r="FZ200" s="28"/>
      <c r="GA200" s="28"/>
      <c r="GB200" s="28"/>
      <c r="GC200" s="28"/>
      <c r="GD200" s="28"/>
      <c r="GE200" s="28"/>
    </row>
    <row r="201" spans="1:187" x14ac:dyDescent="0.8">
      <c r="A201" s="32"/>
      <c r="B201" s="28"/>
      <c r="C201" s="28"/>
      <c r="D201" s="28"/>
      <c r="E201" s="31"/>
      <c r="F201" s="30"/>
      <c r="G201" s="30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  <c r="FS201" s="28"/>
      <c r="FT201" s="28"/>
      <c r="FU201" s="28"/>
      <c r="FV201" s="28"/>
      <c r="FW201" s="28"/>
      <c r="FX201" s="28"/>
      <c r="FY201" s="28"/>
      <c r="FZ201" s="28"/>
      <c r="GA201" s="28"/>
      <c r="GB201" s="28"/>
      <c r="GC201" s="28"/>
      <c r="GD201" s="28"/>
      <c r="GE201" s="28"/>
    </row>
    <row r="202" spans="1:187" x14ac:dyDescent="0.8">
      <c r="A202" s="32"/>
      <c r="B202" s="28"/>
      <c r="C202" s="28"/>
      <c r="D202" s="28"/>
      <c r="E202" s="31"/>
      <c r="F202" s="30"/>
      <c r="G202" s="30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  <c r="FS202" s="28"/>
      <c r="FT202" s="28"/>
      <c r="FU202" s="28"/>
      <c r="FV202" s="28"/>
      <c r="FW202" s="28"/>
      <c r="FX202" s="28"/>
      <c r="FY202" s="28"/>
      <c r="FZ202" s="28"/>
      <c r="GA202" s="28"/>
      <c r="GB202" s="28"/>
      <c r="GC202" s="28"/>
      <c r="GD202" s="28"/>
      <c r="GE202" s="28"/>
    </row>
    <row r="203" spans="1:187" x14ac:dyDescent="0.8">
      <c r="A203" s="32"/>
      <c r="B203" s="28"/>
      <c r="C203" s="28"/>
      <c r="D203" s="28"/>
      <c r="E203" s="31"/>
      <c r="F203" s="30"/>
      <c r="G203" s="30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  <c r="FS203" s="28"/>
      <c r="FT203" s="28"/>
      <c r="FU203" s="28"/>
      <c r="FV203" s="28"/>
      <c r="FW203" s="28"/>
      <c r="FX203" s="28"/>
      <c r="FY203" s="28"/>
      <c r="FZ203" s="28"/>
      <c r="GA203" s="28"/>
      <c r="GB203" s="28"/>
      <c r="GC203" s="28"/>
      <c r="GD203" s="28"/>
      <c r="GE203" s="28"/>
    </row>
    <row r="204" spans="1:187" x14ac:dyDescent="0.8">
      <c r="A204" s="32"/>
      <c r="B204" s="28"/>
      <c r="C204" s="28"/>
      <c r="D204" s="28"/>
      <c r="E204" s="31"/>
      <c r="F204" s="30"/>
      <c r="G204" s="30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  <c r="FS204" s="28"/>
      <c r="FT204" s="28"/>
      <c r="FU204" s="28"/>
      <c r="FV204" s="28"/>
      <c r="FW204" s="28"/>
      <c r="FX204" s="28"/>
      <c r="FY204" s="28"/>
      <c r="FZ204" s="28"/>
      <c r="GA204" s="28"/>
      <c r="GB204" s="28"/>
      <c r="GC204" s="28"/>
      <c r="GD204" s="28"/>
      <c r="GE204" s="28"/>
    </row>
    <row r="205" spans="1:187" x14ac:dyDescent="0.8">
      <c r="A205" s="32"/>
      <c r="B205" s="28"/>
      <c r="C205" s="28"/>
      <c r="D205" s="28"/>
      <c r="E205" s="31"/>
      <c r="F205" s="30"/>
      <c r="G205" s="30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  <c r="FS205" s="28"/>
      <c r="FT205" s="28"/>
      <c r="FU205" s="28"/>
      <c r="FV205" s="28"/>
      <c r="FW205" s="28"/>
      <c r="FX205" s="28"/>
      <c r="FY205" s="28"/>
      <c r="FZ205" s="28"/>
      <c r="GA205" s="28"/>
      <c r="GB205" s="28"/>
      <c r="GC205" s="28"/>
      <c r="GD205" s="28"/>
      <c r="GE205" s="28"/>
    </row>
    <row r="206" spans="1:187" x14ac:dyDescent="0.8">
      <c r="A206" s="32"/>
      <c r="B206" s="28"/>
      <c r="C206" s="28"/>
      <c r="D206" s="28"/>
      <c r="E206" s="31"/>
      <c r="F206" s="30"/>
      <c r="G206" s="30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  <c r="FS206" s="28"/>
      <c r="FT206" s="28"/>
      <c r="FU206" s="28"/>
      <c r="FV206" s="28"/>
      <c r="FW206" s="28"/>
      <c r="FX206" s="28"/>
      <c r="FY206" s="28"/>
      <c r="FZ206" s="28"/>
      <c r="GA206" s="28"/>
      <c r="GB206" s="28"/>
      <c r="GC206" s="28"/>
      <c r="GD206" s="28"/>
      <c r="GE206" s="28"/>
    </row>
    <row r="207" spans="1:187" x14ac:dyDescent="0.8">
      <c r="A207" s="32"/>
      <c r="B207" s="28"/>
      <c r="C207" s="28"/>
      <c r="D207" s="28"/>
      <c r="E207" s="31"/>
      <c r="F207" s="30"/>
      <c r="G207" s="30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  <c r="FS207" s="28"/>
      <c r="FT207" s="28"/>
      <c r="FU207" s="28"/>
      <c r="FV207" s="28"/>
      <c r="FW207" s="28"/>
      <c r="FX207" s="28"/>
      <c r="FY207" s="28"/>
      <c r="FZ207" s="28"/>
      <c r="GA207" s="28"/>
      <c r="GB207" s="28"/>
      <c r="GC207" s="28"/>
      <c r="GD207" s="28"/>
      <c r="GE207" s="28"/>
    </row>
    <row r="208" spans="1:187" x14ac:dyDescent="0.8">
      <c r="A208" s="32"/>
      <c r="B208" s="28"/>
      <c r="C208" s="28"/>
      <c r="D208" s="28"/>
      <c r="E208" s="31"/>
      <c r="F208" s="30"/>
      <c r="G208" s="30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  <c r="FS208" s="28"/>
      <c r="FT208" s="28"/>
      <c r="FU208" s="28"/>
      <c r="FV208" s="28"/>
      <c r="FW208" s="28"/>
      <c r="FX208" s="28"/>
      <c r="FY208" s="28"/>
      <c r="FZ208" s="28"/>
      <c r="GA208" s="28"/>
      <c r="GB208" s="28"/>
      <c r="GC208" s="28"/>
      <c r="GD208" s="28"/>
      <c r="GE208" s="28"/>
    </row>
    <row r="209" spans="1:187" x14ac:dyDescent="0.8">
      <c r="A209" s="32"/>
      <c r="B209" s="28"/>
      <c r="C209" s="28"/>
      <c r="D209" s="28"/>
      <c r="E209" s="31"/>
      <c r="F209" s="30"/>
      <c r="G209" s="30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  <c r="FS209" s="28"/>
      <c r="FT209" s="28"/>
      <c r="FU209" s="28"/>
      <c r="FV209" s="28"/>
      <c r="FW209" s="28"/>
      <c r="FX209" s="28"/>
      <c r="FY209" s="28"/>
      <c r="FZ209" s="28"/>
      <c r="GA209" s="28"/>
      <c r="GB209" s="28"/>
      <c r="GC209" s="28"/>
      <c r="GD209" s="28"/>
      <c r="GE209" s="28"/>
    </row>
    <row r="210" spans="1:187" x14ac:dyDescent="0.8">
      <c r="A210" s="32"/>
      <c r="B210" s="28"/>
      <c r="C210" s="28"/>
      <c r="D210" s="28"/>
      <c r="E210" s="31"/>
      <c r="F210" s="30"/>
      <c r="G210" s="30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  <c r="FS210" s="28"/>
      <c r="FT210" s="28"/>
      <c r="FU210" s="28"/>
      <c r="FV210" s="28"/>
      <c r="FW210" s="28"/>
      <c r="FX210" s="28"/>
      <c r="FY210" s="28"/>
      <c r="FZ210" s="28"/>
      <c r="GA210" s="28"/>
      <c r="GB210" s="28"/>
      <c r="GC210" s="28"/>
      <c r="GD210" s="28"/>
      <c r="GE210" s="28"/>
    </row>
    <row r="211" spans="1:187" x14ac:dyDescent="0.8">
      <c r="A211" s="32"/>
      <c r="B211" s="28"/>
      <c r="C211" s="28"/>
      <c r="D211" s="28"/>
      <c r="E211" s="31"/>
      <c r="F211" s="30"/>
      <c r="G211" s="30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  <c r="FS211" s="28"/>
      <c r="FT211" s="28"/>
      <c r="FU211" s="28"/>
      <c r="FV211" s="28"/>
      <c r="FW211" s="28"/>
      <c r="FX211" s="28"/>
      <c r="FY211" s="28"/>
      <c r="FZ211" s="28"/>
      <c r="GA211" s="28"/>
      <c r="GB211" s="28"/>
      <c r="GC211" s="28"/>
      <c r="GD211" s="28"/>
      <c r="GE211" s="28"/>
    </row>
    <row r="212" spans="1:187" x14ac:dyDescent="0.8">
      <c r="A212" s="32"/>
      <c r="B212" s="28"/>
      <c r="C212" s="28"/>
      <c r="D212" s="28"/>
      <c r="E212" s="31"/>
      <c r="F212" s="30"/>
      <c r="G212" s="30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  <c r="FS212" s="28"/>
      <c r="FT212" s="28"/>
      <c r="FU212" s="28"/>
      <c r="FV212" s="28"/>
      <c r="FW212" s="28"/>
      <c r="FX212" s="28"/>
      <c r="FY212" s="28"/>
      <c r="FZ212" s="28"/>
      <c r="GA212" s="28"/>
      <c r="GB212" s="28"/>
      <c r="GC212" s="28"/>
      <c r="GD212" s="28"/>
      <c r="GE212" s="28"/>
    </row>
    <row r="213" spans="1:187" x14ac:dyDescent="0.8">
      <c r="A213" s="32"/>
      <c r="B213" s="28"/>
      <c r="C213" s="28"/>
      <c r="D213" s="28"/>
      <c r="E213" s="31"/>
      <c r="F213" s="30"/>
      <c r="G213" s="30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  <c r="FS213" s="28"/>
      <c r="FT213" s="28"/>
      <c r="FU213" s="28"/>
      <c r="FV213" s="28"/>
      <c r="FW213" s="28"/>
      <c r="FX213" s="28"/>
      <c r="FY213" s="28"/>
      <c r="FZ213" s="28"/>
      <c r="GA213" s="28"/>
      <c r="GB213" s="28"/>
      <c r="GC213" s="28"/>
      <c r="GD213" s="28"/>
      <c r="GE213" s="28"/>
    </row>
    <row r="214" spans="1:187" x14ac:dyDescent="0.8">
      <c r="A214" s="32"/>
      <c r="B214" s="28"/>
      <c r="C214" s="28"/>
      <c r="D214" s="28"/>
      <c r="E214" s="31"/>
      <c r="F214" s="30"/>
      <c r="G214" s="30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  <c r="FS214" s="28"/>
      <c r="FT214" s="28"/>
      <c r="FU214" s="28"/>
      <c r="FV214" s="28"/>
      <c r="FW214" s="28"/>
      <c r="FX214" s="28"/>
      <c r="FY214" s="28"/>
      <c r="FZ214" s="28"/>
      <c r="GA214" s="28"/>
      <c r="GB214" s="28"/>
      <c r="GC214" s="28"/>
      <c r="GD214" s="28"/>
      <c r="GE214" s="28"/>
    </row>
    <row r="215" spans="1:187" x14ac:dyDescent="0.8">
      <c r="A215" s="32"/>
      <c r="B215" s="28"/>
      <c r="C215" s="28"/>
      <c r="D215" s="28"/>
      <c r="E215" s="31"/>
      <c r="F215" s="30"/>
      <c r="G215" s="30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  <c r="FS215" s="28"/>
      <c r="FT215" s="28"/>
      <c r="FU215" s="28"/>
      <c r="FV215" s="28"/>
      <c r="FW215" s="28"/>
      <c r="FX215" s="28"/>
      <c r="FY215" s="28"/>
      <c r="FZ215" s="28"/>
      <c r="GA215" s="28"/>
      <c r="GB215" s="28"/>
      <c r="GC215" s="28"/>
      <c r="GD215" s="28"/>
      <c r="GE215" s="28"/>
    </row>
    <row r="216" spans="1:187" x14ac:dyDescent="0.8">
      <c r="A216" s="32"/>
      <c r="B216" s="28"/>
      <c r="C216" s="28"/>
      <c r="D216" s="28"/>
      <c r="E216" s="31"/>
      <c r="F216" s="30"/>
      <c r="G216" s="30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  <c r="FS216" s="28"/>
      <c r="FT216" s="28"/>
      <c r="FU216" s="28"/>
      <c r="FV216" s="28"/>
      <c r="FW216" s="28"/>
      <c r="FX216" s="28"/>
      <c r="FY216" s="28"/>
      <c r="FZ216" s="28"/>
      <c r="GA216" s="28"/>
      <c r="GB216" s="28"/>
      <c r="GC216" s="28"/>
      <c r="GD216" s="28"/>
      <c r="GE216" s="28"/>
    </row>
    <row r="217" spans="1:187" x14ac:dyDescent="0.8">
      <c r="A217" s="32"/>
      <c r="B217" s="28"/>
      <c r="C217" s="28"/>
      <c r="D217" s="28"/>
      <c r="E217" s="31"/>
      <c r="F217" s="30"/>
      <c r="G217" s="30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  <c r="FS217" s="28"/>
      <c r="FT217" s="28"/>
      <c r="FU217" s="28"/>
      <c r="FV217" s="28"/>
      <c r="FW217" s="28"/>
      <c r="FX217" s="28"/>
      <c r="FY217" s="28"/>
      <c r="FZ217" s="28"/>
      <c r="GA217" s="28"/>
      <c r="GB217" s="28"/>
      <c r="GC217" s="28"/>
      <c r="GD217" s="28"/>
      <c r="GE217" s="28"/>
    </row>
    <row r="218" spans="1:187" x14ac:dyDescent="0.8">
      <c r="A218" s="32"/>
      <c r="B218" s="28"/>
      <c r="C218" s="28"/>
      <c r="D218" s="28"/>
      <c r="E218" s="31"/>
      <c r="F218" s="30"/>
      <c r="G218" s="30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  <c r="FS218" s="28"/>
      <c r="FT218" s="28"/>
      <c r="FU218" s="28"/>
      <c r="FV218" s="28"/>
      <c r="FW218" s="28"/>
      <c r="FX218" s="28"/>
      <c r="FY218" s="28"/>
      <c r="FZ218" s="28"/>
      <c r="GA218" s="28"/>
      <c r="GB218" s="28"/>
      <c r="GC218" s="28"/>
      <c r="GD218" s="28"/>
      <c r="GE218" s="28"/>
    </row>
    <row r="219" spans="1:187" x14ac:dyDescent="0.8">
      <c r="A219" s="32"/>
      <c r="B219" s="28"/>
      <c r="C219" s="28"/>
      <c r="D219" s="28"/>
      <c r="E219" s="31"/>
      <c r="F219" s="30"/>
      <c r="G219" s="30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  <c r="FS219" s="28"/>
      <c r="FT219" s="28"/>
      <c r="FU219" s="28"/>
      <c r="FV219" s="28"/>
      <c r="FW219" s="28"/>
      <c r="FX219" s="28"/>
      <c r="FY219" s="28"/>
      <c r="FZ219" s="28"/>
      <c r="GA219" s="28"/>
      <c r="GB219" s="28"/>
      <c r="GC219" s="28"/>
      <c r="GD219" s="28"/>
      <c r="GE219" s="28"/>
    </row>
    <row r="220" spans="1:187" x14ac:dyDescent="0.8">
      <c r="A220" s="32"/>
      <c r="B220" s="28"/>
      <c r="C220" s="28"/>
      <c r="D220" s="28"/>
      <c r="E220" s="31"/>
      <c r="F220" s="30"/>
      <c r="G220" s="30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  <c r="FS220" s="28"/>
      <c r="FT220" s="28"/>
      <c r="FU220" s="28"/>
      <c r="FV220" s="28"/>
      <c r="FW220" s="28"/>
      <c r="FX220" s="28"/>
      <c r="FY220" s="28"/>
      <c r="FZ220" s="28"/>
      <c r="GA220" s="28"/>
      <c r="GB220" s="28"/>
      <c r="GC220" s="28"/>
      <c r="GD220" s="28"/>
      <c r="GE220" s="28"/>
    </row>
    <row r="221" spans="1:187" x14ac:dyDescent="0.8">
      <c r="A221" s="32"/>
      <c r="B221" s="28"/>
      <c r="C221" s="28"/>
      <c r="D221" s="28"/>
      <c r="E221" s="31"/>
      <c r="F221" s="30"/>
      <c r="G221" s="30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  <c r="FS221" s="28"/>
      <c r="FT221" s="28"/>
      <c r="FU221" s="28"/>
      <c r="FV221" s="28"/>
      <c r="FW221" s="28"/>
      <c r="FX221" s="28"/>
      <c r="FY221" s="28"/>
      <c r="FZ221" s="28"/>
      <c r="GA221" s="28"/>
      <c r="GB221" s="28"/>
      <c r="GC221" s="28"/>
      <c r="GD221" s="28"/>
      <c r="GE221" s="28"/>
    </row>
    <row r="222" spans="1:187" x14ac:dyDescent="0.8">
      <c r="A222" s="32"/>
      <c r="B222" s="28"/>
      <c r="C222" s="28"/>
      <c r="D222" s="28"/>
      <c r="E222" s="31"/>
      <c r="F222" s="30"/>
      <c r="G222" s="30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  <c r="FS222" s="28"/>
      <c r="FT222" s="28"/>
      <c r="FU222" s="28"/>
      <c r="FV222" s="28"/>
      <c r="FW222" s="28"/>
      <c r="FX222" s="28"/>
      <c r="FY222" s="28"/>
      <c r="FZ222" s="28"/>
      <c r="GA222" s="28"/>
      <c r="GB222" s="28"/>
      <c r="GC222" s="28"/>
      <c r="GD222" s="28"/>
      <c r="GE222" s="28"/>
    </row>
    <row r="223" spans="1:187" x14ac:dyDescent="0.8">
      <c r="A223" s="32"/>
      <c r="B223" s="28"/>
      <c r="C223" s="28"/>
      <c r="D223" s="28"/>
      <c r="E223" s="31"/>
      <c r="F223" s="30"/>
      <c r="G223" s="30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  <c r="FS223" s="28"/>
      <c r="FT223" s="28"/>
      <c r="FU223" s="28"/>
      <c r="FV223" s="28"/>
      <c r="FW223" s="28"/>
      <c r="FX223" s="28"/>
      <c r="FY223" s="28"/>
      <c r="FZ223" s="28"/>
      <c r="GA223" s="28"/>
      <c r="GB223" s="28"/>
      <c r="GC223" s="28"/>
      <c r="GD223" s="28"/>
      <c r="GE223" s="28"/>
    </row>
    <row r="224" spans="1:187" x14ac:dyDescent="0.8">
      <c r="A224" s="32"/>
      <c r="B224" s="28"/>
      <c r="C224" s="28"/>
      <c r="D224" s="28"/>
      <c r="E224" s="31"/>
      <c r="F224" s="30"/>
      <c r="G224" s="30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  <c r="FS224" s="28"/>
      <c r="FT224" s="28"/>
      <c r="FU224" s="28"/>
      <c r="FV224" s="28"/>
      <c r="FW224" s="28"/>
      <c r="FX224" s="28"/>
      <c r="FY224" s="28"/>
      <c r="FZ224" s="28"/>
      <c r="GA224" s="28"/>
      <c r="GB224" s="28"/>
      <c r="GC224" s="28"/>
      <c r="GD224" s="28"/>
      <c r="GE224" s="28"/>
    </row>
    <row r="225" spans="1:187" x14ac:dyDescent="0.8">
      <c r="A225" s="32"/>
      <c r="B225" s="28"/>
      <c r="C225" s="28"/>
      <c r="D225" s="28"/>
      <c r="E225" s="31"/>
      <c r="F225" s="30"/>
      <c r="G225" s="30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  <c r="FS225" s="28"/>
      <c r="FT225" s="28"/>
      <c r="FU225" s="28"/>
      <c r="FV225" s="28"/>
      <c r="FW225" s="28"/>
      <c r="FX225" s="28"/>
      <c r="FY225" s="28"/>
      <c r="FZ225" s="28"/>
      <c r="GA225" s="28"/>
      <c r="GB225" s="28"/>
      <c r="GC225" s="28"/>
      <c r="GD225" s="28"/>
      <c r="GE225" s="28"/>
    </row>
    <row r="226" spans="1:187" x14ac:dyDescent="0.8">
      <c r="A226" s="32"/>
      <c r="B226" s="28"/>
      <c r="C226" s="28"/>
      <c r="D226" s="28"/>
      <c r="E226" s="31"/>
      <c r="F226" s="30"/>
      <c r="G226" s="30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  <c r="FS226" s="28"/>
      <c r="FT226" s="28"/>
      <c r="FU226" s="28"/>
      <c r="FV226" s="28"/>
      <c r="FW226" s="28"/>
      <c r="FX226" s="28"/>
      <c r="FY226" s="28"/>
      <c r="FZ226" s="28"/>
      <c r="GA226" s="28"/>
      <c r="GB226" s="28"/>
      <c r="GC226" s="28"/>
      <c r="GD226" s="28"/>
      <c r="GE226" s="28"/>
    </row>
    <row r="227" spans="1:187" x14ac:dyDescent="0.8">
      <c r="A227" s="32"/>
      <c r="B227" s="28"/>
      <c r="C227" s="28"/>
      <c r="D227" s="28"/>
      <c r="E227" s="31"/>
      <c r="F227" s="30"/>
      <c r="G227" s="30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  <c r="FS227" s="28"/>
      <c r="FT227" s="28"/>
      <c r="FU227" s="28"/>
      <c r="FV227" s="28"/>
      <c r="FW227" s="28"/>
      <c r="FX227" s="28"/>
      <c r="FY227" s="28"/>
      <c r="FZ227" s="28"/>
      <c r="GA227" s="28"/>
      <c r="GB227" s="28"/>
      <c r="GC227" s="28"/>
      <c r="GD227" s="28"/>
      <c r="GE227" s="28"/>
    </row>
    <row r="228" spans="1:187" x14ac:dyDescent="0.8">
      <c r="A228" s="32"/>
      <c r="B228" s="28"/>
      <c r="C228" s="28"/>
      <c r="D228" s="28"/>
      <c r="E228" s="31"/>
      <c r="F228" s="30"/>
      <c r="G228" s="30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  <c r="FS228" s="28"/>
      <c r="FT228" s="28"/>
      <c r="FU228" s="28"/>
      <c r="FV228" s="28"/>
      <c r="FW228" s="28"/>
      <c r="FX228" s="28"/>
      <c r="FY228" s="28"/>
      <c r="FZ228" s="28"/>
      <c r="GA228" s="28"/>
      <c r="GB228" s="28"/>
      <c r="GC228" s="28"/>
      <c r="GD228" s="28"/>
      <c r="GE228" s="28"/>
    </row>
    <row r="229" spans="1:187" x14ac:dyDescent="0.8">
      <c r="A229" s="32"/>
      <c r="B229" s="28"/>
      <c r="C229" s="28"/>
      <c r="D229" s="28"/>
      <c r="E229" s="31"/>
      <c r="F229" s="30"/>
      <c r="G229" s="30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  <c r="FS229" s="28"/>
      <c r="FT229" s="28"/>
      <c r="FU229" s="28"/>
      <c r="FV229" s="28"/>
      <c r="FW229" s="28"/>
      <c r="FX229" s="28"/>
      <c r="FY229" s="28"/>
      <c r="FZ229" s="28"/>
      <c r="GA229" s="28"/>
      <c r="GB229" s="28"/>
      <c r="GC229" s="28"/>
      <c r="GD229" s="28"/>
      <c r="GE229" s="28"/>
    </row>
    <row r="230" spans="1:187" x14ac:dyDescent="0.8">
      <c r="A230" s="32"/>
      <c r="B230" s="28"/>
      <c r="C230" s="28"/>
      <c r="D230" s="28"/>
      <c r="E230" s="31"/>
      <c r="F230" s="30"/>
      <c r="G230" s="30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  <c r="FS230" s="28"/>
      <c r="FT230" s="28"/>
      <c r="FU230" s="28"/>
      <c r="FV230" s="28"/>
      <c r="FW230" s="28"/>
      <c r="FX230" s="28"/>
      <c r="FY230" s="28"/>
      <c r="FZ230" s="28"/>
      <c r="GA230" s="28"/>
      <c r="GB230" s="28"/>
      <c r="GC230" s="28"/>
      <c r="GD230" s="28"/>
      <c r="GE230" s="28"/>
    </row>
    <row r="231" spans="1:187" x14ac:dyDescent="0.8">
      <c r="A231" s="32"/>
      <c r="B231" s="28"/>
      <c r="C231" s="28"/>
      <c r="D231" s="28"/>
      <c r="E231" s="31"/>
      <c r="F231" s="30"/>
      <c r="G231" s="30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  <c r="FS231" s="28"/>
      <c r="FT231" s="28"/>
      <c r="FU231" s="28"/>
      <c r="FV231" s="28"/>
      <c r="FW231" s="28"/>
      <c r="FX231" s="28"/>
      <c r="FY231" s="28"/>
      <c r="FZ231" s="28"/>
      <c r="GA231" s="28"/>
      <c r="GB231" s="28"/>
      <c r="GC231" s="28"/>
      <c r="GD231" s="28"/>
      <c r="GE231" s="28"/>
    </row>
    <row r="232" spans="1:187" x14ac:dyDescent="0.8">
      <c r="A232" s="32"/>
      <c r="B232" s="28"/>
      <c r="C232" s="28"/>
      <c r="D232" s="28"/>
      <c r="E232" s="31"/>
      <c r="F232" s="30"/>
      <c r="G232" s="30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  <c r="FS232" s="28"/>
      <c r="FT232" s="28"/>
      <c r="FU232" s="28"/>
      <c r="FV232" s="28"/>
      <c r="FW232" s="28"/>
      <c r="FX232" s="28"/>
      <c r="FY232" s="28"/>
      <c r="FZ232" s="28"/>
      <c r="GA232" s="28"/>
      <c r="GB232" s="28"/>
      <c r="GC232" s="28"/>
      <c r="GD232" s="28"/>
      <c r="GE232" s="28"/>
    </row>
    <row r="233" spans="1:187" x14ac:dyDescent="0.8">
      <c r="A233" s="32"/>
      <c r="B233" s="28"/>
      <c r="C233" s="28"/>
      <c r="D233" s="28"/>
      <c r="E233" s="31"/>
      <c r="F233" s="30"/>
      <c r="G233" s="30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  <c r="FS233" s="28"/>
      <c r="FT233" s="28"/>
      <c r="FU233" s="28"/>
      <c r="FV233" s="28"/>
      <c r="FW233" s="28"/>
      <c r="FX233" s="28"/>
      <c r="FY233" s="28"/>
      <c r="FZ233" s="28"/>
      <c r="GA233" s="28"/>
      <c r="GB233" s="28"/>
      <c r="GC233" s="28"/>
      <c r="GD233" s="28"/>
      <c r="GE233" s="28"/>
    </row>
    <row r="234" spans="1:187" x14ac:dyDescent="0.8">
      <c r="A234" s="32"/>
      <c r="B234" s="28"/>
      <c r="C234" s="28"/>
      <c r="D234" s="28"/>
      <c r="E234" s="31"/>
      <c r="F234" s="30"/>
      <c r="G234" s="30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  <c r="FS234" s="28"/>
      <c r="FT234" s="28"/>
      <c r="FU234" s="28"/>
      <c r="FV234" s="28"/>
      <c r="FW234" s="28"/>
      <c r="FX234" s="28"/>
      <c r="FY234" s="28"/>
      <c r="FZ234" s="28"/>
      <c r="GA234" s="28"/>
      <c r="GB234" s="28"/>
      <c r="GC234" s="28"/>
      <c r="GD234" s="28"/>
      <c r="GE234" s="28"/>
    </row>
    <row r="235" spans="1:187" x14ac:dyDescent="0.8">
      <c r="A235" s="32"/>
      <c r="B235" s="28"/>
      <c r="C235" s="28"/>
      <c r="D235" s="28"/>
      <c r="E235" s="31"/>
      <c r="F235" s="30"/>
      <c r="G235" s="30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  <c r="FS235" s="28"/>
      <c r="FT235" s="28"/>
      <c r="FU235" s="28"/>
      <c r="FV235" s="28"/>
      <c r="FW235" s="28"/>
      <c r="FX235" s="28"/>
      <c r="FY235" s="28"/>
      <c r="FZ235" s="28"/>
      <c r="GA235" s="28"/>
      <c r="GB235" s="28"/>
      <c r="GC235" s="28"/>
      <c r="GD235" s="28"/>
      <c r="GE235" s="28"/>
    </row>
    <row r="236" spans="1:187" x14ac:dyDescent="0.8">
      <c r="A236" s="32"/>
      <c r="B236" s="28"/>
      <c r="C236" s="28"/>
      <c r="D236" s="28"/>
      <c r="E236" s="31"/>
      <c r="F236" s="30"/>
      <c r="G236" s="30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  <c r="FS236" s="28"/>
      <c r="FT236" s="28"/>
      <c r="FU236" s="28"/>
      <c r="FV236" s="28"/>
      <c r="FW236" s="28"/>
      <c r="FX236" s="28"/>
      <c r="FY236" s="28"/>
      <c r="FZ236" s="28"/>
      <c r="GA236" s="28"/>
      <c r="GB236" s="28"/>
      <c r="GC236" s="28"/>
      <c r="GD236" s="28"/>
      <c r="GE236" s="28"/>
    </row>
    <row r="237" spans="1:187" x14ac:dyDescent="0.8">
      <c r="A237" s="32"/>
      <c r="B237" s="28"/>
      <c r="C237" s="28"/>
      <c r="D237" s="28"/>
      <c r="E237" s="31"/>
      <c r="F237" s="30"/>
      <c r="G237" s="30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  <c r="FS237" s="28"/>
      <c r="FT237" s="28"/>
      <c r="FU237" s="28"/>
      <c r="FV237" s="28"/>
      <c r="FW237" s="28"/>
      <c r="FX237" s="28"/>
      <c r="FY237" s="28"/>
      <c r="FZ237" s="28"/>
      <c r="GA237" s="28"/>
      <c r="GB237" s="28"/>
      <c r="GC237" s="28"/>
      <c r="GD237" s="28"/>
      <c r="GE237" s="28"/>
    </row>
    <row r="238" spans="1:187" x14ac:dyDescent="0.8">
      <c r="A238" s="32"/>
      <c r="B238" s="28"/>
      <c r="C238" s="28"/>
      <c r="D238" s="28"/>
      <c r="E238" s="31"/>
      <c r="F238" s="30"/>
      <c r="G238" s="30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  <c r="FS238" s="28"/>
      <c r="FT238" s="28"/>
      <c r="FU238" s="28"/>
      <c r="FV238" s="28"/>
      <c r="FW238" s="28"/>
      <c r="FX238" s="28"/>
      <c r="FY238" s="28"/>
      <c r="FZ238" s="28"/>
      <c r="GA238" s="28"/>
      <c r="GB238" s="28"/>
      <c r="GC238" s="28"/>
      <c r="GD238" s="28"/>
      <c r="GE238" s="28"/>
    </row>
    <row r="239" spans="1:187" x14ac:dyDescent="0.8">
      <c r="A239" s="32"/>
      <c r="B239" s="28"/>
      <c r="C239" s="28"/>
      <c r="D239" s="28"/>
      <c r="E239" s="31"/>
      <c r="F239" s="30"/>
      <c r="G239" s="30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  <c r="FS239" s="28"/>
      <c r="FT239" s="28"/>
      <c r="FU239" s="28"/>
      <c r="FV239" s="28"/>
      <c r="FW239" s="28"/>
      <c r="FX239" s="28"/>
      <c r="FY239" s="28"/>
      <c r="FZ239" s="28"/>
      <c r="GA239" s="28"/>
      <c r="GB239" s="28"/>
      <c r="GC239" s="28"/>
      <c r="GD239" s="28"/>
      <c r="GE239" s="28"/>
    </row>
    <row r="240" spans="1:187" x14ac:dyDescent="0.8">
      <c r="A240" s="32"/>
      <c r="B240" s="28"/>
      <c r="C240" s="28"/>
      <c r="D240" s="28"/>
      <c r="E240" s="31"/>
      <c r="F240" s="30"/>
      <c r="G240" s="30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  <c r="FS240" s="28"/>
      <c r="FT240" s="28"/>
      <c r="FU240" s="28"/>
      <c r="FV240" s="28"/>
      <c r="FW240" s="28"/>
      <c r="FX240" s="28"/>
      <c r="FY240" s="28"/>
      <c r="FZ240" s="28"/>
      <c r="GA240" s="28"/>
      <c r="GB240" s="28"/>
      <c r="GC240" s="28"/>
      <c r="GD240" s="28"/>
      <c r="GE240" s="28"/>
    </row>
    <row r="241" spans="1:187" x14ac:dyDescent="0.8">
      <c r="A241" s="32"/>
      <c r="B241" s="28"/>
      <c r="C241" s="28"/>
      <c r="D241" s="28"/>
      <c r="E241" s="31"/>
      <c r="F241" s="30"/>
      <c r="G241" s="30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  <c r="FS241" s="28"/>
      <c r="FT241" s="28"/>
      <c r="FU241" s="28"/>
      <c r="FV241" s="28"/>
      <c r="FW241" s="28"/>
      <c r="FX241" s="28"/>
      <c r="FY241" s="28"/>
      <c r="FZ241" s="28"/>
      <c r="GA241" s="28"/>
      <c r="GB241" s="28"/>
      <c r="GC241" s="28"/>
      <c r="GD241" s="28"/>
      <c r="GE241" s="28"/>
    </row>
    <row r="242" spans="1:187" x14ac:dyDescent="0.8">
      <c r="A242" s="32"/>
      <c r="B242" s="28"/>
      <c r="C242" s="28"/>
      <c r="D242" s="28"/>
      <c r="E242" s="31"/>
      <c r="F242" s="30"/>
      <c r="G242" s="30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  <c r="FS242" s="28"/>
      <c r="FT242" s="28"/>
      <c r="FU242" s="28"/>
      <c r="FV242" s="28"/>
      <c r="FW242" s="28"/>
      <c r="FX242" s="28"/>
      <c r="FY242" s="28"/>
      <c r="FZ242" s="28"/>
      <c r="GA242" s="28"/>
      <c r="GB242" s="28"/>
      <c r="GC242" s="28"/>
      <c r="GD242" s="28"/>
      <c r="GE242" s="28"/>
    </row>
    <row r="243" spans="1:187" x14ac:dyDescent="0.8">
      <c r="A243" s="32"/>
      <c r="B243" s="28"/>
      <c r="C243" s="28"/>
      <c r="D243" s="28"/>
      <c r="E243" s="31"/>
      <c r="F243" s="30"/>
      <c r="G243" s="30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  <c r="FS243" s="28"/>
      <c r="FT243" s="28"/>
      <c r="FU243" s="28"/>
      <c r="FV243" s="28"/>
      <c r="FW243" s="28"/>
      <c r="FX243" s="28"/>
      <c r="FY243" s="28"/>
      <c r="FZ243" s="28"/>
      <c r="GA243" s="28"/>
      <c r="GB243" s="28"/>
      <c r="GC243" s="28"/>
      <c r="GD243" s="28"/>
      <c r="GE243" s="28"/>
    </row>
    <row r="244" spans="1:187" x14ac:dyDescent="0.8">
      <c r="A244" s="32"/>
      <c r="B244" s="28"/>
      <c r="C244" s="28"/>
      <c r="D244" s="28"/>
      <c r="E244" s="31"/>
      <c r="F244" s="30"/>
      <c r="G244" s="30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  <c r="FS244" s="28"/>
      <c r="FT244" s="28"/>
      <c r="FU244" s="28"/>
      <c r="FV244" s="28"/>
      <c r="FW244" s="28"/>
      <c r="FX244" s="28"/>
      <c r="FY244" s="28"/>
      <c r="FZ244" s="28"/>
      <c r="GA244" s="28"/>
      <c r="GB244" s="28"/>
      <c r="GC244" s="28"/>
      <c r="GD244" s="28"/>
      <c r="GE244" s="28"/>
    </row>
    <row r="245" spans="1:187" x14ac:dyDescent="0.8">
      <c r="A245" s="32"/>
      <c r="B245" s="28"/>
      <c r="C245" s="28"/>
      <c r="D245" s="28"/>
      <c r="E245" s="31"/>
      <c r="F245" s="30"/>
      <c r="G245" s="30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  <c r="FS245" s="28"/>
      <c r="FT245" s="28"/>
      <c r="FU245" s="28"/>
      <c r="FV245" s="28"/>
      <c r="FW245" s="28"/>
      <c r="FX245" s="28"/>
      <c r="FY245" s="28"/>
      <c r="FZ245" s="28"/>
      <c r="GA245" s="28"/>
      <c r="GB245" s="28"/>
      <c r="GC245" s="28"/>
      <c r="GD245" s="28"/>
      <c r="GE245" s="28"/>
    </row>
    <row r="246" spans="1:187" x14ac:dyDescent="0.8">
      <c r="A246" s="32"/>
      <c r="B246" s="28"/>
      <c r="C246" s="28"/>
      <c r="D246" s="28"/>
      <c r="E246" s="31"/>
      <c r="F246" s="30"/>
      <c r="G246" s="30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  <c r="FS246" s="28"/>
      <c r="FT246" s="28"/>
      <c r="FU246" s="28"/>
      <c r="FV246" s="28"/>
      <c r="FW246" s="28"/>
      <c r="FX246" s="28"/>
      <c r="FY246" s="28"/>
      <c r="FZ246" s="28"/>
      <c r="GA246" s="28"/>
      <c r="GB246" s="28"/>
      <c r="GC246" s="28"/>
      <c r="GD246" s="28"/>
      <c r="GE246" s="28"/>
    </row>
    <row r="247" spans="1:187" x14ac:dyDescent="0.8">
      <c r="A247" s="32"/>
      <c r="B247" s="28"/>
      <c r="C247" s="28"/>
      <c r="D247" s="28"/>
      <c r="E247" s="31"/>
      <c r="F247" s="30"/>
      <c r="G247" s="30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  <c r="FS247" s="28"/>
      <c r="FT247" s="28"/>
      <c r="FU247" s="28"/>
      <c r="FV247" s="28"/>
      <c r="FW247" s="28"/>
      <c r="FX247" s="28"/>
      <c r="FY247" s="28"/>
      <c r="FZ247" s="28"/>
      <c r="GA247" s="28"/>
      <c r="GB247" s="28"/>
      <c r="GC247" s="28"/>
      <c r="GD247" s="28"/>
      <c r="GE247" s="28"/>
    </row>
    <row r="248" spans="1:187" x14ac:dyDescent="0.8">
      <c r="A248" s="32"/>
      <c r="B248" s="28"/>
      <c r="C248" s="28"/>
      <c r="D248" s="28"/>
      <c r="E248" s="31"/>
      <c r="F248" s="30"/>
      <c r="G248" s="30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  <c r="FS248" s="28"/>
      <c r="FT248" s="28"/>
      <c r="FU248" s="28"/>
      <c r="FV248" s="28"/>
      <c r="FW248" s="28"/>
      <c r="FX248" s="28"/>
      <c r="FY248" s="28"/>
      <c r="FZ248" s="28"/>
      <c r="GA248" s="28"/>
      <c r="GB248" s="28"/>
      <c r="GC248" s="28"/>
      <c r="GD248" s="28"/>
      <c r="GE248" s="28"/>
    </row>
    <row r="249" spans="1:187" x14ac:dyDescent="0.8">
      <c r="A249" s="32"/>
      <c r="B249" s="28"/>
      <c r="C249" s="28"/>
      <c r="D249" s="28"/>
      <c r="E249" s="31"/>
      <c r="F249" s="30"/>
      <c r="G249" s="30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  <c r="FS249" s="28"/>
      <c r="FT249" s="28"/>
      <c r="FU249" s="28"/>
      <c r="FV249" s="28"/>
      <c r="FW249" s="28"/>
      <c r="FX249" s="28"/>
      <c r="FY249" s="28"/>
      <c r="FZ249" s="28"/>
      <c r="GA249" s="28"/>
      <c r="GB249" s="28"/>
      <c r="GC249" s="28"/>
      <c r="GD249" s="28"/>
      <c r="GE249" s="28"/>
    </row>
    <row r="250" spans="1:187" x14ac:dyDescent="0.8">
      <c r="A250" s="32"/>
      <c r="B250" s="28"/>
      <c r="C250" s="28"/>
      <c r="D250" s="28"/>
      <c r="E250" s="31"/>
      <c r="F250" s="30"/>
      <c r="G250" s="30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  <c r="FS250" s="28"/>
      <c r="FT250" s="28"/>
      <c r="FU250" s="28"/>
      <c r="FV250" s="28"/>
      <c r="FW250" s="28"/>
      <c r="FX250" s="28"/>
      <c r="FY250" s="28"/>
      <c r="FZ250" s="28"/>
      <c r="GA250" s="28"/>
      <c r="GB250" s="28"/>
      <c r="GC250" s="28"/>
      <c r="GD250" s="28"/>
      <c r="GE250" s="28"/>
    </row>
    <row r="251" spans="1:187" x14ac:dyDescent="0.8">
      <c r="A251" s="32"/>
      <c r="B251" s="28"/>
      <c r="C251" s="28"/>
      <c r="D251" s="28"/>
      <c r="E251" s="31"/>
      <c r="F251" s="30"/>
      <c r="G251" s="30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  <c r="FS251" s="28"/>
      <c r="FT251" s="28"/>
      <c r="FU251" s="28"/>
      <c r="FV251" s="28"/>
      <c r="FW251" s="28"/>
      <c r="FX251" s="28"/>
      <c r="FY251" s="28"/>
      <c r="FZ251" s="28"/>
      <c r="GA251" s="28"/>
      <c r="GB251" s="28"/>
      <c r="GC251" s="28"/>
      <c r="GD251" s="28"/>
      <c r="GE251" s="28"/>
    </row>
    <row r="252" spans="1:187" x14ac:dyDescent="0.8">
      <c r="A252" s="32"/>
      <c r="B252" s="28"/>
      <c r="C252" s="28"/>
      <c r="D252" s="28"/>
      <c r="E252" s="31"/>
      <c r="F252" s="30"/>
      <c r="G252" s="30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  <c r="FS252" s="28"/>
      <c r="FT252" s="28"/>
      <c r="FU252" s="28"/>
      <c r="FV252" s="28"/>
      <c r="FW252" s="28"/>
      <c r="FX252" s="28"/>
      <c r="FY252" s="28"/>
      <c r="FZ252" s="28"/>
      <c r="GA252" s="28"/>
      <c r="GB252" s="28"/>
      <c r="GC252" s="28"/>
      <c r="GD252" s="28"/>
      <c r="GE252" s="28"/>
    </row>
    <row r="253" spans="1:187" x14ac:dyDescent="0.8">
      <c r="A253" s="32"/>
      <c r="B253" s="28"/>
      <c r="C253" s="28"/>
      <c r="D253" s="28"/>
      <c r="E253" s="31"/>
      <c r="F253" s="30"/>
      <c r="G253" s="30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  <c r="FS253" s="28"/>
      <c r="FT253" s="28"/>
      <c r="FU253" s="28"/>
      <c r="FV253" s="28"/>
      <c r="FW253" s="28"/>
      <c r="FX253" s="28"/>
      <c r="FY253" s="28"/>
      <c r="FZ253" s="28"/>
      <c r="GA253" s="28"/>
      <c r="GB253" s="28"/>
      <c r="GC253" s="28"/>
      <c r="GD253" s="28"/>
      <c r="GE253" s="28"/>
    </row>
    <row r="254" spans="1:187" x14ac:dyDescent="0.8">
      <c r="A254" s="32"/>
      <c r="B254" s="28"/>
      <c r="C254" s="28"/>
      <c r="D254" s="28"/>
      <c r="E254" s="31"/>
      <c r="F254" s="30"/>
      <c r="G254" s="30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  <c r="FS254" s="28"/>
      <c r="FT254" s="28"/>
      <c r="FU254" s="28"/>
      <c r="FV254" s="28"/>
      <c r="FW254" s="28"/>
      <c r="FX254" s="28"/>
      <c r="FY254" s="28"/>
      <c r="FZ254" s="28"/>
      <c r="GA254" s="28"/>
      <c r="GB254" s="28"/>
      <c r="GC254" s="28"/>
      <c r="GD254" s="28"/>
      <c r="GE254" s="28"/>
    </row>
    <row r="255" spans="1:187" x14ac:dyDescent="0.8">
      <c r="A255" s="32"/>
      <c r="B255" s="28"/>
      <c r="C255" s="28"/>
      <c r="D255" s="28"/>
      <c r="E255" s="31"/>
      <c r="F255" s="30"/>
      <c r="G255" s="30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  <c r="FS255" s="28"/>
      <c r="FT255" s="28"/>
      <c r="FU255" s="28"/>
      <c r="FV255" s="28"/>
      <c r="FW255" s="28"/>
      <c r="FX255" s="28"/>
      <c r="FY255" s="28"/>
      <c r="FZ255" s="28"/>
      <c r="GA255" s="28"/>
      <c r="GB255" s="28"/>
      <c r="GC255" s="28"/>
      <c r="GD255" s="28"/>
      <c r="GE255" s="28"/>
    </row>
    <row r="256" spans="1:187" x14ac:dyDescent="0.8">
      <c r="A256" s="32"/>
      <c r="B256" s="28"/>
      <c r="C256" s="28"/>
      <c r="D256" s="28"/>
      <c r="E256" s="31"/>
      <c r="F256" s="30"/>
      <c r="G256" s="30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  <c r="FS256" s="28"/>
      <c r="FT256" s="28"/>
      <c r="FU256" s="28"/>
      <c r="FV256" s="28"/>
      <c r="FW256" s="28"/>
      <c r="FX256" s="28"/>
      <c r="FY256" s="28"/>
      <c r="FZ256" s="28"/>
      <c r="GA256" s="28"/>
      <c r="GB256" s="28"/>
      <c r="GC256" s="28"/>
      <c r="GD256" s="28"/>
      <c r="GE256" s="28"/>
    </row>
    <row r="257" spans="1:187" x14ac:dyDescent="0.8">
      <c r="A257" s="32"/>
      <c r="B257" s="28"/>
      <c r="C257" s="28"/>
      <c r="D257" s="28"/>
      <c r="E257" s="31"/>
      <c r="F257" s="30"/>
      <c r="G257" s="30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  <c r="FS257" s="28"/>
      <c r="FT257" s="28"/>
      <c r="FU257" s="28"/>
      <c r="FV257" s="28"/>
      <c r="FW257" s="28"/>
      <c r="FX257" s="28"/>
      <c r="FY257" s="28"/>
      <c r="FZ257" s="28"/>
      <c r="GA257" s="28"/>
      <c r="GB257" s="28"/>
      <c r="GC257" s="28"/>
      <c r="GD257" s="28"/>
      <c r="GE257" s="28"/>
    </row>
    <row r="258" spans="1:187" x14ac:dyDescent="0.8">
      <c r="A258" s="32"/>
      <c r="B258" s="28"/>
      <c r="C258" s="28"/>
      <c r="D258" s="28"/>
      <c r="E258" s="31"/>
      <c r="F258" s="30"/>
      <c r="G258" s="30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  <c r="FS258" s="28"/>
      <c r="FT258" s="28"/>
      <c r="FU258" s="28"/>
      <c r="FV258" s="28"/>
      <c r="FW258" s="28"/>
      <c r="FX258" s="28"/>
      <c r="FY258" s="28"/>
      <c r="FZ258" s="28"/>
      <c r="GA258" s="28"/>
      <c r="GB258" s="28"/>
      <c r="GC258" s="28"/>
      <c r="GD258" s="28"/>
      <c r="GE258" s="28"/>
    </row>
    <row r="259" spans="1:187" x14ac:dyDescent="0.8">
      <c r="A259" s="32"/>
      <c r="B259" s="28"/>
      <c r="C259" s="28"/>
      <c r="D259" s="28"/>
      <c r="E259" s="31"/>
      <c r="F259" s="30"/>
      <c r="G259" s="30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  <c r="GD259" s="28"/>
      <c r="GE259" s="28"/>
    </row>
    <row r="260" spans="1:187" x14ac:dyDescent="0.8">
      <c r="A260" s="32"/>
      <c r="B260" s="28"/>
      <c r="C260" s="28"/>
      <c r="D260" s="28"/>
      <c r="E260" s="31"/>
      <c r="F260" s="30"/>
      <c r="G260" s="30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  <c r="FS260" s="28"/>
      <c r="FT260" s="28"/>
      <c r="FU260" s="28"/>
      <c r="FV260" s="28"/>
      <c r="FW260" s="28"/>
      <c r="FX260" s="28"/>
      <c r="FY260" s="28"/>
      <c r="FZ260" s="28"/>
      <c r="GA260" s="28"/>
      <c r="GB260" s="28"/>
      <c r="GC260" s="28"/>
      <c r="GD260" s="28"/>
      <c r="GE260" s="28"/>
    </row>
    <row r="261" spans="1:187" x14ac:dyDescent="0.8">
      <c r="A261" s="32"/>
      <c r="B261" s="28"/>
      <c r="C261" s="28"/>
      <c r="D261" s="28"/>
      <c r="E261" s="31"/>
      <c r="F261" s="30"/>
      <c r="G261" s="30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  <c r="FS261" s="28"/>
      <c r="FT261" s="28"/>
      <c r="FU261" s="28"/>
      <c r="FV261" s="28"/>
      <c r="FW261" s="28"/>
      <c r="FX261" s="28"/>
      <c r="FY261" s="28"/>
      <c r="FZ261" s="28"/>
      <c r="GA261" s="28"/>
      <c r="GB261" s="28"/>
      <c r="GC261" s="28"/>
      <c r="GD261" s="28"/>
      <c r="GE261" s="28"/>
    </row>
    <row r="262" spans="1:187" x14ac:dyDescent="0.8">
      <c r="A262" s="32"/>
      <c r="B262" s="28"/>
      <c r="C262" s="28"/>
      <c r="D262" s="28"/>
      <c r="E262" s="31"/>
      <c r="F262" s="30"/>
      <c r="G262" s="30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  <c r="FS262" s="28"/>
      <c r="FT262" s="28"/>
      <c r="FU262" s="28"/>
      <c r="FV262" s="28"/>
      <c r="FW262" s="28"/>
      <c r="FX262" s="28"/>
      <c r="FY262" s="28"/>
      <c r="FZ262" s="28"/>
      <c r="GA262" s="28"/>
      <c r="GB262" s="28"/>
      <c r="GC262" s="28"/>
      <c r="GD262" s="28"/>
      <c r="GE262" s="28"/>
    </row>
    <row r="263" spans="1:187" x14ac:dyDescent="0.8">
      <c r="A263" s="32"/>
      <c r="B263" s="28"/>
      <c r="C263" s="28"/>
      <c r="D263" s="28"/>
      <c r="E263" s="31"/>
      <c r="F263" s="30"/>
      <c r="G263" s="30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  <c r="FS263" s="28"/>
      <c r="FT263" s="28"/>
      <c r="FU263" s="28"/>
      <c r="FV263" s="28"/>
      <c r="FW263" s="28"/>
      <c r="FX263" s="28"/>
      <c r="FY263" s="28"/>
      <c r="FZ263" s="28"/>
      <c r="GA263" s="28"/>
      <c r="GB263" s="28"/>
      <c r="GC263" s="28"/>
      <c r="GD263" s="28"/>
      <c r="GE263" s="28"/>
    </row>
    <row r="264" spans="1:187" x14ac:dyDescent="0.8">
      <c r="A264" s="32"/>
      <c r="B264" s="28"/>
      <c r="C264" s="28"/>
      <c r="D264" s="28"/>
      <c r="E264" s="31"/>
      <c r="F264" s="30"/>
      <c r="G264" s="30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  <c r="FS264" s="28"/>
      <c r="FT264" s="28"/>
      <c r="FU264" s="28"/>
      <c r="FV264" s="28"/>
      <c r="FW264" s="28"/>
      <c r="FX264" s="28"/>
      <c r="FY264" s="28"/>
      <c r="FZ264" s="28"/>
      <c r="GA264" s="28"/>
      <c r="GB264" s="28"/>
      <c r="GC264" s="28"/>
      <c r="GD264" s="28"/>
      <c r="GE264" s="28"/>
    </row>
    <row r="265" spans="1:187" x14ac:dyDescent="0.8">
      <c r="A265" s="32"/>
      <c r="B265" s="28"/>
      <c r="C265" s="28"/>
      <c r="D265" s="28"/>
      <c r="E265" s="31"/>
      <c r="F265" s="30"/>
      <c r="G265" s="30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  <c r="FS265" s="28"/>
      <c r="FT265" s="28"/>
      <c r="FU265" s="28"/>
      <c r="FV265" s="28"/>
      <c r="FW265" s="28"/>
      <c r="FX265" s="28"/>
      <c r="FY265" s="28"/>
      <c r="FZ265" s="28"/>
      <c r="GA265" s="28"/>
      <c r="GB265" s="28"/>
      <c r="GC265" s="28"/>
      <c r="GD265" s="28"/>
      <c r="GE265" s="28"/>
    </row>
    <row r="266" spans="1:187" x14ac:dyDescent="0.8">
      <c r="A266" s="32"/>
      <c r="B266" s="28"/>
      <c r="C266" s="28"/>
      <c r="D266" s="28"/>
      <c r="E266" s="31"/>
      <c r="F266" s="30"/>
      <c r="G266" s="30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  <c r="FS266" s="28"/>
      <c r="FT266" s="28"/>
      <c r="FU266" s="28"/>
      <c r="FV266" s="28"/>
      <c r="FW266" s="28"/>
      <c r="FX266" s="28"/>
      <c r="FY266" s="28"/>
      <c r="FZ266" s="28"/>
      <c r="GA266" s="28"/>
      <c r="GB266" s="28"/>
      <c r="GC266" s="28"/>
      <c r="GD266" s="28"/>
      <c r="GE266" s="28"/>
    </row>
    <row r="267" spans="1:187" x14ac:dyDescent="0.8">
      <c r="A267" s="32"/>
      <c r="B267" s="28"/>
      <c r="C267" s="28"/>
      <c r="D267" s="28"/>
      <c r="E267" s="31"/>
      <c r="F267" s="30"/>
      <c r="G267" s="30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  <c r="FS267" s="28"/>
      <c r="FT267" s="28"/>
      <c r="FU267" s="28"/>
      <c r="FV267" s="28"/>
      <c r="FW267" s="28"/>
      <c r="FX267" s="28"/>
      <c r="FY267" s="28"/>
      <c r="FZ267" s="28"/>
      <c r="GA267" s="28"/>
      <c r="GB267" s="28"/>
      <c r="GC267" s="28"/>
      <c r="GD267" s="28"/>
      <c r="GE267" s="28"/>
    </row>
    <row r="268" spans="1:187" x14ac:dyDescent="0.8">
      <c r="A268" s="32"/>
      <c r="B268" s="28"/>
      <c r="C268" s="28"/>
      <c r="D268" s="28"/>
      <c r="E268" s="31"/>
      <c r="F268" s="30"/>
      <c r="G268" s="30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  <c r="FS268" s="28"/>
      <c r="FT268" s="28"/>
      <c r="FU268" s="28"/>
      <c r="FV268" s="28"/>
      <c r="FW268" s="28"/>
      <c r="FX268" s="28"/>
      <c r="FY268" s="28"/>
      <c r="FZ268" s="28"/>
      <c r="GA268" s="28"/>
      <c r="GB268" s="28"/>
      <c r="GC268" s="28"/>
      <c r="GD268" s="28"/>
      <c r="GE268" s="28"/>
    </row>
    <row r="269" spans="1:187" x14ac:dyDescent="0.8">
      <c r="A269" s="32"/>
      <c r="B269" s="28"/>
      <c r="C269" s="28"/>
      <c r="D269" s="28"/>
      <c r="E269" s="31"/>
      <c r="F269" s="30"/>
      <c r="G269" s="30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  <c r="FS269" s="28"/>
      <c r="FT269" s="28"/>
      <c r="FU269" s="28"/>
      <c r="FV269" s="28"/>
      <c r="FW269" s="28"/>
      <c r="FX269" s="28"/>
      <c r="FY269" s="28"/>
      <c r="FZ269" s="28"/>
      <c r="GA269" s="28"/>
      <c r="GB269" s="28"/>
      <c r="GC269" s="28"/>
      <c r="GD269" s="28"/>
      <c r="GE269" s="28"/>
    </row>
    <row r="270" spans="1:187" x14ac:dyDescent="0.8">
      <c r="A270" s="32"/>
      <c r="B270" s="28"/>
      <c r="C270" s="28"/>
      <c r="D270" s="28"/>
      <c r="E270" s="31"/>
      <c r="F270" s="30"/>
      <c r="G270" s="30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  <c r="FS270" s="28"/>
      <c r="FT270" s="28"/>
      <c r="FU270" s="28"/>
      <c r="FV270" s="28"/>
      <c r="FW270" s="28"/>
      <c r="FX270" s="28"/>
      <c r="FY270" s="28"/>
      <c r="FZ270" s="28"/>
      <c r="GA270" s="28"/>
      <c r="GB270" s="28"/>
      <c r="GC270" s="28"/>
      <c r="GD270" s="28"/>
      <c r="GE270" s="28"/>
    </row>
    <row r="271" spans="1:187" x14ac:dyDescent="0.8">
      <c r="A271" s="32"/>
      <c r="B271" s="28"/>
      <c r="C271" s="28"/>
      <c r="D271" s="28"/>
      <c r="E271" s="31"/>
      <c r="F271" s="30"/>
      <c r="G271" s="30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  <c r="FS271" s="28"/>
      <c r="FT271" s="28"/>
      <c r="FU271" s="28"/>
      <c r="FV271" s="28"/>
      <c r="FW271" s="28"/>
      <c r="FX271" s="28"/>
      <c r="FY271" s="28"/>
      <c r="FZ271" s="28"/>
      <c r="GA271" s="28"/>
      <c r="GB271" s="28"/>
      <c r="GC271" s="28"/>
      <c r="GD271" s="28"/>
      <c r="GE271" s="28"/>
    </row>
    <row r="272" spans="1:187" x14ac:dyDescent="0.8">
      <c r="A272" s="32"/>
      <c r="B272" s="28"/>
      <c r="C272" s="28"/>
      <c r="D272" s="28"/>
      <c r="E272" s="31"/>
      <c r="F272" s="30"/>
      <c r="G272" s="30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  <c r="FS272" s="28"/>
      <c r="FT272" s="28"/>
      <c r="FU272" s="28"/>
      <c r="FV272" s="28"/>
      <c r="FW272" s="28"/>
      <c r="FX272" s="28"/>
      <c r="FY272" s="28"/>
      <c r="FZ272" s="28"/>
      <c r="GA272" s="28"/>
      <c r="GB272" s="28"/>
      <c r="GC272" s="28"/>
      <c r="GD272" s="28"/>
      <c r="GE272" s="28"/>
    </row>
    <row r="273" spans="1:187" x14ac:dyDescent="0.8">
      <c r="A273" s="32"/>
      <c r="B273" s="28"/>
      <c r="C273" s="28"/>
      <c r="D273" s="28"/>
      <c r="E273" s="31"/>
      <c r="F273" s="30"/>
      <c r="G273" s="30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  <c r="FS273" s="28"/>
      <c r="FT273" s="28"/>
      <c r="FU273" s="28"/>
      <c r="FV273" s="28"/>
      <c r="FW273" s="28"/>
      <c r="FX273" s="28"/>
      <c r="FY273" s="28"/>
      <c r="FZ273" s="28"/>
      <c r="GA273" s="28"/>
      <c r="GB273" s="28"/>
      <c r="GC273" s="28"/>
      <c r="GD273" s="28"/>
      <c r="GE273" s="28"/>
    </row>
    <row r="274" spans="1:187" x14ac:dyDescent="0.8">
      <c r="A274" s="32"/>
      <c r="B274" s="28"/>
      <c r="C274" s="28"/>
      <c r="D274" s="28"/>
      <c r="E274" s="31"/>
      <c r="F274" s="30"/>
      <c r="G274" s="30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  <c r="FS274" s="28"/>
      <c r="FT274" s="28"/>
      <c r="FU274" s="28"/>
      <c r="FV274" s="28"/>
      <c r="FW274" s="28"/>
      <c r="FX274" s="28"/>
      <c r="FY274" s="28"/>
      <c r="FZ274" s="28"/>
      <c r="GA274" s="28"/>
      <c r="GB274" s="28"/>
      <c r="GC274" s="28"/>
      <c r="GD274" s="28"/>
      <c r="GE274" s="28"/>
    </row>
    <row r="275" spans="1:187" x14ac:dyDescent="0.8">
      <c r="A275" s="32"/>
      <c r="B275" s="28"/>
      <c r="C275" s="28"/>
      <c r="D275" s="28"/>
      <c r="E275" s="31"/>
      <c r="F275" s="30"/>
      <c r="G275" s="30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  <c r="FS275" s="28"/>
      <c r="FT275" s="28"/>
      <c r="FU275" s="28"/>
      <c r="FV275" s="28"/>
      <c r="FW275" s="28"/>
      <c r="FX275" s="28"/>
      <c r="FY275" s="28"/>
      <c r="FZ275" s="28"/>
      <c r="GA275" s="28"/>
      <c r="GB275" s="28"/>
      <c r="GC275" s="28"/>
      <c r="GD275" s="28"/>
      <c r="GE275" s="28"/>
    </row>
    <row r="276" spans="1:187" x14ac:dyDescent="0.8">
      <c r="A276" s="32"/>
      <c r="B276" s="28"/>
      <c r="C276" s="28"/>
      <c r="D276" s="28"/>
      <c r="E276" s="31"/>
      <c r="F276" s="30"/>
      <c r="G276" s="30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  <c r="FS276" s="28"/>
      <c r="FT276" s="28"/>
      <c r="FU276" s="28"/>
      <c r="FV276" s="28"/>
      <c r="FW276" s="28"/>
      <c r="FX276" s="28"/>
      <c r="FY276" s="28"/>
      <c r="FZ276" s="28"/>
      <c r="GA276" s="28"/>
      <c r="GB276" s="28"/>
      <c r="GC276" s="28"/>
      <c r="GD276" s="28"/>
      <c r="GE276" s="28"/>
    </row>
    <row r="277" spans="1:187" x14ac:dyDescent="0.8">
      <c r="A277" s="32"/>
      <c r="B277" s="28"/>
      <c r="C277" s="28"/>
      <c r="D277" s="28"/>
      <c r="E277" s="31"/>
      <c r="F277" s="30"/>
      <c r="G277" s="30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  <c r="FS277" s="28"/>
      <c r="FT277" s="28"/>
      <c r="FU277" s="28"/>
      <c r="FV277" s="28"/>
      <c r="FW277" s="28"/>
      <c r="FX277" s="28"/>
      <c r="FY277" s="28"/>
      <c r="FZ277" s="28"/>
      <c r="GA277" s="28"/>
      <c r="GB277" s="28"/>
      <c r="GC277" s="28"/>
      <c r="GD277" s="28"/>
      <c r="GE277" s="28"/>
    </row>
    <row r="278" spans="1:187" x14ac:dyDescent="0.8">
      <c r="A278" s="32"/>
      <c r="B278" s="28"/>
      <c r="C278" s="28"/>
      <c r="D278" s="28"/>
      <c r="E278" s="31"/>
      <c r="F278" s="30"/>
      <c r="G278" s="30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  <c r="FS278" s="28"/>
      <c r="FT278" s="28"/>
      <c r="FU278" s="28"/>
      <c r="FV278" s="28"/>
      <c r="FW278" s="28"/>
      <c r="FX278" s="28"/>
      <c r="FY278" s="28"/>
      <c r="FZ278" s="28"/>
      <c r="GA278" s="28"/>
      <c r="GB278" s="28"/>
      <c r="GC278" s="28"/>
      <c r="GD278" s="28"/>
      <c r="GE278" s="28"/>
    </row>
    <row r="279" spans="1:187" x14ac:dyDescent="0.8">
      <c r="A279" s="32"/>
      <c r="B279" s="28"/>
      <c r="C279" s="28"/>
      <c r="D279" s="28"/>
      <c r="E279" s="31"/>
      <c r="F279" s="30"/>
      <c r="G279" s="30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  <c r="FS279" s="28"/>
      <c r="FT279" s="28"/>
      <c r="FU279" s="28"/>
      <c r="FV279" s="28"/>
      <c r="FW279" s="28"/>
      <c r="FX279" s="28"/>
      <c r="FY279" s="28"/>
      <c r="FZ279" s="28"/>
      <c r="GA279" s="28"/>
      <c r="GB279" s="28"/>
      <c r="GC279" s="28"/>
      <c r="GD279" s="28"/>
      <c r="GE279" s="28"/>
    </row>
    <row r="280" spans="1:187" x14ac:dyDescent="0.8">
      <c r="A280" s="32"/>
      <c r="B280" s="28"/>
      <c r="C280" s="28"/>
      <c r="D280" s="28"/>
      <c r="E280" s="31"/>
      <c r="F280" s="30"/>
      <c r="G280" s="30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  <c r="FS280" s="28"/>
      <c r="FT280" s="28"/>
      <c r="FU280" s="28"/>
      <c r="FV280" s="28"/>
      <c r="FW280" s="28"/>
      <c r="FX280" s="28"/>
      <c r="FY280" s="28"/>
      <c r="FZ280" s="28"/>
      <c r="GA280" s="28"/>
      <c r="GB280" s="28"/>
      <c r="GC280" s="28"/>
      <c r="GD280" s="28"/>
      <c r="GE280" s="28"/>
    </row>
    <row r="281" spans="1:187" x14ac:dyDescent="0.8">
      <c r="A281" s="32"/>
      <c r="B281" s="28"/>
      <c r="C281" s="28"/>
      <c r="D281" s="28"/>
      <c r="E281" s="31"/>
      <c r="F281" s="30"/>
      <c r="G281" s="30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  <c r="FS281" s="28"/>
      <c r="FT281" s="28"/>
      <c r="FU281" s="28"/>
      <c r="FV281" s="28"/>
      <c r="FW281" s="28"/>
      <c r="FX281" s="28"/>
      <c r="FY281" s="28"/>
      <c r="FZ281" s="28"/>
      <c r="GA281" s="28"/>
      <c r="GB281" s="28"/>
      <c r="GC281" s="28"/>
      <c r="GD281" s="28"/>
      <c r="GE281" s="28"/>
    </row>
    <row r="282" spans="1:187" x14ac:dyDescent="0.8">
      <c r="A282" s="32"/>
      <c r="B282" s="28"/>
      <c r="C282" s="28"/>
      <c r="D282" s="28"/>
      <c r="E282" s="31"/>
      <c r="F282" s="30"/>
      <c r="G282" s="30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  <c r="FS282" s="28"/>
      <c r="FT282" s="28"/>
      <c r="FU282" s="28"/>
      <c r="FV282" s="28"/>
      <c r="FW282" s="28"/>
      <c r="FX282" s="28"/>
      <c r="FY282" s="28"/>
      <c r="FZ282" s="28"/>
      <c r="GA282" s="28"/>
      <c r="GB282" s="28"/>
      <c r="GC282" s="28"/>
      <c r="GD282" s="28"/>
      <c r="GE282" s="28"/>
    </row>
    <row r="283" spans="1:187" x14ac:dyDescent="0.8">
      <c r="A283" s="32"/>
      <c r="B283" s="28"/>
      <c r="C283" s="28"/>
      <c r="D283" s="28"/>
      <c r="E283" s="31"/>
      <c r="F283" s="30"/>
      <c r="G283" s="30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  <c r="FS283" s="28"/>
      <c r="FT283" s="28"/>
      <c r="FU283" s="28"/>
      <c r="FV283" s="28"/>
      <c r="FW283" s="28"/>
      <c r="FX283" s="28"/>
      <c r="FY283" s="28"/>
      <c r="FZ283" s="28"/>
      <c r="GA283" s="28"/>
      <c r="GB283" s="28"/>
      <c r="GC283" s="28"/>
      <c r="GD283" s="28"/>
      <c r="GE283" s="28"/>
    </row>
    <row r="284" spans="1:187" x14ac:dyDescent="0.8">
      <c r="A284" s="32"/>
      <c r="B284" s="28"/>
      <c r="C284" s="28"/>
      <c r="D284" s="28"/>
      <c r="E284" s="31"/>
      <c r="F284" s="30"/>
      <c r="G284" s="30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  <c r="FS284" s="28"/>
      <c r="FT284" s="28"/>
      <c r="FU284" s="28"/>
      <c r="FV284" s="28"/>
      <c r="FW284" s="28"/>
      <c r="FX284" s="28"/>
      <c r="FY284" s="28"/>
      <c r="FZ284" s="28"/>
      <c r="GA284" s="28"/>
      <c r="GB284" s="28"/>
      <c r="GC284" s="28"/>
      <c r="GD284" s="28"/>
      <c r="GE284" s="28"/>
    </row>
    <row r="285" spans="1:187" x14ac:dyDescent="0.8">
      <c r="A285" s="32"/>
      <c r="B285" s="28"/>
      <c r="C285" s="28"/>
      <c r="D285" s="28"/>
      <c r="E285" s="31"/>
      <c r="F285" s="30"/>
      <c r="G285" s="30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  <c r="FS285" s="28"/>
      <c r="FT285" s="28"/>
      <c r="FU285" s="28"/>
      <c r="FV285" s="28"/>
      <c r="FW285" s="28"/>
      <c r="FX285" s="28"/>
      <c r="FY285" s="28"/>
      <c r="FZ285" s="28"/>
      <c r="GA285" s="28"/>
      <c r="GB285" s="28"/>
      <c r="GC285" s="28"/>
      <c r="GD285" s="28"/>
      <c r="GE285" s="28"/>
    </row>
    <row r="286" spans="1:187" x14ac:dyDescent="0.8">
      <c r="A286" s="32"/>
      <c r="B286" s="28"/>
      <c r="C286" s="28"/>
      <c r="D286" s="28"/>
      <c r="E286" s="31"/>
      <c r="F286" s="30"/>
      <c r="G286" s="30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  <c r="FS286" s="28"/>
      <c r="FT286" s="28"/>
      <c r="FU286" s="28"/>
      <c r="FV286" s="28"/>
      <c r="FW286" s="28"/>
      <c r="FX286" s="28"/>
      <c r="FY286" s="28"/>
      <c r="FZ286" s="28"/>
      <c r="GA286" s="28"/>
      <c r="GB286" s="28"/>
      <c r="GC286" s="28"/>
      <c r="GD286" s="28"/>
      <c r="GE286" s="28"/>
    </row>
    <row r="287" spans="1:187" x14ac:dyDescent="0.8">
      <c r="A287" s="32"/>
      <c r="B287" s="28"/>
      <c r="C287" s="28"/>
      <c r="D287" s="28"/>
      <c r="E287" s="31"/>
      <c r="F287" s="30"/>
      <c r="G287" s="30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  <c r="FS287" s="28"/>
      <c r="FT287" s="28"/>
      <c r="FU287" s="28"/>
      <c r="FV287" s="28"/>
      <c r="FW287" s="28"/>
      <c r="FX287" s="28"/>
      <c r="FY287" s="28"/>
      <c r="FZ287" s="28"/>
      <c r="GA287" s="28"/>
      <c r="GB287" s="28"/>
      <c r="GC287" s="28"/>
      <c r="GD287" s="28"/>
      <c r="GE287" s="28"/>
    </row>
    <row r="288" spans="1:187" x14ac:dyDescent="0.8">
      <c r="A288" s="32"/>
      <c r="B288" s="28"/>
      <c r="C288" s="28"/>
      <c r="D288" s="28"/>
      <c r="E288" s="31"/>
      <c r="F288" s="30"/>
      <c r="G288" s="30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  <c r="FS288" s="28"/>
      <c r="FT288" s="28"/>
      <c r="FU288" s="28"/>
      <c r="FV288" s="28"/>
      <c r="FW288" s="28"/>
      <c r="FX288" s="28"/>
      <c r="FY288" s="28"/>
      <c r="FZ288" s="28"/>
      <c r="GA288" s="28"/>
      <c r="GB288" s="28"/>
      <c r="GC288" s="28"/>
      <c r="GD288" s="28"/>
      <c r="GE288" s="28"/>
    </row>
    <row r="289" spans="1:187" x14ac:dyDescent="0.8">
      <c r="A289" s="32"/>
      <c r="B289" s="28"/>
      <c r="C289" s="28"/>
      <c r="D289" s="28"/>
      <c r="E289" s="31"/>
      <c r="F289" s="30"/>
      <c r="G289" s="30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  <c r="FS289" s="28"/>
      <c r="FT289" s="28"/>
      <c r="FU289" s="28"/>
      <c r="FV289" s="28"/>
      <c r="FW289" s="28"/>
      <c r="FX289" s="28"/>
      <c r="FY289" s="28"/>
      <c r="FZ289" s="28"/>
      <c r="GA289" s="28"/>
      <c r="GB289" s="28"/>
      <c r="GC289" s="28"/>
      <c r="GD289" s="28"/>
      <c r="GE289" s="28"/>
    </row>
    <row r="290" spans="1:187" x14ac:dyDescent="0.8">
      <c r="A290" s="32"/>
      <c r="B290" s="28"/>
      <c r="C290" s="28"/>
      <c r="D290" s="28"/>
      <c r="E290" s="31"/>
      <c r="F290" s="30"/>
      <c r="G290" s="30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  <c r="FS290" s="28"/>
      <c r="FT290" s="28"/>
      <c r="FU290" s="28"/>
      <c r="FV290" s="28"/>
      <c r="FW290" s="28"/>
      <c r="FX290" s="28"/>
      <c r="FY290" s="28"/>
      <c r="FZ290" s="28"/>
      <c r="GA290" s="28"/>
      <c r="GB290" s="28"/>
      <c r="GC290" s="28"/>
      <c r="GD290" s="28"/>
      <c r="GE290" s="28"/>
    </row>
    <row r="291" spans="1:187" x14ac:dyDescent="0.8">
      <c r="A291" s="32"/>
      <c r="B291" s="28"/>
      <c r="C291" s="28"/>
      <c r="D291" s="28"/>
      <c r="E291" s="31"/>
      <c r="F291" s="30"/>
      <c r="G291" s="30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  <c r="FS291" s="28"/>
      <c r="FT291" s="28"/>
      <c r="FU291" s="28"/>
      <c r="FV291" s="28"/>
      <c r="FW291" s="28"/>
      <c r="FX291" s="28"/>
      <c r="FY291" s="28"/>
      <c r="FZ291" s="28"/>
      <c r="GA291" s="28"/>
      <c r="GB291" s="28"/>
      <c r="GC291" s="28"/>
      <c r="GD291" s="28"/>
      <c r="GE291" s="28"/>
    </row>
    <row r="292" spans="1:187" x14ac:dyDescent="0.8">
      <c r="A292" s="32"/>
      <c r="B292" s="28"/>
      <c r="C292" s="28"/>
      <c r="D292" s="28"/>
      <c r="E292" s="31"/>
      <c r="F292" s="30"/>
      <c r="G292" s="30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  <c r="FS292" s="28"/>
      <c r="FT292" s="28"/>
      <c r="FU292" s="28"/>
      <c r="FV292" s="28"/>
      <c r="FW292" s="28"/>
      <c r="FX292" s="28"/>
      <c r="FY292" s="28"/>
      <c r="FZ292" s="28"/>
      <c r="GA292" s="28"/>
      <c r="GB292" s="28"/>
      <c r="GC292" s="28"/>
      <c r="GD292" s="28"/>
      <c r="GE292" s="28"/>
    </row>
    <row r="293" spans="1:187" x14ac:dyDescent="0.8">
      <c r="A293" s="32"/>
      <c r="B293" s="28"/>
      <c r="C293" s="28"/>
      <c r="D293" s="28"/>
      <c r="E293" s="31"/>
      <c r="F293" s="30"/>
      <c r="G293" s="30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  <c r="FS293" s="28"/>
      <c r="FT293" s="28"/>
      <c r="FU293" s="28"/>
      <c r="FV293" s="28"/>
      <c r="FW293" s="28"/>
      <c r="FX293" s="28"/>
      <c r="FY293" s="28"/>
      <c r="FZ293" s="28"/>
      <c r="GA293" s="28"/>
      <c r="GB293" s="28"/>
      <c r="GC293" s="28"/>
      <c r="GD293" s="28"/>
      <c r="GE293" s="28"/>
    </row>
    <row r="294" spans="1:187" x14ac:dyDescent="0.8">
      <c r="A294" s="32"/>
      <c r="B294" s="28"/>
      <c r="C294" s="28"/>
      <c r="D294" s="28"/>
      <c r="E294" s="31"/>
      <c r="F294" s="30"/>
      <c r="G294" s="30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  <c r="FS294" s="28"/>
      <c r="FT294" s="28"/>
      <c r="FU294" s="28"/>
      <c r="FV294" s="28"/>
      <c r="FW294" s="28"/>
      <c r="FX294" s="28"/>
      <c r="FY294" s="28"/>
      <c r="FZ294" s="28"/>
      <c r="GA294" s="28"/>
      <c r="GB294" s="28"/>
      <c r="GC294" s="28"/>
      <c r="GD294" s="28"/>
      <c r="GE294" s="28"/>
    </row>
    <row r="295" spans="1:187" x14ac:dyDescent="0.8">
      <c r="A295" s="32"/>
      <c r="B295" s="28"/>
      <c r="C295" s="28"/>
      <c r="D295" s="28"/>
      <c r="E295" s="31"/>
      <c r="F295" s="30"/>
      <c r="G295" s="30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  <c r="FS295" s="28"/>
      <c r="FT295" s="28"/>
      <c r="FU295" s="28"/>
      <c r="FV295" s="28"/>
      <c r="FW295" s="28"/>
      <c r="FX295" s="28"/>
      <c r="FY295" s="28"/>
      <c r="FZ295" s="28"/>
      <c r="GA295" s="28"/>
      <c r="GB295" s="28"/>
      <c r="GC295" s="28"/>
      <c r="GD295" s="28"/>
      <c r="GE295" s="28"/>
    </row>
    <row r="296" spans="1:187" x14ac:dyDescent="0.8">
      <c r="A296" s="32"/>
      <c r="B296" s="28"/>
      <c r="C296" s="28"/>
      <c r="D296" s="28"/>
      <c r="E296" s="31"/>
      <c r="F296" s="30"/>
      <c r="G296" s="30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  <c r="FS296" s="28"/>
      <c r="FT296" s="28"/>
      <c r="FU296" s="28"/>
      <c r="FV296" s="28"/>
      <c r="FW296" s="28"/>
      <c r="FX296" s="28"/>
      <c r="FY296" s="28"/>
      <c r="FZ296" s="28"/>
      <c r="GA296" s="28"/>
      <c r="GB296" s="28"/>
      <c r="GC296" s="28"/>
      <c r="GD296" s="28"/>
      <c r="GE296" s="28"/>
    </row>
    <row r="297" spans="1:187" x14ac:dyDescent="0.8">
      <c r="A297" s="32"/>
      <c r="B297" s="28"/>
      <c r="C297" s="28"/>
      <c r="D297" s="28"/>
      <c r="E297" s="31"/>
      <c r="F297" s="30"/>
      <c r="G297" s="30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  <c r="FS297" s="28"/>
      <c r="FT297" s="28"/>
      <c r="FU297" s="28"/>
      <c r="FV297" s="28"/>
      <c r="FW297" s="28"/>
      <c r="FX297" s="28"/>
      <c r="FY297" s="28"/>
      <c r="FZ297" s="28"/>
      <c r="GA297" s="28"/>
      <c r="GB297" s="28"/>
      <c r="GC297" s="28"/>
      <c r="GD297" s="28"/>
      <c r="GE297" s="28"/>
    </row>
    <row r="298" spans="1:187" x14ac:dyDescent="0.8">
      <c r="A298" s="32"/>
      <c r="B298" s="28"/>
      <c r="C298" s="28"/>
      <c r="D298" s="28"/>
      <c r="E298" s="31"/>
      <c r="F298" s="30"/>
      <c r="G298" s="30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  <c r="FS298" s="28"/>
      <c r="FT298" s="28"/>
      <c r="FU298" s="28"/>
      <c r="FV298" s="28"/>
      <c r="FW298" s="28"/>
      <c r="FX298" s="28"/>
      <c r="FY298" s="28"/>
      <c r="FZ298" s="28"/>
      <c r="GA298" s="28"/>
      <c r="GB298" s="28"/>
      <c r="GC298" s="28"/>
      <c r="GD298" s="28"/>
      <c r="GE298" s="28"/>
    </row>
    <row r="299" spans="1:187" x14ac:dyDescent="0.8">
      <c r="A299" s="32"/>
      <c r="B299" s="28"/>
      <c r="C299" s="28"/>
      <c r="D299" s="28"/>
      <c r="E299" s="31"/>
      <c r="F299" s="30"/>
      <c r="G299" s="30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  <c r="FS299" s="28"/>
      <c r="FT299" s="28"/>
      <c r="FU299" s="28"/>
      <c r="FV299" s="28"/>
      <c r="FW299" s="28"/>
      <c r="FX299" s="28"/>
      <c r="FY299" s="28"/>
      <c r="FZ299" s="28"/>
      <c r="GA299" s="28"/>
      <c r="GB299" s="28"/>
      <c r="GC299" s="28"/>
      <c r="GD299" s="28"/>
      <c r="GE299" s="28"/>
    </row>
    <row r="300" spans="1:187" x14ac:dyDescent="0.8">
      <c r="A300" s="32"/>
      <c r="B300" s="28"/>
      <c r="C300" s="28"/>
      <c r="D300" s="28"/>
      <c r="E300" s="31"/>
      <c r="F300" s="30"/>
      <c r="G300" s="30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  <c r="FS300" s="28"/>
      <c r="FT300" s="28"/>
      <c r="FU300" s="28"/>
      <c r="FV300" s="28"/>
      <c r="FW300" s="28"/>
      <c r="FX300" s="28"/>
      <c r="FY300" s="28"/>
      <c r="FZ300" s="28"/>
      <c r="GA300" s="28"/>
      <c r="GB300" s="28"/>
      <c r="GC300" s="28"/>
      <c r="GD300" s="28"/>
      <c r="GE300" s="28"/>
    </row>
    <row r="301" spans="1:187" x14ac:dyDescent="0.8">
      <c r="A301" s="32"/>
      <c r="B301" s="28"/>
      <c r="C301" s="28"/>
      <c r="D301" s="28"/>
      <c r="E301" s="31"/>
      <c r="F301" s="30"/>
      <c r="G301" s="30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  <c r="FS301" s="28"/>
      <c r="FT301" s="28"/>
      <c r="FU301" s="28"/>
      <c r="FV301" s="28"/>
      <c r="FW301" s="28"/>
      <c r="FX301" s="28"/>
      <c r="FY301" s="28"/>
      <c r="FZ301" s="28"/>
      <c r="GA301" s="28"/>
      <c r="GB301" s="28"/>
      <c r="GC301" s="28"/>
      <c r="GD301" s="28"/>
      <c r="GE301" s="28"/>
    </row>
    <row r="302" spans="1:187" x14ac:dyDescent="0.8">
      <c r="A302" s="32"/>
      <c r="B302" s="28"/>
      <c r="C302" s="28"/>
      <c r="D302" s="28"/>
      <c r="E302" s="31"/>
      <c r="F302" s="30"/>
      <c r="G302" s="30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  <c r="FS302" s="28"/>
      <c r="FT302" s="28"/>
      <c r="FU302" s="28"/>
      <c r="FV302" s="28"/>
      <c r="FW302" s="28"/>
      <c r="FX302" s="28"/>
      <c r="FY302" s="28"/>
      <c r="FZ302" s="28"/>
      <c r="GA302" s="28"/>
      <c r="GB302" s="28"/>
      <c r="GC302" s="28"/>
      <c r="GD302" s="28"/>
      <c r="GE302" s="28"/>
    </row>
    <row r="303" spans="1:187" x14ac:dyDescent="0.8">
      <c r="A303" s="32"/>
      <c r="B303" s="28"/>
      <c r="C303" s="28"/>
      <c r="D303" s="28"/>
      <c r="E303" s="31"/>
      <c r="F303" s="30"/>
      <c r="G303" s="30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  <c r="FS303" s="28"/>
      <c r="FT303" s="28"/>
      <c r="FU303" s="28"/>
      <c r="FV303" s="28"/>
      <c r="FW303" s="28"/>
      <c r="FX303" s="28"/>
      <c r="FY303" s="28"/>
      <c r="FZ303" s="28"/>
      <c r="GA303" s="28"/>
      <c r="GB303" s="28"/>
      <c r="GC303" s="28"/>
      <c r="GD303" s="28"/>
      <c r="GE303" s="28"/>
    </row>
    <row r="304" spans="1:187" x14ac:dyDescent="0.8">
      <c r="A304" s="32"/>
      <c r="B304" s="28"/>
      <c r="C304" s="28"/>
      <c r="D304" s="28"/>
      <c r="E304" s="31"/>
      <c r="F304" s="30"/>
      <c r="G304" s="30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  <c r="FS304" s="28"/>
      <c r="FT304" s="28"/>
      <c r="FU304" s="28"/>
      <c r="FV304" s="28"/>
      <c r="FW304" s="28"/>
      <c r="FX304" s="28"/>
      <c r="FY304" s="28"/>
      <c r="FZ304" s="28"/>
      <c r="GA304" s="28"/>
      <c r="GB304" s="28"/>
      <c r="GC304" s="28"/>
      <c r="GD304" s="28"/>
      <c r="GE304" s="28"/>
    </row>
    <row r="305" spans="1:187" x14ac:dyDescent="0.8">
      <c r="A305" s="32"/>
      <c r="B305" s="28"/>
      <c r="C305" s="28"/>
      <c r="D305" s="28"/>
      <c r="E305" s="31"/>
      <c r="F305" s="30"/>
      <c r="G305" s="30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  <c r="FS305" s="28"/>
      <c r="FT305" s="28"/>
      <c r="FU305" s="28"/>
      <c r="FV305" s="28"/>
      <c r="FW305" s="28"/>
      <c r="FX305" s="28"/>
      <c r="FY305" s="28"/>
      <c r="FZ305" s="28"/>
      <c r="GA305" s="28"/>
      <c r="GB305" s="28"/>
      <c r="GC305" s="28"/>
      <c r="GD305" s="28"/>
      <c r="GE305" s="28"/>
    </row>
    <row r="306" spans="1:187" x14ac:dyDescent="0.8">
      <c r="A306" s="32"/>
      <c r="B306" s="28"/>
      <c r="C306" s="28"/>
      <c r="D306" s="28"/>
      <c r="E306" s="31"/>
      <c r="F306" s="30"/>
      <c r="G306" s="30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  <c r="FS306" s="28"/>
      <c r="FT306" s="28"/>
      <c r="FU306" s="28"/>
      <c r="FV306" s="28"/>
      <c r="FW306" s="28"/>
      <c r="FX306" s="28"/>
      <c r="FY306" s="28"/>
      <c r="FZ306" s="28"/>
      <c r="GA306" s="28"/>
      <c r="GB306" s="28"/>
      <c r="GC306" s="28"/>
      <c r="GD306" s="28"/>
      <c r="GE306" s="28"/>
    </row>
    <row r="307" spans="1:187" x14ac:dyDescent="0.8">
      <c r="A307" s="32"/>
      <c r="B307" s="28"/>
      <c r="C307" s="28"/>
      <c r="D307" s="28"/>
      <c r="E307" s="31"/>
      <c r="F307" s="30"/>
      <c r="G307" s="30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  <c r="FS307" s="28"/>
      <c r="FT307" s="28"/>
      <c r="FU307" s="28"/>
      <c r="FV307" s="28"/>
      <c r="FW307" s="28"/>
      <c r="FX307" s="28"/>
      <c r="FY307" s="28"/>
      <c r="FZ307" s="28"/>
      <c r="GA307" s="28"/>
      <c r="GB307" s="28"/>
      <c r="GC307" s="28"/>
      <c r="GD307" s="28"/>
      <c r="GE307" s="28"/>
    </row>
    <row r="308" spans="1:187" x14ac:dyDescent="0.8">
      <c r="A308" s="32"/>
      <c r="B308" s="28"/>
      <c r="C308" s="28"/>
      <c r="D308" s="28"/>
      <c r="E308" s="31"/>
      <c r="F308" s="30"/>
      <c r="G308" s="30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  <c r="FS308" s="28"/>
      <c r="FT308" s="28"/>
      <c r="FU308" s="28"/>
      <c r="FV308" s="28"/>
      <c r="FW308" s="28"/>
      <c r="FX308" s="28"/>
      <c r="FY308" s="28"/>
      <c r="FZ308" s="28"/>
      <c r="GA308" s="28"/>
      <c r="GB308" s="28"/>
      <c r="GC308" s="28"/>
      <c r="GD308" s="28"/>
      <c r="GE308" s="28"/>
    </row>
    <row r="309" spans="1:187" x14ac:dyDescent="0.8">
      <c r="A309" s="32"/>
      <c r="B309" s="28"/>
      <c r="C309" s="28"/>
      <c r="D309" s="28"/>
      <c r="E309" s="31"/>
      <c r="F309" s="30"/>
      <c r="G309" s="30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  <c r="FS309" s="28"/>
      <c r="FT309" s="28"/>
      <c r="FU309" s="28"/>
      <c r="FV309" s="28"/>
      <c r="FW309" s="28"/>
      <c r="FX309" s="28"/>
      <c r="FY309" s="28"/>
      <c r="FZ309" s="28"/>
      <c r="GA309" s="28"/>
      <c r="GB309" s="28"/>
      <c r="GC309" s="28"/>
      <c r="GD309" s="28"/>
      <c r="GE309" s="28"/>
    </row>
    <row r="310" spans="1:187" x14ac:dyDescent="0.8">
      <c r="A310" s="32"/>
      <c r="B310" s="28"/>
      <c r="C310" s="28"/>
      <c r="D310" s="28"/>
      <c r="E310" s="31"/>
      <c r="F310" s="30"/>
      <c r="G310" s="30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  <c r="FS310" s="28"/>
      <c r="FT310" s="28"/>
      <c r="FU310" s="28"/>
      <c r="FV310" s="28"/>
      <c r="FW310" s="28"/>
      <c r="FX310" s="28"/>
      <c r="FY310" s="28"/>
      <c r="FZ310" s="28"/>
      <c r="GA310" s="28"/>
      <c r="GB310" s="28"/>
      <c r="GC310" s="28"/>
      <c r="GD310" s="28"/>
      <c r="GE310" s="28"/>
    </row>
    <row r="311" spans="1:187" x14ac:dyDescent="0.8">
      <c r="A311" s="32"/>
      <c r="B311" s="28"/>
      <c r="C311" s="28"/>
      <c r="D311" s="28"/>
      <c r="E311" s="31"/>
      <c r="F311" s="30"/>
      <c r="G311" s="30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  <c r="FS311" s="28"/>
      <c r="FT311" s="28"/>
      <c r="FU311" s="28"/>
      <c r="FV311" s="28"/>
      <c r="FW311" s="28"/>
      <c r="FX311" s="28"/>
      <c r="FY311" s="28"/>
      <c r="FZ311" s="28"/>
      <c r="GA311" s="28"/>
      <c r="GB311" s="28"/>
      <c r="GC311" s="28"/>
      <c r="GD311" s="28"/>
      <c r="GE311" s="28"/>
    </row>
    <row r="312" spans="1:187" x14ac:dyDescent="0.8">
      <c r="A312" s="32"/>
      <c r="B312" s="28"/>
      <c r="C312" s="28"/>
      <c r="D312" s="28"/>
      <c r="E312" s="31"/>
      <c r="F312" s="30"/>
      <c r="G312" s="30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  <c r="FS312" s="28"/>
      <c r="FT312" s="28"/>
      <c r="FU312" s="28"/>
      <c r="FV312" s="28"/>
      <c r="FW312" s="28"/>
      <c r="FX312" s="28"/>
      <c r="FY312" s="28"/>
      <c r="FZ312" s="28"/>
      <c r="GA312" s="28"/>
      <c r="GB312" s="28"/>
      <c r="GC312" s="28"/>
      <c r="GD312" s="28"/>
      <c r="GE312" s="28"/>
    </row>
    <row r="313" spans="1:187" x14ac:dyDescent="0.8">
      <c r="A313" s="32"/>
      <c r="B313" s="28"/>
      <c r="C313" s="28"/>
      <c r="D313" s="28"/>
      <c r="E313" s="31"/>
      <c r="F313" s="30"/>
      <c r="G313" s="30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  <c r="FS313" s="28"/>
      <c r="FT313" s="28"/>
      <c r="FU313" s="28"/>
      <c r="FV313" s="28"/>
      <c r="FW313" s="28"/>
      <c r="FX313" s="28"/>
      <c r="FY313" s="28"/>
      <c r="FZ313" s="28"/>
      <c r="GA313" s="28"/>
      <c r="GB313" s="28"/>
      <c r="GC313" s="28"/>
      <c r="GD313" s="28"/>
      <c r="GE313" s="28"/>
    </row>
    <row r="314" spans="1:187" x14ac:dyDescent="0.8">
      <c r="A314" s="32"/>
      <c r="B314" s="28"/>
      <c r="C314" s="28"/>
      <c r="D314" s="28"/>
      <c r="E314" s="31"/>
      <c r="F314" s="30"/>
      <c r="G314" s="30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  <c r="FS314" s="28"/>
      <c r="FT314" s="28"/>
      <c r="FU314" s="28"/>
      <c r="FV314" s="28"/>
      <c r="FW314" s="28"/>
      <c r="FX314" s="28"/>
      <c r="FY314" s="28"/>
      <c r="FZ314" s="28"/>
      <c r="GA314" s="28"/>
      <c r="GB314" s="28"/>
      <c r="GC314" s="28"/>
      <c r="GD314" s="28"/>
      <c r="GE314" s="28"/>
    </row>
    <row r="315" spans="1:187" x14ac:dyDescent="0.8">
      <c r="A315" s="32"/>
      <c r="B315" s="28"/>
      <c r="C315" s="28"/>
      <c r="D315" s="28"/>
      <c r="E315" s="31"/>
      <c r="F315" s="30"/>
      <c r="G315" s="30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  <c r="FS315" s="28"/>
      <c r="FT315" s="28"/>
      <c r="FU315" s="28"/>
      <c r="FV315" s="28"/>
      <c r="FW315" s="28"/>
      <c r="FX315" s="28"/>
      <c r="FY315" s="28"/>
      <c r="FZ315" s="28"/>
      <c r="GA315" s="28"/>
      <c r="GB315" s="28"/>
      <c r="GC315" s="28"/>
      <c r="GD315" s="28"/>
      <c r="GE315" s="28"/>
    </row>
    <row r="316" spans="1:187" x14ac:dyDescent="0.8">
      <c r="A316" s="32"/>
      <c r="B316" s="28"/>
      <c r="C316" s="28"/>
      <c r="D316" s="28"/>
      <c r="E316" s="31"/>
      <c r="F316" s="30"/>
      <c r="G316" s="30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  <c r="FS316" s="28"/>
      <c r="FT316" s="28"/>
      <c r="FU316" s="28"/>
      <c r="FV316" s="28"/>
      <c r="FW316" s="28"/>
      <c r="FX316" s="28"/>
      <c r="FY316" s="28"/>
      <c r="FZ316" s="28"/>
      <c r="GA316" s="28"/>
      <c r="GB316" s="28"/>
      <c r="GC316" s="28"/>
      <c r="GD316" s="28"/>
      <c r="GE316" s="28"/>
    </row>
    <row r="317" spans="1:187" x14ac:dyDescent="0.8">
      <c r="A317" s="32"/>
      <c r="B317" s="28"/>
      <c r="C317" s="28"/>
      <c r="D317" s="28"/>
      <c r="E317" s="31"/>
      <c r="F317" s="30"/>
      <c r="G317" s="30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  <c r="FS317" s="28"/>
      <c r="FT317" s="28"/>
      <c r="FU317" s="28"/>
      <c r="FV317" s="28"/>
      <c r="FW317" s="28"/>
      <c r="FX317" s="28"/>
      <c r="FY317" s="28"/>
      <c r="FZ317" s="28"/>
      <c r="GA317" s="28"/>
      <c r="GB317" s="28"/>
      <c r="GC317" s="28"/>
      <c r="GD317" s="28"/>
      <c r="GE317" s="28"/>
    </row>
    <row r="318" spans="1:187" x14ac:dyDescent="0.8">
      <c r="A318" s="32"/>
      <c r="B318" s="28"/>
      <c r="C318" s="28"/>
      <c r="D318" s="28"/>
      <c r="E318" s="31"/>
      <c r="F318" s="30"/>
      <c r="G318" s="30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  <c r="FS318" s="28"/>
      <c r="FT318" s="28"/>
      <c r="FU318" s="28"/>
      <c r="FV318" s="28"/>
      <c r="FW318" s="28"/>
      <c r="FX318" s="28"/>
      <c r="FY318" s="28"/>
      <c r="FZ318" s="28"/>
      <c r="GA318" s="28"/>
      <c r="GB318" s="28"/>
      <c r="GC318" s="28"/>
      <c r="GD318" s="28"/>
      <c r="GE318" s="28"/>
    </row>
    <row r="319" spans="1:187" x14ac:dyDescent="0.8">
      <c r="A319" s="32"/>
      <c r="B319" s="28"/>
      <c r="C319" s="28"/>
      <c r="D319" s="28"/>
      <c r="E319" s="31"/>
      <c r="F319" s="30"/>
      <c r="G319" s="30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  <c r="FS319" s="28"/>
      <c r="FT319" s="28"/>
      <c r="FU319" s="28"/>
      <c r="FV319" s="28"/>
      <c r="FW319" s="28"/>
      <c r="FX319" s="28"/>
      <c r="FY319" s="28"/>
      <c r="FZ319" s="28"/>
      <c r="GA319" s="28"/>
      <c r="GB319" s="28"/>
      <c r="GC319" s="28"/>
      <c r="GD319" s="28"/>
      <c r="GE319" s="28"/>
    </row>
    <row r="320" spans="1:187" x14ac:dyDescent="0.8">
      <c r="A320" s="32"/>
      <c r="B320" s="28"/>
      <c r="C320" s="28"/>
      <c r="D320" s="28"/>
      <c r="E320" s="31"/>
      <c r="F320" s="30"/>
      <c r="G320" s="30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  <c r="FS320" s="28"/>
      <c r="FT320" s="28"/>
      <c r="FU320" s="28"/>
      <c r="FV320" s="28"/>
      <c r="FW320" s="28"/>
      <c r="FX320" s="28"/>
      <c r="FY320" s="28"/>
      <c r="FZ320" s="28"/>
      <c r="GA320" s="28"/>
      <c r="GB320" s="28"/>
      <c r="GC320" s="28"/>
      <c r="GD320" s="28"/>
      <c r="GE320" s="28"/>
    </row>
    <row r="321" spans="1:187" x14ac:dyDescent="0.8">
      <c r="A321" s="32"/>
      <c r="B321" s="28"/>
      <c r="C321" s="28"/>
      <c r="D321" s="28"/>
      <c r="E321" s="31"/>
      <c r="F321" s="30"/>
      <c r="G321" s="30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  <c r="FS321" s="28"/>
      <c r="FT321" s="28"/>
      <c r="FU321" s="28"/>
      <c r="FV321" s="28"/>
      <c r="FW321" s="28"/>
      <c r="FX321" s="28"/>
      <c r="FY321" s="28"/>
      <c r="FZ321" s="28"/>
      <c r="GA321" s="28"/>
      <c r="GB321" s="28"/>
      <c r="GC321" s="28"/>
      <c r="GD321" s="28"/>
      <c r="GE321" s="28"/>
    </row>
    <row r="322" spans="1:187" x14ac:dyDescent="0.8">
      <c r="A322" s="32"/>
      <c r="B322" s="28"/>
      <c r="C322" s="28"/>
      <c r="D322" s="28"/>
      <c r="E322" s="31"/>
      <c r="F322" s="30"/>
      <c r="G322" s="30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  <c r="FS322" s="28"/>
      <c r="FT322" s="28"/>
      <c r="FU322" s="28"/>
      <c r="FV322" s="28"/>
      <c r="FW322" s="28"/>
      <c r="FX322" s="28"/>
      <c r="FY322" s="28"/>
      <c r="FZ322" s="28"/>
      <c r="GA322" s="28"/>
      <c r="GB322" s="28"/>
      <c r="GC322" s="28"/>
      <c r="GD322" s="28"/>
      <c r="GE322" s="28"/>
    </row>
    <row r="323" spans="1:187" x14ac:dyDescent="0.8">
      <c r="A323" s="32"/>
      <c r="B323" s="28"/>
      <c r="C323" s="28"/>
      <c r="D323" s="28"/>
      <c r="E323" s="31"/>
      <c r="F323" s="30"/>
      <c r="G323" s="30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  <c r="FS323" s="28"/>
      <c r="FT323" s="28"/>
      <c r="FU323" s="28"/>
      <c r="FV323" s="28"/>
      <c r="FW323" s="28"/>
      <c r="FX323" s="28"/>
      <c r="FY323" s="28"/>
      <c r="FZ323" s="28"/>
      <c r="GA323" s="28"/>
      <c r="GB323" s="28"/>
      <c r="GC323" s="28"/>
      <c r="GD323" s="28"/>
      <c r="GE323" s="28"/>
    </row>
    <row r="324" spans="1:187" x14ac:dyDescent="0.8">
      <c r="A324" s="32"/>
      <c r="B324" s="28"/>
      <c r="C324" s="28"/>
      <c r="D324" s="28"/>
      <c r="E324" s="31"/>
      <c r="F324" s="30"/>
      <c r="G324" s="30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  <c r="FS324" s="28"/>
      <c r="FT324" s="28"/>
      <c r="FU324" s="28"/>
      <c r="FV324" s="28"/>
      <c r="FW324" s="28"/>
      <c r="FX324" s="28"/>
      <c r="FY324" s="28"/>
      <c r="FZ324" s="28"/>
      <c r="GA324" s="28"/>
      <c r="GB324" s="28"/>
      <c r="GC324" s="28"/>
      <c r="GD324" s="28"/>
      <c r="GE324" s="28"/>
    </row>
    <row r="325" spans="1:187" x14ac:dyDescent="0.8">
      <c r="A325" s="32"/>
      <c r="B325" s="28"/>
      <c r="C325" s="28"/>
      <c r="D325" s="28"/>
      <c r="E325" s="31"/>
      <c r="F325" s="30"/>
      <c r="G325" s="30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  <c r="FS325" s="28"/>
      <c r="FT325" s="28"/>
      <c r="FU325" s="28"/>
      <c r="FV325" s="28"/>
      <c r="FW325" s="28"/>
      <c r="FX325" s="28"/>
      <c r="FY325" s="28"/>
      <c r="FZ325" s="28"/>
      <c r="GA325" s="28"/>
      <c r="GB325" s="28"/>
      <c r="GC325" s="28"/>
      <c r="GD325" s="28"/>
      <c r="GE325" s="28"/>
    </row>
    <row r="326" spans="1:187" x14ac:dyDescent="0.8">
      <c r="A326" s="32"/>
      <c r="B326" s="28"/>
      <c r="C326" s="28"/>
      <c r="D326" s="28"/>
      <c r="E326" s="31"/>
      <c r="F326" s="30"/>
      <c r="G326" s="30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  <c r="FS326" s="28"/>
      <c r="FT326" s="28"/>
      <c r="FU326" s="28"/>
      <c r="FV326" s="28"/>
      <c r="FW326" s="28"/>
      <c r="FX326" s="28"/>
      <c r="FY326" s="28"/>
      <c r="FZ326" s="28"/>
      <c r="GA326" s="28"/>
      <c r="GB326" s="28"/>
      <c r="GC326" s="28"/>
      <c r="GD326" s="28"/>
      <c r="GE326" s="28"/>
    </row>
    <row r="327" spans="1:187" x14ac:dyDescent="0.8">
      <c r="A327" s="32"/>
      <c r="B327" s="28"/>
      <c r="C327" s="28"/>
      <c r="D327" s="28"/>
      <c r="E327" s="31"/>
      <c r="F327" s="30"/>
      <c r="G327" s="30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  <c r="FS327" s="28"/>
      <c r="FT327" s="28"/>
      <c r="FU327" s="28"/>
      <c r="FV327" s="28"/>
      <c r="FW327" s="28"/>
      <c r="FX327" s="28"/>
      <c r="FY327" s="28"/>
      <c r="FZ327" s="28"/>
      <c r="GA327" s="28"/>
      <c r="GB327" s="28"/>
      <c r="GC327" s="28"/>
      <c r="GD327" s="28"/>
      <c r="GE327" s="28"/>
    </row>
    <row r="328" spans="1:187" x14ac:dyDescent="0.8">
      <c r="A328" s="32"/>
      <c r="B328" s="28"/>
      <c r="C328" s="28"/>
      <c r="D328" s="28"/>
      <c r="E328" s="31"/>
      <c r="F328" s="30"/>
      <c r="G328" s="30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  <c r="FS328" s="28"/>
      <c r="FT328" s="28"/>
      <c r="FU328" s="28"/>
      <c r="FV328" s="28"/>
      <c r="FW328" s="28"/>
      <c r="FX328" s="28"/>
      <c r="FY328" s="28"/>
      <c r="FZ328" s="28"/>
      <c r="GA328" s="28"/>
      <c r="GB328" s="28"/>
      <c r="GC328" s="28"/>
      <c r="GD328" s="28"/>
      <c r="GE328" s="28"/>
    </row>
    <row r="329" spans="1:187" x14ac:dyDescent="0.8">
      <c r="A329" s="32"/>
      <c r="B329" s="28"/>
      <c r="C329" s="28"/>
      <c r="D329" s="28"/>
      <c r="E329" s="31"/>
      <c r="F329" s="30"/>
      <c r="G329" s="30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  <c r="FS329" s="28"/>
      <c r="FT329" s="28"/>
      <c r="FU329" s="28"/>
      <c r="FV329" s="28"/>
      <c r="FW329" s="28"/>
      <c r="FX329" s="28"/>
      <c r="FY329" s="28"/>
      <c r="FZ329" s="28"/>
      <c r="GA329" s="28"/>
      <c r="GB329" s="28"/>
      <c r="GC329" s="28"/>
      <c r="GD329" s="28"/>
      <c r="GE329" s="28"/>
    </row>
    <row r="330" spans="1:187" x14ac:dyDescent="0.8">
      <c r="A330" s="32"/>
      <c r="B330" s="28"/>
      <c r="C330" s="28"/>
      <c r="D330" s="28"/>
      <c r="E330" s="31"/>
      <c r="F330" s="30"/>
      <c r="G330" s="30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  <c r="FS330" s="28"/>
      <c r="FT330" s="28"/>
      <c r="FU330" s="28"/>
      <c r="FV330" s="28"/>
      <c r="FW330" s="28"/>
      <c r="FX330" s="28"/>
      <c r="FY330" s="28"/>
      <c r="FZ330" s="28"/>
      <c r="GA330" s="28"/>
      <c r="GB330" s="28"/>
      <c r="GC330" s="28"/>
      <c r="GD330" s="28"/>
      <c r="GE330" s="28"/>
    </row>
    <row r="331" spans="1:187" x14ac:dyDescent="0.8">
      <c r="A331" s="32"/>
      <c r="B331" s="28"/>
      <c r="C331" s="28"/>
      <c r="D331" s="28"/>
      <c r="E331" s="31"/>
      <c r="F331" s="30"/>
      <c r="G331" s="30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  <c r="FS331" s="28"/>
      <c r="FT331" s="28"/>
      <c r="FU331" s="28"/>
      <c r="FV331" s="28"/>
      <c r="FW331" s="28"/>
      <c r="FX331" s="28"/>
      <c r="FY331" s="28"/>
      <c r="FZ331" s="28"/>
      <c r="GA331" s="28"/>
      <c r="GB331" s="28"/>
      <c r="GC331" s="28"/>
      <c r="GD331" s="28"/>
      <c r="GE331" s="28"/>
    </row>
    <row r="332" spans="1:187" x14ac:dyDescent="0.8">
      <c r="A332" s="32"/>
      <c r="B332" s="28"/>
      <c r="C332" s="28"/>
      <c r="D332" s="28"/>
      <c r="E332" s="31"/>
      <c r="F332" s="30"/>
      <c r="G332" s="30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  <c r="FS332" s="28"/>
      <c r="FT332" s="28"/>
      <c r="FU332" s="28"/>
      <c r="FV332" s="28"/>
      <c r="FW332" s="28"/>
      <c r="FX332" s="28"/>
      <c r="FY332" s="28"/>
      <c r="FZ332" s="28"/>
      <c r="GA332" s="28"/>
      <c r="GB332" s="28"/>
      <c r="GC332" s="28"/>
      <c r="GD332" s="28"/>
      <c r="GE332" s="28"/>
    </row>
    <row r="333" spans="1:187" x14ac:dyDescent="0.8">
      <c r="A333" s="32"/>
      <c r="B333" s="28"/>
      <c r="C333" s="28"/>
      <c r="D333" s="28"/>
      <c r="E333" s="31"/>
      <c r="F333" s="30"/>
      <c r="G333" s="30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  <c r="FS333" s="28"/>
      <c r="FT333" s="28"/>
      <c r="FU333" s="28"/>
      <c r="FV333" s="28"/>
      <c r="FW333" s="28"/>
      <c r="FX333" s="28"/>
      <c r="FY333" s="28"/>
      <c r="FZ333" s="28"/>
      <c r="GA333" s="28"/>
      <c r="GB333" s="28"/>
      <c r="GC333" s="28"/>
      <c r="GD333" s="28"/>
      <c r="GE333" s="28"/>
    </row>
    <row r="334" spans="1:187" x14ac:dyDescent="0.8">
      <c r="A334" s="32"/>
      <c r="B334" s="28"/>
      <c r="C334" s="28"/>
      <c r="D334" s="28"/>
      <c r="E334" s="31"/>
      <c r="F334" s="30"/>
      <c r="G334" s="30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  <c r="FS334" s="28"/>
      <c r="FT334" s="28"/>
      <c r="FU334" s="28"/>
      <c r="FV334" s="28"/>
      <c r="FW334" s="28"/>
      <c r="FX334" s="28"/>
      <c r="FY334" s="28"/>
      <c r="FZ334" s="28"/>
      <c r="GA334" s="28"/>
      <c r="GB334" s="28"/>
      <c r="GC334" s="28"/>
      <c r="GD334" s="28"/>
      <c r="GE334" s="28"/>
    </row>
    <row r="335" spans="1:187" x14ac:dyDescent="0.8">
      <c r="A335" s="32"/>
      <c r="B335" s="28"/>
      <c r="C335" s="28"/>
      <c r="D335" s="28"/>
      <c r="E335" s="31"/>
      <c r="F335" s="30"/>
      <c r="G335" s="30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  <c r="FS335" s="28"/>
      <c r="FT335" s="28"/>
      <c r="FU335" s="28"/>
      <c r="FV335" s="28"/>
      <c r="FW335" s="28"/>
      <c r="FX335" s="28"/>
      <c r="FY335" s="28"/>
      <c r="FZ335" s="28"/>
      <c r="GA335" s="28"/>
      <c r="GB335" s="28"/>
      <c r="GC335" s="28"/>
      <c r="GD335" s="28"/>
      <c r="GE335" s="28"/>
    </row>
    <row r="336" spans="1:187" x14ac:dyDescent="0.8">
      <c r="A336" s="32"/>
      <c r="B336" s="28"/>
      <c r="C336" s="28"/>
      <c r="D336" s="28"/>
      <c r="E336" s="31"/>
      <c r="F336" s="30"/>
      <c r="G336" s="30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  <c r="FS336" s="28"/>
      <c r="FT336" s="28"/>
      <c r="FU336" s="28"/>
      <c r="FV336" s="28"/>
      <c r="FW336" s="28"/>
      <c r="FX336" s="28"/>
      <c r="FY336" s="28"/>
      <c r="FZ336" s="28"/>
      <c r="GA336" s="28"/>
      <c r="GB336" s="28"/>
      <c r="GC336" s="28"/>
      <c r="GD336" s="28"/>
      <c r="GE336" s="28"/>
    </row>
    <row r="337" spans="1:187" x14ac:dyDescent="0.8">
      <c r="A337" s="32"/>
      <c r="B337" s="28"/>
      <c r="C337" s="28"/>
      <c r="D337" s="28"/>
      <c r="E337" s="31"/>
      <c r="F337" s="30"/>
      <c r="G337" s="30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  <c r="FS337" s="28"/>
      <c r="FT337" s="28"/>
      <c r="FU337" s="28"/>
      <c r="FV337" s="28"/>
      <c r="FW337" s="28"/>
      <c r="FX337" s="28"/>
      <c r="FY337" s="28"/>
      <c r="FZ337" s="28"/>
      <c r="GA337" s="28"/>
      <c r="GB337" s="28"/>
      <c r="GC337" s="28"/>
      <c r="GD337" s="28"/>
      <c r="GE337" s="28"/>
    </row>
    <row r="338" spans="1:187" x14ac:dyDescent="0.8">
      <c r="A338" s="32"/>
      <c r="B338" s="28"/>
      <c r="C338" s="28"/>
      <c r="D338" s="28"/>
      <c r="E338" s="31"/>
      <c r="F338" s="30"/>
      <c r="G338" s="30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  <c r="FS338" s="28"/>
      <c r="FT338" s="28"/>
      <c r="FU338" s="28"/>
      <c r="FV338" s="28"/>
      <c r="FW338" s="28"/>
      <c r="FX338" s="28"/>
      <c r="FY338" s="28"/>
      <c r="FZ338" s="28"/>
      <c r="GA338" s="28"/>
      <c r="GB338" s="28"/>
      <c r="GC338" s="28"/>
      <c r="GD338" s="28"/>
      <c r="GE338" s="28"/>
    </row>
    <row r="339" spans="1:187" x14ac:dyDescent="0.8">
      <c r="A339" s="32"/>
      <c r="B339" s="28"/>
      <c r="C339" s="28"/>
      <c r="D339" s="28"/>
      <c r="E339" s="31"/>
      <c r="F339" s="30"/>
      <c r="G339" s="30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  <c r="FS339" s="28"/>
      <c r="FT339" s="28"/>
      <c r="FU339" s="28"/>
      <c r="FV339" s="28"/>
      <c r="FW339" s="28"/>
      <c r="FX339" s="28"/>
      <c r="FY339" s="28"/>
      <c r="FZ339" s="28"/>
      <c r="GA339" s="28"/>
      <c r="GB339" s="28"/>
      <c r="GC339" s="28"/>
      <c r="GD339" s="28"/>
      <c r="GE339" s="28"/>
    </row>
    <row r="340" spans="1:187" x14ac:dyDescent="0.8">
      <c r="A340" s="32"/>
      <c r="B340" s="28"/>
      <c r="C340" s="28"/>
      <c r="D340" s="28"/>
      <c r="E340" s="31"/>
      <c r="F340" s="30"/>
      <c r="G340" s="30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  <c r="FS340" s="28"/>
      <c r="FT340" s="28"/>
      <c r="FU340" s="28"/>
      <c r="FV340" s="28"/>
      <c r="FW340" s="28"/>
      <c r="FX340" s="28"/>
      <c r="FY340" s="28"/>
      <c r="FZ340" s="28"/>
      <c r="GA340" s="28"/>
      <c r="GB340" s="28"/>
      <c r="GC340" s="28"/>
      <c r="GD340" s="28"/>
      <c r="GE340" s="28"/>
    </row>
    <row r="341" spans="1:187" x14ac:dyDescent="0.8">
      <c r="A341" s="32"/>
      <c r="B341" s="28"/>
      <c r="C341" s="28"/>
      <c r="D341" s="28"/>
      <c r="E341" s="31"/>
      <c r="F341" s="30"/>
      <c r="G341" s="30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  <c r="FS341" s="28"/>
      <c r="FT341" s="28"/>
      <c r="FU341" s="28"/>
      <c r="FV341" s="28"/>
      <c r="FW341" s="28"/>
      <c r="FX341" s="28"/>
      <c r="FY341" s="28"/>
      <c r="FZ341" s="28"/>
      <c r="GA341" s="28"/>
      <c r="GB341" s="28"/>
      <c r="GC341" s="28"/>
      <c r="GD341" s="28"/>
      <c r="GE341" s="28"/>
    </row>
    <row r="342" spans="1:187" x14ac:dyDescent="0.8">
      <c r="A342" s="32"/>
      <c r="B342" s="28"/>
      <c r="C342" s="28"/>
      <c r="D342" s="28"/>
      <c r="E342" s="31"/>
      <c r="F342" s="30"/>
      <c r="G342" s="30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  <c r="FS342" s="28"/>
      <c r="FT342" s="28"/>
      <c r="FU342" s="28"/>
      <c r="FV342" s="28"/>
      <c r="FW342" s="28"/>
      <c r="FX342" s="28"/>
      <c r="FY342" s="28"/>
      <c r="FZ342" s="28"/>
      <c r="GA342" s="28"/>
      <c r="GB342" s="28"/>
      <c r="GC342" s="28"/>
      <c r="GD342" s="28"/>
      <c r="GE342" s="28"/>
    </row>
    <row r="343" spans="1:187" x14ac:dyDescent="0.8">
      <c r="A343" s="32"/>
      <c r="B343" s="28"/>
      <c r="C343" s="28"/>
      <c r="D343" s="28"/>
      <c r="E343" s="31"/>
      <c r="F343" s="30"/>
      <c r="G343" s="30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  <c r="FS343" s="28"/>
      <c r="FT343" s="28"/>
      <c r="FU343" s="28"/>
      <c r="FV343" s="28"/>
      <c r="FW343" s="28"/>
      <c r="FX343" s="28"/>
      <c r="FY343" s="28"/>
      <c r="FZ343" s="28"/>
      <c r="GA343" s="28"/>
      <c r="GB343" s="28"/>
      <c r="GC343" s="28"/>
      <c r="GD343" s="28"/>
      <c r="GE343" s="28"/>
    </row>
    <row r="344" spans="1:187" x14ac:dyDescent="0.8">
      <c r="A344" s="32"/>
      <c r="B344" s="28"/>
      <c r="C344" s="28"/>
      <c r="D344" s="28"/>
      <c r="E344" s="31"/>
      <c r="F344" s="30"/>
      <c r="G344" s="30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  <c r="FS344" s="28"/>
      <c r="FT344" s="28"/>
      <c r="FU344" s="28"/>
      <c r="FV344" s="28"/>
      <c r="FW344" s="28"/>
      <c r="FX344" s="28"/>
      <c r="FY344" s="28"/>
      <c r="FZ344" s="28"/>
      <c r="GA344" s="28"/>
      <c r="GB344" s="28"/>
      <c r="GC344" s="28"/>
      <c r="GD344" s="28"/>
      <c r="GE344" s="28"/>
    </row>
    <row r="345" spans="1:187" x14ac:dyDescent="0.8">
      <c r="A345" s="32"/>
      <c r="B345" s="28"/>
      <c r="C345" s="28"/>
      <c r="D345" s="28"/>
      <c r="E345" s="31"/>
      <c r="F345" s="30"/>
      <c r="G345" s="30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  <c r="FS345" s="28"/>
      <c r="FT345" s="28"/>
      <c r="FU345" s="28"/>
      <c r="FV345" s="28"/>
      <c r="FW345" s="28"/>
      <c r="FX345" s="28"/>
      <c r="FY345" s="28"/>
      <c r="FZ345" s="28"/>
      <c r="GA345" s="28"/>
      <c r="GB345" s="28"/>
      <c r="GC345" s="28"/>
      <c r="GD345" s="28"/>
      <c r="GE345" s="28"/>
    </row>
    <row r="346" spans="1:187" x14ac:dyDescent="0.8">
      <c r="A346" s="32"/>
      <c r="B346" s="28"/>
      <c r="C346" s="28"/>
      <c r="D346" s="28"/>
      <c r="E346" s="31"/>
      <c r="F346" s="30"/>
      <c r="G346" s="30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  <c r="FS346" s="28"/>
      <c r="FT346" s="28"/>
      <c r="FU346" s="28"/>
      <c r="FV346" s="28"/>
      <c r="FW346" s="28"/>
      <c r="FX346" s="28"/>
      <c r="FY346" s="28"/>
      <c r="FZ346" s="28"/>
      <c r="GA346" s="28"/>
      <c r="GB346" s="28"/>
      <c r="GC346" s="28"/>
      <c r="GD346" s="28"/>
      <c r="GE346" s="28"/>
    </row>
    <row r="347" spans="1:187" x14ac:dyDescent="0.8">
      <c r="A347" s="32"/>
      <c r="B347" s="28"/>
      <c r="C347" s="28"/>
      <c r="D347" s="28"/>
      <c r="E347" s="31"/>
      <c r="F347" s="30"/>
      <c r="G347" s="30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  <c r="FS347" s="28"/>
      <c r="FT347" s="28"/>
      <c r="FU347" s="28"/>
      <c r="FV347" s="28"/>
      <c r="FW347" s="28"/>
      <c r="FX347" s="28"/>
      <c r="FY347" s="28"/>
      <c r="FZ347" s="28"/>
      <c r="GA347" s="28"/>
      <c r="GB347" s="28"/>
      <c r="GC347" s="28"/>
      <c r="GD347" s="28"/>
      <c r="GE347" s="28"/>
    </row>
    <row r="348" spans="1:187" x14ac:dyDescent="0.8">
      <c r="A348" s="32"/>
      <c r="B348" s="28"/>
      <c r="C348" s="28"/>
      <c r="D348" s="28"/>
      <c r="E348" s="31"/>
      <c r="F348" s="30"/>
      <c r="G348" s="30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  <c r="FS348" s="28"/>
      <c r="FT348" s="28"/>
      <c r="FU348" s="28"/>
      <c r="FV348" s="28"/>
      <c r="FW348" s="28"/>
      <c r="FX348" s="28"/>
      <c r="FY348" s="28"/>
      <c r="FZ348" s="28"/>
      <c r="GA348" s="28"/>
      <c r="GB348" s="28"/>
      <c r="GC348" s="28"/>
      <c r="GD348" s="28"/>
      <c r="GE348" s="28"/>
    </row>
    <row r="349" spans="1:187" x14ac:dyDescent="0.8">
      <c r="A349" s="32"/>
      <c r="B349" s="28"/>
      <c r="C349" s="28"/>
      <c r="D349" s="28"/>
      <c r="E349" s="31"/>
      <c r="F349" s="30"/>
      <c r="G349" s="30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  <c r="FS349" s="28"/>
      <c r="FT349" s="28"/>
      <c r="FU349" s="28"/>
      <c r="FV349" s="28"/>
      <c r="FW349" s="28"/>
      <c r="FX349" s="28"/>
      <c r="FY349" s="28"/>
      <c r="FZ349" s="28"/>
      <c r="GA349" s="28"/>
      <c r="GB349" s="28"/>
      <c r="GC349" s="28"/>
      <c r="GD349" s="28"/>
      <c r="GE349" s="28"/>
    </row>
    <row r="350" spans="1:187" x14ac:dyDescent="0.8">
      <c r="A350" s="32"/>
      <c r="B350" s="28"/>
      <c r="C350" s="28"/>
      <c r="D350" s="28"/>
      <c r="E350" s="31"/>
      <c r="F350" s="30"/>
      <c r="G350" s="30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  <c r="FS350" s="28"/>
      <c r="FT350" s="28"/>
      <c r="FU350" s="28"/>
      <c r="FV350" s="28"/>
      <c r="FW350" s="28"/>
      <c r="FX350" s="28"/>
      <c r="FY350" s="28"/>
      <c r="FZ350" s="28"/>
      <c r="GA350" s="28"/>
      <c r="GB350" s="28"/>
      <c r="GC350" s="28"/>
      <c r="GD350" s="28"/>
      <c r="GE350" s="28"/>
    </row>
    <row r="351" spans="1:187" x14ac:dyDescent="0.8">
      <c r="A351" s="32"/>
      <c r="B351" s="28"/>
      <c r="C351" s="28"/>
      <c r="D351" s="28"/>
      <c r="E351" s="31"/>
      <c r="F351" s="30"/>
      <c r="G351" s="30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  <c r="FS351" s="28"/>
      <c r="FT351" s="28"/>
      <c r="FU351" s="28"/>
      <c r="FV351" s="28"/>
      <c r="FW351" s="28"/>
      <c r="FX351" s="28"/>
      <c r="FY351" s="28"/>
      <c r="FZ351" s="28"/>
      <c r="GA351" s="28"/>
      <c r="GB351" s="28"/>
      <c r="GC351" s="28"/>
      <c r="GD351" s="28"/>
      <c r="GE351" s="28"/>
    </row>
    <row r="352" spans="1:187" x14ac:dyDescent="0.8">
      <c r="A352" s="32"/>
      <c r="B352" s="28"/>
      <c r="C352" s="28"/>
      <c r="D352" s="28"/>
      <c r="E352" s="31"/>
      <c r="F352" s="30"/>
      <c r="G352" s="30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  <c r="FS352" s="28"/>
      <c r="FT352" s="28"/>
      <c r="FU352" s="28"/>
      <c r="FV352" s="28"/>
      <c r="FW352" s="28"/>
      <c r="FX352" s="28"/>
      <c r="FY352" s="28"/>
      <c r="FZ352" s="28"/>
      <c r="GA352" s="28"/>
      <c r="GB352" s="28"/>
      <c r="GC352" s="28"/>
      <c r="GD352" s="28"/>
      <c r="GE352" s="28"/>
    </row>
    <row r="353" spans="1:187" x14ac:dyDescent="0.8">
      <c r="A353" s="32"/>
      <c r="B353" s="28"/>
      <c r="C353" s="28"/>
      <c r="D353" s="28"/>
      <c r="E353" s="31"/>
      <c r="F353" s="30"/>
      <c r="G353" s="30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  <c r="FS353" s="28"/>
      <c r="FT353" s="28"/>
      <c r="FU353" s="28"/>
      <c r="FV353" s="28"/>
      <c r="FW353" s="28"/>
      <c r="FX353" s="28"/>
      <c r="FY353" s="28"/>
      <c r="FZ353" s="28"/>
      <c r="GA353" s="28"/>
      <c r="GB353" s="28"/>
      <c r="GC353" s="28"/>
      <c r="GD353" s="28"/>
      <c r="GE353" s="28"/>
    </row>
    <row r="354" spans="1:187" x14ac:dyDescent="0.8">
      <c r="A354" s="32"/>
      <c r="B354" s="28"/>
      <c r="C354" s="28"/>
      <c r="D354" s="28"/>
      <c r="E354" s="31"/>
      <c r="F354" s="30"/>
      <c r="G354" s="30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  <c r="FS354" s="28"/>
      <c r="FT354" s="28"/>
      <c r="FU354" s="28"/>
      <c r="FV354" s="28"/>
      <c r="FW354" s="28"/>
      <c r="FX354" s="28"/>
      <c r="FY354" s="28"/>
      <c r="FZ354" s="28"/>
      <c r="GA354" s="28"/>
      <c r="GB354" s="28"/>
      <c r="GC354" s="28"/>
      <c r="GD354" s="28"/>
      <c r="GE354" s="28"/>
    </row>
    <row r="355" spans="1:187" x14ac:dyDescent="0.8">
      <c r="A355" s="32"/>
      <c r="B355" s="28"/>
      <c r="C355" s="28"/>
      <c r="D355" s="28"/>
      <c r="E355" s="31"/>
      <c r="F355" s="30"/>
      <c r="G355" s="30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  <c r="FS355" s="28"/>
      <c r="FT355" s="28"/>
      <c r="FU355" s="28"/>
      <c r="FV355" s="28"/>
      <c r="FW355" s="28"/>
      <c r="FX355" s="28"/>
      <c r="FY355" s="28"/>
      <c r="FZ355" s="28"/>
      <c r="GA355" s="28"/>
      <c r="GB355" s="28"/>
      <c r="GC355" s="28"/>
      <c r="GD355" s="28"/>
      <c r="GE355" s="28"/>
    </row>
    <row r="356" spans="1:187" x14ac:dyDescent="0.8">
      <c r="A356" s="32"/>
      <c r="B356" s="28"/>
      <c r="C356" s="28"/>
      <c r="D356" s="28"/>
      <c r="E356" s="31"/>
      <c r="F356" s="30"/>
      <c r="G356" s="30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  <c r="FS356" s="28"/>
      <c r="FT356" s="28"/>
      <c r="FU356" s="28"/>
      <c r="FV356" s="28"/>
      <c r="FW356" s="28"/>
      <c r="FX356" s="28"/>
      <c r="FY356" s="28"/>
      <c r="FZ356" s="28"/>
      <c r="GA356" s="28"/>
      <c r="GB356" s="28"/>
      <c r="GC356" s="28"/>
      <c r="GD356" s="28"/>
      <c r="GE356" s="28"/>
    </row>
    <row r="357" spans="1:187" x14ac:dyDescent="0.8">
      <c r="A357" s="32"/>
      <c r="B357" s="28"/>
      <c r="C357" s="28"/>
      <c r="D357" s="28"/>
      <c r="E357" s="31"/>
      <c r="F357" s="30"/>
      <c r="G357" s="30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  <c r="FS357" s="28"/>
      <c r="FT357" s="28"/>
      <c r="FU357" s="28"/>
      <c r="FV357" s="28"/>
      <c r="FW357" s="28"/>
      <c r="FX357" s="28"/>
      <c r="FY357" s="28"/>
      <c r="FZ357" s="28"/>
      <c r="GA357" s="28"/>
      <c r="GB357" s="28"/>
      <c r="GC357" s="28"/>
      <c r="GD357" s="28"/>
      <c r="GE357" s="28"/>
    </row>
    <row r="358" spans="1:187" x14ac:dyDescent="0.8">
      <c r="A358" s="32"/>
      <c r="B358" s="28"/>
      <c r="C358" s="28"/>
      <c r="D358" s="28"/>
      <c r="E358" s="31"/>
      <c r="F358" s="30"/>
      <c r="G358" s="30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  <c r="FS358" s="28"/>
      <c r="FT358" s="28"/>
      <c r="FU358" s="28"/>
      <c r="FV358" s="28"/>
      <c r="FW358" s="28"/>
      <c r="FX358" s="28"/>
      <c r="FY358" s="28"/>
      <c r="FZ358" s="28"/>
      <c r="GA358" s="28"/>
      <c r="GB358" s="28"/>
      <c r="GC358" s="28"/>
      <c r="GD358" s="28"/>
      <c r="GE358" s="28"/>
    </row>
    <row r="359" spans="1:187" x14ac:dyDescent="0.8">
      <c r="A359" s="32"/>
      <c r="B359" s="28"/>
      <c r="C359" s="28"/>
      <c r="D359" s="28"/>
      <c r="E359" s="31"/>
      <c r="F359" s="30"/>
      <c r="G359" s="30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  <c r="FS359" s="28"/>
      <c r="FT359" s="28"/>
      <c r="FU359" s="28"/>
      <c r="FV359" s="28"/>
      <c r="FW359" s="28"/>
      <c r="FX359" s="28"/>
      <c r="FY359" s="28"/>
      <c r="FZ359" s="28"/>
      <c r="GA359" s="28"/>
      <c r="GB359" s="28"/>
      <c r="GC359" s="28"/>
      <c r="GD359" s="28"/>
      <c r="GE359" s="28"/>
    </row>
    <row r="360" spans="1:187" x14ac:dyDescent="0.8">
      <c r="A360" s="32"/>
      <c r="B360" s="28"/>
      <c r="C360" s="28"/>
      <c r="D360" s="28"/>
      <c r="E360" s="31"/>
      <c r="F360" s="30"/>
      <c r="G360" s="30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  <c r="FS360" s="28"/>
      <c r="FT360" s="28"/>
      <c r="FU360" s="28"/>
      <c r="FV360" s="28"/>
      <c r="FW360" s="28"/>
      <c r="FX360" s="28"/>
      <c r="FY360" s="28"/>
      <c r="FZ360" s="28"/>
      <c r="GA360" s="28"/>
      <c r="GB360" s="28"/>
      <c r="GC360" s="28"/>
      <c r="GD360" s="28"/>
      <c r="GE360" s="28"/>
    </row>
    <row r="361" spans="1:187" x14ac:dyDescent="0.8">
      <c r="A361" s="32"/>
      <c r="B361" s="28"/>
      <c r="C361" s="28"/>
      <c r="D361" s="28"/>
      <c r="E361" s="31"/>
      <c r="F361" s="30"/>
      <c r="G361" s="30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  <c r="FS361" s="28"/>
      <c r="FT361" s="28"/>
      <c r="FU361" s="28"/>
      <c r="FV361" s="28"/>
      <c r="FW361" s="28"/>
      <c r="FX361" s="28"/>
      <c r="FY361" s="28"/>
      <c r="FZ361" s="28"/>
      <c r="GA361" s="28"/>
      <c r="GB361" s="28"/>
      <c r="GC361" s="28"/>
      <c r="GD361" s="28"/>
      <c r="GE361" s="28"/>
    </row>
    <row r="362" spans="1:187" x14ac:dyDescent="0.8">
      <c r="A362" s="32"/>
      <c r="B362" s="28"/>
      <c r="C362" s="28"/>
      <c r="D362" s="28"/>
      <c r="E362" s="31"/>
      <c r="F362" s="30"/>
      <c r="G362" s="30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  <c r="FS362" s="28"/>
      <c r="FT362" s="28"/>
      <c r="FU362" s="28"/>
      <c r="FV362" s="28"/>
      <c r="FW362" s="28"/>
      <c r="FX362" s="28"/>
      <c r="FY362" s="28"/>
      <c r="FZ362" s="28"/>
      <c r="GA362" s="28"/>
      <c r="GB362" s="28"/>
      <c r="GC362" s="28"/>
      <c r="GD362" s="28"/>
      <c r="GE362" s="28"/>
    </row>
    <row r="363" spans="1:187" x14ac:dyDescent="0.8">
      <c r="A363" s="32"/>
      <c r="B363" s="28"/>
      <c r="C363" s="28"/>
      <c r="D363" s="28"/>
      <c r="E363" s="31"/>
      <c r="F363" s="30"/>
      <c r="G363" s="30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  <c r="FS363" s="28"/>
      <c r="FT363" s="28"/>
      <c r="FU363" s="28"/>
      <c r="FV363" s="28"/>
      <c r="FW363" s="28"/>
      <c r="FX363" s="28"/>
      <c r="FY363" s="28"/>
      <c r="FZ363" s="28"/>
      <c r="GA363" s="28"/>
      <c r="GB363" s="28"/>
      <c r="GC363" s="28"/>
      <c r="GD363" s="28"/>
      <c r="GE363" s="28"/>
    </row>
    <row r="364" spans="1:187" x14ac:dyDescent="0.8">
      <c r="A364" s="32"/>
      <c r="B364" s="28"/>
      <c r="C364" s="28"/>
      <c r="D364" s="28"/>
      <c r="E364" s="31"/>
      <c r="F364" s="30"/>
      <c r="G364" s="30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  <c r="FS364" s="28"/>
      <c r="FT364" s="28"/>
      <c r="FU364" s="28"/>
      <c r="FV364" s="28"/>
      <c r="FW364" s="28"/>
      <c r="FX364" s="28"/>
      <c r="FY364" s="28"/>
      <c r="FZ364" s="28"/>
      <c r="GA364" s="28"/>
      <c r="GB364" s="28"/>
      <c r="GC364" s="28"/>
      <c r="GD364" s="28"/>
      <c r="GE364" s="28"/>
    </row>
    <row r="365" spans="1:187" x14ac:dyDescent="0.8">
      <c r="A365" s="32"/>
      <c r="B365" s="28"/>
      <c r="C365" s="28"/>
      <c r="D365" s="28"/>
      <c r="E365" s="31"/>
      <c r="F365" s="30"/>
      <c r="G365" s="30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  <c r="FS365" s="28"/>
      <c r="FT365" s="28"/>
      <c r="FU365" s="28"/>
      <c r="FV365" s="28"/>
      <c r="FW365" s="28"/>
      <c r="FX365" s="28"/>
      <c r="FY365" s="28"/>
      <c r="FZ365" s="28"/>
      <c r="GA365" s="28"/>
      <c r="GB365" s="28"/>
      <c r="GC365" s="28"/>
      <c r="GD365" s="28"/>
      <c r="GE365" s="28"/>
    </row>
    <row r="366" spans="1:187" x14ac:dyDescent="0.8">
      <c r="A366" s="32"/>
      <c r="B366" s="28"/>
      <c r="C366" s="28"/>
      <c r="D366" s="28"/>
      <c r="E366" s="31"/>
      <c r="F366" s="30"/>
      <c r="G366" s="30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  <c r="FS366" s="28"/>
      <c r="FT366" s="28"/>
      <c r="FU366" s="28"/>
      <c r="FV366" s="28"/>
      <c r="FW366" s="28"/>
      <c r="FX366" s="28"/>
      <c r="FY366" s="28"/>
      <c r="FZ366" s="28"/>
      <c r="GA366" s="28"/>
      <c r="GB366" s="28"/>
      <c r="GC366" s="28"/>
      <c r="GD366" s="28"/>
      <c r="GE366" s="28"/>
    </row>
    <row r="367" spans="1:187" x14ac:dyDescent="0.8">
      <c r="A367" s="32"/>
      <c r="B367" s="28"/>
      <c r="C367" s="28"/>
      <c r="D367" s="28"/>
      <c r="E367" s="31"/>
      <c r="F367" s="30"/>
      <c r="G367" s="30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  <c r="FS367" s="28"/>
      <c r="FT367" s="28"/>
      <c r="FU367" s="28"/>
      <c r="FV367" s="28"/>
      <c r="FW367" s="28"/>
      <c r="FX367" s="28"/>
      <c r="FY367" s="28"/>
      <c r="FZ367" s="28"/>
      <c r="GA367" s="28"/>
      <c r="GB367" s="28"/>
      <c r="GC367" s="28"/>
      <c r="GD367" s="28"/>
      <c r="GE367" s="28"/>
    </row>
    <row r="368" spans="1:187" x14ac:dyDescent="0.8">
      <c r="A368" s="32"/>
      <c r="B368" s="28"/>
      <c r="C368" s="28"/>
      <c r="D368" s="28"/>
      <c r="E368" s="31"/>
      <c r="F368" s="30"/>
      <c r="G368" s="30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  <c r="FS368" s="28"/>
      <c r="FT368" s="28"/>
      <c r="FU368" s="28"/>
      <c r="FV368" s="28"/>
      <c r="FW368" s="28"/>
      <c r="FX368" s="28"/>
      <c r="FY368" s="28"/>
      <c r="FZ368" s="28"/>
      <c r="GA368" s="28"/>
      <c r="GB368" s="28"/>
      <c r="GC368" s="28"/>
      <c r="GD368" s="28"/>
      <c r="GE368" s="28"/>
    </row>
    <row r="369" spans="1:187" x14ac:dyDescent="0.8">
      <c r="A369" s="32"/>
      <c r="B369" s="28"/>
      <c r="C369" s="28"/>
      <c r="D369" s="28"/>
      <c r="E369" s="31"/>
      <c r="F369" s="30"/>
      <c r="G369" s="30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  <c r="FS369" s="28"/>
      <c r="FT369" s="28"/>
      <c r="FU369" s="28"/>
      <c r="FV369" s="28"/>
      <c r="FW369" s="28"/>
      <c r="FX369" s="28"/>
      <c r="FY369" s="28"/>
      <c r="FZ369" s="28"/>
      <c r="GA369" s="28"/>
      <c r="GB369" s="28"/>
      <c r="GC369" s="28"/>
      <c r="GD369" s="28"/>
      <c r="GE369" s="28"/>
    </row>
    <row r="370" spans="1:187" x14ac:dyDescent="0.8">
      <c r="A370" s="32"/>
      <c r="B370" s="28"/>
      <c r="C370" s="28"/>
      <c r="D370" s="28"/>
      <c r="E370" s="31"/>
      <c r="F370" s="30"/>
      <c r="G370" s="30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  <c r="FS370" s="28"/>
      <c r="FT370" s="28"/>
      <c r="FU370" s="28"/>
      <c r="FV370" s="28"/>
      <c r="FW370" s="28"/>
      <c r="FX370" s="28"/>
      <c r="FY370" s="28"/>
      <c r="FZ370" s="28"/>
      <c r="GA370" s="28"/>
      <c r="GB370" s="28"/>
      <c r="GC370" s="28"/>
      <c r="GD370" s="28"/>
      <c r="GE370" s="28"/>
    </row>
    <row r="371" spans="1:187" x14ac:dyDescent="0.8">
      <c r="A371" s="32"/>
      <c r="B371" s="28"/>
      <c r="C371" s="28"/>
      <c r="D371" s="28"/>
      <c r="E371" s="31"/>
      <c r="F371" s="30"/>
      <c r="G371" s="30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  <c r="FS371" s="28"/>
      <c r="FT371" s="28"/>
      <c r="FU371" s="28"/>
      <c r="FV371" s="28"/>
      <c r="FW371" s="28"/>
      <c r="FX371" s="28"/>
      <c r="FY371" s="28"/>
      <c r="FZ371" s="28"/>
      <c r="GA371" s="28"/>
      <c r="GB371" s="28"/>
      <c r="GC371" s="28"/>
      <c r="GD371" s="28"/>
      <c r="GE371" s="28"/>
    </row>
    <row r="372" spans="1:187" x14ac:dyDescent="0.8">
      <c r="A372" s="32"/>
      <c r="B372" s="28"/>
      <c r="C372" s="28"/>
      <c r="D372" s="28"/>
      <c r="E372" s="31"/>
      <c r="F372" s="30"/>
      <c r="G372" s="30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  <c r="FS372" s="28"/>
      <c r="FT372" s="28"/>
      <c r="FU372" s="28"/>
      <c r="FV372" s="28"/>
      <c r="FW372" s="28"/>
      <c r="FX372" s="28"/>
      <c r="FY372" s="28"/>
      <c r="FZ372" s="28"/>
      <c r="GA372" s="28"/>
      <c r="GB372" s="28"/>
      <c r="GC372" s="28"/>
      <c r="GD372" s="28"/>
      <c r="GE372" s="28"/>
    </row>
    <row r="373" spans="1:187" x14ac:dyDescent="0.8">
      <c r="A373" s="32"/>
      <c r="B373" s="28"/>
      <c r="C373" s="28"/>
      <c r="D373" s="28"/>
      <c r="E373" s="31"/>
      <c r="F373" s="30"/>
      <c r="G373" s="30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  <c r="FS373" s="28"/>
      <c r="FT373" s="28"/>
      <c r="FU373" s="28"/>
      <c r="FV373" s="28"/>
      <c r="FW373" s="28"/>
      <c r="FX373" s="28"/>
      <c r="FY373" s="28"/>
      <c r="FZ373" s="28"/>
      <c r="GA373" s="28"/>
      <c r="GB373" s="28"/>
      <c r="GC373" s="28"/>
      <c r="GD373" s="28"/>
      <c r="GE373" s="28"/>
    </row>
    <row r="374" spans="1:187" x14ac:dyDescent="0.8">
      <c r="A374" s="32"/>
      <c r="B374" s="28"/>
      <c r="C374" s="28"/>
      <c r="D374" s="28"/>
      <c r="E374" s="31"/>
      <c r="F374" s="30"/>
      <c r="G374" s="30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  <c r="FS374" s="28"/>
      <c r="FT374" s="28"/>
      <c r="FU374" s="28"/>
      <c r="FV374" s="28"/>
      <c r="FW374" s="28"/>
      <c r="FX374" s="28"/>
      <c r="FY374" s="28"/>
      <c r="FZ374" s="28"/>
      <c r="GA374" s="28"/>
      <c r="GB374" s="28"/>
      <c r="GC374" s="28"/>
      <c r="GD374" s="28"/>
      <c r="GE374" s="28"/>
    </row>
    <row r="375" spans="1:187" x14ac:dyDescent="0.8">
      <c r="A375" s="32"/>
      <c r="B375" s="28"/>
      <c r="C375" s="28"/>
      <c r="D375" s="28"/>
      <c r="E375" s="31"/>
      <c r="F375" s="30"/>
      <c r="G375" s="30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  <c r="FS375" s="28"/>
      <c r="FT375" s="28"/>
      <c r="FU375" s="28"/>
      <c r="FV375" s="28"/>
      <c r="FW375" s="28"/>
      <c r="FX375" s="28"/>
      <c r="FY375" s="28"/>
      <c r="FZ375" s="28"/>
      <c r="GA375" s="28"/>
      <c r="GB375" s="28"/>
      <c r="GC375" s="28"/>
      <c r="GD375" s="28"/>
      <c r="GE375" s="28"/>
    </row>
    <row r="376" spans="1:187" x14ac:dyDescent="0.8">
      <c r="A376" s="32"/>
      <c r="B376" s="28"/>
      <c r="C376" s="28"/>
      <c r="D376" s="28"/>
      <c r="E376" s="31"/>
      <c r="F376" s="30"/>
      <c r="G376" s="30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  <c r="FS376" s="28"/>
      <c r="FT376" s="28"/>
      <c r="FU376" s="28"/>
      <c r="FV376" s="28"/>
      <c r="FW376" s="28"/>
      <c r="FX376" s="28"/>
      <c r="FY376" s="28"/>
      <c r="FZ376" s="28"/>
      <c r="GA376" s="28"/>
      <c r="GB376" s="28"/>
      <c r="GC376" s="28"/>
      <c r="GD376" s="28"/>
      <c r="GE376" s="28"/>
    </row>
    <row r="377" spans="1:187" x14ac:dyDescent="0.8">
      <c r="A377" s="32"/>
      <c r="B377" s="28"/>
      <c r="C377" s="28"/>
      <c r="D377" s="28"/>
      <c r="E377" s="31"/>
      <c r="F377" s="30"/>
      <c r="G377" s="30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  <c r="FS377" s="28"/>
      <c r="FT377" s="28"/>
      <c r="FU377" s="28"/>
      <c r="FV377" s="28"/>
      <c r="FW377" s="28"/>
      <c r="FX377" s="28"/>
      <c r="FY377" s="28"/>
      <c r="FZ377" s="28"/>
      <c r="GA377" s="28"/>
      <c r="GB377" s="28"/>
      <c r="GC377" s="28"/>
      <c r="GD377" s="28"/>
      <c r="GE377" s="28"/>
    </row>
    <row r="378" spans="1:187" x14ac:dyDescent="0.8">
      <c r="A378" s="32"/>
      <c r="B378" s="28"/>
      <c r="C378" s="28"/>
      <c r="D378" s="28"/>
      <c r="E378" s="31"/>
      <c r="F378" s="30"/>
      <c r="G378" s="30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  <c r="FS378" s="28"/>
      <c r="FT378" s="28"/>
      <c r="FU378" s="28"/>
      <c r="FV378" s="28"/>
      <c r="FW378" s="28"/>
      <c r="FX378" s="28"/>
      <c r="FY378" s="28"/>
      <c r="FZ378" s="28"/>
      <c r="GA378" s="28"/>
      <c r="GB378" s="28"/>
      <c r="GC378" s="28"/>
      <c r="GD378" s="28"/>
      <c r="GE378" s="28"/>
    </row>
    <row r="379" spans="1:187" x14ac:dyDescent="0.8">
      <c r="A379" s="32"/>
      <c r="B379" s="28"/>
      <c r="C379" s="28"/>
      <c r="D379" s="28"/>
      <c r="E379" s="31"/>
      <c r="F379" s="30"/>
      <c r="G379" s="30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  <c r="FS379" s="28"/>
      <c r="FT379" s="28"/>
      <c r="FU379" s="28"/>
      <c r="FV379" s="28"/>
      <c r="FW379" s="28"/>
      <c r="FX379" s="28"/>
      <c r="FY379" s="28"/>
      <c r="FZ379" s="28"/>
      <c r="GA379" s="28"/>
      <c r="GB379" s="28"/>
      <c r="GC379" s="28"/>
      <c r="GD379" s="28"/>
      <c r="GE379" s="28"/>
    </row>
    <row r="380" spans="1:187" x14ac:dyDescent="0.8">
      <c r="A380" s="32"/>
      <c r="B380" s="28"/>
      <c r="C380" s="28"/>
      <c r="D380" s="28"/>
      <c r="E380" s="31"/>
      <c r="F380" s="30"/>
      <c r="G380" s="30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  <c r="FS380" s="28"/>
      <c r="FT380" s="28"/>
      <c r="FU380" s="28"/>
      <c r="FV380" s="28"/>
      <c r="FW380" s="28"/>
      <c r="FX380" s="28"/>
      <c r="FY380" s="28"/>
      <c r="FZ380" s="28"/>
      <c r="GA380" s="28"/>
      <c r="GB380" s="28"/>
      <c r="GC380" s="28"/>
      <c r="GD380" s="28"/>
      <c r="GE380" s="28"/>
    </row>
    <row r="381" spans="1:187" x14ac:dyDescent="0.8">
      <c r="A381" s="32"/>
      <c r="B381" s="28"/>
      <c r="C381" s="28"/>
      <c r="D381" s="28"/>
      <c r="E381" s="31"/>
      <c r="F381" s="30"/>
      <c r="G381" s="30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  <c r="FS381" s="28"/>
      <c r="FT381" s="28"/>
      <c r="FU381" s="28"/>
      <c r="FV381" s="28"/>
      <c r="FW381" s="28"/>
      <c r="FX381" s="28"/>
      <c r="FY381" s="28"/>
      <c r="FZ381" s="28"/>
      <c r="GA381" s="28"/>
      <c r="GB381" s="28"/>
      <c r="GC381" s="28"/>
      <c r="GD381" s="28"/>
      <c r="GE381" s="28"/>
    </row>
    <row r="382" spans="1:187" x14ac:dyDescent="0.8">
      <c r="A382" s="32"/>
      <c r="B382" s="28"/>
      <c r="C382" s="28"/>
      <c r="D382" s="28"/>
      <c r="E382" s="31"/>
      <c r="F382" s="30"/>
      <c r="G382" s="30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  <c r="FS382" s="28"/>
      <c r="FT382" s="28"/>
      <c r="FU382" s="28"/>
      <c r="FV382" s="28"/>
      <c r="FW382" s="28"/>
      <c r="FX382" s="28"/>
      <c r="FY382" s="28"/>
      <c r="FZ382" s="28"/>
      <c r="GA382" s="28"/>
      <c r="GB382" s="28"/>
      <c r="GC382" s="28"/>
      <c r="GD382" s="28"/>
      <c r="GE382" s="28"/>
    </row>
    <row r="383" spans="1:187" x14ac:dyDescent="0.8">
      <c r="A383" s="32"/>
      <c r="B383" s="28"/>
      <c r="C383" s="28"/>
      <c r="D383" s="28"/>
      <c r="E383" s="31"/>
      <c r="F383" s="30"/>
      <c r="G383" s="30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  <c r="FS383" s="28"/>
      <c r="FT383" s="28"/>
      <c r="FU383" s="28"/>
      <c r="FV383" s="28"/>
      <c r="FW383" s="28"/>
      <c r="FX383" s="28"/>
      <c r="FY383" s="28"/>
      <c r="FZ383" s="28"/>
      <c r="GA383" s="28"/>
      <c r="GB383" s="28"/>
      <c r="GC383" s="28"/>
      <c r="GD383" s="28"/>
      <c r="GE383" s="28"/>
    </row>
    <row r="384" spans="1:187" x14ac:dyDescent="0.8">
      <c r="A384" s="32"/>
      <c r="B384" s="28"/>
      <c r="C384" s="28"/>
      <c r="D384" s="28"/>
      <c r="E384" s="31"/>
      <c r="F384" s="30"/>
      <c r="G384" s="30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  <c r="FS384" s="28"/>
      <c r="FT384" s="28"/>
      <c r="FU384" s="28"/>
      <c r="FV384" s="28"/>
      <c r="FW384" s="28"/>
      <c r="FX384" s="28"/>
      <c r="FY384" s="28"/>
      <c r="FZ384" s="28"/>
      <c r="GA384" s="28"/>
      <c r="GB384" s="28"/>
      <c r="GC384" s="28"/>
      <c r="GD384" s="28"/>
      <c r="GE384" s="28"/>
    </row>
    <row r="385" spans="1:187" x14ac:dyDescent="0.8">
      <c r="A385" s="32"/>
      <c r="B385" s="28"/>
      <c r="C385" s="28"/>
      <c r="D385" s="28"/>
      <c r="E385" s="31"/>
      <c r="F385" s="30"/>
      <c r="G385" s="30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  <c r="FS385" s="28"/>
      <c r="FT385" s="28"/>
      <c r="FU385" s="28"/>
      <c r="FV385" s="28"/>
      <c r="FW385" s="28"/>
      <c r="FX385" s="28"/>
      <c r="FY385" s="28"/>
      <c r="FZ385" s="28"/>
      <c r="GA385" s="28"/>
      <c r="GB385" s="28"/>
      <c r="GC385" s="28"/>
      <c r="GD385" s="28"/>
      <c r="GE385" s="28"/>
    </row>
    <row r="386" spans="1:187" x14ac:dyDescent="0.8">
      <c r="A386" s="32"/>
      <c r="B386" s="28"/>
      <c r="C386" s="28"/>
      <c r="D386" s="28"/>
      <c r="E386" s="31"/>
      <c r="F386" s="30"/>
      <c r="G386" s="30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  <c r="FS386" s="28"/>
      <c r="FT386" s="28"/>
      <c r="FU386" s="28"/>
      <c r="FV386" s="28"/>
      <c r="FW386" s="28"/>
      <c r="FX386" s="28"/>
      <c r="FY386" s="28"/>
      <c r="FZ386" s="28"/>
      <c r="GA386" s="28"/>
      <c r="GB386" s="28"/>
      <c r="GC386" s="28"/>
      <c r="GD386" s="28"/>
      <c r="GE386" s="28"/>
    </row>
    <row r="387" spans="1:187" x14ac:dyDescent="0.8">
      <c r="A387" s="32"/>
      <c r="B387" s="28"/>
      <c r="C387" s="28"/>
      <c r="D387" s="28"/>
      <c r="E387" s="31"/>
      <c r="F387" s="30"/>
      <c r="G387" s="30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  <c r="FS387" s="28"/>
      <c r="FT387" s="28"/>
      <c r="FU387" s="28"/>
      <c r="FV387" s="28"/>
      <c r="FW387" s="28"/>
      <c r="FX387" s="28"/>
      <c r="FY387" s="28"/>
      <c r="FZ387" s="28"/>
      <c r="GA387" s="28"/>
      <c r="GB387" s="28"/>
      <c r="GC387" s="28"/>
      <c r="GD387" s="28"/>
      <c r="GE387" s="28"/>
    </row>
    <row r="388" spans="1:187" x14ac:dyDescent="0.8">
      <c r="A388" s="32"/>
      <c r="B388" s="28"/>
      <c r="C388" s="28"/>
      <c r="D388" s="28"/>
      <c r="E388" s="31"/>
      <c r="F388" s="30"/>
      <c r="G388" s="30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  <c r="FS388" s="28"/>
      <c r="FT388" s="28"/>
      <c r="FU388" s="28"/>
      <c r="FV388" s="28"/>
      <c r="FW388" s="28"/>
      <c r="FX388" s="28"/>
      <c r="FY388" s="28"/>
      <c r="FZ388" s="28"/>
      <c r="GA388" s="28"/>
      <c r="GB388" s="28"/>
      <c r="GC388" s="28"/>
      <c r="GD388" s="28"/>
      <c r="GE388" s="28"/>
    </row>
    <row r="389" spans="1:187" x14ac:dyDescent="0.8">
      <c r="A389" s="32"/>
      <c r="B389" s="28"/>
      <c r="C389" s="28"/>
      <c r="D389" s="28"/>
      <c r="E389" s="31"/>
      <c r="F389" s="30"/>
      <c r="G389" s="30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  <c r="FS389" s="28"/>
      <c r="FT389" s="28"/>
      <c r="FU389" s="28"/>
      <c r="FV389" s="28"/>
      <c r="FW389" s="28"/>
      <c r="FX389" s="28"/>
      <c r="FY389" s="28"/>
      <c r="FZ389" s="28"/>
      <c r="GA389" s="28"/>
      <c r="GB389" s="28"/>
      <c r="GC389" s="28"/>
      <c r="GD389" s="28"/>
      <c r="GE389" s="28"/>
    </row>
    <row r="390" spans="1:187" x14ac:dyDescent="0.8">
      <c r="A390" s="32"/>
      <c r="B390" s="28"/>
      <c r="C390" s="28"/>
      <c r="D390" s="28"/>
      <c r="E390" s="31"/>
      <c r="F390" s="30"/>
      <c r="G390" s="30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  <c r="FS390" s="28"/>
      <c r="FT390" s="28"/>
      <c r="FU390" s="28"/>
      <c r="FV390" s="28"/>
      <c r="FW390" s="28"/>
      <c r="FX390" s="28"/>
      <c r="FY390" s="28"/>
      <c r="FZ390" s="28"/>
      <c r="GA390" s="28"/>
      <c r="GB390" s="28"/>
      <c r="GC390" s="28"/>
      <c r="GD390" s="28"/>
      <c r="GE390" s="28"/>
    </row>
    <row r="391" spans="1:187" x14ac:dyDescent="0.8">
      <c r="A391" s="32"/>
      <c r="B391" s="28"/>
      <c r="C391" s="28"/>
      <c r="D391" s="28"/>
      <c r="E391" s="31"/>
      <c r="F391" s="30"/>
      <c r="G391" s="30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  <c r="FS391" s="28"/>
      <c r="FT391" s="28"/>
      <c r="FU391" s="28"/>
      <c r="FV391" s="28"/>
      <c r="FW391" s="28"/>
      <c r="FX391" s="28"/>
      <c r="FY391" s="28"/>
      <c r="FZ391" s="28"/>
      <c r="GA391" s="28"/>
      <c r="GB391" s="28"/>
      <c r="GC391" s="28"/>
      <c r="GD391" s="28"/>
      <c r="GE391" s="28"/>
    </row>
    <row r="392" spans="1:187" x14ac:dyDescent="0.8">
      <c r="A392" s="32"/>
      <c r="B392" s="28"/>
      <c r="C392" s="28"/>
      <c r="D392" s="28"/>
      <c r="E392" s="31"/>
      <c r="F392" s="30"/>
      <c r="G392" s="30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  <c r="FS392" s="28"/>
      <c r="FT392" s="28"/>
      <c r="FU392" s="28"/>
      <c r="FV392" s="28"/>
      <c r="FW392" s="28"/>
      <c r="FX392" s="28"/>
      <c r="FY392" s="28"/>
      <c r="FZ392" s="28"/>
      <c r="GA392" s="28"/>
      <c r="GB392" s="28"/>
      <c r="GC392" s="28"/>
      <c r="GD392" s="28"/>
      <c r="GE392" s="28"/>
    </row>
    <row r="393" spans="1:187" x14ac:dyDescent="0.8">
      <c r="A393" s="32"/>
      <c r="B393" s="28"/>
      <c r="C393" s="28"/>
      <c r="D393" s="28"/>
      <c r="E393" s="31"/>
      <c r="F393" s="30"/>
      <c r="G393" s="30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  <c r="FS393" s="28"/>
      <c r="FT393" s="28"/>
      <c r="FU393" s="28"/>
      <c r="FV393" s="28"/>
      <c r="FW393" s="28"/>
      <c r="FX393" s="28"/>
      <c r="FY393" s="28"/>
      <c r="FZ393" s="28"/>
      <c r="GA393" s="28"/>
      <c r="GB393" s="28"/>
      <c r="GC393" s="28"/>
      <c r="GD393" s="28"/>
      <c r="GE393" s="28"/>
    </row>
    <row r="394" spans="1:187" x14ac:dyDescent="0.8">
      <c r="A394" s="32"/>
      <c r="B394" s="28"/>
      <c r="C394" s="28"/>
      <c r="D394" s="28"/>
      <c r="E394" s="31"/>
      <c r="F394" s="30"/>
      <c r="G394" s="30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  <c r="FS394" s="28"/>
      <c r="FT394" s="28"/>
      <c r="FU394" s="28"/>
      <c r="FV394" s="28"/>
      <c r="FW394" s="28"/>
      <c r="FX394" s="28"/>
      <c r="FY394" s="28"/>
      <c r="FZ394" s="28"/>
      <c r="GA394" s="28"/>
      <c r="GB394" s="28"/>
      <c r="GC394" s="28"/>
      <c r="GD394" s="28"/>
      <c r="GE394" s="28"/>
    </row>
    <row r="395" spans="1:187" x14ac:dyDescent="0.8">
      <c r="A395" s="32"/>
      <c r="B395" s="28"/>
      <c r="C395" s="28"/>
      <c r="D395" s="28"/>
      <c r="E395" s="31"/>
      <c r="F395" s="30"/>
      <c r="G395" s="30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  <c r="FS395" s="28"/>
      <c r="FT395" s="28"/>
      <c r="FU395" s="28"/>
      <c r="FV395" s="28"/>
      <c r="FW395" s="28"/>
      <c r="FX395" s="28"/>
      <c r="FY395" s="28"/>
      <c r="FZ395" s="28"/>
      <c r="GA395" s="28"/>
      <c r="GB395" s="28"/>
      <c r="GC395" s="28"/>
      <c r="GD395" s="28"/>
      <c r="GE395" s="28"/>
    </row>
    <row r="396" spans="1:187" x14ac:dyDescent="0.8">
      <c r="A396" s="32"/>
      <c r="B396" s="28"/>
      <c r="C396" s="28"/>
      <c r="D396" s="28"/>
      <c r="E396" s="31"/>
      <c r="F396" s="30"/>
      <c r="G396" s="30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  <c r="FS396" s="28"/>
      <c r="FT396" s="28"/>
      <c r="FU396" s="28"/>
      <c r="FV396" s="28"/>
      <c r="FW396" s="28"/>
      <c r="FX396" s="28"/>
      <c r="FY396" s="28"/>
      <c r="FZ396" s="28"/>
      <c r="GA396" s="28"/>
      <c r="GB396" s="28"/>
      <c r="GC396" s="28"/>
      <c r="GD396" s="28"/>
      <c r="GE396" s="28"/>
    </row>
    <row r="397" spans="1:187" x14ac:dyDescent="0.8">
      <c r="A397" s="32"/>
      <c r="B397" s="28"/>
      <c r="C397" s="28"/>
      <c r="D397" s="28"/>
      <c r="E397" s="31"/>
      <c r="F397" s="30"/>
      <c r="G397" s="30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  <c r="FS397" s="28"/>
      <c r="FT397" s="28"/>
      <c r="FU397" s="28"/>
      <c r="FV397" s="28"/>
      <c r="FW397" s="28"/>
      <c r="FX397" s="28"/>
      <c r="FY397" s="28"/>
      <c r="FZ397" s="28"/>
      <c r="GA397" s="28"/>
      <c r="GB397" s="28"/>
      <c r="GC397" s="28"/>
      <c r="GD397" s="28"/>
      <c r="GE397" s="28"/>
    </row>
    <row r="398" spans="1:187" x14ac:dyDescent="0.8">
      <c r="A398" s="32"/>
      <c r="B398" s="28"/>
      <c r="C398" s="28"/>
      <c r="D398" s="28"/>
      <c r="E398" s="31"/>
      <c r="F398" s="30"/>
      <c r="G398" s="30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  <c r="FS398" s="28"/>
      <c r="FT398" s="28"/>
      <c r="FU398" s="28"/>
      <c r="FV398" s="28"/>
      <c r="FW398" s="28"/>
      <c r="FX398" s="28"/>
      <c r="FY398" s="28"/>
      <c r="FZ398" s="28"/>
      <c r="GA398" s="28"/>
      <c r="GB398" s="28"/>
      <c r="GC398" s="28"/>
      <c r="GD398" s="28"/>
      <c r="GE398" s="28"/>
    </row>
    <row r="399" spans="1:187" x14ac:dyDescent="0.8">
      <c r="A399" s="32"/>
      <c r="B399" s="28"/>
      <c r="C399" s="28"/>
      <c r="D399" s="28"/>
      <c r="E399" s="31"/>
      <c r="F399" s="30"/>
      <c r="G399" s="30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  <c r="FS399" s="28"/>
      <c r="FT399" s="28"/>
      <c r="FU399" s="28"/>
      <c r="FV399" s="28"/>
      <c r="FW399" s="28"/>
      <c r="FX399" s="28"/>
      <c r="FY399" s="28"/>
      <c r="FZ399" s="28"/>
      <c r="GA399" s="28"/>
      <c r="GB399" s="28"/>
      <c r="GC399" s="28"/>
      <c r="GD399" s="28"/>
      <c r="GE399" s="28"/>
    </row>
    <row r="400" spans="1:187" x14ac:dyDescent="0.8">
      <c r="A400" s="32"/>
      <c r="B400" s="28"/>
      <c r="C400" s="28"/>
      <c r="D400" s="28"/>
      <c r="E400" s="31"/>
      <c r="F400" s="30"/>
      <c r="G400" s="30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  <c r="FS400" s="28"/>
      <c r="FT400" s="28"/>
      <c r="FU400" s="28"/>
      <c r="FV400" s="28"/>
      <c r="FW400" s="28"/>
      <c r="FX400" s="28"/>
      <c r="FY400" s="28"/>
      <c r="FZ400" s="28"/>
      <c r="GA400" s="28"/>
      <c r="GB400" s="28"/>
      <c r="GC400" s="28"/>
      <c r="GD400" s="28"/>
      <c r="GE400" s="28"/>
    </row>
    <row r="401" spans="1:187" x14ac:dyDescent="0.8">
      <c r="A401" s="32"/>
      <c r="B401" s="28"/>
      <c r="C401" s="28"/>
      <c r="D401" s="28"/>
      <c r="E401" s="31"/>
      <c r="F401" s="30"/>
      <c r="G401" s="30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  <c r="FS401" s="28"/>
      <c r="FT401" s="28"/>
      <c r="FU401" s="28"/>
      <c r="FV401" s="28"/>
      <c r="FW401" s="28"/>
      <c r="FX401" s="28"/>
      <c r="FY401" s="28"/>
      <c r="FZ401" s="28"/>
      <c r="GA401" s="28"/>
      <c r="GB401" s="28"/>
      <c r="GC401" s="28"/>
      <c r="GD401" s="28"/>
      <c r="GE401" s="28"/>
    </row>
    <row r="402" spans="1:187" x14ac:dyDescent="0.8">
      <c r="A402" s="32"/>
      <c r="B402" s="28"/>
      <c r="C402" s="28"/>
      <c r="D402" s="28"/>
      <c r="E402" s="31"/>
      <c r="F402" s="30"/>
      <c r="G402" s="30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  <c r="FS402" s="28"/>
      <c r="FT402" s="28"/>
      <c r="FU402" s="28"/>
      <c r="FV402" s="28"/>
      <c r="FW402" s="28"/>
      <c r="FX402" s="28"/>
      <c r="FY402" s="28"/>
      <c r="FZ402" s="28"/>
      <c r="GA402" s="28"/>
      <c r="GB402" s="28"/>
      <c r="GC402" s="28"/>
      <c r="GD402" s="28"/>
      <c r="GE402" s="28"/>
    </row>
    <row r="403" spans="1:187" x14ac:dyDescent="0.8">
      <c r="A403" s="32"/>
      <c r="B403" s="28"/>
      <c r="C403" s="28"/>
      <c r="D403" s="28"/>
      <c r="E403" s="31"/>
      <c r="F403" s="30"/>
      <c r="G403" s="30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  <c r="FS403" s="28"/>
      <c r="FT403" s="28"/>
      <c r="FU403" s="28"/>
      <c r="FV403" s="28"/>
      <c r="FW403" s="28"/>
      <c r="FX403" s="28"/>
      <c r="FY403" s="28"/>
      <c r="FZ403" s="28"/>
      <c r="GA403" s="28"/>
      <c r="GB403" s="28"/>
      <c r="GC403" s="28"/>
      <c r="GD403" s="28"/>
      <c r="GE403" s="28"/>
    </row>
    <row r="404" spans="1:187" x14ac:dyDescent="0.8">
      <c r="A404" s="32"/>
      <c r="B404" s="28"/>
      <c r="C404" s="28"/>
      <c r="D404" s="28"/>
      <c r="E404" s="31"/>
      <c r="F404" s="30"/>
      <c r="G404" s="30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  <c r="FS404" s="28"/>
      <c r="FT404" s="28"/>
      <c r="FU404" s="28"/>
      <c r="FV404" s="28"/>
      <c r="FW404" s="28"/>
      <c r="FX404" s="28"/>
      <c r="FY404" s="28"/>
      <c r="FZ404" s="28"/>
      <c r="GA404" s="28"/>
      <c r="GB404" s="28"/>
      <c r="GC404" s="28"/>
      <c r="GD404" s="28"/>
      <c r="GE404" s="28"/>
    </row>
    <row r="405" spans="1:187" x14ac:dyDescent="0.8">
      <c r="A405" s="32"/>
      <c r="B405" s="28"/>
      <c r="C405" s="28"/>
      <c r="D405" s="28"/>
      <c r="E405" s="31"/>
      <c r="F405" s="30"/>
      <c r="G405" s="30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  <c r="FS405" s="28"/>
      <c r="FT405" s="28"/>
      <c r="FU405" s="28"/>
      <c r="FV405" s="28"/>
      <c r="FW405" s="28"/>
      <c r="FX405" s="28"/>
      <c r="FY405" s="28"/>
      <c r="FZ405" s="28"/>
      <c r="GA405" s="28"/>
      <c r="GB405" s="28"/>
      <c r="GC405" s="28"/>
      <c r="GD405" s="28"/>
      <c r="GE405" s="28"/>
    </row>
    <row r="406" spans="1:187" x14ac:dyDescent="0.8">
      <c r="A406" s="32"/>
      <c r="B406" s="28"/>
      <c r="C406" s="28"/>
      <c r="D406" s="28"/>
      <c r="E406" s="31"/>
      <c r="F406" s="30"/>
      <c r="G406" s="30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  <c r="FS406" s="28"/>
      <c r="FT406" s="28"/>
      <c r="FU406" s="28"/>
      <c r="FV406" s="28"/>
      <c r="FW406" s="28"/>
      <c r="FX406" s="28"/>
      <c r="FY406" s="28"/>
      <c r="FZ406" s="28"/>
      <c r="GA406" s="28"/>
      <c r="GB406" s="28"/>
      <c r="GC406" s="28"/>
      <c r="GD406" s="28"/>
      <c r="GE406" s="28"/>
    </row>
    <row r="407" spans="1:187" x14ac:dyDescent="0.8">
      <c r="A407" s="32"/>
      <c r="B407" s="28"/>
      <c r="C407" s="28"/>
      <c r="D407" s="28"/>
      <c r="E407" s="31"/>
      <c r="F407" s="30"/>
      <c r="G407" s="30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  <c r="FS407" s="28"/>
      <c r="FT407" s="28"/>
      <c r="FU407" s="28"/>
      <c r="FV407" s="28"/>
      <c r="FW407" s="28"/>
      <c r="FX407" s="28"/>
      <c r="FY407" s="28"/>
      <c r="FZ407" s="28"/>
      <c r="GA407" s="28"/>
      <c r="GB407" s="28"/>
      <c r="GC407" s="28"/>
      <c r="GD407" s="28"/>
      <c r="GE407" s="28"/>
    </row>
    <row r="408" spans="1:187" x14ac:dyDescent="0.8">
      <c r="A408" s="32"/>
      <c r="B408" s="28"/>
      <c r="C408" s="28"/>
      <c r="D408" s="28"/>
      <c r="E408" s="31"/>
      <c r="F408" s="30"/>
      <c r="G408" s="30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  <c r="FS408" s="28"/>
      <c r="FT408" s="28"/>
      <c r="FU408" s="28"/>
      <c r="FV408" s="28"/>
      <c r="FW408" s="28"/>
      <c r="FX408" s="28"/>
      <c r="FY408" s="28"/>
      <c r="FZ408" s="28"/>
      <c r="GA408" s="28"/>
      <c r="GB408" s="28"/>
      <c r="GC408" s="28"/>
      <c r="GD408" s="28"/>
      <c r="GE408" s="28"/>
    </row>
    <row r="409" spans="1:187" x14ac:dyDescent="0.8">
      <c r="A409" s="32"/>
      <c r="B409" s="28"/>
      <c r="C409" s="28"/>
      <c r="D409" s="28"/>
      <c r="E409" s="31"/>
      <c r="F409" s="30"/>
      <c r="G409" s="30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  <c r="FS409" s="28"/>
      <c r="FT409" s="28"/>
      <c r="FU409" s="28"/>
      <c r="FV409" s="28"/>
      <c r="FW409" s="28"/>
      <c r="FX409" s="28"/>
      <c r="FY409" s="28"/>
      <c r="FZ409" s="28"/>
      <c r="GA409" s="28"/>
      <c r="GB409" s="28"/>
      <c r="GC409" s="28"/>
      <c r="GD409" s="28"/>
      <c r="GE409" s="28"/>
    </row>
    <row r="410" spans="1:187" x14ac:dyDescent="0.8">
      <c r="A410" s="32"/>
      <c r="B410" s="28"/>
      <c r="C410" s="28"/>
      <c r="D410" s="28"/>
      <c r="E410" s="31"/>
      <c r="F410" s="30"/>
      <c r="G410" s="30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  <c r="FS410" s="28"/>
      <c r="FT410" s="28"/>
      <c r="FU410" s="28"/>
      <c r="FV410" s="28"/>
      <c r="FW410" s="28"/>
      <c r="FX410" s="28"/>
      <c r="FY410" s="28"/>
      <c r="FZ410" s="28"/>
      <c r="GA410" s="28"/>
      <c r="GB410" s="28"/>
      <c r="GC410" s="28"/>
      <c r="GD410" s="28"/>
      <c r="GE410" s="28"/>
    </row>
    <row r="411" spans="1:187" x14ac:dyDescent="0.8">
      <c r="A411" s="32"/>
      <c r="B411" s="28"/>
      <c r="C411" s="28"/>
      <c r="D411" s="28"/>
      <c r="E411" s="31"/>
      <c r="F411" s="30"/>
      <c r="G411" s="30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  <c r="FS411" s="28"/>
      <c r="FT411" s="28"/>
      <c r="FU411" s="28"/>
      <c r="FV411" s="28"/>
      <c r="FW411" s="28"/>
      <c r="FX411" s="28"/>
      <c r="FY411" s="28"/>
      <c r="FZ411" s="28"/>
      <c r="GA411" s="28"/>
      <c r="GB411" s="28"/>
      <c r="GC411" s="28"/>
      <c r="GD411" s="28"/>
      <c r="GE411" s="28"/>
    </row>
    <row r="412" spans="1:187" x14ac:dyDescent="0.8">
      <c r="A412" s="32"/>
      <c r="B412" s="28"/>
      <c r="C412" s="28"/>
      <c r="D412" s="28"/>
      <c r="E412" s="31"/>
      <c r="F412" s="30"/>
      <c r="G412" s="30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  <c r="FS412" s="28"/>
      <c r="FT412" s="28"/>
      <c r="FU412" s="28"/>
      <c r="FV412" s="28"/>
      <c r="FW412" s="28"/>
      <c r="FX412" s="28"/>
      <c r="FY412" s="28"/>
      <c r="FZ412" s="28"/>
      <c r="GA412" s="28"/>
      <c r="GB412" s="28"/>
      <c r="GC412" s="28"/>
      <c r="GD412" s="28"/>
      <c r="GE412" s="28"/>
    </row>
    <row r="413" spans="1:187" x14ac:dyDescent="0.8">
      <c r="A413" s="32"/>
      <c r="B413" s="28"/>
      <c r="C413" s="28"/>
      <c r="D413" s="28"/>
      <c r="E413" s="31"/>
      <c r="F413" s="30"/>
      <c r="G413" s="30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  <c r="FS413" s="28"/>
      <c r="FT413" s="28"/>
      <c r="FU413" s="28"/>
      <c r="FV413" s="28"/>
      <c r="FW413" s="28"/>
      <c r="FX413" s="28"/>
      <c r="FY413" s="28"/>
      <c r="FZ413" s="28"/>
      <c r="GA413" s="28"/>
      <c r="GB413" s="28"/>
      <c r="GC413" s="28"/>
      <c r="GD413" s="28"/>
      <c r="GE413" s="28"/>
    </row>
    <row r="414" spans="1:187" x14ac:dyDescent="0.8">
      <c r="A414" s="32"/>
      <c r="B414" s="28"/>
      <c r="C414" s="28"/>
      <c r="D414" s="28"/>
      <c r="E414" s="31"/>
      <c r="F414" s="30"/>
      <c r="G414" s="30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  <c r="FS414" s="28"/>
      <c r="FT414" s="28"/>
      <c r="FU414" s="28"/>
      <c r="FV414" s="28"/>
      <c r="FW414" s="28"/>
      <c r="FX414" s="28"/>
      <c r="FY414" s="28"/>
      <c r="FZ414" s="28"/>
      <c r="GA414" s="28"/>
      <c r="GB414" s="28"/>
      <c r="GC414" s="28"/>
      <c r="GD414" s="28"/>
      <c r="GE414" s="28"/>
    </row>
    <row r="415" spans="1:187" x14ac:dyDescent="0.8">
      <c r="A415" s="32"/>
      <c r="B415" s="28"/>
      <c r="C415" s="28"/>
      <c r="D415" s="28"/>
      <c r="E415" s="31"/>
      <c r="F415" s="30"/>
      <c r="G415" s="30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  <c r="FS415" s="28"/>
      <c r="FT415" s="28"/>
      <c r="FU415" s="28"/>
      <c r="FV415" s="28"/>
      <c r="FW415" s="28"/>
      <c r="FX415" s="28"/>
      <c r="FY415" s="28"/>
      <c r="FZ415" s="28"/>
      <c r="GA415" s="28"/>
      <c r="GB415" s="28"/>
      <c r="GC415" s="28"/>
      <c r="GD415" s="28"/>
      <c r="GE415" s="28"/>
    </row>
    <row r="416" spans="1:187" x14ac:dyDescent="0.8">
      <c r="A416" s="32"/>
      <c r="B416" s="28"/>
      <c r="C416" s="28"/>
      <c r="D416" s="28"/>
      <c r="E416" s="31"/>
      <c r="F416" s="30"/>
      <c r="G416" s="30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  <c r="FS416" s="28"/>
      <c r="FT416" s="28"/>
      <c r="FU416" s="28"/>
      <c r="FV416" s="28"/>
      <c r="FW416" s="28"/>
      <c r="FX416" s="28"/>
      <c r="FY416" s="28"/>
      <c r="FZ416" s="28"/>
      <c r="GA416" s="28"/>
      <c r="GB416" s="28"/>
      <c r="GC416" s="28"/>
      <c r="GD416" s="28"/>
      <c r="GE416" s="28"/>
    </row>
    <row r="417" spans="1:187" x14ac:dyDescent="0.8">
      <c r="A417" s="32"/>
      <c r="B417" s="28"/>
      <c r="C417" s="28"/>
      <c r="D417" s="28"/>
      <c r="E417" s="31"/>
      <c r="F417" s="30"/>
      <c r="G417" s="30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  <c r="FS417" s="28"/>
      <c r="FT417" s="28"/>
      <c r="FU417" s="28"/>
      <c r="FV417" s="28"/>
      <c r="FW417" s="28"/>
      <c r="FX417" s="28"/>
      <c r="FY417" s="28"/>
      <c r="FZ417" s="28"/>
      <c r="GA417" s="28"/>
      <c r="GB417" s="28"/>
      <c r="GC417" s="28"/>
      <c r="GD417" s="28"/>
      <c r="GE417" s="28"/>
    </row>
    <row r="418" spans="1:187" x14ac:dyDescent="0.8">
      <c r="A418" s="32"/>
      <c r="B418" s="28"/>
      <c r="C418" s="28"/>
      <c r="D418" s="28"/>
      <c r="E418" s="31"/>
      <c r="F418" s="30"/>
      <c r="G418" s="30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  <c r="FS418" s="28"/>
      <c r="FT418" s="28"/>
      <c r="FU418" s="28"/>
      <c r="FV418" s="28"/>
      <c r="FW418" s="28"/>
      <c r="FX418" s="28"/>
      <c r="FY418" s="28"/>
      <c r="FZ418" s="28"/>
      <c r="GA418" s="28"/>
      <c r="GB418" s="28"/>
      <c r="GC418" s="28"/>
      <c r="GD418" s="28"/>
      <c r="GE418" s="28"/>
    </row>
    <row r="419" spans="1:187" x14ac:dyDescent="0.8">
      <c r="A419" s="32"/>
      <c r="B419" s="28"/>
      <c r="C419" s="28"/>
      <c r="D419" s="28"/>
      <c r="E419" s="31"/>
      <c r="F419" s="30"/>
      <c r="G419" s="30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  <c r="FS419" s="28"/>
      <c r="FT419" s="28"/>
      <c r="FU419" s="28"/>
      <c r="FV419" s="28"/>
      <c r="FW419" s="28"/>
      <c r="FX419" s="28"/>
      <c r="FY419" s="28"/>
      <c r="FZ419" s="28"/>
      <c r="GA419" s="28"/>
      <c r="GB419" s="28"/>
      <c r="GC419" s="28"/>
      <c r="GD419" s="28"/>
      <c r="GE419" s="28"/>
    </row>
    <row r="420" spans="1:187" x14ac:dyDescent="0.8">
      <c r="A420" s="32"/>
      <c r="B420" s="28"/>
      <c r="C420" s="28"/>
      <c r="D420" s="28"/>
      <c r="E420" s="31"/>
      <c r="F420" s="30"/>
      <c r="G420" s="30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  <c r="FS420" s="28"/>
      <c r="FT420" s="28"/>
      <c r="FU420" s="28"/>
      <c r="FV420" s="28"/>
      <c r="FW420" s="28"/>
      <c r="FX420" s="28"/>
      <c r="FY420" s="28"/>
      <c r="FZ420" s="28"/>
      <c r="GA420" s="28"/>
      <c r="GB420" s="28"/>
      <c r="GC420" s="28"/>
      <c r="GD420" s="28"/>
      <c r="GE420" s="28"/>
    </row>
    <row r="421" spans="1:187" x14ac:dyDescent="0.8">
      <c r="A421" s="32"/>
      <c r="B421" s="28"/>
      <c r="C421" s="28"/>
      <c r="D421" s="28"/>
      <c r="E421" s="31"/>
      <c r="F421" s="30"/>
      <c r="G421" s="30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  <c r="FS421" s="28"/>
      <c r="FT421" s="28"/>
      <c r="FU421" s="28"/>
      <c r="FV421" s="28"/>
      <c r="FW421" s="28"/>
      <c r="FX421" s="28"/>
      <c r="FY421" s="28"/>
      <c r="FZ421" s="28"/>
      <c r="GA421" s="28"/>
      <c r="GB421" s="28"/>
      <c r="GC421" s="28"/>
      <c r="GD421" s="28"/>
      <c r="GE421" s="28"/>
    </row>
    <row r="422" spans="1:187" x14ac:dyDescent="0.8">
      <c r="A422" s="32"/>
      <c r="B422" s="28"/>
      <c r="C422" s="28"/>
      <c r="D422" s="28"/>
      <c r="E422" s="31"/>
      <c r="F422" s="30"/>
      <c r="G422" s="30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  <c r="FS422" s="28"/>
      <c r="FT422" s="28"/>
      <c r="FU422" s="28"/>
      <c r="FV422" s="28"/>
      <c r="FW422" s="28"/>
      <c r="FX422" s="28"/>
      <c r="FY422" s="28"/>
      <c r="FZ422" s="28"/>
      <c r="GA422" s="28"/>
      <c r="GB422" s="28"/>
      <c r="GC422" s="28"/>
      <c r="GD422" s="28"/>
      <c r="GE422" s="28"/>
    </row>
    <row r="423" spans="1:187" x14ac:dyDescent="0.8">
      <c r="A423" s="32"/>
      <c r="B423" s="28"/>
      <c r="C423" s="28"/>
      <c r="D423" s="28"/>
      <c r="E423" s="31"/>
      <c r="F423" s="30"/>
      <c r="G423" s="30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  <c r="FS423" s="28"/>
      <c r="FT423" s="28"/>
      <c r="FU423" s="28"/>
      <c r="FV423" s="28"/>
      <c r="FW423" s="28"/>
      <c r="FX423" s="28"/>
      <c r="FY423" s="28"/>
      <c r="FZ423" s="28"/>
      <c r="GA423" s="28"/>
      <c r="GB423" s="28"/>
      <c r="GC423" s="28"/>
      <c r="GD423" s="28"/>
      <c r="GE423" s="28"/>
    </row>
    <row r="424" spans="1:187" x14ac:dyDescent="0.8">
      <c r="A424" s="32"/>
      <c r="B424" s="28"/>
      <c r="C424" s="28"/>
      <c r="D424" s="28"/>
      <c r="E424" s="31"/>
      <c r="F424" s="30"/>
      <c r="G424" s="30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  <c r="FS424" s="28"/>
      <c r="FT424" s="28"/>
      <c r="FU424" s="28"/>
      <c r="FV424" s="28"/>
      <c r="FW424" s="28"/>
      <c r="FX424" s="28"/>
      <c r="FY424" s="28"/>
      <c r="FZ424" s="28"/>
      <c r="GA424" s="28"/>
      <c r="GB424" s="28"/>
      <c r="GC424" s="28"/>
      <c r="GD424" s="28"/>
      <c r="GE424" s="28"/>
    </row>
    <row r="425" spans="1:187" x14ac:dyDescent="0.8">
      <c r="A425" s="32"/>
      <c r="B425" s="28"/>
      <c r="C425" s="28"/>
      <c r="D425" s="28"/>
      <c r="E425" s="31"/>
      <c r="F425" s="30"/>
      <c r="G425" s="30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  <c r="FS425" s="28"/>
      <c r="FT425" s="28"/>
      <c r="FU425" s="28"/>
      <c r="FV425" s="28"/>
      <c r="FW425" s="28"/>
      <c r="FX425" s="28"/>
      <c r="FY425" s="28"/>
      <c r="FZ425" s="28"/>
      <c r="GA425" s="28"/>
      <c r="GB425" s="28"/>
      <c r="GC425" s="28"/>
      <c r="GD425" s="28"/>
      <c r="GE425" s="28"/>
    </row>
    <row r="426" spans="1:187" x14ac:dyDescent="0.8">
      <c r="A426" s="32"/>
      <c r="B426" s="28"/>
      <c r="C426" s="28"/>
      <c r="D426" s="28"/>
      <c r="E426" s="31"/>
      <c r="F426" s="30"/>
      <c r="G426" s="30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  <c r="FS426" s="28"/>
      <c r="FT426" s="28"/>
      <c r="FU426" s="28"/>
      <c r="FV426" s="28"/>
      <c r="FW426" s="28"/>
      <c r="FX426" s="28"/>
      <c r="FY426" s="28"/>
      <c r="FZ426" s="28"/>
      <c r="GA426" s="28"/>
      <c r="GB426" s="28"/>
      <c r="GC426" s="28"/>
      <c r="GD426" s="28"/>
      <c r="GE426" s="28"/>
    </row>
    <row r="427" spans="1:187" x14ac:dyDescent="0.8">
      <c r="A427" s="32"/>
      <c r="B427" s="28"/>
      <c r="C427" s="28"/>
      <c r="D427" s="28"/>
      <c r="E427" s="31"/>
      <c r="F427" s="30"/>
      <c r="G427" s="30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  <c r="FS427" s="28"/>
      <c r="FT427" s="28"/>
      <c r="FU427" s="28"/>
      <c r="FV427" s="28"/>
      <c r="FW427" s="28"/>
      <c r="FX427" s="28"/>
      <c r="FY427" s="28"/>
      <c r="FZ427" s="28"/>
      <c r="GA427" s="28"/>
      <c r="GB427" s="28"/>
      <c r="GC427" s="28"/>
      <c r="GD427" s="28"/>
      <c r="GE427" s="28"/>
    </row>
    <row r="428" spans="1:187" x14ac:dyDescent="0.8">
      <c r="A428" s="32"/>
      <c r="B428" s="28"/>
      <c r="C428" s="28"/>
      <c r="D428" s="28"/>
      <c r="E428" s="31"/>
      <c r="F428" s="30"/>
      <c r="G428" s="30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  <c r="FS428" s="28"/>
      <c r="FT428" s="28"/>
      <c r="FU428" s="28"/>
      <c r="FV428" s="28"/>
      <c r="FW428" s="28"/>
      <c r="FX428" s="28"/>
      <c r="FY428" s="28"/>
      <c r="FZ428" s="28"/>
      <c r="GA428" s="28"/>
      <c r="GB428" s="28"/>
      <c r="GC428" s="28"/>
      <c r="GD428" s="28"/>
      <c r="GE428" s="28"/>
    </row>
    <row r="429" spans="1:187" x14ac:dyDescent="0.8">
      <c r="A429" s="32"/>
      <c r="B429" s="28"/>
      <c r="C429" s="28"/>
      <c r="D429" s="28"/>
      <c r="E429" s="31"/>
      <c r="F429" s="30"/>
      <c r="G429" s="30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  <c r="FS429" s="28"/>
      <c r="FT429" s="28"/>
      <c r="FU429" s="28"/>
      <c r="FV429" s="28"/>
      <c r="FW429" s="28"/>
      <c r="FX429" s="28"/>
      <c r="FY429" s="28"/>
      <c r="FZ429" s="28"/>
      <c r="GA429" s="28"/>
      <c r="GB429" s="28"/>
      <c r="GC429" s="28"/>
      <c r="GD429" s="28"/>
      <c r="GE429" s="28"/>
    </row>
    <row r="430" spans="1:187" x14ac:dyDescent="0.8">
      <c r="A430" s="32"/>
      <c r="B430" s="28"/>
      <c r="C430" s="28"/>
      <c r="D430" s="28"/>
      <c r="E430" s="31"/>
      <c r="F430" s="30"/>
      <c r="G430" s="30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  <c r="FS430" s="28"/>
      <c r="FT430" s="28"/>
      <c r="FU430" s="28"/>
      <c r="FV430" s="28"/>
      <c r="FW430" s="28"/>
      <c r="FX430" s="28"/>
      <c r="FY430" s="28"/>
      <c r="FZ430" s="28"/>
      <c r="GA430" s="28"/>
      <c r="GB430" s="28"/>
      <c r="GC430" s="28"/>
      <c r="GD430" s="28"/>
      <c r="GE430" s="28"/>
    </row>
    <row r="431" spans="1:187" x14ac:dyDescent="0.8">
      <c r="A431" s="32"/>
      <c r="B431" s="28"/>
      <c r="C431" s="28"/>
      <c r="D431" s="28"/>
      <c r="E431" s="31"/>
      <c r="F431" s="30"/>
      <c r="G431" s="30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  <c r="FS431" s="28"/>
      <c r="FT431" s="28"/>
      <c r="FU431" s="28"/>
      <c r="FV431" s="28"/>
      <c r="FW431" s="28"/>
      <c r="FX431" s="28"/>
      <c r="FY431" s="28"/>
      <c r="FZ431" s="28"/>
      <c r="GA431" s="28"/>
      <c r="GB431" s="28"/>
      <c r="GC431" s="28"/>
      <c r="GD431" s="28"/>
      <c r="GE431" s="28"/>
    </row>
    <row r="432" spans="1:187" x14ac:dyDescent="0.8">
      <c r="A432" s="32"/>
      <c r="B432" s="28"/>
      <c r="C432" s="28"/>
      <c r="D432" s="28"/>
      <c r="E432" s="31"/>
      <c r="F432" s="30"/>
      <c r="G432" s="30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  <c r="FS432" s="28"/>
      <c r="FT432" s="28"/>
      <c r="FU432" s="28"/>
      <c r="FV432" s="28"/>
      <c r="FW432" s="28"/>
      <c r="FX432" s="28"/>
      <c r="FY432" s="28"/>
      <c r="FZ432" s="28"/>
      <c r="GA432" s="28"/>
      <c r="GB432" s="28"/>
      <c r="GC432" s="28"/>
      <c r="GD432" s="28"/>
      <c r="GE432" s="28"/>
    </row>
    <row r="433" spans="1:187" x14ac:dyDescent="0.8">
      <c r="A433" s="32"/>
      <c r="B433" s="28"/>
      <c r="C433" s="28"/>
      <c r="D433" s="28"/>
      <c r="E433" s="31"/>
      <c r="F433" s="30"/>
      <c r="G433" s="30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  <c r="FS433" s="28"/>
      <c r="FT433" s="28"/>
      <c r="FU433" s="28"/>
      <c r="FV433" s="28"/>
      <c r="FW433" s="28"/>
      <c r="FX433" s="28"/>
      <c r="FY433" s="28"/>
      <c r="FZ433" s="28"/>
      <c r="GA433" s="28"/>
      <c r="GB433" s="28"/>
      <c r="GC433" s="28"/>
      <c r="GD433" s="28"/>
      <c r="GE433" s="28"/>
    </row>
    <row r="434" spans="1:187" x14ac:dyDescent="0.8">
      <c r="A434" s="32"/>
      <c r="B434" s="28"/>
      <c r="C434" s="28"/>
      <c r="D434" s="28"/>
      <c r="E434" s="31"/>
      <c r="F434" s="30"/>
      <c r="G434" s="30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  <c r="FS434" s="28"/>
      <c r="FT434" s="28"/>
      <c r="FU434" s="28"/>
      <c r="FV434" s="28"/>
      <c r="FW434" s="28"/>
      <c r="FX434" s="28"/>
      <c r="FY434" s="28"/>
      <c r="FZ434" s="28"/>
      <c r="GA434" s="28"/>
      <c r="GB434" s="28"/>
      <c r="GC434" s="28"/>
      <c r="GD434" s="28"/>
      <c r="GE434" s="28"/>
    </row>
    <row r="435" spans="1:187" x14ac:dyDescent="0.8">
      <c r="A435" s="32"/>
      <c r="B435" s="28"/>
      <c r="C435" s="28"/>
      <c r="D435" s="28"/>
      <c r="E435" s="31"/>
      <c r="F435" s="30"/>
      <c r="G435" s="30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  <c r="FS435" s="28"/>
      <c r="FT435" s="28"/>
      <c r="FU435" s="28"/>
      <c r="FV435" s="28"/>
      <c r="FW435" s="28"/>
      <c r="FX435" s="28"/>
      <c r="FY435" s="28"/>
      <c r="FZ435" s="28"/>
      <c r="GA435" s="28"/>
      <c r="GB435" s="28"/>
      <c r="GC435" s="28"/>
      <c r="GD435" s="28"/>
      <c r="GE435" s="28"/>
    </row>
    <row r="436" spans="1:187" x14ac:dyDescent="0.8">
      <c r="A436" s="32"/>
      <c r="B436" s="28"/>
      <c r="C436" s="28"/>
      <c r="D436" s="28"/>
      <c r="E436" s="31"/>
      <c r="F436" s="30"/>
      <c r="G436" s="30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  <c r="FS436" s="28"/>
      <c r="FT436" s="28"/>
      <c r="FU436" s="28"/>
      <c r="FV436" s="28"/>
      <c r="FW436" s="28"/>
      <c r="FX436" s="28"/>
      <c r="FY436" s="28"/>
      <c r="FZ436" s="28"/>
      <c r="GA436" s="28"/>
      <c r="GB436" s="28"/>
      <c r="GC436" s="28"/>
      <c r="GD436" s="28"/>
      <c r="GE436" s="28"/>
    </row>
    <row r="437" spans="1:187" x14ac:dyDescent="0.8">
      <c r="A437" s="32"/>
      <c r="B437" s="28"/>
      <c r="C437" s="28"/>
      <c r="D437" s="28"/>
      <c r="E437" s="31"/>
      <c r="F437" s="30"/>
      <c r="G437" s="30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  <c r="FS437" s="28"/>
      <c r="FT437" s="28"/>
      <c r="FU437" s="28"/>
      <c r="FV437" s="28"/>
      <c r="FW437" s="28"/>
      <c r="FX437" s="28"/>
      <c r="FY437" s="28"/>
      <c r="FZ437" s="28"/>
      <c r="GA437" s="28"/>
      <c r="GB437" s="28"/>
      <c r="GC437" s="28"/>
      <c r="GD437" s="28"/>
      <c r="GE437" s="28"/>
    </row>
    <row r="438" spans="1:187" x14ac:dyDescent="0.8">
      <c r="A438" s="32"/>
      <c r="B438" s="28"/>
      <c r="C438" s="28"/>
      <c r="D438" s="28"/>
      <c r="E438" s="31"/>
      <c r="F438" s="30"/>
      <c r="G438" s="30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  <c r="FS438" s="28"/>
      <c r="FT438" s="28"/>
      <c r="FU438" s="28"/>
      <c r="FV438" s="28"/>
      <c r="FW438" s="28"/>
      <c r="FX438" s="28"/>
      <c r="FY438" s="28"/>
      <c r="FZ438" s="28"/>
      <c r="GA438" s="28"/>
      <c r="GB438" s="28"/>
      <c r="GC438" s="28"/>
      <c r="GD438" s="28"/>
      <c r="GE438" s="28"/>
    </row>
    <row r="439" spans="1:187" x14ac:dyDescent="0.8">
      <c r="A439" s="32"/>
      <c r="B439" s="28"/>
      <c r="C439" s="28"/>
      <c r="D439" s="28"/>
      <c r="E439" s="31"/>
      <c r="F439" s="30"/>
      <c r="G439" s="30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  <c r="FS439" s="28"/>
      <c r="FT439" s="28"/>
      <c r="FU439" s="28"/>
      <c r="FV439" s="28"/>
      <c r="FW439" s="28"/>
      <c r="FX439" s="28"/>
      <c r="FY439" s="28"/>
      <c r="FZ439" s="28"/>
      <c r="GA439" s="28"/>
      <c r="GB439" s="28"/>
      <c r="GC439" s="28"/>
      <c r="GD439" s="28"/>
      <c r="GE439" s="28"/>
    </row>
    <row r="440" spans="1:187" x14ac:dyDescent="0.8">
      <c r="A440" s="32"/>
      <c r="B440" s="28"/>
      <c r="C440" s="28"/>
      <c r="D440" s="28"/>
      <c r="E440" s="31"/>
      <c r="F440" s="30"/>
      <c r="G440" s="30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  <c r="FS440" s="28"/>
      <c r="FT440" s="28"/>
      <c r="FU440" s="28"/>
      <c r="FV440" s="28"/>
      <c r="FW440" s="28"/>
      <c r="FX440" s="28"/>
      <c r="FY440" s="28"/>
      <c r="FZ440" s="28"/>
      <c r="GA440" s="28"/>
      <c r="GB440" s="28"/>
      <c r="GC440" s="28"/>
      <c r="GD440" s="28"/>
      <c r="GE440" s="28"/>
    </row>
    <row r="441" spans="1:187" x14ac:dyDescent="0.8">
      <c r="A441" s="32"/>
      <c r="B441" s="28"/>
      <c r="C441" s="28"/>
      <c r="D441" s="28"/>
      <c r="E441" s="31"/>
      <c r="F441" s="30"/>
      <c r="G441" s="30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  <c r="FS441" s="28"/>
      <c r="FT441" s="28"/>
      <c r="FU441" s="28"/>
      <c r="FV441" s="28"/>
      <c r="FW441" s="28"/>
      <c r="FX441" s="28"/>
      <c r="FY441" s="28"/>
      <c r="FZ441" s="28"/>
      <c r="GA441" s="28"/>
      <c r="GB441" s="28"/>
      <c r="GC441" s="28"/>
      <c r="GD441" s="28"/>
      <c r="GE441" s="28"/>
    </row>
    <row r="442" spans="1:187" x14ac:dyDescent="0.8">
      <c r="A442" s="32"/>
      <c r="B442" s="28"/>
      <c r="C442" s="28"/>
      <c r="D442" s="28"/>
      <c r="E442" s="31"/>
      <c r="F442" s="30"/>
      <c r="G442" s="30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  <c r="FS442" s="28"/>
      <c r="FT442" s="28"/>
      <c r="FU442" s="28"/>
      <c r="FV442" s="28"/>
      <c r="FW442" s="28"/>
      <c r="FX442" s="28"/>
      <c r="FY442" s="28"/>
      <c r="FZ442" s="28"/>
      <c r="GA442" s="28"/>
      <c r="GB442" s="28"/>
      <c r="GC442" s="28"/>
      <c r="GD442" s="28"/>
      <c r="GE442" s="28"/>
    </row>
    <row r="443" spans="1:187" x14ac:dyDescent="0.8">
      <c r="A443" s="32"/>
      <c r="B443" s="28"/>
      <c r="C443" s="28"/>
      <c r="D443" s="28"/>
      <c r="E443" s="31"/>
      <c r="F443" s="30"/>
      <c r="G443" s="30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  <c r="FS443" s="28"/>
      <c r="FT443" s="28"/>
      <c r="FU443" s="28"/>
      <c r="FV443" s="28"/>
      <c r="FW443" s="28"/>
      <c r="FX443" s="28"/>
      <c r="FY443" s="28"/>
      <c r="FZ443" s="28"/>
      <c r="GA443" s="28"/>
      <c r="GB443" s="28"/>
      <c r="GC443" s="28"/>
      <c r="GD443" s="28"/>
      <c r="GE443" s="28"/>
    </row>
    <row r="444" spans="1:187" x14ac:dyDescent="0.8">
      <c r="A444" s="32"/>
      <c r="B444" s="28"/>
      <c r="C444" s="28"/>
      <c r="D444" s="28"/>
      <c r="E444" s="31"/>
      <c r="F444" s="30"/>
      <c r="G444" s="30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  <c r="FS444" s="28"/>
      <c r="FT444" s="28"/>
      <c r="FU444" s="28"/>
      <c r="FV444" s="28"/>
      <c r="FW444" s="28"/>
      <c r="FX444" s="28"/>
      <c r="FY444" s="28"/>
      <c r="FZ444" s="28"/>
      <c r="GA444" s="28"/>
      <c r="GB444" s="28"/>
      <c r="GC444" s="28"/>
      <c r="GD444" s="28"/>
      <c r="GE444" s="28"/>
    </row>
    <row r="445" spans="1:187" x14ac:dyDescent="0.8">
      <c r="A445" s="32"/>
      <c r="B445" s="28"/>
      <c r="C445" s="28"/>
      <c r="D445" s="28"/>
      <c r="E445" s="31"/>
      <c r="F445" s="30"/>
      <c r="G445" s="30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  <c r="FS445" s="28"/>
      <c r="FT445" s="28"/>
      <c r="FU445" s="28"/>
      <c r="FV445" s="28"/>
      <c r="FW445" s="28"/>
      <c r="FX445" s="28"/>
      <c r="FY445" s="28"/>
      <c r="FZ445" s="28"/>
      <c r="GA445" s="28"/>
      <c r="GB445" s="28"/>
      <c r="GC445" s="28"/>
      <c r="GD445" s="28"/>
      <c r="GE445" s="28"/>
    </row>
    <row r="446" spans="1:187" x14ac:dyDescent="0.8">
      <c r="A446" s="32"/>
      <c r="B446" s="28"/>
      <c r="C446" s="28"/>
      <c r="D446" s="28"/>
      <c r="E446" s="31"/>
      <c r="F446" s="30"/>
      <c r="G446" s="30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  <c r="FS446" s="28"/>
      <c r="FT446" s="28"/>
      <c r="FU446" s="28"/>
      <c r="FV446" s="28"/>
      <c r="FW446" s="28"/>
      <c r="FX446" s="28"/>
      <c r="FY446" s="28"/>
      <c r="FZ446" s="28"/>
      <c r="GA446" s="28"/>
      <c r="GB446" s="28"/>
      <c r="GC446" s="28"/>
      <c r="GD446" s="28"/>
      <c r="GE446" s="28"/>
    </row>
    <row r="447" spans="1:187" x14ac:dyDescent="0.8">
      <c r="A447" s="32"/>
      <c r="B447" s="28"/>
      <c r="C447" s="28"/>
      <c r="D447" s="28"/>
      <c r="E447" s="31"/>
      <c r="F447" s="30"/>
      <c r="G447" s="30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  <c r="FS447" s="28"/>
      <c r="FT447" s="28"/>
      <c r="FU447" s="28"/>
      <c r="FV447" s="28"/>
      <c r="FW447" s="28"/>
      <c r="FX447" s="28"/>
      <c r="FY447" s="28"/>
      <c r="FZ447" s="28"/>
      <c r="GA447" s="28"/>
      <c r="GB447" s="28"/>
      <c r="GC447" s="28"/>
      <c r="GD447" s="28"/>
      <c r="GE447" s="28"/>
    </row>
    <row r="448" spans="1:187" x14ac:dyDescent="0.8">
      <c r="A448" s="32"/>
      <c r="B448" s="28"/>
      <c r="C448" s="28"/>
      <c r="D448" s="28"/>
      <c r="E448" s="31"/>
      <c r="F448" s="30"/>
      <c r="G448" s="30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  <c r="FS448" s="28"/>
      <c r="FT448" s="28"/>
      <c r="FU448" s="28"/>
      <c r="FV448" s="28"/>
      <c r="FW448" s="28"/>
      <c r="FX448" s="28"/>
      <c r="FY448" s="28"/>
      <c r="FZ448" s="28"/>
      <c r="GA448" s="28"/>
      <c r="GB448" s="28"/>
      <c r="GC448" s="28"/>
      <c r="GD448" s="28"/>
      <c r="GE448" s="28"/>
    </row>
    <row r="449" spans="1:187" x14ac:dyDescent="0.8">
      <c r="A449" s="32"/>
      <c r="B449" s="28"/>
      <c r="C449" s="28"/>
      <c r="D449" s="28"/>
      <c r="E449" s="31"/>
      <c r="F449" s="30"/>
      <c r="G449" s="30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  <c r="FS449" s="28"/>
      <c r="FT449" s="28"/>
      <c r="FU449" s="28"/>
      <c r="FV449" s="28"/>
      <c r="FW449" s="28"/>
      <c r="FX449" s="28"/>
      <c r="FY449" s="28"/>
      <c r="FZ449" s="28"/>
      <c r="GA449" s="28"/>
      <c r="GB449" s="28"/>
      <c r="GC449" s="28"/>
      <c r="GD449" s="28"/>
      <c r="GE449" s="28"/>
    </row>
    <row r="450" spans="1:187" x14ac:dyDescent="0.8">
      <c r="A450" s="32"/>
      <c r="B450" s="28"/>
      <c r="C450" s="28"/>
      <c r="D450" s="28"/>
      <c r="E450" s="31"/>
      <c r="F450" s="30"/>
      <c r="G450" s="30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  <c r="FS450" s="28"/>
      <c r="FT450" s="28"/>
      <c r="FU450" s="28"/>
      <c r="FV450" s="28"/>
      <c r="FW450" s="28"/>
      <c r="FX450" s="28"/>
      <c r="FY450" s="28"/>
      <c r="FZ450" s="28"/>
      <c r="GA450" s="28"/>
      <c r="GB450" s="28"/>
      <c r="GC450" s="28"/>
      <c r="GD450" s="28"/>
      <c r="GE450" s="28"/>
    </row>
    <row r="451" spans="1:187" x14ac:dyDescent="0.8">
      <c r="A451" s="32"/>
      <c r="B451" s="28"/>
      <c r="C451" s="28"/>
      <c r="D451" s="28"/>
      <c r="E451" s="31"/>
      <c r="F451" s="30"/>
      <c r="G451" s="30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  <c r="FS451" s="28"/>
      <c r="FT451" s="28"/>
      <c r="FU451" s="28"/>
      <c r="FV451" s="28"/>
      <c r="FW451" s="28"/>
      <c r="FX451" s="28"/>
      <c r="FY451" s="28"/>
      <c r="FZ451" s="28"/>
      <c r="GA451" s="28"/>
      <c r="GB451" s="28"/>
      <c r="GC451" s="28"/>
      <c r="GD451" s="28"/>
      <c r="GE451" s="28"/>
    </row>
    <row r="452" spans="1:187" x14ac:dyDescent="0.8">
      <c r="A452" s="32"/>
      <c r="B452" s="28"/>
      <c r="C452" s="28"/>
      <c r="D452" s="28"/>
      <c r="E452" s="31"/>
      <c r="F452" s="30"/>
      <c r="G452" s="30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  <c r="FS452" s="28"/>
      <c r="FT452" s="28"/>
      <c r="FU452" s="28"/>
      <c r="FV452" s="28"/>
      <c r="FW452" s="28"/>
      <c r="FX452" s="28"/>
      <c r="FY452" s="28"/>
      <c r="FZ452" s="28"/>
      <c r="GA452" s="28"/>
      <c r="GB452" s="28"/>
      <c r="GC452" s="28"/>
      <c r="GD452" s="28"/>
      <c r="GE452" s="28"/>
    </row>
    <row r="453" spans="1:187" x14ac:dyDescent="0.8">
      <c r="A453" s="32"/>
      <c r="B453" s="28"/>
      <c r="C453" s="28"/>
      <c r="D453" s="28"/>
      <c r="E453" s="31"/>
      <c r="F453" s="30"/>
      <c r="G453" s="30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  <c r="FS453" s="28"/>
      <c r="FT453" s="28"/>
      <c r="FU453" s="28"/>
      <c r="FV453" s="28"/>
      <c r="FW453" s="28"/>
      <c r="FX453" s="28"/>
      <c r="FY453" s="28"/>
      <c r="FZ453" s="28"/>
      <c r="GA453" s="28"/>
      <c r="GB453" s="28"/>
      <c r="GC453" s="28"/>
      <c r="GD453" s="28"/>
      <c r="GE453" s="28"/>
    </row>
    <row r="454" spans="1:187" x14ac:dyDescent="0.8">
      <c r="A454" s="32"/>
      <c r="B454" s="28"/>
      <c r="C454" s="28"/>
      <c r="D454" s="28"/>
      <c r="E454" s="31"/>
      <c r="F454" s="30"/>
      <c r="G454" s="30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  <c r="FS454" s="28"/>
      <c r="FT454" s="28"/>
      <c r="FU454" s="28"/>
      <c r="FV454" s="28"/>
      <c r="FW454" s="28"/>
      <c r="FX454" s="28"/>
      <c r="FY454" s="28"/>
      <c r="FZ454" s="28"/>
      <c r="GA454" s="28"/>
      <c r="GB454" s="28"/>
      <c r="GC454" s="28"/>
      <c r="GD454" s="28"/>
      <c r="GE454" s="28"/>
    </row>
    <row r="455" spans="1:187" x14ac:dyDescent="0.8">
      <c r="A455" s="32"/>
      <c r="B455" s="28"/>
      <c r="C455" s="28"/>
      <c r="D455" s="28"/>
      <c r="E455" s="31"/>
      <c r="F455" s="30"/>
      <c r="G455" s="30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  <c r="FS455" s="28"/>
      <c r="FT455" s="28"/>
      <c r="FU455" s="28"/>
      <c r="FV455" s="28"/>
      <c r="FW455" s="28"/>
      <c r="FX455" s="28"/>
      <c r="FY455" s="28"/>
      <c r="FZ455" s="28"/>
      <c r="GA455" s="28"/>
      <c r="GB455" s="28"/>
      <c r="GC455" s="28"/>
      <c r="GD455" s="28"/>
      <c r="GE455" s="28"/>
    </row>
    <row r="456" spans="1:187" x14ac:dyDescent="0.8">
      <c r="A456" s="32"/>
      <c r="B456" s="28"/>
      <c r="C456" s="28"/>
      <c r="D456" s="28"/>
      <c r="E456" s="31"/>
      <c r="F456" s="30"/>
      <c r="G456" s="30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  <c r="FS456" s="28"/>
      <c r="FT456" s="28"/>
      <c r="FU456" s="28"/>
      <c r="FV456" s="28"/>
      <c r="FW456" s="28"/>
      <c r="FX456" s="28"/>
      <c r="FY456" s="28"/>
      <c r="FZ456" s="28"/>
      <c r="GA456" s="28"/>
      <c r="GB456" s="28"/>
      <c r="GC456" s="28"/>
      <c r="GD456" s="28"/>
      <c r="GE456" s="28"/>
    </row>
    <row r="457" spans="1:187" x14ac:dyDescent="0.8">
      <c r="A457" s="32"/>
      <c r="B457" s="28"/>
      <c r="C457" s="28"/>
      <c r="D457" s="28"/>
      <c r="E457" s="31"/>
      <c r="F457" s="30"/>
      <c r="G457" s="30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  <c r="FS457" s="28"/>
      <c r="FT457" s="28"/>
      <c r="FU457" s="28"/>
      <c r="FV457" s="28"/>
      <c r="FW457" s="28"/>
      <c r="FX457" s="28"/>
      <c r="FY457" s="28"/>
      <c r="FZ457" s="28"/>
      <c r="GA457" s="28"/>
      <c r="GB457" s="28"/>
      <c r="GC457" s="28"/>
      <c r="GD457" s="28"/>
      <c r="GE457" s="28"/>
    </row>
    <row r="458" spans="1:187" x14ac:dyDescent="0.8">
      <c r="A458" s="32"/>
      <c r="B458" s="28"/>
      <c r="C458" s="28"/>
      <c r="D458" s="28"/>
      <c r="E458" s="31"/>
      <c r="F458" s="30"/>
      <c r="G458" s="30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  <c r="FS458" s="28"/>
      <c r="FT458" s="28"/>
      <c r="FU458" s="28"/>
      <c r="FV458" s="28"/>
      <c r="FW458" s="28"/>
      <c r="FX458" s="28"/>
      <c r="FY458" s="28"/>
      <c r="FZ458" s="28"/>
      <c r="GA458" s="28"/>
      <c r="GB458" s="28"/>
      <c r="GC458" s="28"/>
      <c r="GD458" s="28"/>
      <c r="GE458" s="28"/>
    </row>
    <row r="459" spans="1:187" x14ac:dyDescent="0.8">
      <c r="A459" s="32"/>
      <c r="B459" s="28"/>
      <c r="C459" s="28"/>
      <c r="D459" s="28"/>
      <c r="E459" s="31"/>
      <c r="F459" s="30"/>
      <c r="G459" s="30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  <c r="FS459" s="28"/>
      <c r="FT459" s="28"/>
      <c r="FU459" s="28"/>
      <c r="FV459" s="28"/>
      <c r="FW459" s="28"/>
      <c r="FX459" s="28"/>
      <c r="FY459" s="28"/>
      <c r="FZ459" s="28"/>
      <c r="GA459" s="28"/>
      <c r="GB459" s="28"/>
      <c r="GC459" s="28"/>
      <c r="GD459" s="28"/>
      <c r="GE459" s="28"/>
    </row>
    <row r="460" spans="1:187" x14ac:dyDescent="0.8">
      <c r="A460" s="32"/>
      <c r="B460" s="28"/>
      <c r="C460" s="28"/>
      <c r="D460" s="28"/>
      <c r="E460" s="31"/>
      <c r="F460" s="30"/>
      <c r="G460" s="30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  <c r="FS460" s="28"/>
      <c r="FT460" s="28"/>
      <c r="FU460" s="28"/>
      <c r="FV460" s="28"/>
      <c r="FW460" s="28"/>
      <c r="FX460" s="28"/>
      <c r="FY460" s="28"/>
      <c r="FZ460" s="28"/>
      <c r="GA460" s="28"/>
      <c r="GB460" s="28"/>
      <c r="GC460" s="28"/>
      <c r="GD460" s="28"/>
      <c r="GE460" s="28"/>
    </row>
    <row r="461" spans="1:187" x14ac:dyDescent="0.8">
      <c r="A461" s="32"/>
      <c r="B461" s="28"/>
      <c r="C461" s="28"/>
      <c r="D461" s="28"/>
      <c r="E461" s="31"/>
      <c r="F461" s="30"/>
      <c r="G461" s="30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  <c r="FS461" s="28"/>
      <c r="FT461" s="28"/>
      <c r="FU461" s="28"/>
      <c r="FV461" s="28"/>
      <c r="FW461" s="28"/>
      <c r="FX461" s="28"/>
      <c r="FY461" s="28"/>
      <c r="FZ461" s="28"/>
      <c r="GA461" s="28"/>
      <c r="GB461" s="28"/>
      <c r="GC461" s="28"/>
      <c r="GD461" s="28"/>
      <c r="GE461" s="28"/>
    </row>
    <row r="462" spans="1:187" x14ac:dyDescent="0.8">
      <c r="A462" s="32"/>
      <c r="B462" s="28"/>
      <c r="C462" s="28"/>
      <c r="D462" s="28"/>
      <c r="E462" s="31"/>
      <c r="F462" s="30"/>
      <c r="G462" s="30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  <c r="FS462" s="28"/>
      <c r="FT462" s="28"/>
      <c r="FU462" s="28"/>
      <c r="FV462" s="28"/>
      <c r="FW462" s="28"/>
      <c r="FX462" s="28"/>
      <c r="FY462" s="28"/>
      <c r="FZ462" s="28"/>
      <c r="GA462" s="28"/>
      <c r="GB462" s="28"/>
      <c r="GC462" s="28"/>
      <c r="GD462" s="28"/>
      <c r="GE462" s="28"/>
    </row>
    <row r="463" spans="1:187" x14ac:dyDescent="0.8">
      <c r="A463" s="32"/>
      <c r="B463" s="28"/>
      <c r="C463" s="28"/>
      <c r="D463" s="28"/>
      <c r="E463" s="31"/>
      <c r="F463" s="30"/>
      <c r="G463" s="30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  <c r="FS463" s="28"/>
      <c r="FT463" s="28"/>
      <c r="FU463" s="28"/>
      <c r="FV463" s="28"/>
      <c r="FW463" s="28"/>
      <c r="FX463" s="28"/>
      <c r="FY463" s="28"/>
      <c r="FZ463" s="28"/>
      <c r="GA463" s="28"/>
      <c r="GB463" s="28"/>
      <c r="GC463" s="28"/>
      <c r="GD463" s="28"/>
      <c r="GE463" s="28"/>
    </row>
  </sheetData>
  <sheetProtection sort="0" autoFilter="0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C853-79FC-47CA-BD96-4E0F2CCED15E}">
  <dimension ref="A1:AAA463"/>
  <sheetViews>
    <sheetView showOutlineSymbols="0" topLeftCell="Q70" workbookViewId="0">
      <selection activeCell="W69" sqref="W69:AA90"/>
    </sheetView>
  </sheetViews>
  <sheetFormatPr defaultColWidth="9.15625" defaultRowHeight="16.8" x14ac:dyDescent="0.8"/>
  <cols>
    <col min="1" max="1" width="9.26171875" style="27" customWidth="1"/>
    <col min="2" max="2" width="9.15625" style="4"/>
    <col min="3" max="3" width="10.26171875" style="4" bestFit="1" customWidth="1"/>
    <col min="4" max="4" width="50.68359375" style="4" customWidth="1"/>
    <col min="5" max="5" width="23.41796875" style="26" customWidth="1"/>
    <col min="6" max="6" width="27.83984375" style="25" customWidth="1"/>
    <col min="7" max="7" width="18.15625" style="25" customWidth="1"/>
    <col min="8" max="9" width="22.26171875" style="24" customWidth="1"/>
    <col min="10" max="10" width="22.15625" style="24" customWidth="1"/>
    <col min="11" max="11" width="22" style="24" customWidth="1"/>
    <col min="12" max="12" width="17.578125" style="24" customWidth="1"/>
    <col min="13" max="14" width="21.578125" style="24" customWidth="1"/>
    <col min="15" max="15" width="21.41796875" style="24" customWidth="1"/>
    <col min="16" max="16" width="21.26171875" style="24" customWidth="1"/>
    <col min="17" max="17" width="16.83984375" style="24" customWidth="1"/>
    <col min="18" max="19" width="19.68359375" style="24" customWidth="1"/>
    <col min="20" max="20" width="19.578125" style="24" customWidth="1"/>
    <col min="21" max="21" width="19.41796875" style="24" customWidth="1"/>
    <col min="22" max="22" width="15" style="24" customWidth="1"/>
    <col min="23" max="24" width="19.41796875" style="24" customWidth="1"/>
    <col min="25" max="25" width="19.26171875" style="24" customWidth="1"/>
    <col min="26" max="26" width="19.15625" style="24" customWidth="1"/>
    <col min="27" max="27" width="14.68359375" style="24" customWidth="1"/>
    <col min="28" max="29" width="22.83984375" style="24" customWidth="1"/>
    <col min="30" max="30" width="22.68359375" style="24" customWidth="1"/>
    <col min="31" max="31" width="22.578125" style="24" customWidth="1"/>
    <col min="32" max="32" width="18.15625" style="24" customWidth="1"/>
    <col min="33" max="34" width="22.83984375" style="24" customWidth="1"/>
    <col min="35" max="35" width="22.68359375" style="24" customWidth="1"/>
    <col min="36" max="36" width="22.578125" style="24" customWidth="1"/>
    <col min="37" max="37" width="18.15625" style="24" customWidth="1"/>
    <col min="38" max="39" width="22.68359375" style="24" customWidth="1"/>
    <col min="40" max="40" width="22.578125" style="24" customWidth="1"/>
    <col min="41" max="41" width="22.41796875" style="24" customWidth="1"/>
    <col min="42" max="42" width="18" style="24" customWidth="1"/>
    <col min="43" max="44" width="21" style="24" customWidth="1"/>
    <col min="45" max="45" width="20.83984375" style="24" customWidth="1"/>
    <col min="46" max="46" width="20.68359375" style="24" customWidth="1"/>
    <col min="47" max="47" width="16.26171875" style="24" customWidth="1"/>
    <col min="48" max="49" width="24.26171875" style="24" customWidth="1"/>
    <col min="50" max="50" width="24.15625" style="24" customWidth="1"/>
    <col min="51" max="51" width="24" style="24" customWidth="1"/>
    <col min="52" max="52" width="19.578125" style="24" customWidth="1"/>
    <col min="53" max="54" width="22.41796875" style="24" customWidth="1"/>
    <col min="55" max="55" width="22.26171875" style="24" customWidth="1"/>
    <col min="56" max="56" width="22.15625" style="24" customWidth="1"/>
    <col min="57" max="57" width="17.68359375" style="24" customWidth="1"/>
    <col min="58" max="175" width="9.578125" style="4" bestFit="1" customWidth="1"/>
    <col min="176" max="176" width="10.26171875" style="4" bestFit="1" customWidth="1"/>
    <col min="177" max="179" width="9.578125" style="4" bestFit="1" customWidth="1"/>
    <col min="180" max="180" width="10.26171875" style="4" bestFit="1" customWidth="1"/>
    <col min="181" max="181" width="9.578125" style="4" bestFit="1" customWidth="1"/>
    <col min="182" max="182" width="10.26171875" style="4" bestFit="1" customWidth="1"/>
    <col min="183" max="192" width="9.578125" style="4" bestFit="1" customWidth="1"/>
    <col min="193" max="193" width="9.26171875" style="4" bestFit="1" customWidth="1"/>
    <col min="194" max="194" width="9.578125" style="4" bestFit="1" customWidth="1"/>
    <col min="195" max="195" width="9.26171875" style="4" bestFit="1" customWidth="1"/>
    <col min="196" max="196" width="9.578125" style="4" bestFit="1" customWidth="1"/>
    <col min="197" max="197" width="9.26171875" style="4" bestFit="1" customWidth="1"/>
    <col min="198" max="202" width="9.578125" style="4" bestFit="1" customWidth="1"/>
    <col min="203" max="203" width="9.26171875" style="4" bestFit="1" customWidth="1"/>
    <col min="204" max="208" width="9.578125" style="4" bestFit="1" customWidth="1"/>
    <col min="209" max="209" width="9.26171875" style="4" bestFit="1" customWidth="1"/>
    <col min="210" max="210" width="9.578125" style="4" bestFit="1" customWidth="1"/>
    <col min="211" max="211" width="9.26171875" style="4" bestFit="1" customWidth="1"/>
    <col min="212" max="212" width="9.578125" style="4" bestFit="1" customWidth="1"/>
    <col min="213" max="213" width="9.26171875" style="4" bestFit="1" customWidth="1"/>
    <col min="214" max="214" width="9.578125" style="4" bestFit="1" customWidth="1"/>
    <col min="215" max="215" width="9.26171875" style="4" bestFit="1" customWidth="1"/>
    <col min="216" max="216" width="9.578125" style="4" bestFit="1" customWidth="1"/>
    <col min="217" max="217" width="9.26171875" style="4" bestFit="1" customWidth="1"/>
    <col min="218" max="218" width="9.578125" style="4" bestFit="1" customWidth="1"/>
    <col min="219" max="219" width="9.26171875" style="4" bestFit="1" customWidth="1"/>
    <col min="220" max="220" width="9.578125" style="4" bestFit="1" customWidth="1"/>
    <col min="221" max="221" width="9.26171875" style="4" bestFit="1" customWidth="1"/>
    <col min="222" max="222" width="9.578125" style="4" bestFit="1" customWidth="1"/>
    <col min="223" max="223" width="9.26171875" style="4" bestFit="1" customWidth="1"/>
    <col min="224" max="230" width="9.578125" style="4" bestFit="1" customWidth="1"/>
    <col min="231" max="231" width="9.68359375" style="4" bestFit="1" customWidth="1"/>
    <col min="232" max="234" width="9.578125" style="4" bestFit="1" customWidth="1"/>
    <col min="235" max="235" width="9.68359375" style="4" bestFit="1" customWidth="1"/>
    <col min="236" max="236" width="9.578125" style="4" bestFit="1" customWidth="1"/>
    <col min="237" max="237" width="9.68359375" style="4" bestFit="1" customWidth="1"/>
    <col min="238" max="238" width="9.578125" style="4" bestFit="1" customWidth="1"/>
    <col min="239" max="239" width="9.26171875" style="4" bestFit="1" customWidth="1"/>
    <col min="240" max="240" width="9.578125" style="4" bestFit="1" customWidth="1"/>
    <col min="241" max="241" width="9.26171875" style="4" bestFit="1" customWidth="1"/>
    <col min="242" max="285" width="9.578125" style="4" bestFit="1" customWidth="1"/>
    <col min="286" max="286" width="10.26171875" style="4" bestFit="1" customWidth="1"/>
    <col min="287" max="289" width="9.578125" style="4" bestFit="1" customWidth="1"/>
    <col min="290" max="290" width="10.26171875" style="4" bestFit="1" customWidth="1"/>
    <col min="291" max="291" width="9.578125" style="4" bestFit="1" customWidth="1"/>
    <col min="292" max="292" width="10.26171875" style="4" bestFit="1" customWidth="1"/>
    <col min="293" max="340" width="9.578125" style="4" bestFit="1" customWidth="1"/>
    <col min="341" max="341" width="10.26171875" style="4" bestFit="1" customWidth="1"/>
    <col min="342" max="344" width="9.578125" style="4" bestFit="1" customWidth="1"/>
    <col min="345" max="345" width="10.26171875" style="4" bestFit="1" customWidth="1"/>
    <col min="346" max="346" width="9.578125" style="4" bestFit="1" customWidth="1"/>
    <col min="347" max="347" width="10.26171875" style="4" bestFit="1" customWidth="1"/>
    <col min="348" max="381" width="9.578125" style="4" bestFit="1" customWidth="1"/>
    <col min="382" max="382" width="9.26171875" style="4" bestFit="1" customWidth="1"/>
    <col min="383" max="395" width="9.578125" style="4" bestFit="1" customWidth="1"/>
    <col min="396" max="396" width="10.26171875" style="4" bestFit="1" customWidth="1"/>
    <col min="397" max="399" width="9.578125" style="4" bestFit="1" customWidth="1"/>
    <col min="400" max="400" width="10.26171875" style="4" bestFit="1" customWidth="1"/>
    <col min="401" max="401" width="9.578125" style="4" bestFit="1" customWidth="1"/>
    <col min="402" max="402" width="10.26171875" style="4" bestFit="1" customWidth="1"/>
    <col min="403" max="412" width="9.578125" style="4" bestFit="1" customWidth="1"/>
    <col min="413" max="413" width="9.26171875" style="4" bestFit="1" customWidth="1"/>
    <col min="414" max="414" width="9.578125" style="4" bestFit="1" customWidth="1"/>
    <col min="415" max="415" width="9.26171875" style="4" bestFit="1" customWidth="1"/>
    <col min="416" max="416" width="9.578125" style="4" bestFit="1" customWidth="1"/>
    <col min="417" max="417" width="9.26171875" style="4" bestFit="1" customWidth="1"/>
    <col min="418" max="422" width="9.578125" style="4" bestFit="1" customWidth="1"/>
    <col min="423" max="423" width="9.26171875" style="4" bestFit="1" customWidth="1"/>
    <col min="424" max="428" width="9.578125" style="4" bestFit="1" customWidth="1"/>
    <col min="429" max="429" width="9.26171875" style="4" bestFit="1" customWidth="1"/>
    <col min="430" max="430" width="9.578125" style="4" bestFit="1" customWidth="1"/>
    <col min="431" max="431" width="9.26171875" style="4" bestFit="1" customWidth="1"/>
    <col min="432" max="432" width="9.578125" style="4" bestFit="1" customWidth="1"/>
    <col min="433" max="433" width="9.26171875" style="4" bestFit="1" customWidth="1"/>
    <col min="434" max="434" width="9.578125" style="4" bestFit="1" customWidth="1"/>
    <col min="435" max="435" width="9.26171875" style="4" bestFit="1" customWidth="1"/>
    <col min="436" max="436" width="9.578125" style="4" bestFit="1" customWidth="1"/>
    <col min="437" max="437" width="9.26171875" style="4" bestFit="1" customWidth="1"/>
    <col min="438" max="438" width="9.578125" style="4" bestFit="1" customWidth="1"/>
    <col min="439" max="439" width="9.26171875" style="4" bestFit="1" customWidth="1"/>
    <col min="440" max="440" width="9.578125" style="4" bestFit="1" customWidth="1"/>
    <col min="441" max="441" width="9.26171875" style="4" bestFit="1" customWidth="1"/>
    <col min="442" max="442" width="9.578125" style="4" bestFit="1" customWidth="1"/>
    <col min="443" max="443" width="9.26171875" style="4" bestFit="1" customWidth="1"/>
    <col min="444" max="450" width="9.578125" style="4" bestFit="1" customWidth="1"/>
    <col min="451" max="451" width="9.26171875" style="4" bestFit="1" customWidth="1"/>
    <col min="452" max="454" width="9.578125" style="4" bestFit="1" customWidth="1"/>
    <col min="455" max="455" width="9.26171875" style="4" bestFit="1" customWidth="1"/>
    <col min="456" max="456" width="9.578125" style="4" bestFit="1" customWidth="1"/>
    <col min="457" max="457" width="9.26171875" style="4" bestFit="1" customWidth="1"/>
    <col min="458" max="458" width="9.578125" style="4" bestFit="1" customWidth="1"/>
    <col min="459" max="459" width="9.26171875" style="4" bestFit="1" customWidth="1"/>
    <col min="460" max="460" width="9.578125" style="4" bestFit="1" customWidth="1"/>
    <col min="461" max="461" width="9.26171875" style="4" bestFit="1" customWidth="1"/>
    <col min="462" max="505" width="9.578125" style="4" bestFit="1" customWidth="1"/>
    <col min="506" max="506" width="10.26171875" style="4" bestFit="1" customWidth="1"/>
    <col min="507" max="509" width="9.578125" style="4" bestFit="1" customWidth="1"/>
    <col min="510" max="510" width="10.26171875" style="4" bestFit="1" customWidth="1"/>
    <col min="511" max="511" width="9.578125" style="4" bestFit="1" customWidth="1"/>
    <col min="512" max="512" width="10.26171875" style="4" bestFit="1" customWidth="1"/>
    <col min="513" max="560" width="9.578125" style="4" bestFit="1" customWidth="1"/>
    <col min="561" max="561" width="10.26171875" style="4" bestFit="1" customWidth="1"/>
    <col min="562" max="564" width="9.578125" style="4" bestFit="1" customWidth="1"/>
    <col min="565" max="565" width="10.26171875" style="4" bestFit="1" customWidth="1"/>
    <col min="566" max="566" width="9.578125" style="4" bestFit="1" customWidth="1"/>
    <col min="567" max="567" width="10.26171875" style="4" bestFit="1" customWidth="1"/>
    <col min="568" max="615" width="9.578125" style="4" bestFit="1" customWidth="1"/>
    <col min="616" max="616" width="10.26171875" style="4" bestFit="1" customWidth="1"/>
    <col min="617" max="619" width="9.578125" style="4" bestFit="1" customWidth="1"/>
    <col min="620" max="620" width="10.26171875" style="4" bestFit="1" customWidth="1"/>
    <col min="621" max="621" width="9.578125" style="4" bestFit="1" customWidth="1"/>
    <col min="622" max="622" width="10.26171875" style="4" bestFit="1" customWidth="1"/>
    <col min="623" max="662" width="9.578125" style="4" bestFit="1" customWidth="1"/>
    <col min="663" max="663" width="10.26171875" style="4" bestFit="1" customWidth="1"/>
    <col min="664" max="670" width="9.578125" style="4" bestFit="1" customWidth="1"/>
    <col min="671" max="671" width="10.26171875" style="4" bestFit="1" customWidth="1"/>
    <col min="672" max="674" width="9.578125" style="4" bestFit="1" customWidth="1"/>
    <col min="675" max="675" width="10.26171875" style="4" bestFit="1" customWidth="1"/>
    <col min="676" max="676" width="9.578125" style="4" bestFit="1" customWidth="1"/>
    <col min="677" max="677" width="10.26171875" style="4" bestFit="1" customWidth="1"/>
    <col min="678" max="703" width="9.578125" style="4" bestFit="1" customWidth="1"/>
    <col min="704" max="16384" width="9.15625" style="4"/>
  </cols>
  <sheetData>
    <row r="1" spans="1:703" x14ac:dyDescent="0.8">
      <c r="A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</row>
    <row r="2" spans="1:703" x14ac:dyDescent="0.8">
      <c r="A2" s="4"/>
      <c r="B2" s="3" t="s">
        <v>15</v>
      </c>
      <c r="C2" s="3" t="s">
        <v>16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</row>
    <row r="3" spans="1:703" x14ac:dyDescent="0.8">
      <c r="A3" s="4"/>
      <c r="B3" s="3" t="s">
        <v>17</v>
      </c>
      <c r="C3" s="3" t="s">
        <v>996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</row>
    <row r="4" spans="1:703" x14ac:dyDescent="0.8">
      <c r="A4" s="4"/>
      <c r="B4" s="3" t="s">
        <v>19</v>
      </c>
      <c r="C4" s="3" t="s">
        <v>20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</row>
    <row r="5" spans="1:703" x14ac:dyDescent="0.8">
      <c r="A5" s="4"/>
      <c r="B5" s="3" t="s">
        <v>21</v>
      </c>
      <c r="C5" s="3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</row>
    <row r="6" spans="1:703" x14ac:dyDescent="0.8">
      <c r="A6" s="4"/>
      <c r="B6" s="3" t="s">
        <v>22</v>
      </c>
      <c r="C6" s="3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4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4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  <c r="NC6" s="24"/>
      <c r="ND6" s="24"/>
      <c r="NE6" s="24"/>
      <c r="NF6" s="24"/>
      <c r="NG6" s="24"/>
      <c r="NH6" s="24"/>
      <c r="NI6" s="24"/>
      <c r="NJ6" s="24"/>
      <c r="NK6" s="24"/>
      <c r="NL6" s="24"/>
      <c r="NM6" s="24"/>
      <c r="NN6" s="24"/>
      <c r="NO6" s="24"/>
      <c r="NP6" s="24"/>
      <c r="NQ6" s="24"/>
      <c r="NR6" s="24"/>
      <c r="NS6" s="24"/>
      <c r="NT6" s="24"/>
      <c r="NU6" s="24"/>
      <c r="NV6" s="24"/>
      <c r="NW6" s="24"/>
      <c r="NX6" s="24"/>
      <c r="NY6" s="24"/>
      <c r="NZ6" s="24"/>
      <c r="OA6" s="24"/>
      <c r="OB6" s="24"/>
      <c r="OC6" s="24"/>
      <c r="OD6" s="24"/>
      <c r="OE6" s="24"/>
      <c r="OF6" s="24"/>
      <c r="OG6" s="24"/>
      <c r="OH6" s="24"/>
      <c r="OI6" s="24"/>
      <c r="OJ6" s="24"/>
      <c r="OK6" s="24"/>
      <c r="OL6" s="24"/>
      <c r="OM6" s="24"/>
      <c r="ON6" s="24"/>
      <c r="OO6" s="24"/>
      <c r="OP6" s="24"/>
      <c r="OQ6" s="24"/>
      <c r="OR6" s="24"/>
      <c r="OS6" s="24"/>
      <c r="OT6" s="24"/>
      <c r="OU6" s="24"/>
      <c r="OV6" s="24"/>
      <c r="OW6" s="24"/>
      <c r="OX6" s="24"/>
      <c r="OY6" s="24"/>
      <c r="OZ6" s="24"/>
      <c r="PA6" s="24"/>
      <c r="PB6" s="24"/>
      <c r="PC6" s="24"/>
      <c r="PD6" s="24"/>
      <c r="PE6" s="24"/>
      <c r="PF6" s="24"/>
      <c r="PG6" s="24"/>
      <c r="PH6" s="24"/>
      <c r="PI6" s="24"/>
      <c r="PJ6" s="24"/>
      <c r="PK6" s="24"/>
      <c r="PL6" s="24"/>
      <c r="PM6" s="24"/>
      <c r="PN6" s="24"/>
      <c r="PO6" s="24"/>
      <c r="PP6" s="24"/>
      <c r="PQ6" s="24"/>
      <c r="PR6" s="24"/>
      <c r="PS6" s="24"/>
      <c r="PT6" s="24"/>
      <c r="PU6" s="24"/>
      <c r="PV6" s="24"/>
      <c r="PW6" s="24"/>
      <c r="PX6" s="24"/>
      <c r="PY6" s="24"/>
      <c r="PZ6" s="24"/>
      <c r="QA6" s="24"/>
      <c r="QB6" s="24"/>
      <c r="QC6" s="24"/>
      <c r="QD6" s="24"/>
      <c r="QE6" s="24"/>
      <c r="QF6" s="24"/>
      <c r="QG6" s="24"/>
      <c r="QH6" s="24"/>
      <c r="QI6" s="24"/>
      <c r="QJ6" s="24"/>
      <c r="QK6" s="24"/>
      <c r="QL6" s="24"/>
      <c r="QM6" s="24"/>
      <c r="QN6" s="24"/>
      <c r="QO6" s="24"/>
      <c r="QP6" s="24"/>
      <c r="QQ6" s="24"/>
      <c r="QR6" s="24"/>
      <c r="QS6" s="24"/>
      <c r="QT6" s="24"/>
      <c r="QU6" s="24"/>
      <c r="QV6" s="24"/>
      <c r="QW6" s="24"/>
      <c r="QX6" s="24"/>
      <c r="QY6" s="24"/>
      <c r="QZ6" s="24"/>
      <c r="RA6" s="24"/>
      <c r="RB6" s="24"/>
      <c r="RC6" s="24"/>
      <c r="RD6" s="24"/>
      <c r="RE6" s="24"/>
      <c r="RF6" s="24"/>
      <c r="RG6" s="24"/>
      <c r="RH6" s="24"/>
      <c r="RI6" s="24"/>
      <c r="RJ6" s="24"/>
      <c r="RK6" s="24"/>
      <c r="RL6" s="24"/>
      <c r="RM6" s="24"/>
      <c r="RN6" s="24"/>
      <c r="RO6" s="24"/>
      <c r="RP6" s="24"/>
      <c r="RQ6" s="24"/>
      <c r="RR6" s="24"/>
      <c r="RS6" s="24"/>
      <c r="RT6" s="24"/>
      <c r="RU6" s="24"/>
      <c r="RV6" s="24"/>
      <c r="RW6" s="24"/>
      <c r="RX6" s="24"/>
      <c r="RY6" s="24"/>
      <c r="RZ6" s="24"/>
      <c r="SA6" s="24"/>
      <c r="SB6" s="24"/>
      <c r="SC6" s="24"/>
      <c r="SD6" s="24"/>
      <c r="SE6" s="24"/>
      <c r="SF6" s="24"/>
      <c r="SG6" s="24"/>
      <c r="SH6" s="24"/>
      <c r="SI6" s="24"/>
      <c r="SJ6" s="24"/>
      <c r="SK6" s="24"/>
      <c r="SL6" s="24"/>
      <c r="SM6" s="24"/>
      <c r="SN6" s="24"/>
      <c r="SO6" s="24"/>
      <c r="SP6" s="24"/>
      <c r="SQ6" s="24"/>
      <c r="SR6" s="24"/>
      <c r="SS6" s="24"/>
      <c r="ST6" s="24"/>
      <c r="SU6" s="24"/>
      <c r="SV6" s="24"/>
      <c r="SW6" s="24"/>
      <c r="SX6" s="24"/>
      <c r="SY6" s="24"/>
      <c r="SZ6" s="24"/>
      <c r="TA6" s="24"/>
      <c r="TB6" s="24"/>
      <c r="TC6" s="24"/>
      <c r="TD6" s="24"/>
      <c r="TE6" s="24"/>
      <c r="TF6" s="24"/>
      <c r="TG6" s="24"/>
      <c r="TH6" s="24"/>
      <c r="TI6" s="24"/>
      <c r="TJ6" s="24"/>
      <c r="TK6" s="24"/>
      <c r="TL6" s="24"/>
      <c r="TM6" s="24"/>
      <c r="TN6" s="24"/>
      <c r="TO6" s="24"/>
      <c r="TP6" s="24"/>
      <c r="TQ6" s="24"/>
      <c r="TR6" s="24"/>
      <c r="TS6" s="24"/>
      <c r="TT6" s="24"/>
      <c r="TU6" s="24"/>
      <c r="TV6" s="24"/>
      <c r="TW6" s="24"/>
      <c r="TX6" s="24"/>
      <c r="TY6" s="24"/>
      <c r="TZ6" s="24"/>
      <c r="UA6" s="24"/>
      <c r="UB6" s="24"/>
      <c r="UC6" s="24"/>
      <c r="UD6" s="24"/>
      <c r="UE6" s="24"/>
      <c r="UF6" s="24"/>
      <c r="UG6" s="24"/>
      <c r="UH6" s="24"/>
      <c r="UI6" s="24"/>
      <c r="UJ6" s="24"/>
      <c r="UK6" s="24"/>
      <c r="UL6" s="24"/>
      <c r="UM6" s="24"/>
      <c r="UN6" s="24"/>
      <c r="UO6" s="24"/>
      <c r="UP6" s="24"/>
      <c r="UQ6" s="24"/>
      <c r="UR6" s="24"/>
      <c r="US6" s="24"/>
      <c r="UT6" s="24"/>
      <c r="UU6" s="24"/>
      <c r="UV6" s="24"/>
      <c r="UW6" s="24"/>
      <c r="UX6" s="24"/>
      <c r="UY6" s="24"/>
      <c r="UZ6" s="24"/>
      <c r="VA6" s="24"/>
      <c r="VB6" s="24"/>
      <c r="VC6" s="24"/>
      <c r="VD6" s="24"/>
      <c r="VE6" s="24"/>
      <c r="VF6" s="24"/>
      <c r="VG6" s="24"/>
      <c r="VH6" s="24"/>
      <c r="VI6" s="24"/>
      <c r="VJ6" s="24"/>
      <c r="VK6" s="24"/>
      <c r="VL6" s="24"/>
      <c r="VM6" s="24"/>
      <c r="VN6" s="24"/>
      <c r="VO6" s="24"/>
      <c r="VP6" s="24"/>
      <c r="VQ6" s="24"/>
      <c r="VR6" s="24"/>
      <c r="VS6" s="24"/>
      <c r="VT6" s="24"/>
      <c r="VU6" s="24"/>
      <c r="VV6" s="24"/>
      <c r="VW6" s="24"/>
      <c r="VX6" s="24"/>
      <c r="VY6" s="24"/>
      <c r="VZ6" s="24"/>
      <c r="WA6" s="24"/>
      <c r="WB6" s="24"/>
      <c r="WC6" s="24"/>
      <c r="WD6" s="24"/>
      <c r="WE6" s="24"/>
      <c r="WF6" s="24"/>
      <c r="WG6" s="24"/>
      <c r="WH6" s="24"/>
      <c r="WI6" s="24"/>
      <c r="WJ6" s="24"/>
      <c r="WK6" s="24"/>
      <c r="WL6" s="24"/>
      <c r="WM6" s="24"/>
      <c r="WN6" s="24"/>
      <c r="WO6" s="24"/>
      <c r="WP6" s="24"/>
      <c r="WQ6" s="24"/>
      <c r="WR6" s="24"/>
      <c r="WS6" s="24"/>
      <c r="WT6" s="24"/>
      <c r="WU6" s="24"/>
      <c r="WV6" s="24"/>
      <c r="WW6" s="24"/>
      <c r="WX6" s="24"/>
      <c r="WY6" s="24"/>
      <c r="WZ6" s="24"/>
      <c r="XA6" s="24"/>
      <c r="XB6" s="24"/>
      <c r="XC6" s="24"/>
      <c r="XD6" s="24"/>
      <c r="XE6" s="24"/>
      <c r="XF6" s="24"/>
      <c r="XG6" s="24"/>
      <c r="XH6" s="24"/>
      <c r="XI6" s="24"/>
      <c r="XJ6" s="24"/>
      <c r="XK6" s="24"/>
      <c r="XL6" s="24"/>
      <c r="XM6" s="24"/>
      <c r="XN6" s="24"/>
      <c r="XO6" s="24"/>
      <c r="XP6" s="24"/>
      <c r="XQ6" s="24"/>
      <c r="XR6" s="24"/>
      <c r="XS6" s="24"/>
      <c r="XT6" s="24"/>
      <c r="XU6" s="24"/>
      <c r="XV6" s="24"/>
      <c r="XW6" s="24"/>
      <c r="XX6" s="24"/>
      <c r="XY6" s="24"/>
      <c r="XZ6" s="24"/>
      <c r="YA6" s="24"/>
      <c r="YB6" s="24"/>
      <c r="YC6" s="24"/>
      <c r="YD6" s="24"/>
      <c r="YE6" s="24"/>
      <c r="YF6" s="24"/>
      <c r="YG6" s="24"/>
      <c r="YH6" s="24"/>
      <c r="YI6" s="24"/>
      <c r="YJ6" s="24"/>
      <c r="YK6" s="24"/>
      <c r="YL6" s="24"/>
      <c r="YM6" s="24"/>
      <c r="YN6" s="24"/>
      <c r="YO6" s="24"/>
      <c r="YP6" s="24"/>
      <c r="YQ6" s="24"/>
      <c r="YR6" s="24"/>
      <c r="YS6" s="24"/>
      <c r="YT6" s="24"/>
      <c r="YU6" s="24"/>
      <c r="YV6" s="24"/>
      <c r="YW6" s="24"/>
      <c r="YX6" s="24"/>
      <c r="YY6" s="24"/>
      <c r="YZ6" s="24"/>
      <c r="ZA6" s="24"/>
      <c r="ZB6" s="24"/>
      <c r="ZC6" s="24"/>
      <c r="ZD6" s="24"/>
      <c r="ZE6" s="24"/>
      <c r="ZF6" s="24"/>
      <c r="ZG6" s="24"/>
      <c r="ZH6" s="24"/>
      <c r="ZI6" s="24"/>
      <c r="ZJ6" s="24"/>
      <c r="ZK6" s="24"/>
      <c r="ZL6" s="24"/>
      <c r="ZM6" s="24"/>
      <c r="ZN6" s="24"/>
      <c r="ZO6" s="24"/>
      <c r="ZP6" s="24"/>
      <c r="ZQ6" s="24"/>
      <c r="ZR6" s="24"/>
      <c r="ZS6" s="24"/>
      <c r="ZT6" s="24"/>
      <c r="ZU6" s="24"/>
      <c r="ZV6" s="24"/>
      <c r="ZW6" s="24"/>
      <c r="ZX6" s="24"/>
      <c r="ZY6" s="24"/>
      <c r="ZZ6" s="24"/>
      <c r="AAA6" s="24"/>
    </row>
    <row r="7" spans="1:703" x14ac:dyDescent="0.8">
      <c r="A7" s="4"/>
      <c r="B7" s="3" t="s">
        <v>23</v>
      </c>
      <c r="C7" s="3" t="s">
        <v>298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/>
      <c r="NH7" s="24"/>
      <c r="NI7" s="24"/>
      <c r="NJ7" s="24"/>
      <c r="NK7" s="24"/>
      <c r="NL7" s="24"/>
      <c r="NM7" s="24"/>
      <c r="NN7" s="24"/>
      <c r="NO7" s="24"/>
      <c r="NP7" s="24"/>
      <c r="NQ7" s="24"/>
      <c r="NR7" s="24"/>
      <c r="NS7" s="24"/>
      <c r="NT7" s="24"/>
      <c r="NU7" s="24"/>
      <c r="NV7" s="24"/>
      <c r="NW7" s="24"/>
      <c r="NX7" s="24"/>
      <c r="NY7" s="24"/>
      <c r="NZ7" s="24"/>
      <c r="OA7" s="24"/>
      <c r="OB7" s="24"/>
      <c r="OC7" s="24"/>
      <c r="OD7" s="24"/>
      <c r="OE7" s="24"/>
      <c r="OF7" s="24"/>
      <c r="OG7" s="24"/>
      <c r="OH7" s="24"/>
      <c r="OI7" s="24"/>
      <c r="OJ7" s="24"/>
      <c r="OK7" s="24"/>
      <c r="OL7" s="24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  <c r="QP7" s="24"/>
      <c r="QQ7" s="24"/>
      <c r="QR7" s="24"/>
      <c r="QS7" s="24"/>
      <c r="QT7" s="24"/>
      <c r="QU7" s="24"/>
      <c r="QV7" s="24"/>
      <c r="QW7" s="24"/>
      <c r="QX7" s="24"/>
      <c r="QY7" s="24"/>
      <c r="QZ7" s="24"/>
      <c r="RA7" s="24"/>
      <c r="RB7" s="24"/>
      <c r="RC7" s="24"/>
      <c r="RD7" s="24"/>
      <c r="RE7" s="24"/>
      <c r="RF7" s="24"/>
      <c r="RG7" s="24"/>
      <c r="RH7" s="24"/>
      <c r="RI7" s="24"/>
      <c r="RJ7" s="24"/>
      <c r="RK7" s="24"/>
      <c r="RL7" s="24"/>
      <c r="RM7" s="24"/>
      <c r="RN7" s="24"/>
      <c r="RO7" s="24"/>
      <c r="RP7" s="24"/>
      <c r="RQ7" s="24"/>
      <c r="RR7" s="24"/>
      <c r="RS7" s="24"/>
      <c r="RT7" s="24"/>
      <c r="RU7" s="24"/>
      <c r="RV7" s="24"/>
      <c r="RW7" s="24"/>
      <c r="RX7" s="24"/>
      <c r="RY7" s="24"/>
      <c r="RZ7" s="24"/>
      <c r="SA7" s="24"/>
      <c r="SB7" s="24"/>
      <c r="SC7" s="24"/>
      <c r="SD7" s="24"/>
      <c r="SE7" s="24"/>
      <c r="SF7" s="24"/>
      <c r="SG7" s="24"/>
      <c r="SH7" s="24"/>
      <c r="SI7" s="24"/>
      <c r="SJ7" s="24"/>
      <c r="SK7" s="24"/>
      <c r="SL7" s="24"/>
      <c r="SM7" s="24"/>
      <c r="SN7" s="24"/>
      <c r="SO7" s="24"/>
      <c r="SP7" s="24"/>
      <c r="SQ7" s="24"/>
      <c r="SR7" s="24"/>
      <c r="SS7" s="24"/>
      <c r="ST7" s="24"/>
      <c r="SU7" s="24"/>
      <c r="SV7" s="24"/>
      <c r="SW7" s="24"/>
      <c r="SX7" s="24"/>
      <c r="SY7" s="24"/>
      <c r="SZ7" s="24"/>
      <c r="TA7" s="24"/>
      <c r="TB7" s="24"/>
      <c r="TC7" s="24"/>
      <c r="TD7" s="24"/>
      <c r="TE7" s="24"/>
      <c r="TF7" s="24"/>
      <c r="TG7" s="24"/>
      <c r="TH7" s="24"/>
      <c r="TI7" s="24"/>
      <c r="TJ7" s="24"/>
      <c r="TK7" s="24"/>
      <c r="TL7" s="24"/>
      <c r="TM7" s="24"/>
      <c r="TN7" s="24"/>
      <c r="TO7" s="24"/>
      <c r="TP7" s="24"/>
      <c r="TQ7" s="24"/>
      <c r="TR7" s="24"/>
      <c r="TS7" s="24"/>
      <c r="TT7" s="24"/>
      <c r="TU7" s="24"/>
      <c r="TV7" s="24"/>
      <c r="TW7" s="24"/>
      <c r="TX7" s="24"/>
      <c r="TY7" s="24"/>
      <c r="TZ7" s="24"/>
      <c r="UA7" s="24"/>
      <c r="UB7" s="24"/>
      <c r="UC7" s="24"/>
      <c r="UD7" s="24"/>
      <c r="UE7" s="24"/>
      <c r="UF7" s="24"/>
      <c r="UG7" s="24"/>
      <c r="UH7" s="24"/>
      <c r="UI7" s="24"/>
      <c r="UJ7" s="24"/>
      <c r="UK7" s="24"/>
      <c r="UL7" s="24"/>
      <c r="UM7" s="24"/>
      <c r="UN7" s="24"/>
      <c r="UO7" s="24"/>
      <c r="UP7" s="24"/>
      <c r="UQ7" s="24"/>
      <c r="UR7" s="24"/>
      <c r="US7" s="24"/>
      <c r="UT7" s="24"/>
      <c r="UU7" s="24"/>
      <c r="UV7" s="24"/>
      <c r="UW7" s="24"/>
      <c r="UX7" s="24"/>
      <c r="UY7" s="24"/>
      <c r="UZ7" s="24"/>
      <c r="VA7" s="24"/>
      <c r="VB7" s="24"/>
      <c r="VC7" s="24"/>
      <c r="VD7" s="24"/>
      <c r="VE7" s="24"/>
      <c r="VF7" s="24"/>
      <c r="VG7" s="24"/>
      <c r="VH7" s="24"/>
      <c r="VI7" s="24"/>
      <c r="VJ7" s="24"/>
      <c r="VK7" s="24"/>
      <c r="VL7" s="24"/>
      <c r="VM7" s="24"/>
      <c r="VN7" s="24"/>
      <c r="VO7" s="24"/>
      <c r="VP7" s="24"/>
      <c r="VQ7" s="24"/>
      <c r="VR7" s="24"/>
      <c r="VS7" s="24"/>
      <c r="VT7" s="24"/>
      <c r="VU7" s="24"/>
      <c r="VV7" s="24"/>
      <c r="VW7" s="24"/>
      <c r="VX7" s="24"/>
      <c r="VY7" s="24"/>
      <c r="VZ7" s="24"/>
      <c r="WA7" s="24"/>
      <c r="WB7" s="24"/>
      <c r="WC7" s="24"/>
      <c r="WD7" s="24"/>
      <c r="WE7" s="24"/>
      <c r="WF7" s="24"/>
      <c r="WG7" s="24"/>
      <c r="WH7" s="24"/>
      <c r="WI7" s="24"/>
      <c r="WJ7" s="24"/>
      <c r="WK7" s="24"/>
      <c r="WL7" s="24"/>
      <c r="WM7" s="24"/>
      <c r="WN7" s="24"/>
      <c r="WO7" s="24"/>
      <c r="WP7" s="24"/>
      <c r="WQ7" s="24"/>
      <c r="WR7" s="24"/>
      <c r="WS7" s="24"/>
      <c r="WT7" s="24"/>
      <c r="WU7" s="24"/>
      <c r="WV7" s="24"/>
      <c r="WW7" s="24"/>
      <c r="WX7" s="24"/>
      <c r="WY7" s="24"/>
      <c r="WZ7" s="24"/>
      <c r="XA7" s="24"/>
      <c r="XB7" s="24"/>
      <c r="XC7" s="24"/>
      <c r="XD7" s="24"/>
      <c r="XE7" s="24"/>
      <c r="XF7" s="24"/>
      <c r="XG7" s="24"/>
      <c r="XH7" s="24"/>
      <c r="XI7" s="24"/>
      <c r="XJ7" s="24"/>
      <c r="XK7" s="24"/>
      <c r="XL7" s="24"/>
      <c r="XM7" s="24"/>
      <c r="XN7" s="24"/>
      <c r="XO7" s="24"/>
      <c r="XP7" s="24"/>
      <c r="XQ7" s="24"/>
      <c r="XR7" s="24"/>
      <c r="XS7" s="24"/>
      <c r="XT7" s="24"/>
      <c r="XU7" s="24"/>
      <c r="XV7" s="24"/>
      <c r="XW7" s="24"/>
      <c r="XX7" s="24"/>
      <c r="XY7" s="24"/>
      <c r="XZ7" s="24"/>
      <c r="YA7" s="24"/>
      <c r="YB7" s="24"/>
      <c r="YC7" s="24"/>
      <c r="YD7" s="24"/>
      <c r="YE7" s="24"/>
      <c r="YF7" s="24"/>
      <c r="YG7" s="24"/>
      <c r="YH7" s="24"/>
      <c r="YI7" s="24"/>
      <c r="YJ7" s="24"/>
      <c r="YK7" s="24"/>
      <c r="YL7" s="24"/>
      <c r="YM7" s="24"/>
      <c r="YN7" s="24"/>
      <c r="YO7" s="24"/>
      <c r="YP7" s="24"/>
      <c r="YQ7" s="24"/>
      <c r="YR7" s="24"/>
      <c r="YS7" s="24"/>
      <c r="YT7" s="24"/>
      <c r="YU7" s="24"/>
      <c r="YV7" s="24"/>
      <c r="YW7" s="24"/>
      <c r="YX7" s="24"/>
      <c r="YY7" s="24"/>
      <c r="YZ7" s="24"/>
      <c r="ZA7" s="24"/>
      <c r="ZB7" s="24"/>
      <c r="ZC7" s="24"/>
      <c r="ZD7" s="24"/>
      <c r="ZE7" s="24"/>
      <c r="ZF7" s="24"/>
      <c r="ZG7" s="24"/>
      <c r="ZH7" s="24"/>
      <c r="ZI7" s="24"/>
      <c r="ZJ7" s="24"/>
      <c r="ZK7" s="24"/>
      <c r="ZL7" s="24"/>
      <c r="ZM7" s="24"/>
      <c r="ZN7" s="24"/>
      <c r="ZO7" s="24"/>
      <c r="ZP7" s="24"/>
      <c r="ZQ7" s="24"/>
      <c r="ZR7" s="24"/>
      <c r="ZS7" s="24"/>
      <c r="ZT7" s="24"/>
      <c r="ZU7" s="24"/>
      <c r="ZV7" s="24"/>
      <c r="ZW7" s="24"/>
      <c r="ZX7" s="24"/>
      <c r="ZY7" s="24"/>
      <c r="ZZ7" s="24"/>
      <c r="AAA7" s="24"/>
    </row>
    <row r="8" spans="1:703" x14ac:dyDescent="0.8">
      <c r="A8" s="4"/>
      <c r="B8" s="3" t="s">
        <v>25</v>
      </c>
      <c r="C8" s="3">
        <v>50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  <c r="SE8" s="24"/>
      <c r="SF8" s="24"/>
      <c r="SG8" s="24"/>
      <c r="SH8" s="24"/>
      <c r="SI8" s="24"/>
      <c r="SJ8" s="24"/>
      <c r="SK8" s="24"/>
      <c r="SL8" s="24"/>
      <c r="SM8" s="24"/>
      <c r="SN8" s="24"/>
      <c r="SO8" s="24"/>
      <c r="SP8" s="24"/>
      <c r="SQ8" s="24"/>
      <c r="SR8" s="24"/>
      <c r="SS8" s="24"/>
      <c r="ST8" s="24"/>
      <c r="SU8" s="24"/>
      <c r="SV8" s="24"/>
      <c r="SW8" s="24"/>
      <c r="SX8" s="24"/>
      <c r="SY8" s="24"/>
      <c r="SZ8" s="24"/>
      <c r="TA8" s="24"/>
      <c r="TB8" s="24"/>
      <c r="TC8" s="24"/>
      <c r="TD8" s="24"/>
      <c r="TE8" s="24"/>
      <c r="TF8" s="24"/>
      <c r="TG8" s="24"/>
      <c r="TH8" s="24"/>
      <c r="TI8" s="24"/>
      <c r="TJ8" s="24"/>
      <c r="TK8" s="24"/>
      <c r="TL8" s="24"/>
      <c r="TM8" s="24"/>
      <c r="TN8" s="24"/>
      <c r="TO8" s="24"/>
      <c r="TP8" s="24"/>
      <c r="TQ8" s="24"/>
      <c r="TR8" s="24"/>
      <c r="TS8" s="24"/>
      <c r="TT8" s="24"/>
      <c r="TU8" s="24"/>
      <c r="TV8" s="24"/>
      <c r="TW8" s="24"/>
      <c r="TX8" s="24"/>
      <c r="TY8" s="24"/>
      <c r="TZ8" s="24"/>
      <c r="UA8" s="24"/>
      <c r="UB8" s="24"/>
      <c r="UC8" s="24"/>
      <c r="UD8" s="24"/>
      <c r="UE8" s="24"/>
      <c r="UF8" s="24"/>
      <c r="UG8" s="24"/>
      <c r="UH8" s="24"/>
      <c r="UI8" s="24"/>
      <c r="UJ8" s="24"/>
      <c r="UK8" s="24"/>
      <c r="UL8" s="24"/>
      <c r="UM8" s="24"/>
      <c r="UN8" s="24"/>
      <c r="UO8" s="24"/>
      <c r="UP8" s="24"/>
      <c r="UQ8" s="24"/>
      <c r="UR8" s="24"/>
      <c r="US8" s="24"/>
      <c r="UT8" s="24"/>
      <c r="UU8" s="24"/>
      <c r="UV8" s="24"/>
      <c r="UW8" s="24"/>
      <c r="UX8" s="24"/>
      <c r="UY8" s="24"/>
      <c r="UZ8" s="24"/>
      <c r="VA8" s="24"/>
      <c r="VB8" s="24"/>
      <c r="VC8" s="24"/>
      <c r="VD8" s="24"/>
      <c r="VE8" s="24"/>
      <c r="VF8" s="24"/>
      <c r="VG8" s="24"/>
      <c r="VH8" s="24"/>
      <c r="VI8" s="24"/>
      <c r="VJ8" s="24"/>
      <c r="VK8" s="24"/>
      <c r="VL8" s="24"/>
      <c r="VM8" s="24"/>
      <c r="VN8" s="24"/>
      <c r="VO8" s="24"/>
      <c r="VP8" s="24"/>
      <c r="VQ8" s="24"/>
      <c r="VR8" s="24"/>
      <c r="VS8" s="24"/>
      <c r="VT8" s="24"/>
      <c r="VU8" s="24"/>
      <c r="VV8" s="24"/>
      <c r="VW8" s="24"/>
      <c r="VX8" s="24"/>
      <c r="VY8" s="24"/>
      <c r="VZ8" s="24"/>
      <c r="WA8" s="24"/>
      <c r="WB8" s="24"/>
      <c r="WC8" s="24"/>
      <c r="WD8" s="24"/>
      <c r="WE8" s="24"/>
      <c r="WF8" s="24"/>
      <c r="WG8" s="24"/>
      <c r="WH8" s="24"/>
      <c r="WI8" s="24"/>
      <c r="WJ8" s="24"/>
      <c r="WK8" s="24"/>
      <c r="WL8" s="24"/>
      <c r="WM8" s="24"/>
      <c r="WN8" s="24"/>
      <c r="WO8" s="24"/>
      <c r="WP8" s="24"/>
      <c r="WQ8" s="24"/>
      <c r="WR8" s="24"/>
      <c r="WS8" s="24"/>
      <c r="WT8" s="24"/>
      <c r="WU8" s="24"/>
      <c r="WV8" s="24"/>
      <c r="WW8" s="24"/>
      <c r="WX8" s="24"/>
      <c r="WY8" s="24"/>
      <c r="WZ8" s="24"/>
      <c r="XA8" s="24"/>
      <c r="XB8" s="24"/>
      <c r="XC8" s="24"/>
      <c r="XD8" s="24"/>
      <c r="XE8" s="24"/>
      <c r="XF8" s="24"/>
      <c r="XG8" s="24"/>
      <c r="XH8" s="24"/>
      <c r="XI8" s="24"/>
      <c r="XJ8" s="24"/>
      <c r="XK8" s="24"/>
      <c r="XL8" s="24"/>
      <c r="XM8" s="24"/>
      <c r="XN8" s="24"/>
      <c r="XO8" s="24"/>
      <c r="XP8" s="24"/>
      <c r="XQ8" s="24"/>
      <c r="XR8" s="24"/>
      <c r="XS8" s="24"/>
      <c r="XT8" s="24"/>
      <c r="XU8" s="24"/>
      <c r="XV8" s="24"/>
      <c r="XW8" s="24"/>
      <c r="XX8" s="24"/>
      <c r="XY8" s="24"/>
      <c r="XZ8" s="24"/>
      <c r="YA8" s="24"/>
      <c r="YB8" s="24"/>
      <c r="YC8" s="24"/>
      <c r="YD8" s="24"/>
      <c r="YE8" s="24"/>
      <c r="YF8" s="24"/>
      <c r="YG8" s="24"/>
      <c r="YH8" s="24"/>
      <c r="YI8" s="24"/>
      <c r="YJ8" s="24"/>
      <c r="YK8" s="24"/>
      <c r="YL8" s="24"/>
      <c r="YM8" s="24"/>
      <c r="YN8" s="24"/>
      <c r="YO8" s="24"/>
      <c r="YP8" s="24"/>
      <c r="YQ8" s="24"/>
      <c r="YR8" s="24"/>
      <c r="YS8" s="24"/>
      <c r="YT8" s="24"/>
      <c r="YU8" s="24"/>
      <c r="YV8" s="24"/>
      <c r="YW8" s="24"/>
      <c r="YX8" s="24"/>
      <c r="YY8" s="24"/>
      <c r="YZ8" s="24"/>
      <c r="ZA8" s="24"/>
      <c r="ZB8" s="24"/>
      <c r="ZC8" s="24"/>
      <c r="ZD8" s="24"/>
      <c r="ZE8" s="24"/>
      <c r="ZF8" s="24"/>
      <c r="ZG8" s="24"/>
      <c r="ZH8" s="24"/>
      <c r="ZI8" s="24"/>
      <c r="ZJ8" s="24"/>
      <c r="ZK8" s="24"/>
      <c r="ZL8" s="24"/>
      <c r="ZM8" s="24"/>
      <c r="ZN8" s="24"/>
      <c r="ZO8" s="24"/>
      <c r="ZP8" s="24"/>
      <c r="ZQ8" s="24"/>
      <c r="ZR8" s="24"/>
      <c r="ZS8" s="24"/>
      <c r="ZT8" s="24"/>
      <c r="ZU8" s="24"/>
      <c r="ZV8" s="24"/>
      <c r="ZW8" s="24"/>
      <c r="ZX8" s="24"/>
      <c r="ZY8" s="24"/>
      <c r="ZZ8" s="24"/>
      <c r="AAA8" s="24"/>
    </row>
    <row r="9" spans="1:703" x14ac:dyDescent="0.8">
      <c r="A9" s="4"/>
      <c r="B9" s="3" t="s">
        <v>26</v>
      </c>
      <c r="C9" s="3">
        <v>134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</row>
    <row r="10" spans="1:703" x14ac:dyDescent="0.8">
      <c r="A10" s="4"/>
      <c r="B10" s="3" t="s">
        <v>27</v>
      </c>
      <c r="C10" s="3" t="s">
        <v>28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/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TJ10" s="24"/>
      <c r="TK10" s="24"/>
      <c r="TL10" s="24"/>
      <c r="TM10" s="24"/>
      <c r="TN10" s="24"/>
      <c r="TO10" s="24"/>
      <c r="TP10" s="24"/>
      <c r="TQ10" s="24"/>
      <c r="TR10" s="24"/>
      <c r="TS10" s="24"/>
      <c r="TT10" s="24"/>
      <c r="TU10" s="24"/>
      <c r="TV10" s="24"/>
      <c r="TW10" s="24"/>
      <c r="TX10" s="24"/>
      <c r="TY10" s="24"/>
      <c r="TZ10" s="24"/>
      <c r="UA10" s="24"/>
      <c r="UB10" s="24"/>
      <c r="UC10" s="24"/>
      <c r="UD10" s="24"/>
      <c r="UE10" s="24"/>
      <c r="UF10" s="24"/>
      <c r="UG10" s="24"/>
      <c r="UH10" s="24"/>
      <c r="UI10" s="24"/>
      <c r="UJ10" s="24"/>
      <c r="UK10" s="24"/>
      <c r="UL10" s="24"/>
      <c r="UM10" s="24"/>
      <c r="UN10" s="24"/>
      <c r="UO10" s="24"/>
      <c r="UP10" s="24"/>
      <c r="UQ10" s="24"/>
      <c r="UR10" s="24"/>
      <c r="US10" s="24"/>
      <c r="UT10" s="24"/>
      <c r="UU10" s="24"/>
      <c r="UV10" s="24"/>
      <c r="UW10" s="24"/>
      <c r="UX10" s="24"/>
      <c r="UY10" s="24"/>
      <c r="UZ10" s="24"/>
      <c r="VA10" s="24"/>
      <c r="VB10" s="24"/>
      <c r="VC10" s="24"/>
      <c r="VD10" s="24"/>
      <c r="VE10" s="24"/>
      <c r="VF10" s="24"/>
      <c r="VG10" s="24"/>
      <c r="VH10" s="24"/>
      <c r="VI10" s="24"/>
      <c r="VJ10" s="24"/>
      <c r="VK10" s="24"/>
      <c r="VL10" s="24"/>
      <c r="VM10" s="24"/>
      <c r="VN10" s="24"/>
      <c r="VO10" s="24"/>
      <c r="VP10" s="24"/>
      <c r="VQ10" s="24"/>
      <c r="VR10" s="24"/>
      <c r="VS10" s="24"/>
      <c r="VT10" s="24"/>
      <c r="VU10" s="24"/>
      <c r="VV10" s="24"/>
      <c r="VW10" s="24"/>
      <c r="VX10" s="24"/>
      <c r="VY10" s="24"/>
      <c r="VZ10" s="24"/>
      <c r="WA10" s="24"/>
      <c r="WB10" s="24"/>
      <c r="WC10" s="24"/>
      <c r="WD10" s="24"/>
      <c r="WE10" s="24"/>
      <c r="WF10" s="24"/>
      <c r="WG10" s="24"/>
      <c r="WH10" s="24"/>
      <c r="WI10" s="24"/>
      <c r="WJ10" s="24"/>
      <c r="WK10" s="24"/>
      <c r="WL10" s="24"/>
      <c r="WM10" s="24"/>
      <c r="WN10" s="24"/>
      <c r="WO10" s="24"/>
      <c r="WP10" s="24"/>
      <c r="WQ10" s="24"/>
      <c r="WR10" s="24"/>
      <c r="WS10" s="24"/>
      <c r="WT10" s="24"/>
      <c r="WU10" s="24"/>
      <c r="WV10" s="24"/>
      <c r="WW10" s="24"/>
      <c r="WX10" s="24"/>
      <c r="WY10" s="24"/>
      <c r="WZ10" s="24"/>
      <c r="XA10" s="24"/>
      <c r="XB10" s="24"/>
      <c r="XC10" s="24"/>
      <c r="XD10" s="24"/>
      <c r="XE10" s="24"/>
      <c r="XF10" s="24"/>
      <c r="XG10" s="24"/>
      <c r="XH10" s="24"/>
      <c r="XI10" s="24"/>
      <c r="XJ10" s="24"/>
      <c r="XK10" s="24"/>
      <c r="XL10" s="24"/>
      <c r="XM10" s="24"/>
      <c r="XN10" s="24"/>
      <c r="XO10" s="24"/>
      <c r="XP10" s="24"/>
      <c r="XQ10" s="24"/>
      <c r="XR10" s="24"/>
      <c r="XS10" s="24"/>
      <c r="XT10" s="24"/>
      <c r="XU10" s="24"/>
      <c r="XV10" s="24"/>
      <c r="XW10" s="24"/>
      <c r="XX10" s="24"/>
      <c r="XY10" s="24"/>
      <c r="XZ10" s="24"/>
      <c r="YA10" s="24"/>
      <c r="YB10" s="24"/>
      <c r="YC10" s="24"/>
      <c r="YD10" s="24"/>
      <c r="YE10" s="24"/>
      <c r="YF10" s="24"/>
      <c r="YG10" s="24"/>
      <c r="YH10" s="24"/>
      <c r="YI10" s="24"/>
      <c r="YJ10" s="24"/>
      <c r="YK10" s="24"/>
      <c r="YL10" s="24"/>
      <c r="YM10" s="24"/>
      <c r="YN10" s="24"/>
      <c r="YO10" s="24"/>
      <c r="YP10" s="24"/>
      <c r="YQ10" s="24"/>
      <c r="YR10" s="24"/>
      <c r="YS10" s="24"/>
      <c r="YT10" s="24"/>
      <c r="YU10" s="24"/>
      <c r="YV10" s="24"/>
      <c r="YW10" s="24"/>
      <c r="YX10" s="24"/>
      <c r="YY10" s="24"/>
      <c r="YZ10" s="24"/>
      <c r="ZA10" s="24"/>
      <c r="ZB10" s="24"/>
      <c r="ZC10" s="24"/>
      <c r="ZD10" s="24"/>
      <c r="ZE10" s="24"/>
      <c r="ZF10" s="24"/>
      <c r="ZG10" s="24"/>
      <c r="ZH10" s="24"/>
      <c r="ZI10" s="24"/>
      <c r="ZJ10" s="24"/>
      <c r="ZK10" s="24"/>
      <c r="ZL10" s="24"/>
      <c r="ZM10" s="24"/>
      <c r="ZN10" s="24"/>
      <c r="ZO10" s="24"/>
      <c r="ZP10" s="24"/>
      <c r="ZQ10" s="24"/>
      <c r="ZR10" s="24"/>
      <c r="ZS10" s="24"/>
      <c r="ZT10" s="24"/>
      <c r="ZU10" s="24"/>
      <c r="ZV10" s="24"/>
      <c r="ZW10" s="24"/>
      <c r="ZX10" s="24"/>
      <c r="ZY10" s="24"/>
      <c r="ZZ10" s="24"/>
      <c r="AAA10" s="24"/>
    </row>
    <row r="11" spans="1:703" x14ac:dyDescent="0.8">
      <c r="A11" s="4"/>
      <c r="B11" s="3" t="s">
        <v>29</v>
      </c>
      <c r="C11" s="3">
        <v>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</row>
    <row r="12" spans="1:703" x14ac:dyDescent="0.8">
      <c r="A12" s="4"/>
      <c r="B12" s="3" t="s">
        <v>30</v>
      </c>
      <c r="C12" s="3" t="s">
        <v>372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</row>
    <row r="13" spans="1:703" x14ac:dyDescent="0.8">
      <c r="A13" s="4"/>
      <c r="B13" s="3" t="s">
        <v>32</v>
      </c>
      <c r="C13" s="3" t="s">
        <v>33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</row>
    <row r="14" spans="1:703" x14ac:dyDescent="0.8">
      <c r="A14" s="4"/>
      <c r="B14" s="3" t="s">
        <v>34</v>
      </c>
      <c r="C14" s="3" t="s">
        <v>28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</row>
    <row r="15" spans="1:703" x14ac:dyDescent="0.8">
      <c r="A15" s="4"/>
      <c r="B15" s="3" t="s">
        <v>35</v>
      </c>
      <c r="C15" s="3" t="s">
        <v>36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</row>
    <row r="16" spans="1:703" x14ac:dyDescent="0.8">
      <c r="A16" s="4"/>
      <c r="B16" s="3" t="s">
        <v>37</v>
      </c>
      <c r="C16" s="3" t="s">
        <v>296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</row>
    <row r="17" spans="1:703" x14ac:dyDescent="0.8">
      <c r="A17" s="4"/>
      <c r="B17" s="3" t="s">
        <v>38</v>
      </c>
      <c r="C17" s="3" t="s">
        <v>39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  <c r="NT17" s="24"/>
      <c r="NU17" s="24"/>
      <c r="NV17" s="24"/>
      <c r="NW17" s="24"/>
      <c r="NX17" s="24"/>
      <c r="NY17" s="24"/>
      <c r="NZ17" s="24"/>
      <c r="OA17" s="24"/>
      <c r="OB17" s="24"/>
      <c r="OC17" s="24"/>
      <c r="OD17" s="24"/>
      <c r="OE17" s="24"/>
      <c r="OF17" s="24"/>
      <c r="OG17" s="24"/>
      <c r="OH17" s="24"/>
      <c r="OI17" s="24"/>
      <c r="OJ17" s="24"/>
      <c r="OK17" s="24"/>
      <c r="OL17" s="24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  <c r="QP17" s="24"/>
      <c r="QQ17" s="24"/>
      <c r="QR17" s="24"/>
      <c r="QS17" s="24"/>
      <c r="QT17" s="24"/>
      <c r="QU17" s="24"/>
      <c r="QV17" s="24"/>
      <c r="QW17" s="24"/>
      <c r="QX17" s="24"/>
      <c r="QY17" s="24"/>
      <c r="QZ17" s="24"/>
      <c r="RA17" s="24"/>
      <c r="RB17" s="24"/>
      <c r="RC17" s="24"/>
      <c r="RD17" s="24"/>
      <c r="RE17" s="24"/>
      <c r="RF17" s="24"/>
      <c r="RG17" s="24"/>
      <c r="RH17" s="24"/>
      <c r="RI17" s="24"/>
      <c r="RJ17" s="24"/>
      <c r="RK17" s="24"/>
      <c r="RL17" s="24"/>
      <c r="RM17" s="24"/>
      <c r="RN17" s="24"/>
      <c r="RO17" s="24"/>
      <c r="RP17" s="24"/>
      <c r="RQ17" s="24"/>
      <c r="RR17" s="24"/>
      <c r="RS17" s="24"/>
      <c r="RT17" s="24"/>
      <c r="RU17" s="24"/>
      <c r="RV17" s="24"/>
      <c r="RW17" s="24"/>
      <c r="RX17" s="24"/>
      <c r="RY17" s="24"/>
      <c r="RZ17" s="24"/>
      <c r="SA17" s="24"/>
      <c r="SB17" s="24"/>
      <c r="SC17" s="24"/>
      <c r="SD17" s="24"/>
      <c r="SE17" s="24"/>
      <c r="SF17" s="24"/>
      <c r="SG17" s="24"/>
      <c r="SH17" s="24"/>
      <c r="SI17" s="24"/>
      <c r="SJ17" s="24"/>
      <c r="SK17" s="24"/>
      <c r="SL17" s="24"/>
      <c r="SM17" s="24"/>
      <c r="SN17" s="24"/>
      <c r="SO17" s="24"/>
      <c r="SP17" s="24"/>
      <c r="SQ17" s="24"/>
      <c r="SR17" s="24"/>
      <c r="SS17" s="24"/>
      <c r="ST17" s="24"/>
      <c r="SU17" s="24"/>
      <c r="SV17" s="24"/>
      <c r="SW17" s="24"/>
      <c r="SX17" s="24"/>
      <c r="SY17" s="24"/>
      <c r="SZ17" s="24"/>
      <c r="TA17" s="24"/>
      <c r="TB17" s="24"/>
      <c r="TC17" s="24"/>
      <c r="TD17" s="24"/>
      <c r="TE17" s="24"/>
      <c r="TF17" s="24"/>
      <c r="TG17" s="24"/>
      <c r="TH17" s="24"/>
      <c r="TI17" s="24"/>
      <c r="TJ17" s="24"/>
      <c r="TK17" s="24"/>
      <c r="TL17" s="24"/>
      <c r="TM17" s="24"/>
      <c r="TN17" s="24"/>
      <c r="TO17" s="24"/>
      <c r="TP17" s="24"/>
      <c r="TQ17" s="24"/>
      <c r="TR17" s="24"/>
      <c r="TS17" s="24"/>
      <c r="TT17" s="24"/>
      <c r="TU17" s="24"/>
      <c r="TV17" s="24"/>
      <c r="TW17" s="24"/>
      <c r="TX17" s="24"/>
      <c r="TY17" s="24"/>
      <c r="TZ17" s="24"/>
      <c r="UA17" s="24"/>
      <c r="UB17" s="24"/>
      <c r="UC17" s="24"/>
      <c r="UD17" s="24"/>
      <c r="UE17" s="24"/>
      <c r="UF17" s="24"/>
      <c r="UG17" s="24"/>
      <c r="UH17" s="24"/>
      <c r="UI17" s="24"/>
      <c r="UJ17" s="24"/>
      <c r="UK17" s="24"/>
      <c r="UL17" s="24"/>
      <c r="UM17" s="24"/>
      <c r="UN17" s="24"/>
      <c r="UO17" s="24"/>
      <c r="UP17" s="24"/>
      <c r="UQ17" s="24"/>
      <c r="UR17" s="24"/>
      <c r="US17" s="24"/>
      <c r="UT17" s="24"/>
      <c r="UU17" s="24"/>
      <c r="UV17" s="24"/>
      <c r="UW17" s="24"/>
      <c r="UX17" s="24"/>
      <c r="UY17" s="24"/>
      <c r="UZ17" s="24"/>
      <c r="VA17" s="24"/>
      <c r="VB17" s="24"/>
      <c r="VC17" s="24"/>
      <c r="VD17" s="24"/>
      <c r="VE17" s="24"/>
      <c r="VF17" s="24"/>
      <c r="VG17" s="24"/>
      <c r="VH17" s="24"/>
      <c r="VI17" s="24"/>
      <c r="VJ17" s="24"/>
      <c r="VK17" s="24"/>
      <c r="VL17" s="24"/>
      <c r="VM17" s="24"/>
      <c r="VN17" s="24"/>
      <c r="VO17" s="24"/>
      <c r="VP17" s="24"/>
      <c r="VQ17" s="24"/>
      <c r="VR17" s="24"/>
      <c r="VS17" s="24"/>
      <c r="VT17" s="24"/>
      <c r="VU17" s="24"/>
      <c r="VV17" s="24"/>
      <c r="VW17" s="24"/>
      <c r="VX17" s="24"/>
      <c r="VY17" s="24"/>
      <c r="VZ17" s="24"/>
      <c r="WA17" s="24"/>
      <c r="WB17" s="24"/>
      <c r="WC17" s="24"/>
      <c r="WD17" s="24"/>
      <c r="WE17" s="24"/>
      <c r="WF17" s="24"/>
      <c r="WG17" s="24"/>
      <c r="WH17" s="24"/>
      <c r="WI17" s="24"/>
      <c r="WJ17" s="24"/>
      <c r="WK17" s="24"/>
      <c r="WL17" s="24"/>
      <c r="WM17" s="24"/>
      <c r="WN17" s="24"/>
      <c r="WO17" s="24"/>
      <c r="WP17" s="24"/>
      <c r="WQ17" s="24"/>
      <c r="WR17" s="24"/>
      <c r="WS17" s="24"/>
      <c r="WT17" s="24"/>
      <c r="WU17" s="24"/>
      <c r="WV17" s="24"/>
      <c r="WW17" s="24"/>
      <c r="WX17" s="24"/>
      <c r="WY17" s="24"/>
      <c r="WZ17" s="24"/>
      <c r="XA17" s="24"/>
      <c r="XB17" s="24"/>
      <c r="XC17" s="24"/>
      <c r="XD17" s="24"/>
      <c r="XE17" s="24"/>
      <c r="XF17" s="24"/>
      <c r="XG17" s="24"/>
      <c r="XH17" s="24"/>
      <c r="XI17" s="24"/>
      <c r="XJ17" s="24"/>
      <c r="XK17" s="24"/>
      <c r="XL17" s="24"/>
      <c r="XM17" s="24"/>
      <c r="XN17" s="24"/>
      <c r="XO17" s="24"/>
      <c r="XP17" s="24"/>
      <c r="XQ17" s="24"/>
      <c r="XR17" s="24"/>
      <c r="XS17" s="24"/>
      <c r="XT17" s="24"/>
      <c r="XU17" s="24"/>
      <c r="XV17" s="24"/>
      <c r="XW17" s="24"/>
      <c r="XX17" s="24"/>
      <c r="XY17" s="24"/>
      <c r="XZ17" s="24"/>
      <c r="YA17" s="24"/>
      <c r="YB17" s="24"/>
      <c r="YC17" s="24"/>
      <c r="YD17" s="24"/>
      <c r="YE17" s="24"/>
      <c r="YF17" s="24"/>
      <c r="YG17" s="24"/>
      <c r="YH17" s="24"/>
      <c r="YI17" s="24"/>
      <c r="YJ17" s="24"/>
      <c r="YK17" s="24"/>
      <c r="YL17" s="24"/>
      <c r="YM17" s="24"/>
      <c r="YN17" s="24"/>
      <c r="YO17" s="24"/>
      <c r="YP17" s="24"/>
      <c r="YQ17" s="24"/>
      <c r="YR17" s="24"/>
      <c r="YS17" s="24"/>
      <c r="YT17" s="24"/>
      <c r="YU17" s="24"/>
      <c r="YV17" s="24"/>
      <c r="YW17" s="24"/>
      <c r="YX17" s="24"/>
      <c r="YY17" s="24"/>
      <c r="YZ17" s="24"/>
      <c r="ZA17" s="24"/>
      <c r="ZB17" s="24"/>
      <c r="ZC17" s="24"/>
      <c r="ZD17" s="24"/>
      <c r="ZE17" s="24"/>
      <c r="ZF17" s="24"/>
      <c r="ZG17" s="24"/>
      <c r="ZH17" s="24"/>
      <c r="ZI17" s="24"/>
      <c r="ZJ17" s="24"/>
      <c r="ZK17" s="24"/>
      <c r="ZL17" s="24"/>
      <c r="ZM17" s="24"/>
      <c r="ZN17" s="24"/>
      <c r="ZO17" s="24"/>
      <c r="ZP17" s="24"/>
      <c r="ZQ17" s="24"/>
      <c r="ZR17" s="24"/>
      <c r="ZS17" s="24"/>
      <c r="ZT17" s="24"/>
      <c r="ZU17" s="24"/>
      <c r="ZV17" s="24"/>
      <c r="ZW17" s="24"/>
      <c r="ZX17" s="24"/>
      <c r="ZY17" s="24"/>
      <c r="ZZ17" s="24"/>
      <c r="AAA17" s="24"/>
    </row>
    <row r="18" spans="1:703" x14ac:dyDescent="0.8">
      <c r="A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/>
      <c r="SJ18" s="24"/>
      <c r="SK18" s="24"/>
      <c r="SL18" s="24"/>
      <c r="SM18" s="24"/>
      <c r="SN18" s="24"/>
      <c r="SO18" s="24"/>
      <c r="SP18" s="24"/>
      <c r="SQ18" s="24"/>
      <c r="SR18" s="24"/>
      <c r="SS18" s="24"/>
      <c r="ST18" s="24"/>
      <c r="SU18" s="24"/>
      <c r="SV18" s="24"/>
      <c r="SW18" s="24"/>
      <c r="SX18" s="24"/>
      <c r="SY18" s="24"/>
      <c r="SZ18" s="24"/>
      <c r="TA18" s="24"/>
      <c r="TB18" s="24"/>
      <c r="TC18" s="24"/>
      <c r="TD18" s="24"/>
      <c r="TE18" s="24"/>
      <c r="TF18" s="24"/>
      <c r="TG18" s="24"/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/>
      <c r="TT18" s="24"/>
      <c r="TU18" s="24"/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4"/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4"/>
      <c r="WD18" s="24"/>
      <c r="WE18" s="24"/>
      <c r="WF18" s="24"/>
      <c r="WG18" s="24"/>
      <c r="WH18" s="24"/>
      <c r="WI18" s="24"/>
      <c r="WJ18" s="24"/>
      <c r="WK18" s="24"/>
      <c r="WL18" s="24"/>
      <c r="WM18" s="24"/>
      <c r="WN18" s="24"/>
      <c r="WO18" s="24"/>
      <c r="WP18" s="24"/>
      <c r="WQ18" s="24"/>
      <c r="WR18" s="24"/>
      <c r="WS18" s="24"/>
      <c r="WT18" s="24"/>
      <c r="WU18" s="24"/>
      <c r="WV18" s="24"/>
      <c r="WW18" s="24"/>
      <c r="WX18" s="24"/>
      <c r="WY18" s="24"/>
      <c r="WZ18" s="24"/>
      <c r="XA18" s="24"/>
      <c r="XB18" s="24"/>
      <c r="XC18" s="24"/>
      <c r="XD18" s="24"/>
      <c r="XE18" s="24"/>
      <c r="XF18" s="24"/>
      <c r="XG18" s="24"/>
      <c r="XH18" s="24"/>
      <c r="XI18" s="24"/>
      <c r="XJ18" s="24"/>
      <c r="XK18" s="24"/>
      <c r="XL18" s="24"/>
      <c r="XM18" s="24"/>
      <c r="XN18" s="24"/>
      <c r="XO18" s="24"/>
      <c r="XP18" s="24"/>
      <c r="XQ18" s="24"/>
      <c r="XR18" s="24"/>
      <c r="XS18" s="24"/>
      <c r="XT18" s="24"/>
      <c r="XU18" s="24"/>
      <c r="XV18" s="24"/>
      <c r="XW18" s="24"/>
      <c r="XX18" s="24"/>
      <c r="XY18" s="24"/>
      <c r="XZ18" s="24"/>
      <c r="YA18" s="24"/>
      <c r="YB18" s="24"/>
      <c r="YC18" s="24"/>
      <c r="YD18" s="24"/>
      <c r="YE18" s="24"/>
      <c r="YF18" s="24"/>
      <c r="YG18" s="24"/>
      <c r="YH18" s="24"/>
      <c r="YI18" s="24"/>
      <c r="YJ18" s="24"/>
      <c r="YK18" s="24"/>
      <c r="YL18" s="24"/>
      <c r="YM18" s="24"/>
      <c r="YN18" s="24"/>
      <c r="YO18" s="24"/>
      <c r="YP18" s="24"/>
      <c r="YQ18" s="24"/>
      <c r="YR18" s="24"/>
      <c r="YS18" s="24"/>
      <c r="YT18" s="24"/>
      <c r="YU18" s="24"/>
      <c r="YV18" s="24"/>
      <c r="YW18" s="24"/>
      <c r="YX18" s="24"/>
      <c r="YY18" s="24"/>
      <c r="YZ18" s="24"/>
      <c r="ZA18" s="24"/>
      <c r="ZB18" s="24"/>
      <c r="ZC18" s="24"/>
      <c r="ZD18" s="24"/>
      <c r="ZE18" s="24"/>
      <c r="ZF18" s="24"/>
      <c r="ZG18" s="24"/>
      <c r="ZH18" s="24"/>
      <c r="ZI18" s="24"/>
      <c r="ZJ18" s="24"/>
      <c r="ZK18" s="24"/>
      <c r="ZL18" s="24"/>
      <c r="ZM18" s="24"/>
      <c r="ZN18" s="24"/>
      <c r="ZO18" s="24"/>
      <c r="ZP18" s="24"/>
      <c r="ZQ18" s="24"/>
      <c r="ZR18" s="24"/>
      <c r="ZS18" s="24"/>
      <c r="ZT18" s="24"/>
      <c r="ZU18" s="24"/>
      <c r="ZV18" s="24"/>
      <c r="ZW18" s="24"/>
      <c r="ZX18" s="24"/>
      <c r="ZY18" s="24"/>
      <c r="ZZ18" s="24"/>
      <c r="AAA18" s="24"/>
    </row>
    <row r="19" spans="1:703" x14ac:dyDescent="0.8">
      <c r="A19" s="4" t="s">
        <v>993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1:703" x14ac:dyDescent="0.8">
      <c r="A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703" x14ac:dyDescent="0.8">
      <c r="A21" s="4"/>
      <c r="B21" s="1"/>
      <c r="C21" s="1" t="s">
        <v>0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703" x14ac:dyDescent="0.8">
      <c r="A22" s="4"/>
      <c r="B22" s="1" t="s">
        <v>10</v>
      </c>
      <c r="C22" s="2">
        <v>31814.525428857953</v>
      </c>
      <c r="D22" s="2">
        <v>7.8248656638789296E-4</v>
      </c>
      <c r="E22" s="2">
        <v>208.28787065296669</v>
      </c>
      <c r="F22" s="2">
        <v>31.663109694785483</v>
      </c>
      <c r="G22" s="2">
        <v>36.402276967963289</v>
      </c>
      <c r="H22" s="2">
        <v>6.8169712711773675E-2</v>
      </c>
      <c r="I22" s="2">
        <v>350225.00827316422</v>
      </c>
      <c r="J22" s="2">
        <v>820274.12164173601</v>
      </c>
      <c r="K22" s="2">
        <v>349319.36624223669</v>
      </c>
      <c r="L22" s="2">
        <v>470954.75539949915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703" x14ac:dyDescent="0.8">
      <c r="A23" s="4"/>
      <c r="B23" s="1" t="s">
        <v>11</v>
      </c>
      <c r="C23" s="2">
        <v>11402.542424318106</v>
      </c>
      <c r="D23" s="2">
        <v>5.8597574936747397E-4</v>
      </c>
      <c r="E23" s="2">
        <v>87.107794814652195</v>
      </c>
      <c r="F23" s="2">
        <v>11.039690588787176</v>
      </c>
      <c r="G23" s="2">
        <v>8.9700768519878213</v>
      </c>
      <c r="H23" s="2">
        <v>5.4122800997323445E-2</v>
      </c>
      <c r="I23" s="2">
        <v>119327.07359238487</v>
      </c>
      <c r="J23" s="2">
        <v>147309.50384667306</v>
      </c>
      <c r="K23" s="2">
        <v>121435.61507038852</v>
      </c>
      <c r="L23" s="2">
        <v>25873.888776284533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1:703" x14ac:dyDescent="0.8">
      <c r="A24" s="4"/>
      <c r="B24" s="1" t="s">
        <v>12</v>
      </c>
      <c r="C24" s="2">
        <v>4036.3841239999997</v>
      </c>
      <c r="D24" s="2">
        <v>8.4257986774250002E-5</v>
      </c>
      <c r="E24" s="2">
        <v>13.247023462999998</v>
      </c>
      <c r="F24" s="2">
        <v>1.3368318692000001</v>
      </c>
      <c r="G24" s="2">
        <v>4.5482065990000002</v>
      </c>
      <c r="H24" s="2">
        <v>7.5883260978668011E-4</v>
      </c>
      <c r="I24" s="2">
        <v>66360.165961999999</v>
      </c>
      <c r="J24" s="2">
        <v>82479.140639999983</v>
      </c>
      <c r="K24" s="2">
        <v>72402.267061999984</v>
      </c>
      <c r="L24" s="2">
        <v>10076.873577999999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spans="1:703" x14ac:dyDescent="0.8">
      <c r="A25" s="4"/>
      <c r="B25" s="1" t="s">
        <v>992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1:703" x14ac:dyDescent="0.8">
      <c r="A26" s="4"/>
      <c r="B26" s="1" t="s">
        <v>991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1:703" x14ac:dyDescent="0.8">
      <c r="A27" s="4"/>
      <c r="B27" s="1" t="s">
        <v>13</v>
      </c>
      <c r="C27" s="2">
        <v>11804.029929900211</v>
      </c>
      <c r="D27" s="2">
        <v>2.3829911730808331E-4</v>
      </c>
      <c r="E27" s="2">
        <v>15.474347593860397</v>
      </c>
      <c r="F27" s="2">
        <v>10.490625013385344</v>
      </c>
      <c r="G27" s="2">
        <v>1.7847547445709824</v>
      </c>
      <c r="H27" s="2">
        <v>3.4747569267273887E-3</v>
      </c>
      <c r="I27" s="2">
        <v>48837.639282228251</v>
      </c>
      <c r="J27" s="2">
        <v>-22873.924810778193</v>
      </c>
      <c r="K27" s="2">
        <v>50409.957981897307</v>
      </c>
      <c r="L27" s="2">
        <v>-73283.882792675504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703" x14ac:dyDescent="0.8">
      <c r="A28" s="4"/>
      <c r="B28" s="1" t="s">
        <v>14</v>
      </c>
      <c r="C28" s="2">
        <v>-7721.0569600169229</v>
      </c>
      <c r="D28" s="2">
        <v>-2.329208220956335E-4</v>
      </c>
      <c r="E28" s="2">
        <v>-38.62523646324351</v>
      </c>
      <c r="F28" s="2">
        <v>-6.324746601779534</v>
      </c>
      <c r="G28" s="2">
        <v>-6.2502478283850964</v>
      </c>
      <c r="H28" s="2">
        <v>0.16935582589563136</v>
      </c>
      <c r="I28" s="2">
        <v>-88256.330925150847</v>
      </c>
      <c r="J28" s="2">
        <v>-121944.03869969082</v>
      </c>
      <c r="K28" s="2">
        <v>-88401.01104185154</v>
      </c>
      <c r="L28" s="2">
        <v>-33543.02765783928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1:703" x14ac:dyDescent="0.8">
      <c r="A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spans="1:703" x14ac:dyDescent="0.8">
      <c r="A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spans="1:703" x14ac:dyDescent="0.8">
      <c r="A31" s="4" t="s">
        <v>990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1:703" x14ac:dyDescent="0.8">
      <c r="A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1:57" x14ac:dyDescent="0.8">
      <c r="A33" s="4"/>
      <c r="B33" s="1"/>
      <c r="C33" s="1" t="s">
        <v>0</v>
      </c>
      <c r="D33" s="1" t="s">
        <v>1</v>
      </c>
      <c r="E33" s="1" t="s">
        <v>2</v>
      </c>
      <c r="F33" s="1" t="s">
        <v>3</v>
      </c>
      <c r="G33" s="1" t="s">
        <v>4</v>
      </c>
      <c r="H33" s="1" t="s">
        <v>5</v>
      </c>
      <c r="I33" s="1" t="s">
        <v>6</v>
      </c>
      <c r="J33" s="1" t="s">
        <v>7</v>
      </c>
      <c r="K33" s="1" t="s">
        <v>8</v>
      </c>
      <c r="L33" s="1" t="s">
        <v>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</row>
    <row r="34" spans="1:57" x14ac:dyDescent="0.8">
      <c r="A34" s="4"/>
      <c r="B34" s="1" t="s">
        <v>962</v>
      </c>
      <c r="C34" s="2">
        <v>9.5773824752521455E-2</v>
      </c>
      <c r="D34" s="2">
        <v>1.2247530593647341E-9</v>
      </c>
      <c r="E34" s="2">
        <v>1.6066468064353844E-3</v>
      </c>
      <c r="F34" s="2">
        <v>2.2676097627346529E-4</v>
      </c>
      <c r="G34" s="2">
        <v>2.9858813552841737E-5</v>
      </c>
      <c r="H34" s="2">
        <v>6.672770571486088E-7</v>
      </c>
      <c r="I34" s="2">
        <v>0.9259439401632561</v>
      </c>
      <c r="J34" s="2">
        <v>3.9679676228824907</v>
      </c>
      <c r="K34" s="2">
        <v>0.94080707154253862</v>
      </c>
      <c r="L34" s="2">
        <v>3.0244976219452679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spans="1:57" x14ac:dyDescent="0.8">
      <c r="A35" s="4"/>
      <c r="B35" s="1" t="s">
        <v>973</v>
      </c>
      <c r="C35" s="2">
        <v>0.23</v>
      </c>
      <c r="D35" s="2">
        <v>2.26E-10</v>
      </c>
      <c r="E35" s="2">
        <v>5.2599999999999998E-5</v>
      </c>
      <c r="F35" s="2">
        <v>1.6099999999999998E-5</v>
      </c>
      <c r="G35" s="2">
        <v>9.2900000000000008E-6</v>
      </c>
      <c r="H35" s="2">
        <v>7.0900000000000001E-9</v>
      </c>
      <c r="I35" s="2">
        <v>1.0900000000000001</v>
      </c>
      <c r="J35" s="2">
        <v>1.1273</v>
      </c>
      <c r="K35" s="2">
        <v>1.0900000000000001</v>
      </c>
      <c r="L35" s="2">
        <v>3.73E-2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</row>
    <row r="36" spans="1:57" x14ac:dyDescent="0.8">
      <c r="A36" s="4"/>
      <c r="B36" s="1" t="s">
        <v>976</v>
      </c>
      <c r="C36" s="2">
        <v>0.01</v>
      </c>
      <c r="D36" s="2">
        <v>1.05E-8</v>
      </c>
      <c r="E36" s="2">
        <v>5.6999999999999998E-4</v>
      </c>
      <c r="F36" s="2">
        <v>1.3899999999999999E-4</v>
      </c>
      <c r="G36" s="2">
        <v>7.9500000000000003E-4</v>
      </c>
      <c r="H36" s="2">
        <v>1.8099999999999999E-7</v>
      </c>
      <c r="I36" s="2">
        <v>0.88400000000000001</v>
      </c>
      <c r="J36" s="2">
        <v>7.2519999999999998</v>
      </c>
      <c r="K36" s="2">
        <v>0.90200000000000002</v>
      </c>
      <c r="L36" s="2">
        <v>6.35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spans="1:57" x14ac:dyDescent="0.8">
      <c r="A37" s="4"/>
      <c r="B37" s="1" t="s">
        <v>971</v>
      </c>
      <c r="C37" s="2">
        <v>0.26679661016949152</v>
      </c>
      <c r="D37" s="2">
        <v>1.4013559322033898E-9</v>
      </c>
      <c r="E37" s="2">
        <v>3.2518644067796611E-4</v>
      </c>
      <c r="F37" s="2">
        <v>7.9140677966101693E-5</v>
      </c>
      <c r="G37" s="2">
        <v>5.8659322033898309E-5</v>
      </c>
      <c r="H37" s="2">
        <v>5.7940677966101701E-8</v>
      </c>
      <c r="I37" s="2">
        <v>0.23355932203389831</v>
      </c>
      <c r="J37" s="2">
        <v>0.34045762711864413</v>
      </c>
      <c r="K37" s="2">
        <v>0.25062711864406784</v>
      </c>
      <c r="L37" s="2">
        <v>8.9830508474576284E-2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</row>
    <row r="38" spans="1:57" x14ac:dyDescent="0.8">
      <c r="A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  <row r="39" spans="1:57" x14ac:dyDescent="0.8">
      <c r="A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</row>
    <row r="40" spans="1:57" x14ac:dyDescent="0.8">
      <c r="A40" s="4" t="s">
        <v>989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</row>
    <row r="41" spans="1:57" x14ac:dyDescent="0.8">
      <c r="A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</row>
    <row r="42" spans="1:57" x14ac:dyDescent="0.8">
      <c r="A42" s="4"/>
      <c r="B42" s="1" t="s">
        <v>988</v>
      </c>
      <c r="C42" s="1" t="s">
        <v>987</v>
      </c>
      <c r="D42" s="1" t="s">
        <v>986</v>
      </c>
      <c r="E42" s="1" t="s">
        <v>985</v>
      </c>
      <c r="F42" s="1" t="s">
        <v>0</v>
      </c>
      <c r="G42" s="1" t="s">
        <v>1</v>
      </c>
      <c r="H42" s="1" t="s">
        <v>2</v>
      </c>
      <c r="I42" s="1" t="s">
        <v>3</v>
      </c>
      <c r="J42" s="1" t="s">
        <v>4</v>
      </c>
      <c r="K42" s="1" t="s">
        <v>5</v>
      </c>
      <c r="L42" s="1" t="s">
        <v>6</v>
      </c>
      <c r="M42" s="1" t="s">
        <v>7</v>
      </c>
      <c r="N42" s="1" t="s">
        <v>8</v>
      </c>
      <c r="O42" s="1" t="s">
        <v>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</row>
    <row r="43" spans="1:57" x14ac:dyDescent="0.8">
      <c r="A43" s="4"/>
      <c r="B43" s="3" t="s">
        <v>972</v>
      </c>
      <c r="C43" s="3" t="s">
        <v>962</v>
      </c>
      <c r="D43" s="3" t="s">
        <v>984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</row>
    <row r="44" spans="1:57" x14ac:dyDescent="0.8">
      <c r="A44" s="4"/>
      <c r="B44" s="3" t="s">
        <v>972</v>
      </c>
      <c r="C44" s="3" t="s">
        <v>962</v>
      </c>
      <c r="D44" s="3" t="s">
        <v>983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</row>
    <row r="45" spans="1:57" x14ac:dyDescent="0.8">
      <c r="A45" s="4"/>
      <c r="B45" s="3" t="s">
        <v>972</v>
      </c>
      <c r="C45" s="3" t="s">
        <v>962</v>
      </c>
      <c r="D45" s="3" t="s">
        <v>982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</row>
    <row r="46" spans="1:57" x14ac:dyDescent="0.8">
      <c r="A46" s="4"/>
      <c r="B46" s="3" t="s">
        <v>972</v>
      </c>
      <c r="C46" s="3" t="s">
        <v>962</v>
      </c>
      <c r="D46" s="3" t="s">
        <v>975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</row>
    <row r="47" spans="1:57" x14ac:dyDescent="0.8">
      <c r="A47" s="4"/>
      <c r="B47" s="3" t="s">
        <v>972</v>
      </c>
      <c r="C47" s="3" t="s">
        <v>962</v>
      </c>
      <c r="D47" s="3" t="s">
        <v>981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</row>
    <row r="48" spans="1:57" x14ac:dyDescent="0.8">
      <c r="A48" s="4"/>
      <c r="B48" s="3" t="s">
        <v>972</v>
      </c>
      <c r="C48" s="3" t="s">
        <v>962</v>
      </c>
      <c r="D48" s="3" t="s">
        <v>980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</row>
    <row r="49" spans="2:15" s="4" customFormat="1" x14ac:dyDescent="0.8">
      <c r="B49" s="3" t="s">
        <v>972</v>
      </c>
      <c r="C49" s="3" t="s">
        <v>962</v>
      </c>
      <c r="D49" s="3" t="s">
        <v>979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2:15" s="4" customFormat="1" x14ac:dyDescent="0.8">
      <c r="B50" s="3" t="s">
        <v>972</v>
      </c>
      <c r="C50" s="3" t="s">
        <v>962</v>
      </c>
      <c r="D50" s="3" t="s">
        <v>978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2:15" s="4" customFormat="1" x14ac:dyDescent="0.8">
      <c r="B51" s="3" t="s">
        <v>972</v>
      </c>
      <c r="C51" s="3" t="s">
        <v>962</v>
      </c>
      <c r="D51" s="3" t="s">
        <v>977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2:15" s="4" customFormat="1" x14ac:dyDescent="0.8">
      <c r="B52" s="3" t="s">
        <v>972</v>
      </c>
      <c r="C52" s="3" t="s">
        <v>973</v>
      </c>
      <c r="D52" s="3" t="s">
        <v>975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2:15" s="4" customFormat="1" x14ac:dyDescent="0.8">
      <c r="B53" s="3" t="s">
        <v>972</v>
      </c>
      <c r="C53" s="3" t="s">
        <v>976</v>
      </c>
      <c r="D53" s="3" t="s">
        <v>975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2:15" s="4" customFormat="1" x14ac:dyDescent="0.8">
      <c r="B54" s="3" t="s">
        <v>972</v>
      </c>
      <c r="C54" s="3" t="s">
        <v>973</v>
      </c>
      <c r="D54" s="3" t="s">
        <v>974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2:15" s="4" customFormat="1" x14ac:dyDescent="0.8">
      <c r="B55" s="3" t="s">
        <v>972</v>
      </c>
      <c r="C55" s="3" t="s">
        <v>962</v>
      </c>
      <c r="D55" s="3" t="s">
        <v>961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2:15" s="4" customFormat="1" x14ac:dyDescent="0.8">
      <c r="B56" s="3" t="s">
        <v>972</v>
      </c>
      <c r="C56" s="3" t="s">
        <v>973</v>
      </c>
      <c r="D56" s="3" t="s">
        <v>961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2:15" s="4" customFormat="1" x14ac:dyDescent="0.8">
      <c r="B57" s="3" t="s">
        <v>972</v>
      </c>
      <c r="C57" s="3" t="s">
        <v>971</v>
      </c>
      <c r="D57" s="3" t="s">
        <v>971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2:15" s="4" customFormat="1" x14ac:dyDescent="0.8">
      <c r="B58" s="3" t="s">
        <v>968</v>
      </c>
      <c r="C58" s="3" t="s">
        <v>962</v>
      </c>
      <c r="D58" s="3" t="s">
        <v>970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2:15" s="4" customFormat="1" x14ac:dyDescent="0.8">
      <c r="B59" s="3" t="s">
        <v>968</v>
      </c>
      <c r="C59" s="3" t="s">
        <v>962</v>
      </c>
      <c r="D59" s="3" t="s">
        <v>969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2:15" s="4" customFormat="1" x14ac:dyDescent="0.8">
      <c r="B60" s="3" t="s">
        <v>968</v>
      </c>
      <c r="C60" s="3" t="s">
        <v>962</v>
      </c>
      <c r="D60" s="3" t="s">
        <v>967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2:15" s="4" customFormat="1" x14ac:dyDescent="0.8">
      <c r="B61" s="3" t="s">
        <v>963</v>
      </c>
      <c r="C61" s="3" t="s">
        <v>962</v>
      </c>
      <c r="D61" s="3" t="s">
        <v>966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2:15" s="4" customFormat="1" x14ac:dyDescent="0.8">
      <c r="B62" s="3" t="s">
        <v>963</v>
      </c>
      <c r="C62" s="3" t="s">
        <v>962</v>
      </c>
      <c r="D62" s="3" t="s">
        <v>965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2:15" s="4" customFormat="1" x14ac:dyDescent="0.8">
      <c r="B63" s="3" t="s">
        <v>963</v>
      </c>
      <c r="C63" s="3" t="s">
        <v>962</v>
      </c>
      <c r="D63" s="3" t="s">
        <v>964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2:15" s="4" customFormat="1" x14ac:dyDescent="0.8">
      <c r="B64" s="3" t="s">
        <v>963</v>
      </c>
      <c r="C64" s="3" t="s">
        <v>962</v>
      </c>
      <c r="D64" s="3" t="s">
        <v>961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87" x14ac:dyDescent="0.8">
      <c r="A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</row>
    <row r="66" spans="1:187" x14ac:dyDescent="0.8">
      <c r="A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</row>
    <row r="67" spans="1:187" x14ac:dyDescent="0.8">
      <c r="A67" s="4" t="s">
        <v>960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</row>
    <row r="68" spans="1:187" x14ac:dyDescent="0.8">
      <c r="A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</row>
    <row r="69" spans="1:187" x14ac:dyDescent="0.8">
      <c r="A69" s="4" t="s">
        <v>40</v>
      </c>
      <c r="B69" s="4" t="s">
        <v>41</v>
      </c>
      <c r="C69" s="4" t="s">
        <v>42</v>
      </c>
      <c r="D69" s="4" t="s">
        <v>43</v>
      </c>
      <c r="E69" s="4" t="s">
        <v>44</v>
      </c>
      <c r="F69" s="4" t="s">
        <v>45</v>
      </c>
      <c r="G69" s="4" t="s">
        <v>46</v>
      </c>
      <c r="H69" s="4" t="s">
        <v>47</v>
      </c>
      <c r="I69" s="4" t="s">
        <v>48</v>
      </c>
      <c r="J69" s="4" t="s">
        <v>49</v>
      </c>
      <c r="K69" s="4" t="s">
        <v>50</v>
      </c>
      <c r="L69" s="4" t="s">
        <v>51</v>
      </c>
      <c r="M69" s="4" t="s">
        <v>52</v>
      </c>
      <c r="N69" s="4" t="s">
        <v>53</v>
      </c>
      <c r="O69" s="4" t="s">
        <v>54</v>
      </c>
      <c r="P69" s="4" t="s">
        <v>55</v>
      </c>
      <c r="Q69" s="4" t="s">
        <v>56</v>
      </c>
      <c r="R69" s="4" t="s">
        <v>57</v>
      </c>
      <c r="S69" s="4" t="s">
        <v>58</v>
      </c>
      <c r="T69" s="4" t="s">
        <v>59</v>
      </c>
      <c r="U69" s="4" t="s">
        <v>60</v>
      </c>
      <c r="V69" s="4" t="s">
        <v>61</v>
      </c>
      <c r="W69" s="4" t="s">
        <v>62</v>
      </c>
      <c r="X69" s="4" t="s">
        <v>63</v>
      </c>
      <c r="Y69" s="4" t="s">
        <v>64</v>
      </c>
      <c r="Z69" s="4" t="s">
        <v>65</v>
      </c>
      <c r="AA69" s="4" t="s">
        <v>66</v>
      </c>
      <c r="AB69" s="4" t="s">
        <v>67</v>
      </c>
      <c r="AC69" s="4" t="s">
        <v>68</v>
      </c>
      <c r="AD69" s="4" t="s">
        <v>69</v>
      </c>
      <c r="AE69" s="4" t="s">
        <v>70</v>
      </c>
      <c r="AF69" s="4" t="s">
        <v>71</v>
      </c>
      <c r="AG69" s="4" t="s">
        <v>72</v>
      </c>
      <c r="AH69" s="4" t="s">
        <v>73</v>
      </c>
      <c r="AI69" s="4" t="s">
        <v>74</v>
      </c>
      <c r="AJ69" s="4" t="s">
        <v>75</v>
      </c>
      <c r="AK69" s="4" t="s">
        <v>76</v>
      </c>
      <c r="AL69" s="4" t="s">
        <v>77</v>
      </c>
      <c r="AM69" s="4" t="s">
        <v>78</v>
      </c>
      <c r="AN69" s="4" t="s">
        <v>79</v>
      </c>
      <c r="AO69" s="4" t="s">
        <v>80</v>
      </c>
      <c r="AP69" s="4" t="s">
        <v>81</v>
      </c>
      <c r="AQ69" s="4" t="s">
        <v>82</v>
      </c>
      <c r="AR69" s="4" t="s">
        <v>83</v>
      </c>
      <c r="AS69" s="4" t="s">
        <v>84</v>
      </c>
      <c r="AT69" s="4" t="s">
        <v>85</v>
      </c>
      <c r="AU69" s="4" t="s">
        <v>86</v>
      </c>
      <c r="AV69" s="4" t="s">
        <v>87</v>
      </c>
      <c r="AW69" s="4" t="s">
        <v>88</v>
      </c>
      <c r="AX69" s="4" t="s">
        <v>89</v>
      </c>
      <c r="AY69" s="4" t="s">
        <v>90</v>
      </c>
      <c r="AZ69" s="4" t="s">
        <v>91</v>
      </c>
      <c r="BA69" s="4" t="s">
        <v>92</v>
      </c>
      <c r="BB69" s="4" t="s">
        <v>93</v>
      </c>
      <c r="BC69" s="4" t="s">
        <v>94</v>
      </c>
      <c r="BD69" s="4" t="s">
        <v>95</v>
      </c>
      <c r="BE69" s="4" t="s">
        <v>96</v>
      </c>
    </row>
    <row r="70" spans="1:187" x14ac:dyDescent="0.8">
      <c r="A70" s="32" t="s">
        <v>945</v>
      </c>
      <c r="B70" s="28" t="s">
        <v>945</v>
      </c>
      <c r="C70" s="28" t="s">
        <v>947</v>
      </c>
      <c r="D70" s="28" t="s">
        <v>946</v>
      </c>
      <c r="E70" s="31">
        <v>89</v>
      </c>
      <c r="F70" s="30">
        <v>1</v>
      </c>
      <c r="G70" s="30">
        <v>0</v>
      </c>
      <c r="H70" s="29">
        <v>1441.8</v>
      </c>
      <c r="I70" s="29">
        <v>168.505124</v>
      </c>
      <c r="J70" s="29">
        <v>1815.8951239999997</v>
      </c>
      <c r="K70" s="29">
        <v>205.58999999999997</v>
      </c>
      <c r="L70" s="29">
        <v>0</v>
      </c>
      <c r="M70" s="29">
        <v>3.7113000000000004E-6</v>
      </c>
      <c r="N70" s="29">
        <v>3.7384844492500006E-6</v>
      </c>
      <c r="O70" s="29">
        <v>7.450222774250001E-6</v>
      </c>
      <c r="P70" s="29">
        <v>4.3832500000000003E-10</v>
      </c>
      <c r="Q70" s="29">
        <v>0</v>
      </c>
      <c r="R70" s="29">
        <v>3.8181000000000003</v>
      </c>
      <c r="S70" s="29">
        <v>0.68185276300000008</v>
      </c>
      <c r="T70" s="29">
        <v>4.5530234629999997</v>
      </c>
      <c r="U70" s="29">
        <v>5.3070699999999991E-2</v>
      </c>
      <c r="V70" s="29">
        <v>0</v>
      </c>
      <c r="W70" s="29">
        <v>0.97009999999999996</v>
      </c>
      <c r="X70" s="29">
        <v>0.1471759892</v>
      </c>
      <c r="Y70" s="29">
        <v>1.3368318692000001</v>
      </c>
      <c r="Z70" s="29">
        <v>0.21955588000000001</v>
      </c>
      <c r="AA70" s="29">
        <v>0</v>
      </c>
      <c r="AB70" s="29">
        <v>0.29904000000000003</v>
      </c>
      <c r="AC70" s="29">
        <v>5.5953499000000004E-2</v>
      </c>
      <c r="AD70" s="29">
        <v>0.408206599</v>
      </c>
      <c r="AE70" s="29">
        <v>5.3213100000000006E-2</v>
      </c>
      <c r="AF70" s="29">
        <v>0</v>
      </c>
      <c r="AG70" s="29">
        <v>6.6572000000000007E-4</v>
      </c>
      <c r="AH70" s="29">
        <v>7.6893019389999992E-5</v>
      </c>
      <c r="AI70" s="29">
        <v>7.4497499039000007E-4</v>
      </c>
      <c r="AJ70" s="29">
        <v>2.3619709999999998E-6</v>
      </c>
      <c r="AK70" s="29">
        <v>0</v>
      </c>
      <c r="AL70" s="29">
        <v>14952</v>
      </c>
      <c r="AM70" s="29">
        <v>1649.2411999999999</v>
      </c>
      <c r="AN70" s="29">
        <v>16761.441200000001</v>
      </c>
      <c r="AO70" s="29">
        <v>160.20000000000002</v>
      </c>
      <c r="AP70" s="29">
        <v>0</v>
      </c>
      <c r="AQ70" s="29">
        <v>25455.78</v>
      </c>
      <c r="AR70" s="29">
        <v>2610.9700379999999</v>
      </c>
      <c r="AS70" s="29">
        <v>28242.970038000003</v>
      </c>
      <c r="AT70" s="29">
        <v>176.22000000000003</v>
      </c>
      <c r="AU70" s="29">
        <v>0</v>
      </c>
      <c r="AV70" s="29">
        <v>16226.48</v>
      </c>
      <c r="AW70" s="29">
        <v>1773.8322999999998</v>
      </c>
      <c r="AX70" s="29">
        <v>18166.742300000002</v>
      </c>
      <c r="AY70" s="29">
        <v>166.43</v>
      </c>
      <c r="AZ70" s="29">
        <v>0</v>
      </c>
      <c r="BA70" s="29">
        <v>9229.3000000000011</v>
      </c>
      <c r="BB70" s="29">
        <v>837.1377379999999</v>
      </c>
      <c r="BC70" s="29">
        <v>10076.227738</v>
      </c>
      <c r="BD70" s="29">
        <v>9.7900000000000009</v>
      </c>
      <c r="BE70" s="29">
        <v>0</v>
      </c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</row>
    <row r="71" spans="1:187" x14ac:dyDescent="0.8">
      <c r="A71" s="32" t="s">
        <v>945</v>
      </c>
      <c r="B71" s="28" t="s">
        <v>945</v>
      </c>
      <c r="C71" s="28" t="s">
        <v>957</v>
      </c>
      <c r="D71" s="28" t="s">
        <v>956</v>
      </c>
      <c r="E71" s="31">
        <v>145.35000000000011</v>
      </c>
      <c r="F71" s="30">
        <v>0</v>
      </c>
      <c r="G71" s="30">
        <v>0</v>
      </c>
      <c r="H71" s="29">
        <v>36.825060000000029</v>
      </c>
      <c r="I71" s="29">
        <v>14.925444333750015</v>
      </c>
      <c r="J71" s="29">
        <v>0</v>
      </c>
      <c r="K71" s="29">
        <v>24.686550000000018</v>
      </c>
      <c r="L71" s="29">
        <v>-0.17368687500000016</v>
      </c>
      <c r="M71" s="29">
        <v>2.9580000000000024E-6</v>
      </c>
      <c r="N71" s="29">
        <v>2.1047123279277432E-6</v>
      </c>
      <c r="O71" s="29">
        <v>0</v>
      </c>
      <c r="P71" s="29">
        <v>3.3604750000000028E-6</v>
      </c>
      <c r="Q71" s="29">
        <v>-3.0702000000000024E-15</v>
      </c>
      <c r="R71" s="29">
        <v>0.25296000000000018</v>
      </c>
      <c r="S71" s="29">
        <v>5.9002792959000037E-2</v>
      </c>
      <c r="T71" s="29">
        <v>0</v>
      </c>
      <c r="U71" s="29">
        <v>0.1296539000000001</v>
      </c>
      <c r="V71" s="29">
        <v>-2.8024500000000025E-2</v>
      </c>
      <c r="W71" s="29">
        <v>8.0580000000000068E-2</v>
      </c>
      <c r="X71" s="29">
        <v>2.8002987677250027E-2</v>
      </c>
      <c r="Y71" s="29">
        <v>0</v>
      </c>
      <c r="Z71" s="29">
        <v>0.40647000000000033</v>
      </c>
      <c r="AA71" s="29">
        <v>-5.8012500000000043E-3</v>
      </c>
      <c r="AB71" s="29">
        <v>2.1267000000000015E-2</v>
      </c>
      <c r="AC71" s="29">
        <v>6.0502557430500044E-3</v>
      </c>
      <c r="AD71" s="29">
        <v>0</v>
      </c>
      <c r="AE71" s="29">
        <v>1.5240670000000012E-2</v>
      </c>
      <c r="AF71" s="29">
        <v>-1.5797250000000013E-2</v>
      </c>
      <c r="AG71" s="29">
        <v>4.8450000000000034E-4</v>
      </c>
      <c r="AH71" s="29">
        <v>4.7355352360800033E-5</v>
      </c>
      <c r="AI71" s="29">
        <v>0</v>
      </c>
      <c r="AJ71" s="29">
        <v>2.1969950000000018E-5</v>
      </c>
      <c r="AK71" s="29">
        <v>-7.7201250000000064E-7</v>
      </c>
      <c r="AL71" s="29">
        <v>772.65000000000055</v>
      </c>
      <c r="AM71" s="29">
        <v>201.89216400750013</v>
      </c>
      <c r="AN71" s="29">
        <v>0</v>
      </c>
      <c r="AO71" s="29">
        <v>274.75400000000019</v>
      </c>
      <c r="AP71" s="29">
        <v>-20.438250000000014</v>
      </c>
      <c r="AQ71" s="29">
        <v>4266.1500000000033</v>
      </c>
      <c r="AR71" s="29">
        <v>355.90142782537527</v>
      </c>
      <c r="AS71" s="29">
        <v>0</v>
      </c>
      <c r="AT71" s="29">
        <v>278.23237850000021</v>
      </c>
      <c r="AU71" s="29">
        <v>-115.5341250000001</v>
      </c>
      <c r="AV71" s="29">
        <v>772.65000000000055</v>
      </c>
      <c r="AW71" s="29">
        <v>204.57121759500015</v>
      </c>
      <c r="AX71" s="29">
        <v>0</v>
      </c>
      <c r="AY71" s="29">
        <v>276.20750000000021</v>
      </c>
      <c r="AZ71" s="29">
        <v>-20.482875000000014</v>
      </c>
      <c r="BA71" s="29">
        <v>3493.5000000000027</v>
      </c>
      <c r="BB71" s="29">
        <v>151.33021023037512</v>
      </c>
      <c r="BC71" s="29">
        <v>0</v>
      </c>
      <c r="BD71" s="29">
        <v>2.0248785000000016</v>
      </c>
      <c r="BE71" s="29">
        <v>-95.051250000000081</v>
      </c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</row>
    <row r="72" spans="1:187" x14ac:dyDescent="0.8">
      <c r="A72" s="32" t="s">
        <v>945</v>
      </c>
      <c r="B72" s="28" t="s">
        <v>945</v>
      </c>
      <c r="C72" s="28" t="s">
        <v>953</v>
      </c>
      <c r="D72" s="28" t="s">
        <v>952</v>
      </c>
      <c r="E72" s="31">
        <v>147.5</v>
      </c>
      <c r="F72" s="30">
        <v>0</v>
      </c>
      <c r="G72" s="30">
        <v>0</v>
      </c>
      <c r="H72" s="29">
        <v>1049.675</v>
      </c>
      <c r="I72" s="29">
        <v>451.12335224141492</v>
      </c>
      <c r="J72" s="29">
        <v>0</v>
      </c>
      <c r="K72" s="29">
        <v>35.090000000000003</v>
      </c>
      <c r="L72" s="29">
        <v>-49.479786314291246</v>
      </c>
      <c r="M72" s="29">
        <v>1.9511250000000001E-5</v>
      </c>
      <c r="N72" s="29">
        <v>2.0312160304488499E-5</v>
      </c>
      <c r="O72" s="29">
        <v>0</v>
      </c>
      <c r="P72" s="29">
        <v>2.9342499999999995E-6</v>
      </c>
      <c r="Q72" s="29">
        <v>-1.2529629936033748E-6</v>
      </c>
      <c r="R72" s="29">
        <v>3.4938749999999996</v>
      </c>
      <c r="S72" s="29">
        <v>1.9965801414628199</v>
      </c>
      <c r="T72" s="29">
        <v>0</v>
      </c>
      <c r="U72" s="29">
        <v>0.142175</v>
      </c>
      <c r="V72" s="29">
        <v>-0.19627742541595497</v>
      </c>
      <c r="W72" s="29">
        <v>0.79859999999999998</v>
      </c>
      <c r="X72" s="29">
        <v>0.36384239626214493</v>
      </c>
      <c r="Y72" s="29">
        <v>0</v>
      </c>
      <c r="Z72" s="29">
        <v>3.5694999999999998E-2</v>
      </c>
      <c r="AA72" s="29">
        <v>-4.0137895726098743E-2</v>
      </c>
      <c r="AB72" s="29">
        <v>0.16183749999999997</v>
      </c>
      <c r="AC72" s="29">
        <v>0.12769276297607698</v>
      </c>
      <c r="AD72" s="29">
        <v>0</v>
      </c>
      <c r="AE72" s="29">
        <v>8.7573749999999995E-3</v>
      </c>
      <c r="AF72" s="29">
        <v>-9.6033486489817479E-3</v>
      </c>
      <c r="AG72" s="29">
        <v>6.3978750000000001E-4</v>
      </c>
      <c r="AH72" s="29">
        <v>5.263424844048364E-4</v>
      </c>
      <c r="AI72" s="29">
        <v>0</v>
      </c>
      <c r="AJ72" s="29">
        <v>1.4308249999999998E-4</v>
      </c>
      <c r="AK72" s="29">
        <v>-3.0303618631964097E-5</v>
      </c>
      <c r="AL72" s="29">
        <v>9362.375</v>
      </c>
      <c r="AM72" s="29">
        <v>5437.1438550522307</v>
      </c>
      <c r="AN72" s="29">
        <v>0</v>
      </c>
      <c r="AO72" s="29">
        <v>506.6875</v>
      </c>
      <c r="AP72" s="29">
        <v>-453.88925056343248</v>
      </c>
      <c r="AQ72" s="29">
        <v>13491.5</v>
      </c>
      <c r="AR72" s="29">
        <v>5960.8712821129502</v>
      </c>
      <c r="AS72" s="29">
        <v>0</v>
      </c>
      <c r="AT72" s="29">
        <v>533.97300000000007</v>
      </c>
      <c r="AU72" s="29">
        <v>-641.54163916956168</v>
      </c>
      <c r="AV72" s="29">
        <v>4703.875</v>
      </c>
      <c r="AW72" s="29">
        <v>4503.1131351556996</v>
      </c>
      <c r="AX72" s="29">
        <v>0</v>
      </c>
      <c r="AY72" s="29">
        <v>527.86249999999995</v>
      </c>
      <c r="AZ72" s="29">
        <v>-245.466245885175</v>
      </c>
      <c r="BA72" s="29">
        <v>8787.625</v>
      </c>
      <c r="BB72" s="29">
        <v>1457.7581469572517</v>
      </c>
      <c r="BC72" s="29">
        <v>0</v>
      </c>
      <c r="BD72" s="29">
        <v>6.1104999999999992</v>
      </c>
      <c r="BE72" s="29">
        <v>-396.07539328438673</v>
      </c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</row>
    <row r="73" spans="1:187" x14ac:dyDescent="0.8">
      <c r="A73" s="32" t="s">
        <v>945</v>
      </c>
      <c r="B73" s="28" t="s">
        <v>945</v>
      </c>
      <c r="C73" s="28" t="s">
        <v>126</v>
      </c>
      <c r="D73" s="28" t="s">
        <v>127</v>
      </c>
      <c r="E73" s="31">
        <v>147.5</v>
      </c>
      <c r="F73" s="30">
        <v>0</v>
      </c>
      <c r="G73" s="30">
        <v>0</v>
      </c>
      <c r="H73" s="29">
        <v>654.9</v>
      </c>
      <c r="I73" s="29">
        <v>330.13692724141492</v>
      </c>
      <c r="J73" s="29">
        <v>0</v>
      </c>
      <c r="K73" s="29">
        <v>18.585000000000001</v>
      </c>
      <c r="L73" s="29">
        <v>-31.71491131429125</v>
      </c>
      <c r="M73" s="29">
        <v>1.0210687499999999E-5</v>
      </c>
      <c r="N73" s="29">
        <v>1.6890350616988496E-5</v>
      </c>
      <c r="O73" s="29">
        <v>0</v>
      </c>
      <c r="P73" s="29">
        <v>1.5598125000000001E-6</v>
      </c>
      <c r="Q73" s="29">
        <v>-8.3443768110337498E-7</v>
      </c>
      <c r="R73" s="29">
        <v>1.9470000000000001</v>
      </c>
      <c r="S73" s="29">
        <v>1.6524005758378197</v>
      </c>
      <c r="T73" s="29">
        <v>0</v>
      </c>
      <c r="U73" s="29">
        <v>7.5335624999999989E-2</v>
      </c>
      <c r="V73" s="29">
        <v>-0.126668050415955</v>
      </c>
      <c r="W73" s="29">
        <v>0.45688125000000002</v>
      </c>
      <c r="X73" s="29">
        <v>0.27819453688714496</v>
      </c>
      <c r="Y73" s="29">
        <v>0</v>
      </c>
      <c r="Z73" s="29">
        <v>1.8916875E-2</v>
      </c>
      <c r="AA73" s="29">
        <v>-2.4760551976098749E-2</v>
      </c>
      <c r="AB73" s="29">
        <v>9.5248125000000003E-2</v>
      </c>
      <c r="AC73" s="29">
        <v>0.10649527391357701</v>
      </c>
      <c r="AD73" s="29">
        <v>0</v>
      </c>
      <c r="AE73" s="29">
        <v>4.6351875000000004E-3</v>
      </c>
      <c r="AF73" s="29">
        <v>-6.6068267739817499E-3</v>
      </c>
      <c r="AG73" s="29">
        <v>3.40725E-4</v>
      </c>
      <c r="AH73" s="29">
        <v>3.7519076877983641E-4</v>
      </c>
      <c r="AI73" s="29">
        <v>0</v>
      </c>
      <c r="AJ73" s="29">
        <v>7.5778124999999994E-5</v>
      </c>
      <c r="AK73" s="29">
        <v>-1.6845806131964098E-5</v>
      </c>
      <c r="AL73" s="29">
        <v>5973.75</v>
      </c>
      <c r="AM73" s="29">
        <v>4078.7359800522299</v>
      </c>
      <c r="AN73" s="29">
        <v>0</v>
      </c>
      <c r="AO73" s="29">
        <v>267.71249999999998</v>
      </c>
      <c r="AP73" s="29">
        <v>-301.40112556343246</v>
      </c>
      <c r="AQ73" s="29">
        <v>7832.2499999999991</v>
      </c>
      <c r="AR73" s="29">
        <v>4322.9983793004512</v>
      </c>
      <c r="AS73" s="29">
        <v>0</v>
      </c>
      <c r="AT73" s="29">
        <v>282.01631250000003</v>
      </c>
      <c r="AU73" s="29">
        <v>-386.87538916956169</v>
      </c>
      <c r="AV73" s="29">
        <v>3307.6874999999995</v>
      </c>
      <c r="AW73" s="29">
        <v>3499.8569476557</v>
      </c>
      <c r="AX73" s="29">
        <v>0</v>
      </c>
      <c r="AY73" s="29">
        <v>278.77500000000003</v>
      </c>
      <c r="AZ73" s="29">
        <v>-182.63780838517496</v>
      </c>
      <c r="BA73" s="29">
        <v>4524.5625</v>
      </c>
      <c r="BB73" s="29">
        <v>823.14143164475183</v>
      </c>
      <c r="BC73" s="29">
        <v>0</v>
      </c>
      <c r="BD73" s="29">
        <v>3.2413125000000003</v>
      </c>
      <c r="BE73" s="29">
        <v>-204.23758078438669</v>
      </c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</row>
    <row r="74" spans="1:187" x14ac:dyDescent="0.8">
      <c r="A74" s="32" t="s">
        <v>945</v>
      </c>
      <c r="B74" s="28" t="s">
        <v>945</v>
      </c>
      <c r="C74" s="28" t="s">
        <v>579</v>
      </c>
      <c r="D74" s="28" t="s">
        <v>580</v>
      </c>
      <c r="E74" s="31">
        <v>71.75</v>
      </c>
      <c r="F74" s="30">
        <v>0</v>
      </c>
      <c r="G74" s="30">
        <v>0</v>
      </c>
      <c r="H74" s="29">
        <v>433.05990804597707</v>
      </c>
      <c r="I74" s="29">
        <v>208.01792795608594</v>
      </c>
      <c r="J74" s="29">
        <v>0</v>
      </c>
      <c r="K74" s="29">
        <v>12.289537931034484</v>
      </c>
      <c r="L74" s="29">
        <v>-20.579468823427593</v>
      </c>
      <c r="M74" s="29">
        <v>6.7519306609195402E-6</v>
      </c>
      <c r="N74" s="29">
        <v>9.4500627873251177E-6</v>
      </c>
      <c r="O74" s="29">
        <v>0</v>
      </c>
      <c r="P74" s="29">
        <v>1.0314433620689656E-6</v>
      </c>
      <c r="Q74" s="29">
        <v>-4.862310923077668E-7</v>
      </c>
      <c r="R74" s="29">
        <v>1.2874754022988508</v>
      </c>
      <c r="S74" s="29">
        <v>0.91364202460123523</v>
      </c>
      <c r="T74" s="29">
        <v>0</v>
      </c>
      <c r="U74" s="29">
        <v>4.9816519827586205E-2</v>
      </c>
      <c r="V74" s="29">
        <v>-7.6933385424429776E-2</v>
      </c>
      <c r="W74" s="29">
        <v>0.30211780747126443</v>
      </c>
      <c r="X74" s="29">
        <v>0.16470156699694621</v>
      </c>
      <c r="Y74" s="29">
        <v>0</v>
      </c>
      <c r="Z74" s="29">
        <v>1.2508993965517244E-2</v>
      </c>
      <c r="AA74" s="29">
        <v>-1.5638787901275274E-2</v>
      </c>
      <c r="AB74" s="29">
        <v>6.2983881896551727E-2</v>
      </c>
      <c r="AC74" s="29">
        <v>5.9782854601829666E-2</v>
      </c>
      <c r="AD74" s="29">
        <v>0</v>
      </c>
      <c r="AE74" s="29">
        <v>3.0650692816091957E-3</v>
      </c>
      <c r="AF74" s="29">
        <v>-3.9631386679851027E-3</v>
      </c>
      <c r="AG74" s="29">
        <v>2.2530819540229888E-4</v>
      </c>
      <c r="AH74" s="29">
        <v>2.4116237285501873E-4</v>
      </c>
      <c r="AI74" s="29">
        <v>0</v>
      </c>
      <c r="AJ74" s="29">
        <v>5.0109127873563224E-5</v>
      </c>
      <c r="AK74" s="29">
        <v>-1.0874941648821578E-5</v>
      </c>
      <c r="AL74" s="29">
        <v>3950.2086206896556</v>
      </c>
      <c r="AM74" s="29">
        <v>2547.7460350508791</v>
      </c>
      <c r="AN74" s="29">
        <v>0</v>
      </c>
      <c r="AO74" s="29">
        <v>177.02786781609197</v>
      </c>
      <c r="AP74" s="29">
        <v>-193.60878078985672</v>
      </c>
      <c r="AQ74" s="29">
        <v>5179.162413793104</v>
      </c>
      <c r="AR74" s="29">
        <v>2700.8242861466179</v>
      </c>
      <c r="AS74" s="29">
        <v>0</v>
      </c>
      <c r="AT74" s="29">
        <v>186.4864229022989</v>
      </c>
      <c r="AU74" s="29">
        <v>-249.80761021673069</v>
      </c>
      <c r="AV74" s="29">
        <v>2187.2451436781607</v>
      </c>
      <c r="AW74" s="29">
        <v>2159.4112923790212</v>
      </c>
      <c r="AX74" s="29">
        <v>0</v>
      </c>
      <c r="AY74" s="29">
        <v>184.34306896551726</v>
      </c>
      <c r="AZ74" s="29">
        <v>-114.86377204864473</v>
      </c>
      <c r="BA74" s="29">
        <v>2991.9172701149428</v>
      </c>
      <c r="BB74" s="29">
        <v>541.41299376759696</v>
      </c>
      <c r="BC74" s="29">
        <v>0</v>
      </c>
      <c r="BD74" s="29">
        <v>2.1433539367816095</v>
      </c>
      <c r="BE74" s="29">
        <v>-134.94383816808596</v>
      </c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28"/>
      <c r="GD74" s="28"/>
      <c r="GE74" s="28"/>
    </row>
    <row r="75" spans="1:187" x14ac:dyDescent="0.8">
      <c r="A75" s="32" t="s">
        <v>945</v>
      </c>
      <c r="B75" s="28" t="s">
        <v>945</v>
      </c>
      <c r="C75" s="28" t="s">
        <v>162</v>
      </c>
      <c r="D75" s="28" t="s">
        <v>163</v>
      </c>
      <c r="E75" s="31">
        <v>671.87500000000011</v>
      </c>
      <c r="F75" s="30">
        <v>0</v>
      </c>
      <c r="G75" s="30">
        <v>0</v>
      </c>
      <c r="H75" s="29">
        <v>819.68750000000011</v>
      </c>
      <c r="I75" s="29">
        <v>71.01718750000002</v>
      </c>
      <c r="J75" s="29">
        <v>0</v>
      </c>
      <c r="K75" s="29">
        <v>5.885625000000001</v>
      </c>
      <c r="L75" s="29">
        <v>0</v>
      </c>
      <c r="M75" s="29">
        <v>6.5037500000000016E-5</v>
      </c>
      <c r="N75" s="29">
        <v>1.1400375000000002E-5</v>
      </c>
      <c r="O75" s="29">
        <v>0</v>
      </c>
      <c r="P75" s="29">
        <v>1.6259375000000003E-6</v>
      </c>
      <c r="Q75" s="29">
        <v>0</v>
      </c>
      <c r="R75" s="29">
        <v>7.8609375000000012</v>
      </c>
      <c r="S75" s="29">
        <v>1.0326718750000001</v>
      </c>
      <c r="T75" s="29">
        <v>0</v>
      </c>
      <c r="U75" s="29">
        <v>3.7423437500000004E-2</v>
      </c>
      <c r="V75" s="29">
        <v>0</v>
      </c>
      <c r="W75" s="29">
        <v>0.86671875000000009</v>
      </c>
      <c r="X75" s="29">
        <v>0.13296406250000001</v>
      </c>
      <c r="Y75" s="29">
        <v>0</v>
      </c>
      <c r="Z75" s="29">
        <v>9.8765625000000017E-3</v>
      </c>
      <c r="AA75" s="29">
        <v>0</v>
      </c>
      <c r="AB75" s="29">
        <v>0.46628125000000004</v>
      </c>
      <c r="AC75" s="29">
        <v>4.6628125000000003E-3</v>
      </c>
      <c r="AD75" s="29">
        <v>0</v>
      </c>
      <c r="AE75" s="29">
        <v>5.5900000000000012E-3</v>
      </c>
      <c r="AF75" s="29">
        <v>0</v>
      </c>
      <c r="AG75" s="29">
        <v>3.3862500000000008E-3</v>
      </c>
      <c r="AH75" s="29">
        <v>8.1162500000000014E-5</v>
      </c>
      <c r="AI75" s="29">
        <v>0</v>
      </c>
      <c r="AJ75" s="29">
        <v>1.2295312500000002E-5</v>
      </c>
      <c r="AK75" s="29">
        <v>0</v>
      </c>
      <c r="AL75" s="29">
        <v>9070.3125000000018</v>
      </c>
      <c r="AM75" s="29">
        <v>991.01562500000023</v>
      </c>
      <c r="AN75" s="29">
        <v>0</v>
      </c>
      <c r="AO75" s="29">
        <v>136.39062500000003</v>
      </c>
      <c r="AP75" s="29">
        <v>0</v>
      </c>
      <c r="AQ75" s="29">
        <v>9821.4687500000018</v>
      </c>
      <c r="AR75" s="29">
        <v>1042.8709375000001</v>
      </c>
      <c r="AS75" s="29">
        <v>0</v>
      </c>
      <c r="AT75" s="29">
        <v>142.21578125000002</v>
      </c>
      <c r="AU75" s="29">
        <v>0</v>
      </c>
      <c r="AV75" s="29">
        <v>9339.0625000000018</v>
      </c>
      <c r="AW75" s="29">
        <v>1020.5781250000001</v>
      </c>
      <c r="AX75" s="29">
        <v>0</v>
      </c>
      <c r="AY75" s="29">
        <v>138.40625000000003</v>
      </c>
      <c r="AZ75" s="29">
        <v>0</v>
      </c>
      <c r="BA75" s="29">
        <v>482.40625000000006</v>
      </c>
      <c r="BB75" s="29">
        <v>22.292812500000004</v>
      </c>
      <c r="BC75" s="29">
        <v>0</v>
      </c>
      <c r="BD75" s="29">
        <v>3.8095312500000005</v>
      </c>
      <c r="BE75" s="29">
        <v>0</v>
      </c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</row>
    <row r="76" spans="1:187" x14ac:dyDescent="0.8">
      <c r="A76" s="32" t="s">
        <v>945</v>
      </c>
      <c r="B76" s="28" t="s">
        <v>945</v>
      </c>
      <c r="C76" s="28" t="s">
        <v>124</v>
      </c>
      <c r="D76" s="28" t="s">
        <v>125</v>
      </c>
      <c r="E76" s="31">
        <v>71.246249999999904</v>
      </c>
      <c r="F76" s="30">
        <v>0</v>
      </c>
      <c r="G76" s="30">
        <v>0</v>
      </c>
      <c r="H76" s="29">
        <v>68.3963999999999</v>
      </c>
      <c r="I76" s="29">
        <v>10.431519693749985</v>
      </c>
      <c r="J76" s="29">
        <v>0</v>
      </c>
      <c r="K76" s="29">
        <v>0.5927687999999991</v>
      </c>
      <c r="L76" s="29">
        <v>-3.4198199999999956</v>
      </c>
      <c r="M76" s="29">
        <v>1.1399399999999984E-11</v>
      </c>
      <c r="N76" s="29">
        <v>3.2611118534999957E-8</v>
      </c>
      <c r="O76" s="29">
        <v>0</v>
      </c>
      <c r="P76" s="29">
        <v>1.6386637499999977E-7</v>
      </c>
      <c r="Q76" s="29">
        <v>-5.6996999999999924E-13</v>
      </c>
      <c r="R76" s="29">
        <v>0.28783484999999964</v>
      </c>
      <c r="S76" s="29">
        <v>4.3895420218124939E-2</v>
      </c>
      <c r="T76" s="29">
        <v>0</v>
      </c>
      <c r="U76" s="29">
        <v>3.7689266249999946E-3</v>
      </c>
      <c r="V76" s="29">
        <v>-1.4391742499999983E-2</v>
      </c>
      <c r="W76" s="29">
        <v>5.977560374999992E-2</v>
      </c>
      <c r="X76" s="29">
        <v>9.1269296099999887E-3</v>
      </c>
      <c r="Y76" s="29">
        <v>0</v>
      </c>
      <c r="Z76" s="29">
        <v>9.974474999999987E-4</v>
      </c>
      <c r="AA76" s="29">
        <v>-2.9887801874999963E-3</v>
      </c>
      <c r="AB76" s="29">
        <v>2.3653754999999967E-2</v>
      </c>
      <c r="AC76" s="29">
        <v>3.6277842414374948E-3</v>
      </c>
      <c r="AD76" s="29">
        <v>0</v>
      </c>
      <c r="AE76" s="29">
        <v>5.6284537499999934E-4</v>
      </c>
      <c r="AF76" s="29">
        <v>-1.1826877499999985E-3</v>
      </c>
      <c r="AG76" s="29">
        <v>2.4508709999999968E-5</v>
      </c>
      <c r="AH76" s="29">
        <v>4.058934485624995E-6</v>
      </c>
      <c r="AI76" s="29">
        <v>0</v>
      </c>
      <c r="AJ76" s="29">
        <v>1.2396847499999984E-6</v>
      </c>
      <c r="AK76" s="29">
        <v>-1.2254354999999985E-6</v>
      </c>
      <c r="AL76" s="29">
        <v>1033.0706249999987</v>
      </c>
      <c r="AM76" s="29">
        <v>157.67258225624977</v>
      </c>
      <c r="AN76" s="29">
        <v>0</v>
      </c>
      <c r="AO76" s="29">
        <v>13.750526249999982</v>
      </c>
      <c r="AP76" s="29">
        <v>-51.653531249999936</v>
      </c>
      <c r="AQ76" s="29">
        <v>1706.3476874999976</v>
      </c>
      <c r="AR76" s="29">
        <v>258.75361267199963</v>
      </c>
      <c r="AS76" s="29">
        <v>0</v>
      </c>
      <c r="AT76" s="29">
        <v>14.348282287499982</v>
      </c>
      <c r="AU76" s="29">
        <v>-85.317384374999889</v>
      </c>
      <c r="AV76" s="29">
        <v>1047.3198749999985</v>
      </c>
      <c r="AW76" s="29">
        <v>159.85912966874977</v>
      </c>
      <c r="AX76" s="29">
        <v>0</v>
      </c>
      <c r="AY76" s="29">
        <v>13.964264999999981</v>
      </c>
      <c r="AZ76" s="29">
        <v>-52.36599374999993</v>
      </c>
      <c r="BA76" s="29">
        <v>659.02781249999907</v>
      </c>
      <c r="BB76" s="29">
        <v>98.89448300324986</v>
      </c>
      <c r="BC76" s="29">
        <v>0</v>
      </c>
      <c r="BD76" s="29">
        <v>0.38401728749999947</v>
      </c>
      <c r="BE76" s="29">
        <v>-32.951390624999959</v>
      </c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  <c r="FS76" s="28"/>
      <c r="FT76" s="28"/>
      <c r="FU76" s="28"/>
      <c r="FV76" s="28"/>
      <c r="FW76" s="28"/>
      <c r="FX76" s="28"/>
      <c r="FY76" s="28"/>
      <c r="FZ76" s="28"/>
      <c r="GA76" s="28"/>
      <c r="GB76" s="28"/>
      <c r="GC76" s="28"/>
      <c r="GD76" s="28"/>
      <c r="GE76" s="28"/>
    </row>
    <row r="77" spans="1:187" x14ac:dyDescent="0.8">
      <c r="A77" s="32" t="s">
        <v>945</v>
      </c>
      <c r="B77" s="28" t="s">
        <v>945</v>
      </c>
      <c r="C77" s="28" t="s">
        <v>332</v>
      </c>
      <c r="D77" s="28" t="s">
        <v>333</v>
      </c>
      <c r="E77" s="31">
        <v>72.687857142857155</v>
      </c>
      <c r="F77" s="30">
        <v>0</v>
      </c>
      <c r="G77" s="30">
        <v>0</v>
      </c>
      <c r="H77" s="29">
        <v>69.78034285714287</v>
      </c>
      <c r="I77" s="29">
        <v>10.64259260357143</v>
      </c>
      <c r="J77" s="29">
        <v>0</v>
      </c>
      <c r="K77" s="29">
        <v>0.60476297142857149</v>
      </c>
      <c r="L77" s="29">
        <v>-3.4890171428571435</v>
      </c>
      <c r="M77" s="29">
        <v>1.1630057142857145E-11</v>
      </c>
      <c r="N77" s="29">
        <v>3.3270976722857149E-8</v>
      </c>
      <c r="O77" s="29">
        <v>0</v>
      </c>
      <c r="P77" s="29">
        <v>1.6718207142857145E-7</v>
      </c>
      <c r="Q77" s="29">
        <v>-5.8150285714285729E-13</v>
      </c>
      <c r="R77" s="29">
        <v>0.29365894285714295</v>
      </c>
      <c r="S77" s="29">
        <v>4.47836066325E-2</v>
      </c>
      <c r="T77" s="29">
        <v>0</v>
      </c>
      <c r="U77" s="29">
        <v>3.8451876428571433E-3</v>
      </c>
      <c r="V77" s="29">
        <v>-1.4682947142857148E-2</v>
      </c>
      <c r="W77" s="29">
        <v>6.0985112142857151E-2</v>
      </c>
      <c r="X77" s="29">
        <v>9.311605251428573E-3</v>
      </c>
      <c r="Y77" s="29">
        <v>0</v>
      </c>
      <c r="Z77" s="29">
        <v>1.0176300000000001E-3</v>
      </c>
      <c r="AA77" s="29">
        <v>-3.049255607142858E-3</v>
      </c>
      <c r="AB77" s="29">
        <v>2.4132368571428576E-2</v>
      </c>
      <c r="AC77" s="29">
        <v>3.7011893634642861E-3</v>
      </c>
      <c r="AD77" s="29">
        <v>0</v>
      </c>
      <c r="AE77" s="29">
        <v>5.7423407142857157E-4</v>
      </c>
      <c r="AF77" s="29">
        <v>-1.2066184285714288E-3</v>
      </c>
      <c r="AG77" s="29">
        <v>2.5004622857142863E-5</v>
      </c>
      <c r="AH77" s="29">
        <v>4.1410635653571437E-6</v>
      </c>
      <c r="AI77" s="29">
        <v>0</v>
      </c>
      <c r="AJ77" s="29">
        <v>1.2647687142857145E-6</v>
      </c>
      <c r="AK77" s="29">
        <v>-1.2502311428571431E-6</v>
      </c>
      <c r="AL77" s="29">
        <v>1053.9739285714288</v>
      </c>
      <c r="AM77" s="29">
        <v>160.86295256785715</v>
      </c>
      <c r="AN77" s="29">
        <v>0</v>
      </c>
      <c r="AO77" s="29">
        <v>14.02875642857143</v>
      </c>
      <c r="AP77" s="29">
        <v>-52.698696428571445</v>
      </c>
      <c r="AQ77" s="29">
        <v>1740.8741785714287</v>
      </c>
      <c r="AR77" s="29">
        <v>263.98927147885718</v>
      </c>
      <c r="AS77" s="29">
        <v>0</v>
      </c>
      <c r="AT77" s="29">
        <v>14.638607550000003</v>
      </c>
      <c r="AU77" s="29">
        <v>-87.043708928571448</v>
      </c>
      <c r="AV77" s="29">
        <v>1068.5115000000001</v>
      </c>
      <c r="AW77" s="29">
        <v>163.09374290357144</v>
      </c>
      <c r="AX77" s="29">
        <v>0</v>
      </c>
      <c r="AY77" s="29">
        <v>14.246820000000003</v>
      </c>
      <c r="AZ77" s="29">
        <v>-53.425575000000009</v>
      </c>
      <c r="BA77" s="29">
        <v>672.36267857142866</v>
      </c>
      <c r="BB77" s="29">
        <v>100.89552857528572</v>
      </c>
      <c r="BC77" s="29">
        <v>0</v>
      </c>
      <c r="BD77" s="29">
        <v>0.39178755000000004</v>
      </c>
      <c r="BE77" s="29">
        <v>-33.618133928571439</v>
      </c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  <c r="FS77" s="28"/>
      <c r="FT77" s="28"/>
      <c r="FU77" s="28"/>
      <c r="FV77" s="28"/>
      <c r="FW77" s="28"/>
      <c r="FX77" s="28"/>
      <c r="FY77" s="28"/>
      <c r="FZ77" s="28"/>
      <c r="GA77" s="28"/>
      <c r="GB77" s="28"/>
      <c r="GC77" s="28"/>
      <c r="GD77" s="28"/>
      <c r="GE77" s="28"/>
    </row>
    <row r="78" spans="1:187" x14ac:dyDescent="0.8">
      <c r="A78" s="32" t="s">
        <v>945</v>
      </c>
      <c r="B78" s="28" t="s">
        <v>945</v>
      </c>
      <c r="C78" s="28" t="s">
        <v>955</v>
      </c>
      <c r="D78" s="28" t="s">
        <v>954</v>
      </c>
      <c r="E78" s="31">
        <v>340.83749999999998</v>
      </c>
      <c r="F78" s="30">
        <v>0</v>
      </c>
      <c r="G78" s="30">
        <v>0</v>
      </c>
      <c r="H78" s="29">
        <v>613.50749999999994</v>
      </c>
      <c r="I78" s="29">
        <v>131.9041125</v>
      </c>
      <c r="J78" s="29">
        <v>0</v>
      </c>
      <c r="K78" s="29">
        <v>26.755743749999997</v>
      </c>
      <c r="L78" s="29">
        <v>-30.675375000000003</v>
      </c>
      <c r="M78" s="29">
        <v>9.2366962500000006E-6</v>
      </c>
      <c r="N78" s="29">
        <v>7.6228306874999995E-6</v>
      </c>
      <c r="O78" s="29">
        <v>0</v>
      </c>
      <c r="P78" s="29">
        <v>1.1043135E-6</v>
      </c>
      <c r="Q78" s="29">
        <v>-4.6183481250000004E-7</v>
      </c>
      <c r="R78" s="29">
        <v>2.430171375</v>
      </c>
      <c r="S78" s="29">
        <v>0.91668245625</v>
      </c>
      <c r="T78" s="29">
        <v>0</v>
      </c>
      <c r="U78" s="29">
        <v>3.7151287499999998E-2</v>
      </c>
      <c r="V78" s="29">
        <v>-0.12150856875</v>
      </c>
      <c r="W78" s="29">
        <v>0.70894199999999985</v>
      </c>
      <c r="X78" s="29">
        <v>0.86300054999999998</v>
      </c>
      <c r="Y78" s="29">
        <v>0</v>
      </c>
      <c r="Z78" s="29">
        <v>4.3627199999999995</v>
      </c>
      <c r="AA78" s="29">
        <v>-3.5447099999999995E-2</v>
      </c>
      <c r="AB78" s="29">
        <v>0.68849174999999996</v>
      </c>
      <c r="AC78" s="29">
        <v>0.14690096249999998</v>
      </c>
      <c r="AD78" s="29">
        <v>0</v>
      </c>
      <c r="AE78" s="29">
        <v>8.5550212499999993E-3</v>
      </c>
      <c r="AF78" s="29">
        <v>-3.4424587500000006E-2</v>
      </c>
      <c r="AG78" s="29">
        <v>1.8439308749999999E-3</v>
      </c>
      <c r="AH78" s="29">
        <v>3.0508364624999996E-4</v>
      </c>
      <c r="AI78" s="29">
        <v>0</v>
      </c>
      <c r="AJ78" s="29">
        <v>9.4411987499999986E-6</v>
      </c>
      <c r="AK78" s="29">
        <v>-9.2196543749999992E-5</v>
      </c>
      <c r="AL78" s="29">
        <v>18473.392499999998</v>
      </c>
      <c r="AM78" s="29">
        <v>3295.8986250000003</v>
      </c>
      <c r="AN78" s="29">
        <v>0</v>
      </c>
      <c r="AO78" s="29">
        <v>100.54706249999998</v>
      </c>
      <c r="AP78" s="29">
        <v>-923.66962500000011</v>
      </c>
      <c r="AQ78" s="29">
        <v>20538.867750000001</v>
      </c>
      <c r="AR78" s="29">
        <v>3633.3277499999999</v>
      </c>
      <c r="AS78" s="29">
        <v>0</v>
      </c>
      <c r="AT78" s="29">
        <v>107.46606374999999</v>
      </c>
      <c r="AU78" s="29">
        <v>-1026.9433875</v>
      </c>
      <c r="AV78" s="29">
        <v>19836.7425</v>
      </c>
      <c r="AW78" s="29">
        <v>3517.4429999999998</v>
      </c>
      <c r="AX78" s="29">
        <v>0</v>
      </c>
      <c r="AY78" s="29">
        <v>103.95543749999999</v>
      </c>
      <c r="AZ78" s="29">
        <v>-991.83712500000001</v>
      </c>
      <c r="BA78" s="29">
        <v>702.12524999999994</v>
      </c>
      <c r="BB78" s="29">
        <v>115.88474999999998</v>
      </c>
      <c r="BC78" s="29">
        <v>0</v>
      </c>
      <c r="BD78" s="29">
        <v>3.5106262499999996</v>
      </c>
      <c r="BE78" s="29">
        <v>-35.1062625</v>
      </c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  <c r="FS78" s="28"/>
      <c r="FT78" s="28"/>
      <c r="FU78" s="28"/>
      <c r="FV78" s="28"/>
      <c r="FW78" s="28"/>
      <c r="FX78" s="28"/>
      <c r="FY78" s="28"/>
      <c r="FZ78" s="28"/>
      <c r="GA78" s="28"/>
      <c r="GB78" s="28"/>
      <c r="GC78" s="28"/>
      <c r="GD78" s="28"/>
      <c r="GE78" s="28"/>
    </row>
    <row r="79" spans="1:187" x14ac:dyDescent="0.8">
      <c r="A79" s="33" t="s">
        <v>945</v>
      </c>
      <c r="B79" s="28" t="s">
        <v>945</v>
      </c>
      <c r="C79" s="28" t="s">
        <v>104</v>
      </c>
      <c r="D79" s="28" t="s">
        <v>105</v>
      </c>
      <c r="E79" s="31">
        <v>103.78749999999999</v>
      </c>
      <c r="F79" s="30">
        <v>0</v>
      </c>
      <c r="G79" s="30">
        <v>0</v>
      </c>
      <c r="H79" s="29">
        <v>266.73387499999995</v>
      </c>
      <c r="I79" s="29">
        <v>42.968024999999997</v>
      </c>
      <c r="J79" s="29">
        <v>0</v>
      </c>
      <c r="K79" s="29">
        <v>11.9355625</v>
      </c>
      <c r="L79" s="29">
        <v>0</v>
      </c>
      <c r="M79" s="29">
        <v>5.8847512499999991E-6</v>
      </c>
      <c r="N79" s="29">
        <v>3.0928674999999999E-6</v>
      </c>
      <c r="O79" s="29">
        <v>0</v>
      </c>
      <c r="P79" s="29">
        <v>3.5183962499999997E-7</v>
      </c>
      <c r="Q79" s="29">
        <v>0</v>
      </c>
      <c r="R79" s="29">
        <v>1.16242</v>
      </c>
      <c r="S79" s="29">
        <v>0.40684699999999996</v>
      </c>
      <c r="T79" s="29">
        <v>0</v>
      </c>
      <c r="U79" s="29">
        <v>1.50491875E-2</v>
      </c>
      <c r="V79" s="29">
        <v>0</v>
      </c>
      <c r="W79" s="29">
        <v>0.33004424999999998</v>
      </c>
      <c r="X79" s="29">
        <v>0.26050662499999999</v>
      </c>
      <c r="Y79" s="29">
        <v>0</v>
      </c>
      <c r="Z79" s="29">
        <v>1.94082625</v>
      </c>
      <c r="AA79" s="29">
        <v>0</v>
      </c>
      <c r="AB79" s="29">
        <v>0.277112625</v>
      </c>
      <c r="AC79" s="29">
        <v>4.8261187499999997E-2</v>
      </c>
      <c r="AD79" s="29">
        <v>0</v>
      </c>
      <c r="AE79" s="29">
        <v>3.3627150000000001E-3</v>
      </c>
      <c r="AF79" s="29">
        <v>0</v>
      </c>
      <c r="AG79" s="29">
        <v>1.1727987499999999E-4</v>
      </c>
      <c r="AH79" s="29">
        <v>1.7332512499999998E-5</v>
      </c>
      <c r="AI79" s="29">
        <v>0</v>
      </c>
      <c r="AJ79" s="29">
        <v>2.9890799999999998E-6</v>
      </c>
      <c r="AK79" s="29">
        <v>0</v>
      </c>
      <c r="AL79" s="29">
        <v>7887.8499999999995</v>
      </c>
      <c r="AM79" s="29">
        <v>1001.5493749999999</v>
      </c>
      <c r="AN79" s="29">
        <v>0</v>
      </c>
      <c r="AO79" s="29">
        <v>31.758974999999996</v>
      </c>
      <c r="AP79" s="29">
        <v>0</v>
      </c>
      <c r="AQ79" s="29">
        <v>8964.126374999998</v>
      </c>
      <c r="AR79" s="29">
        <v>1123.0845374999999</v>
      </c>
      <c r="AS79" s="29">
        <v>0</v>
      </c>
      <c r="AT79" s="29">
        <v>33.865861249999995</v>
      </c>
      <c r="AU79" s="29">
        <v>0</v>
      </c>
      <c r="AV79" s="29">
        <v>8572.847499999998</v>
      </c>
      <c r="AW79" s="29">
        <v>1079.3899999999999</v>
      </c>
      <c r="AX79" s="29">
        <v>0</v>
      </c>
      <c r="AY79" s="29">
        <v>32.796849999999999</v>
      </c>
      <c r="AZ79" s="29">
        <v>0</v>
      </c>
      <c r="BA79" s="29">
        <v>391.27887499999997</v>
      </c>
      <c r="BB79" s="29">
        <v>43.694537499999996</v>
      </c>
      <c r="BC79" s="29">
        <v>0</v>
      </c>
      <c r="BD79" s="29">
        <v>1.06901125</v>
      </c>
      <c r="BE79" s="29">
        <v>0</v>
      </c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  <c r="FS79" s="28"/>
      <c r="FT79" s="28"/>
      <c r="FU79" s="28"/>
      <c r="FV79" s="28"/>
      <c r="FW79" s="28"/>
      <c r="FX79" s="28"/>
      <c r="FY79" s="28"/>
      <c r="FZ79" s="28"/>
      <c r="GA79" s="28"/>
      <c r="GB79" s="28"/>
      <c r="GC79" s="28"/>
      <c r="GD79" s="28"/>
      <c r="GE79" s="28"/>
    </row>
    <row r="80" spans="1:187" x14ac:dyDescent="0.8">
      <c r="A80" s="32" t="s">
        <v>945</v>
      </c>
      <c r="B80" s="28" t="s">
        <v>945</v>
      </c>
      <c r="C80" s="28" t="s">
        <v>101</v>
      </c>
      <c r="D80" s="28" t="s">
        <v>102</v>
      </c>
      <c r="E80" s="31">
        <v>148.25</v>
      </c>
      <c r="F80" s="30">
        <v>0</v>
      </c>
      <c r="G80" s="30">
        <v>6</v>
      </c>
      <c r="H80" s="29">
        <v>63.302749999999996</v>
      </c>
      <c r="I80" s="29">
        <v>16.2111375</v>
      </c>
      <c r="J80" s="29">
        <v>477.083325</v>
      </c>
      <c r="K80" s="29">
        <v>1.7760349999999998</v>
      </c>
      <c r="L80" s="29">
        <v>0</v>
      </c>
      <c r="M80" s="29">
        <v>2.6091999999999999E-6</v>
      </c>
      <c r="N80" s="29">
        <v>1.4122295E-7</v>
      </c>
      <c r="O80" s="29">
        <v>1.6502537699999999E-5</v>
      </c>
      <c r="P80" s="29">
        <v>6.4044000000000001E-8</v>
      </c>
      <c r="Q80" s="29">
        <v>0</v>
      </c>
      <c r="R80" s="29">
        <v>0.29649999999999999</v>
      </c>
      <c r="S80" s="29">
        <v>1.4825000000000001E-2</v>
      </c>
      <c r="T80" s="29">
        <v>1.8679499999999998</v>
      </c>
      <c r="U80" s="29">
        <v>1.764175E-3</v>
      </c>
      <c r="V80" s="29">
        <v>0</v>
      </c>
      <c r="W80" s="29">
        <v>0</v>
      </c>
      <c r="X80" s="29">
        <v>0</v>
      </c>
      <c r="Y80" s="29">
        <v>0</v>
      </c>
      <c r="Z80" s="29">
        <v>0.27782050000000003</v>
      </c>
      <c r="AA80" s="29">
        <v>0</v>
      </c>
      <c r="AB80" s="29">
        <v>0</v>
      </c>
      <c r="AC80" s="29">
        <v>0.14824999999999999</v>
      </c>
      <c r="AD80" s="29">
        <v>0.88950000000000007</v>
      </c>
      <c r="AE80" s="29">
        <v>5.3666499999999997E-4</v>
      </c>
      <c r="AF80" s="29">
        <v>0</v>
      </c>
      <c r="AG80" s="29">
        <v>4.9622996994149997E-7</v>
      </c>
      <c r="AH80" s="29">
        <v>0</v>
      </c>
      <c r="AI80" s="29">
        <v>2.9773798196489998E-6</v>
      </c>
      <c r="AJ80" s="29">
        <v>5.4555999999999997E-7</v>
      </c>
      <c r="AK80" s="29">
        <v>0</v>
      </c>
      <c r="AL80" s="29">
        <v>1759.5538695999999</v>
      </c>
      <c r="AM80" s="29">
        <v>16.535730874999999</v>
      </c>
      <c r="AN80" s="29">
        <v>10656.53760285</v>
      </c>
      <c r="AO80" s="29">
        <v>5.7817499999999997</v>
      </c>
      <c r="AP80" s="29">
        <v>0</v>
      </c>
      <c r="AQ80" s="29">
        <v>1925.6161070999995</v>
      </c>
      <c r="AR80" s="29">
        <v>16.536620375000002</v>
      </c>
      <c r="AS80" s="29">
        <v>11652.916364849996</v>
      </c>
      <c r="AT80" s="29">
        <v>6.1505959999999993</v>
      </c>
      <c r="AU80" s="29">
        <v>0</v>
      </c>
      <c r="AV80" s="29">
        <v>1925.5938695999996</v>
      </c>
      <c r="AW80" s="29">
        <v>16.535730874999999</v>
      </c>
      <c r="AX80" s="29">
        <v>11652.777602849996</v>
      </c>
      <c r="AY80" s="29">
        <v>5.9596499999999999</v>
      </c>
      <c r="AZ80" s="29">
        <v>0</v>
      </c>
      <c r="BA80" s="29">
        <v>2.2237500000000004E-2</v>
      </c>
      <c r="BB80" s="29">
        <v>8.8949999999999999E-4</v>
      </c>
      <c r="BC80" s="29">
        <v>0.13876200000000002</v>
      </c>
      <c r="BD80" s="29">
        <v>0.190946</v>
      </c>
      <c r="BE80" s="29">
        <v>0</v>
      </c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  <c r="FS80" s="28"/>
      <c r="FT80" s="28"/>
      <c r="FU80" s="28"/>
      <c r="FV80" s="28"/>
      <c r="FW80" s="28"/>
      <c r="FX80" s="28"/>
      <c r="FY80" s="28"/>
      <c r="FZ80" s="28"/>
      <c r="GA80" s="28"/>
      <c r="GB80" s="28"/>
      <c r="GC80" s="28"/>
      <c r="GD80" s="28"/>
      <c r="GE80" s="28"/>
    </row>
    <row r="81" spans="1:187" x14ac:dyDescent="0.8">
      <c r="A81" s="32" t="s">
        <v>945</v>
      </c>
      <c r="B81" s="28" t="s">
        <v>945</v>
      </c>
      <c r="C81" s="28" t="s">
        <v>112</v>
      </c>
      <c r="D81" s="28" t="s">
        <v>113</v>
      </c>
      <c r="E81" s="31">
        <v>148.25</v>
      </c>
      <c r="F81" s="30">
        <v>0</v>
      </c>
      <c r="G81" s="30">
        <v>0</v>
      </c>
      <c r="H81" s="29">
        <v>40.472250000000003</v>
      </c>
      <c r="I81" s="29">
        <v>8.6948624999999993</v>
      </c>
      <c r="J81" s="29">
        <v>0</v>
      </c>
      <c r="K81" s="29">
        <v>1.1519025000000001</v>
      </c>
      <c r="L81" s="29">
        <v>0</v>
      </c>
      <c r="M81" s="29">
        <v>1.69005E-6</v>
      </c>
      <c r="N81" s="29">
        <v>9.1485074999999996E-8</v>
      </c>
      <c r="O81" s="29">
        <v>0</v>
      </c>
      <c r="P81" s="29">
        <v>4.1509999999999999E-8</v>
      </c>
      <c r="Q81" s="29">
        <v>0</v>
      </c>
      <c r="R81" s="29">
        <v>0.14824999999999999</v>
      </c>
      <c r="S81" s="29">
        <v>7.4125000000000007E-3</v>
      </c>
      <c r="T81" s="29">
        <v>0</v>
      </c>
      <c r="U81" s="29">
        <v>1.1444900000000002E-3</v>
      </c>
      <c r="V81" s="29">
        <v>0</v>
      </c>
      <c r="W81" s="29">
        <v>0</v>
      </c>
      <c r="X81" s="29">
        <v>0</v>
      </c>
      <c r="Y81" s="29">
        <v>0</v>
      </c>
      <c r="Z81" s="29">
        <v>0.1793825</v>
      </c>
      <c r="AA81" s="29">
        <v>0</v>
      </c>
      <c r="AB81" s="29">
        <v>0</v>
      </c>
      <c r="AC81" s="29">
        <v>0.14824999999999999</v>
      </c>
      <c r="AD81" s="29">
        <v>0</v>
      </c>
      <c r="AE81" s="29">
        <v>3.4838749999999998E-4</v>
      </c>
      <c r="AF81" s="29">
        <v>0</v>
      </c>
      <c r="AG81" s="29">
        <v>2.3520004182524996E-7</v>
      </c>
      <c r="AH81" s="29">
        <v>0</v>
      </c>
      <c r="AI81" s="29">
        <v>0</v>
      </c>
      <c r="AJ81" s="29">
        <v>3.52835E-7</v>
      </c>
      <c r="AK81" s="29">
        <v>0</v>
      </c>
      <c r="AL81" s="29">
        <v>547.67305172499994</v>
      </c>
      <c r="AM81" s="29">
        <v>11.232798725</v>
      </c>
      <c r="AN81" s="29">
        <v>0</v>
      </c>
      <c r="AO81" s="29">
        <v>3.7507250000000001</v>
      </c>
      <c r="AP81" s="29">
        <v>0</v>
      </c>
      <c r="AQ81" s="29">
        <v>659.83900172499978</v>
      </c>
      <c r="AR81" s="29">
        <v>11.974048725000001</v>
      </c>
      <c r="AS81" s="29">
        <v>0</v>
      </c>
      <c r="AT81" s="29">
        <v>3.9782887499999995</v>
      </c>
      <c r="AU81" s="29">
        <v>0</v>
      </c>
      <c r="AV81" s="29">
        <v>630.6930517249998</v>
      </c>
      <c r="AW81" s="29">
        <v>11.232798725</v>
      </c>
      <c r="AX81" s="29">
        <v>0</v>
      </c>
      <c r="AY81" s="29">
        <v>3.8544999999999998</v>
      </c>
      <c r="AZ81" s="29">
        <v>0</v>
      </c>
      <c r="BA81" s="29">
        <v>29.145949999999999</v>
      </c>
      <c r="BB81" s="29">
        <v>0.74124999999999996</v>
      </c>
      <c r="BC81" s="29">
        <v>0</v>
      </c>
      <c r="BD81" s="29">
        <v>0.12378875</v>
      </c>
      <c r="BE81" s="29">
        <v>0</v>
      </c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  <c r="FS81" s="28"/>
      <c r="FT81" s="28"/>
      <c r="FU81" s="28"/>
      <c r="FV81" s="28"/>
      <c r="FW81" s="28"/>
      <c r="FX81" s="28"/>
      <c r="FY81" s="28"/>
      <c r="FZ81" s="28"/>
      <c r="GA81" s="28"/>
      <c r="GB81" s="28"/>
      <c r="GC81" s="28"/>
      <c r="GD81" s="28"/>
      <c r="GE81" s="28"/>
    </row>
    <row r="82" spans="1:187" x14ac:dyDescent="0.8">
      <c r="A82" s="32" t="s">
        <v>945</v>
      </c>
      <c r="B82" s="28" t="s">
        <v>945</v>
      </c>
      <c r="C82" s="28" t="s">
        <v>130</v>
      </c>
      <c r="D82" s="28" t="s">
        <v>131</v>
      </c>
      <c r="E82" s="31">
        <v>480.5</v>
      </c>
      <c r="F82" s="30">
        <v>0</v>
      </c>
      <c r="G82" s="30">
        <v>6</v>
      </c>
      <c r="H82" s="29">
        <v>177.785</v>
      </c>
      <c r="I82" s="29">
        <v>17.091384999999999</v>
      </c>
      <c r="J82" s="29">
        <v>1546.2970499999999</v>
      </c>
      <c r="K82" s="29">
        <v>2.5235859999999999</v>
      </c>
      <c r="L82" s="29">
        <v>-2.1142000000000003</v>
      </c>
      <c r="M82" s="29">
        <v>9.7061000000000001E-6</v>
      </c>
      <c r="N82" s="29">
        <v>2.5466500000000001E-7</v>
      </c>
      <c r="O82" s="29">
        <v>5.3487145799999994E-5</v>
      </c>
      <c r="P82" s="29">
        <v>4.2953816999999997E-11</v>
      </c>
      <c r="Q82" s="29">
        <v>1.0619049999999999E-11</v>
      </c>
      <c r="R82" s="29">
        <v>2.5850900000000001</v>
      </c>
      <c r="S82" s="29">
        <v>0.1165693</v>
      </c>
      <c r="T82" s="29">
        <v>6.0542999999999996</v>
      </c>
      <c r="U82" s="29">
        <v>3.1857150000000001E-2</v>
      </c>
      <c r="V82" s="29">
        <v>-1.436695E-3</v>
      </c>
      <c r="W82" s="29">
        <v>0.252743</v>
      </c>
      <c r="X82" s="29">
        <v>1.8004335E-2</v>
      </c>
      <c r="Y82" s="29">
        <v>0</v>
      </c>
      <c r="Z82" s="29">
        <v>1.38917355E-2</v>
      </c>
      <c r="AA82" s="29">
        <v>7.0633500000000007E-5</v>
      </c>
      <c r="AB82" s="29">
        <v>9.177550000000001E-2</v>
      </c>
      <c r="AC82" s="29">
        <v>0.13473220000000002</v>
      </c>
      <c r="AD82" s="29">
        <v>2.883</v>
      </c>
      <c r="AE82" s="29">
        <v>1.3497245E-2</v>
      </c>
      <c r="AF82" s="29">
        <v>-9.3217000000000007E-4</v>
      </c>
      <c r="AG82" s="29">
        <v>2.8061200000000002E-4</v>
      </c>
      <c r="AH82" s="29">
        <v>6.8230999999999999E-6</v>
      </c>
      <c r="AI82" s="29">
        <v>9.6501248117459985E-6</v>
      </c>
      <c r="AJ82" s="29">
        <v>8.6653370000000005E-7</v>
      </c>
      <c r="AK82" s="29">
        <v>1.9892700000000002E-7</v>
      </c>
      <c r="AL82" s="29">
        <v>2830.145</v>
      </c>
      <c r="AM82" s="29">
        <v>236.40600000000001</v>
      </c>
      <c r="AN82" s="29">
        <v>34539.401808899995</v>
      </c>
      <c r="AO82" s="29">
        <v>37.733665000000002</v>
      </c>
      <c r="AP82" s="29">
        <v>-19.027800000000003</v>
      </c>
      <c r="AQ82" s="29">
        <v>3062.2265000000002</v>
      </c>
      <c r="AR82" s="29">
        <v>247.76021500000002</v>
      </c>
      <c r="AS82" s="29">
        <v>37768.811556899993</v>
      </c>
      <c r="AT82" s="29">
        <v>40.952534499999999</v>
      </c>
      <c r="AU82" s="29">
        <v>-16.894380000000002</v>
      </c>
      <c r="AV82" s="29">
        <v>3007.93</v>
      </c>
      <c r="AW82" s="29">
        <v>241.21100000000001</v>
      </c>
      <c r="AX82" s="29">
        <v>37768.361808899986</v>
      </c>
      <c r="AY82" s="29">
        <v>38.646615000000004</v>
      </c>
      <c r="AZ82" s="29">
        <v>-18.066800000000001</v>
      </c>
      <c r="BA82" s="29">
        <v>54.296500000000002</v>
      </c>
      <c r="BB82" s="29">
        <v>6.5492150000000002</v>
      </c>
      <c r="BC82" s="29">
        <v>0.44974800000000009</v>
      </c>
      <c r="BD82" s="29">
        <v>2.3059194999999999</v>
      </c>
      <c r="BE82" s="29">
        <v>1.17242</v>
      </c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  <c r="FS82" s="28"/>
      <c r="FT82" s="28"/>
      <c r="FU82" s="28"/>
      <c r="FV82" s="28"/>
      <c r="FW82" s="28"/>
      <c r="FX82" s="28"/>
      <c r="FY82" s="28"/>
      <c r="FZ82" s="28"/>
      <c r="GA82" s="28"/>
      <c r="GB82" s="28"/>
      <c r="GC82" s="28"/>
      <c r="GD82" s="28"/>
      <c r="GE82" s="28"/>
    </row>
    <row r="83" spans="1:187" x14ac:dyDescent="0.8">
      <c r="A83" s="32" t="s">
        <v>945</v>
      </c>
      <c r="B83" s="28" t="s">
        <v>945</v>
      </c>
      <c r="C83" s="28" t="s">
        <v>949</v>
      </c>
      <c r="D83" s="28" t="s">
        <v>948</v>
      </c>
      <c r="E83" s="31">
        <v>1752.0608108108104</v>
      </c>
      <c r="F83" s="30">
        <v>0</v>
      </c>
      <c r="G83" s="30">
        <v>0</v>
      </c>
      <c r="H83" s="29">
        <v>597.4527364864864</v>
      </c>
      <c r="I83" s="29">
        <v>247.04057432432424</v>
      </c>
      <c r="J83" s="29">
        <v>0</v>
      </c>
      <c r="K83" s="29">
        <v>285.26927466623243</v>
      </c>
      <c r="L83" s="29">
        <v>0</v>
      </c>
      <c r="M83" s="29">
        <v>8.4274124999999975E-6</v>
      </c>
      <c r="N83" s="29">
        <v>1.1896492905405403E-5</v>
      </c>
      <c r="O83" s="29">
        <v>0</v>
      </c>
      <c r="P83" s="29">
        <v>5.1583766281341569E-11</v>
      </c>
      <c r="Q83" s="29">
        <v>0</v>
      </c>
      <c r="R83" s="29">
        <v>1.5926232770270266</v>
      </c>
      <c r="S83" s="29">
        <v>10.827735810810807</v>
      </c>
      <c r="T83" s="29">
        <v>0</v>
      </c>
      <c r="U83" s="29">
        <v>0.37095841745359814</v>
      </c>
      <c r="V83" s="29">
        <v>0</v>
      </c>
      <c r="W83" s="29">
        <v>0.21024729729729724</v>
      </c>
      <c r="X83" s="29">
        <v>0.5431388513513512</v>
      </c>
      <c r="Y83" s="29">
        <v>0</v>
      </c>
      <c r="Z83" s="29">
        <v>7.5233069032888303E-2</v>
      </c>
      <c r="AA83" s="29">
        <v>0</v>
      </c>
      <c r="AB83" s="29">
        <v>0.16539454054054051</v>
      </c>
      <c r="AC83" s="29">
        <v>0.38370131756756748</v>
      </c>
      <c r="AD83" s="29">
        <v>0</v>
      </c>
      <c r="AE83" s="29">
        <v>4.7425260501465318E-2</v>
      </c>
      <c r="AF83" s="29">
        <v>0</v>
      </c>
      <c r="AG83" s="29">
        <v>2.31272027027027E-3</v>
      </c>
      <c r="AH83" s="29">
        <v>5.7642800675675664E-4</v>
      </c>
      <c r="AI83" s="29">
        <v>0</v>
      </c>
      <c r="AJ83" s="29">
        <v>7.9224108759361759E-6</v>
      </c>
      <c r="AK83" s="29">
        <v>0</v>
      </c>
      <c r="AL83" s="29">
        <v>7568.9027027027014</v>
      </c>
      <c r="AM83" s="29">
        <v>2505.4469594594589</v>
      </c>
      <c r="AN83" s="29">
        <v>0</v>
      </c>
      <c r="AO83" s="29">
        <v>1600.7784516444151</v>
      </c>
      <c r="AP83" s="29">
        <v>0</v>
      </c>
      <c r="AQ83" s="29">
        <v>7921.0669256756737</v>
      </c>
      <c r="AR83" s="29">
        <v>2611.2714324324315</v>
      </c>
      <c r="AS83" s="29">
        <v>0</v>
      </c>
      <c r="AT83" s="29">
        <v>1773.015176652556</v>
      </c>
      <c r="AU83" s="29">
        <v>0</v>
      </c>
      <c r="AV83" s="29">
        <v>7603.943918918917</v>
      </c>
      <c r="AW83" s="29">
        <v>2522.9675675675667</v>
      </c>
      <c r="AX83" s="29">
        <v>0</v>
      </c>
      <c r="AY83" s="29">
        <v>1628.9240068381632</v>
      </c>
      <c r="AZ83" s="29">
        <v>0</v>
      </c>
      <c r="BA83" s="29">
        <v>317.12300675675669</v>
      </c>
      <c r="BB83" s="29">
        <v>88.303864864864849</v>
      </c>
      <c r="BC83" s="29">
        <v>0</v>
      </c>
      <c r="BD83" s="29">
        <v>144.09116981439269</v>
      </c>
      <c r="BE83" s="29">
        <v>0</v>
      </c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  <c r="FS83" s="28"/>
      <c r="FT83" s="28"/>
      <c r="FU83" s="28"/>
      <c r="FV83" s="28"/>
      <c r="FW83" s="28"/>
      <c r="FX83" s="28"/>
      <c r="FY83" s="28"/>
      <c r="FZ83" s="28"/>
      <c r="GA83" s="28"/>
      <c r="GB83" s="28"/>
      <c r="GC83" s="28"/>
      <c r="GD83" s="28"/>
      <c r="GE83" s="28"/>
    </row>
    <row r="84" spans="1:187" x14ac:dyDescent="0.8">
      <c r="A84" s="32" t="s">
        <v>945</v>
      </c>
      <c r="B84" s="28" t="s">
        <v>945</v>
      </c>
      <c r="C84" s="28" t="s">
        <v>153</v>
      </c>
      <c r="D84" s="28" t="s">
        <v>154</v>
      </c>
      <c r="E84" s="31">
        <v>3113.8250000000025</v>
      </c>
      <c r="F84" s="30">
        <v>0</v>
      </c>
      <c r="G84" s="30">
        <v>0</v>
      </c>
      <c r="H84" s="29">
        <v>869.08250000000066</v>
      </c>
      <c r="I84" s="29">
        <v>336.24662500000028</v>
      </c>
      <c r="J84" s="29">
        <v>0</v>
      </c>
      <c r="K84" s="29">
        <v>874.38065000000074</v>
      </c>
      <c r="L84" s="29">
        <v>0</v>
      </c>
      <c r="M84" s="29">
        <v>5.902325000000004E-9</v>
      </c>
      <c r="N84" s="29">
        <v>1.450879787500001E-9</v>
      </c>
      <c r="O84" s="29">
        <v>0</v>
      </c>
      <c r="P84" s="29">
        <v>1.3352406925000013E-10</v>
      </c>
      <c r="Q84" s="29">
        <v>0</v>
      </c>
      <c r="R84" s="29">
        <v>3.3833800000000025</v>
      </c>
      <c r="S84" s="29">
        <v>1.222757250000001</v>
      </c>
      <c r="T84" s="29">
        <v>0</v>
      </c>
      <c r="U84" s="29">
        <v>0.90858625000000071</v>
      </c>
      <c r="V84" s="29">
        <v>0</v>
      </c>
      <c r="W84" s="29">
        <v>0.51122500000000048</v>
      </c>
      <c r="X84" s="29">
        <v>0.21466802500000018</v>
      </c>
      <c r="Y84" s="29">
        <v>0</v>
      </c>
      <c r="Z84" s="29">
        <v>0.20365345000000018</v>
      </c>
      <c r="AA84" s="29">
        <v>0</v>
      </c>
      <c r="AB84" s="29">
        <v>0.26676650000000024</v>
      </c>
      <c r="AC84" s="29">
        <v>-5.3074450000000037E-2</v>
      </c>
      <c r="AD84" s="29">
        <v>0</v>
      </c>
      <c r="AE84" s="29">
        <v>0.15847975000000014</v>
      </c>
      <c r="AF84" s="29">
        <v>0</v>
      </c>
      <c r="AG84" s="29">
        <v>4.2106350000000034E-4</v>
      </c>
      <c r="AH84" s="29">
        <v>1.8590000000000013E-4</v>
      </c>
      <c r="AI84" s="29">
        <v>0</v>
      </c>
      <c r="AJ84" s="29">
        <v>2.0420185500000015E-5</v>
      </c>
      <c r="AK84" s="29">
        <v>0</v>
      </c>
      <c r="AL84" s="29">
        <v>12687.675000000012</v>
      </c>
      <c r="AM84" s="29">
        <v>4411.8717500000039</v>
      </c>
      <c r="AN84" s="29">
        <v>0</v>
      </c>
      <c r="AO84" s="29">
        <v>4013.5810000000033</v>
      </c>
      <c r="AP84" s="29">
        <v>0</v>
      </c>
      <c r="AQ84" s="29">
        <v>22308.000000000015</v>
      </c>
      <c r="AR84" s="29">
        <v>6190.9347500000049</v>
      </c>
      <c r="AS84" s="29">
        <v>0</v>
      </c>
      <c r="AT84" s="29">
        <v>4460.0523825000028</v>
      </c>
      <c r="AU84" s="29">
        <v>0</v>
      </c>
      <c r="AV84" s="29">
        <v>12873.57500000001</v>
      </c>
      <c r="AW84" s="29">
        <v>4473.6835000000037</v>
      </c>
      <c r="AX84" s="29">
        <v>0</v>
      </c>
      <c r="AY84" s="29">
        <v>4087.9410000000025</v>
      </c>
      <c r="AZ84" s="29">
        <v>0</v>
      </c>
      <c r="BA84" s="29">
        <v>9434.4250000000084</v>
      </c>
      <c r="BB84" s="29">
        <v>1717.2512500000014</v>
      </c>
      <c r="BC84" s="29">
        <v>0</v>
      </c>
      <c r="BD84" s="29">
        <v>372.11138250000033</v>
      </c>
      <c r="BE84" s="29">
        <v>0</v>
      </c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  <c r="FS84" s="28"/>
      <c r="FT84" s="28"/>
      <c r="FU84" s="28"/>
      <c r="FV84" s="28"/>
      <c r="FW84" s="28"/>
      <c r="FX84" s="28"/>
      <c r="FY84" s="28"/>
      <c r="FZ84" s="28"/>
      <c r="GA84" s="28"/>
      <c r="GB84" s="28"/>
      <c r="GC84" s="28"/>
      <c r="GD84" s="28"/>
      <c r="GE84" s="28"/>
    </row>
    <row r="85" spans="1:187" x14ac:dyDescent="0.8">
      <c r="A85" s="32" t="s">
        <v>945</v>
      </c>
      <c r="B85" s="28" t="s">
        <v>945</v>
      </c>
      <c r="C85" s="28" t="s">
        <v>128</v>
      </c>
      <c r="D85" s="28" t="s">
        <v>129</v>
      </c>
      <c r="E85" s="31">
        <v>1346.0076923076927</v>
      </c>
      <c r="F85" s="30">
        <v>0</v>
      </c>
      <c r="G85" s="30">
        <v>0</v>
      </c>
      <c r="H85" s="29">
        <v>362.62307692307701</v>
      </c>
      <c r="I85" s="29">
        <v>137.58165384615387</v>
      </c>
      <c r="J85" s="29">
        <v>0</v>
      </c>
      <c r="K85" s="29">
        <v>316.63448076923089</v>
      </c>
      <c r="L85" s="29">
        <v>0</v>
      </c>
      <c r="M85" s="29">
        <v>2.0896923076923082E-9</v>
      </c>
      <c r="N85" s="29">
        <v>5.0835145769230774E-10</v>
      </c>
      <c r="O85" s="29">
        <v>0</v>
      </c>
      <c r="P85" s="29">
        <v>5.675850153846155E-11</v>
      </c>
      <c r="Q85" s="29">
        <v>0</v>
      </c>
      <c r="R85" s="29">
        <v>1.4182250000000005</v>
      </c>
      <c r="S85" s="29">
        <v>0.5033700000000001</v>
      </c>
      <c r="T85" s="29">
        <v>0</v>
      </c>
      <c r="U85" s="29">
        <v>0.38182980769230779</v>
      </c>
      <c r="V85" s="29">
        <v>0</v>
      </c>
      <c r="W85" s="29">
        <v>0.21050576923076927</v>
      </c>
      <c r="X85" s="29">
        <v>8.8028288461538484E-2</v>
      </c>
      <c r="Y85" s="29">
        <v>0</v>
      </c>
      <c r="Z85" s="29">
        <v>7.8778326923076944E-2</v>
      </c>
      <c r="AA85" s="29">
        <v>0</v>
      </c>
      <c r="AB85" s="29">
        <v>0.1150867307692308</v>
      </c>
      <c r="AC85" s="29">
        <v>-2.6228711538461541E-2</v>
      </c>
      <c r="AD85" s="29">
        <v>0</v>
      </c>
      <c r="AE85" s="29">
        <v>5.6744365384615393E-2</v>
      </c>
      <c r="AF85" s="29">
        <v>0</v>
      </c>
      <c r="AG85" s="29">
        <v>1.7670192307692311E-4</v>
      </c>
      <c r="AH85" s="29">
        <v>8.2330803846153886E-5</v>
      </c>
      <c r="AI85" s="29">
        <v>0</v>
      </c>
      <c r="AJ85" s="29">
        <v>8.6915834615384647E-6</v>
      </c>
      <c r="AK85" s="29">
        <v>0</v>
      </c>
      <c r="AL85" s="29">
        <v>5285.6923076923094</v>
      </c>
      <c r="AM85" s="29">
        <v>1829.5563461538468</v>
      </c>
      <c r="AN85" s="29">
        <v>0</v>
      </c>
      <c r="AO85" s="29">
        <v>1713.5476923076926</v>
      </c>
      <c r="AP85" s="29">
        <v>0</v>
      </c>
      <c r="AQ85" s="29">
        <v>8543.1538461538494</v>
      </c>
      <c r="AR85" s="29">
        <v>2449.7032692307698</v>
      </c>
      <c r="AS85" s="29">
        <v>0</v>
      </c>
      <c r="AT85" s="29">
        <v>1902.5296307692313</v>
      </c>
      <c r="AU85" s="29">
        <v>0</v>
      </c>
      <c r="AV85" s="29">
        <v>5347.1538461538476</v>
      </c>
      <c r="AW85" s="29">
        <v>1851.5288461538469</v>
      </c>
      <c r="AX85" s="29">
        <v>0</v>
      </c>
      <c r="AY85" s="29">
        <v>1744.2784615384621</v>
      </c>
      <c r="AZ85" s="29">
        <v>0</v>
      </c>
      <c r="BA85" s="29">
        <v>3196.0000000000014</v>
      </c>
      <c r="BB85" s="29">
        <v>598.17442307692318</v>
      </c>
      <c r="BC85" s="29">
        <v>0</v>
      </c>
      <c r="BD85" s="29">
        <v>158.25116923076928</v>
      </c>
      <c r="BE85" s="29">
        <v>0</v>
      </c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  <c r="FS85" s="28"/>
      <c r="FT85" s="28"/>
      <c r="FU85" s="28"/>
      <c r="FV85" s="28"/>
      <c r="FW85" s="28"/>
      <c r="FX85" s="28"/>
      <c r="FY85" s="28"/>
      <c r="FZ85" s="28"/>
      <c r="GA85" s="28"/>
      <c r="GB85" s="28"/>
      <c r="GC85" s="28"/>
      <c r="GD85" s="28"/>
      <c r="GE85" s="28"/>
    </row>
    <row r="86" spans="1:187" x14ac:dyDescent="0.8">
      <c r="A86" s="32" t="s">
        <v>945</v>
      </c>
      <c r="B86" s="28" t="s">
        <v>945</v>
      </c>
      <c r="C86" s="28" t="s">
        <v>959</v>
      </c>
      <c r="D86" s="28" t="s">
        <v>958</v>
      </c>
      <c r="E86" s="31">
        <v>54170.03582802548</v>
      </c>
      <c r="F86" s="30">
        <v>0</v>
      </c>
      <c r="G86" s="30">
        <v>0</v>
      </c>
      <c r="H86" s="29">
        <v>10488.907364649682</v>
      </c>
      <c r="I86" s="29">
        <v>690.46931013677158</v>
      </c>
      <c r="J86" s="29">
        <v>0</v>
      </c>
      <c r="K86" s="29">
        <v>930.95164057679426</v>
      </c>
      <c r="L86" s="29">
        <v>-436.63587515589711</v>
      </c>
      <c r="M86" s="29">
        <v>2.3696513427774683E-4</v>
      </c>
      <c r="N86" s="29">
        <v>5.269004079719826E-5</v>
      </c>
      <c r="O86" s="29">
        <v>0</v>
      </c>
      <c r="P86" s="29">
        <v>1.9552077026685778E-4</v>
      </c>
      <c r="Q86" s="29">
        <v>-7.044677345251556E-7</v>
      </c>
      <c r="R86" s="29">
        <v>68.722238375796195</v>
      </c>
      <c r="S86" s="29">
        <v>4.7178164489737311</v>
      </c>
      <c r="T86" s="29">
        <v>0</v>
      </c>
      <c r="U86" s="29">
        <v>6.4609359906198982</v>
      </c>
      <c r="V86" s="29">
        <v>0.1229168838713233</v>
      </c>
      <c r="W86" s="29">
        <v>7.4394287420382179</v>
      </c>
      <c r="X86" s="29">
        <v>0.66505328498995431</v>
      </c>
      <c r="Y86" s="29">
        <v>0</v>
      </c>
      <c r="Z86" s="29">
        <v>1.6509448005390268</v>
      </c>
      <c r="AA86" s="29">
        <v>-3.4800303029091672E-3</v>
      </c>
      <c r="AB86" s="29">
        <v>4.0381667675159232</v>
      </c>
      <c r="AC86" s="29">
        <v>0.5902728490490925</v>
      </c>
      <c r="AD86" s="29">
        <v>0</v>
      </c>
      <c r="AE86" s="29">
        <v>0.95420401931582344</v>
      </c>
      <c r="AF86" s="29">
        <v>-0.17634382174379881</v>
      </c>
      <c r="AG86" s="29">
        <v>1.632724228901274E-2</v>
      </c>
      <c r="AH86" s="29">
        <v>9.9652199200806206E-4</v>
      </c>
      <c r="AI86" s="29">
        <v>0</v>
      </c>
      <c r="AJ86" s="29">
        <v>9.7257823469231244E-4</v>
      </c>
      <c r="AK86" s="29">
        <v>-3.9167548652265096E-4</v>
      </c>
      <c r="AL86" s="29">
        <v>87585.620621019116</v>
      </c>
      <c r="AM86" s="29">
        <v>7624.661036816633</v>
      </c>
      <c r="AN86" s="29">
        <v>0</v>
      </c>
      <c r="AO86" s="29">
        <v>16703.40970544329</v>
      </c>
      <c r="AP86" s="29">
        <v>-4191.3603607480145</v>
      </c>
      <c r="AQ86" s="29">
        <v>97671.561942675165</v>
      </c>
      <c r="AR86" s="29">
        <v>8233.0523387288813</v>
      </c>
      <c r="AS86" s="29">
        <v>0</v>
      </c>
      <c r="AT86" s="29">
        <v>17369.680298617383</v>
      </c>
      <c r="AU86" s="29">
        <v>-3738.6474688092617</v>
      </c>
      <c r="AV86" s="29">
        <v>88829.021496815301</v>
      </c>
      <c r="AW86" s="29">
        <v>7740.1549226841007</v>
      </c>
      <c r="AX86" s="29">
        <v>0</v>
      </c>
      <c r="AY86" s="29">
        <v>16955.278447963767</v>
      </c>
      <c r="AZ86" s="29">
        <v>-3945.1434684190231</v>
      </c>
      <c r="BA86" s="29">
        <v>8842.540445859875</v>
      </c>
      <c r="BB86" s="29">
        <v>492.89741604478178</v>
      </c>
      <c r="BC86" s="29">
        <v>0</v>
      </c>
      <c r="BD86" s="29">
        <v>414.40185065361447</v>
      </c>
      <c r="BE86" s="29">
        <v>206.49599960976172</v>
      </c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  <c r="FS86" s="28"/>
      <c r="FT86" s="28"/>
      <c r="FU86" s="28"/>
      <c r="FV86" s="28"/>
      <c r="FW86" s="28"/>
      <c r="FX86" s="28"/>
      <c r="FY86" s="28"/>
      <c r="FZ86" s="28"/>
      <c r="GA86" s="28"/>
      <c r="GB86" s="28"/>
      <c r="GC86" s="28"/>
      <c r="GD86" s="28"/>
      <c r="GE86" s="28"/>
    </row>
    <row r="87" spans="1:187" x14ac:dyDescent="0.8">
      <c r="A87" s="32" t="s">
        <v>945</v>
      </c>
      <c r="B87" s="28" t="s">
        <v>945</v>
      </c>
      <c r="C87" s="28" t="s">
        <v>636</v>
      </c>
      <c r="D87" s="28" t="s">
        <v>637</v>
      </c>
      <c r="E87" s="31">
        <v>18084.508749999961</v>
      </c>
      <c r="F87" s="30">
        <v>0</v>
      </c>
      <c r="G87" s="30">
        <v>0</v>
      </c>
      <c r="H87" s="29">
        <v>5152.9362499999888</v>
      </c>
      <c r="I87" s="29">
        <v>8435.3730518749817</v>
      </c>
      <c r="J87" s="29">
        <v>0</v>
      </c>
      <c r="K87" s="29">
        <v>8859.4400124999811</v>
      </c>
      <c r="L87" s="29">
        <v>-2664.0188093749944</v>
      </c>
      <c r="M87" s="29">
        <v>7.3519599999999835E-12</v>
      </c>
      <c r="N87" s="29">
        <v>4.3945356352591037E-4</v>
      </c>
      <c r="O87" s="29">
        <v>0</v>
      </c>
      <c r="P87" s="29">
        <v>1.4431442887550447E-5</v>
      </c>
      <c r="Q87" s="29">
        <v>-1.3860413874999968E-12</v>
      </c>
      <c r="R87" s="29">
        <v>31.606863749999931</v>
      </c>
      <c r="S87" s="29">
        <v>61.076407699999862</v>
      </c>
      <c r="T87" s="29">
        <v>0</v>
      </c>
      <c r="U87" s="29">
        <v>4.8950104568749895</v>
      </c>
      <c r="V87" s="29">
        <v>-4.0471883374999909</v>
      </c>
      <c r="W87" s="29">
        <v>8.6319887499999819</v>
      </c>
      <c r="X87" s="29">
        <v>7.1572315237499842</v>
      </c>
      <c r="Y87" s="29">
        <v>0</v>
      </c>
      <c r="Z87" s="29">
        <v>0.68559685521249858</v>
      </c>
      <c r="AA87" s="29">
        <v>-1.1313484874999977</v>
      </c>
      <c r="AB87" s="29">
        <v>23.959512499999949</v>
      </c>
      <c r="AC87" s="29">
        <v>7.0237310893749854</v>
      </c>
      <c r="AD87" s="29">
        <v>0</v>
      </c>
      <c r="AE87" s="29">
        <v>0.33400315313749923</v>
      </c>
      <c r="AF87" s="29">
        <v>-2.6928194562499943</v>
      </c>
      <c r="AG87" s="29">
        <v>2.881705749999994E-3</v>
      </c>
      <c r="AH87" s="29">
        <v>5.0386285174706141E-2</v>
      </c>
      <c r="AI87" s="29">
        <v>0</v>
      </c>
      <c r="AJ87" s="29">
        <v>3.7475368892499916E-4</v>
      </c>
      <c r="AK87" s="29">
        <v>-4.3939448437499911E-4</v>
      </c>
      <c r="AL87" s="29">
        <v>62360.374999999862</v>
      </c>
      <c r="AM87" s="29">
        <v>82136.326868749835</v>
      </c>
      <c r="AN87" s="29">
        <v>0</v>
      </c>
      <c r="AO87" s="29">
        <v>21860.068422499953</v>
      </c>
      <c r="AP87" s="29">
        <v>-42071.919312499907</v>
      </c>
      <c r="AQ87" s="29">
        <v>443415.08749999903</v>
      </c>
      <c r="AR87" s="29">
        <v>104139.97184937476</v>
      </c>
      <c r="AS87" s="29">
        <v>0</v>
      </c>
      <c r="AT87" s="29">
        <v>-52509.667923212379</v>
      </c>
      <c r="AU87" s="29">
        <v>-56801.571172499876</v>
      </c>
      <c r="AV87" s="29">
        <v>62688.587499999863</v>
      </c>
      <c r="AW87" s="29">
        <v>85434.452228124806</v>
      </c>
      <c r="AX87" s="29">
        <v>0</v>
      </c>
      <c r="AY87" s="29">
        <v>22259.197797374956</v>
      </c>
      <c r="AZ87" s="29">
        <v>-42094.073656249908</v>
      </c>
      <c r="BA87" s="29">
        <v>380726.49999999919</v>
      </c>
      <c r="BB87" s="29">
        <v>18705.519621249969</v>
      </c>
      <c r="BC87" s="29">
        <v>0</v>
      </c>
      <c r="BD87" s="29">
        <v>-74768.865720587331</v>
      </c>
      <c r="BE87" s="29">
        <v>-14707.497516249967</v>
      </c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  <c r="FS87" s="28"/>
      <c r="FT87" s="28"/>
      <c r="FU87" s="28"/>
      <c r="FV87" s="28"/>
      <c r="FW87" s="28"/>
      <c r="FX87" s="28"/>
      <c r="FY87" s="28"/>
      <c r="FZ87" s="28"/>
      <c r="GA87" s="28"/>
      <c r="GB87" s="28"/>
      <c r="GC87" s="28"/>
      <c r="GD87" s="28"/>
      <c r="GE87" s="28"/>
    </row>
    <row r="88" spans="1:187" x14ac:dyDescent="0.8">
      <c r="A88" s="32" t="s">
        <v>995</v>
      </c>
      <c r="B88" s="28" t="s">
        <v>995</v>
      </c>
      <c r="C88" s="28" t="s">
        <v>187</v>
      </c>
      <c r="D88" s="28" t="s">
        <v>188</v>
      </c>
      <c r="E88" s="31">
        <v>10.5</v>
      </c>
      <c r="F88" s="30">
        <v>0</v>
      </c>
      <c r="G88" s="30">
        <v>0</v>
      </c>
      <c r="H88" s="29">
        <v>104.79</v>
      </c>
      <c r="I88" s="29">
        <v>40.803000000000004</v>
      </c>
      <c r="J88" s="29">
        <v>0</v>
      </c>
      <c r="K88" s="29">
        <v>2.7131999999999996</v>
      </c>
      <c r="L88" s="29">
        <v>-0.27231749999999999</v>
      </c>
      <c r="M88" s="29">
        <v>6.4049999999999997E-6</v>
      </c>
      <c r="N88" s="29">
        <v>5.6679000000000004E-6</v>
      </c>
      <c r="O88" s="29">
        <v>0</v>
      </c>
      <c r="P88" s="29">
        <v>5.7655500000000004E-7</v>
      </c>
      <c r="Q88" s="29">
        <v>-3.0024749999999999E-8</v>
      </c>
      <c r="R88" s="29">
        <v>0.32865</v>
      </c>
      <c r="S88" s="29">
        <v>0.59745000000000004</v>
      </c>
      <c r="T88" s="29">
        <v>0</v>
      </c>
      <c r="U88" s="29">
        <v>1.917195E-2</v>
      </c>
      <c r="V88" s="29">
        <v>-1.8254249999999999E-3</v>
      </c>
      <c r="W88" s="29">
        <v>0.11234999999999999</v>
      </c>
      <c r="X88" s="29">
        <v>7.7867999999999993E-2</v>
      </c>
      <c r="Y88" s="29">
        <v>0</v>
      </c>
      <c r="Z88" s="29">
        <v>5.0872499999999998E-3</v>
      </c>
      <c r="AA88" s="29">
        <v>-5.6757749999999994E-4</v>
      </c>
      <c r="AB88" s="29">
        <v>1.7219999999999999E-2</v>
      </c>
      <c r="AC88" s="29">
        <v>4.1821500000000005E-2</v>
      </c>
      <c r="AD88" s="29">
        <v>0</v>
      </c>
      <c r="AE88" s="29">
        <v>2.9326500000000002E-3</v>
      </c>
      <c r="AF88" s="29">
        <v>-2.9226749999999998E-4</v>
      </c>
      <c r="AG88" s="29">
        <v>5.1870000000000003E-5</v>
      </c>
      <c r="AH88" s="29">
        <v>1.7635800000000001E-5</v>
      </c>
      <c r="AI88" s="29">
        <v>0</v>
      </c>
      <c r="AJ88" s="29">
        <v>2.5136999999999998E-6</v>
      </c>
      <c r="AK88" s="29">
        <v>-2.523675E-6</v>
      </c>
      <c r="AL88" s="29">
        <v>1606.5</v>
      </c>
      <c r="AM88" s="29">
        <v>585.58499999999992</v>
      </c>
      <c r="AN88" s="29">
        <v>0</v>
      </c>
      <c r="AO88" s="29">
        <v>47.082000000000001</v>
      </c>
      <c r="AP88" s="29">
        <v>-3.1521000000000003</v>
      </c>
      <c r="AQ88" s="29">
        <v>1659.5145</v>
      </c>
      <c r="AR88" s="29">
        <v>617.04090000000008</v>
      </c>
      <c r="AS88" s="29">
        <v>0</v>
      </c>
      <c r="AT88" s="29">
        <v>48.259050000000002</v>
      </c>
      <c r="AU88" s="29">
        <v>-4.0239150000000006</v>
      </c>
      <c r="AV88" s="29">
        <v>1659</v>
      </c>
      <c r="AW88" s="29">
        <v>608.79000000000008</v>
      </c>
      <c r="AX88" s="29">
        <v>0</v>
      </c>
      <c r="AY88" s="29">
        <v>47.680499999999995</v>
      </c>
      <c r="AZ88" s="29">
        <v>-3.2119499999999999</v>
      </c>
      <c r="BA88" s="29">
        <v>0.51450000000000007</v>
      </c>
      <c r="BB88" s="29">
        <v>8.2508999999999997</v>
      </c>
      <c r="BC88" s="29">
        <v>0</v>
      </c>
      <c r="BD88" s="29">
        <v>0.57855000000000001</v>
      </c>
      <c r="BE88" s="29">
        <v>-0.81196499999999994</v>
      </c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  <c r="FS88" s="28"/>
      <c r="FT88" s="28"/>
      <c r="FU88" s="28"/>
      <c r="FV88" s="28"/>
      <c r="FW88" s="28"/>
      <c r="FX88" s="28"/>
      <c r="FY88" s="28"/>
      <c r="FZ88" s="28"/>
      <c r="GA88" s="28"/>
      <c r="GB88" s="28"/>
      <c r="GC88" s="28"/>
      <c r="GD88" s="28"/>
      <c r="GE88" s="28"/>
    </row>
    <row r="89" spans="1:187" x14ac:dyDescent="0.8">
      <c r="A89" s="32" t="s">
        <v>945</v>
      </c>
      <c r="B89" s="28" t="s">
        <v>945</v>
      </c>
      <c r="C89" s="28" t="s">
        <v>558</v>
      </c>
      <c r="D89" s="28" t="s">
        <v>559</v>
      </c>
      <c r="E89" s="31">
        <v>681.75000000000045</v>
      </c>
      <c r="F89" s="30">
        <v>0</v>
      </c>
      <c r="G89" s="30">
        <v>2</v>
      </c>
      <c r="H89" s="29">
        <v>5753.9700000000039</v>
      </c>
      <c r="I89" s="29">
        <v>2.8633500000000018</v>
      </c>
      <c r="J89" s="29">
        <v>0</v>
      </c>
      <c r="K89" s="29">
        <v>131.14064336538468</v>
      </c>
      <c r="L89" s="29">
        <v>-3698.1474963017781</v>
      </c>
      <c r="M89" s="29">
        <v>3.9336975000000028E-4</v>
      </c>
      <c r="N89" s="29">
        <v>5.4267300000000043E-7</v>
      </c>
      <c r="O89" s="29">
        <v>0</v>
      </c>
      <c r="P89" s="29">
        <v>7.8401299752958624E-6</v>
      </c>
      <c r="Q89" s="29">
        <v>-2.3414038136094692E-4</v>
      </c>
      <c r="R89" s="29">
        <v>50.313150000000036</v>
      </c>
      <c r="S89" s="29">
        <v>1.1985165000000009E-2</v>
      </c>
      <c r="T89" s="29">
        <v>0</v>
      </c>
      <c r="U89" s="29">
        <v>0.96073752476183505</v>
      </c>
      <c r="V89" s="29">
        <v>-35.166433247041446</v>
      </c>
      <c r="W89" s="29">
        <v>8.3173500000000065</v>
      </c>
      <c r="X89" s="29">
        <v>2.6724600000000015E-3</v>
      </c>
      <c r="Y89" s="29">
        <v>0</v>
      </c>
      <c r="Z89" s="29">
        <v>0.21727083932840249</v>
      </c>
      <c r="AA89" s="29">
        <v>-5.2182449334319569</v>
      </c>
      <c r="AB89" s="29">
        <v>4.3495650000000028</v>
      </c>
      <c r="AC89" s="29">
        <v>1.326685500000001E-3</v>
      </c>
      <c r="AD89" s="29">
        <v>0</v>
      </c>
      <c r="AE89" s="29">
        <v>6.0333453275591746E-2</v>
      </c>
      <c r="AF89" s="29">
        <v>-3.0401948742603575</v>
      </c>
      <c r="AG89" s="29">
        <v>2.0043450000000015E-2</v>
      </c>
      <c r="AH89" s="29">
        <v>6.3675450000000036E-6</v>
      </c>
      <c r="AI89" s="29">
        <v>0</v>
      </c>
      <c r="AJ89" s="29">
        <v>1.7393251396553267E-3</v>
      </c>
      <c r="AK89" s="29">
        <v>0.17061392130177527</v>
      </c>
      <c r="AL89" s="29">
        <v>59925.825000000041</v>
      </c>
      <c r="AM89" s="29">
        <v>45.131850000000028</v>
      </c>
      <c r="AN89" s="29">
        <v>0</v>
      </c>
      <c r="AO89" s="29">
        <v>1031.1070591863911</v>
      </c>
      <c r="AP89" s="29">
        <v>-32489.246715976351</v>
      </c>
      <c r="AQ89" s="29">
        <v>92104.425000000061</v>
      </c>
      <c r="AR89" s="29">
        <v>46.62079200000003</v>
      </c>
      <c r="AS89" s="29">
        <v>0</v>
      </c>
      <c r="AT89" s="29">
        <v>1217.3072623442317</v>
      </c>
      <c r="AU89" s="29">
        <v>-51774.064948224892</v>
      </c>
      <c r="AV89" s="29">
        <v>61698.375000000044</v>
      </c>
      <c r="AW89" s="29">
        <v>45.94995000000003</v>
      </c>
      <c r="AX89" s="29">
        <v>0</v>
      </c>
      <c r="AY89" s="29">
        <v>1077.0830824260363</v>
      </c>
      <c r="AZ89" s="29">
        <v>-33079.135273668668</v>
      </c>
      <c r="BA89" s="29">
        <v>30406.050000000021</v>
      </c>
      <c r="BB89" s="29">
        <v>0.67084200000000049</v>
      </c>
      <c r="BC89" s="29">
        <v>0</v>
      </c>
      <c r="BD89" s="29">
        <v>140.22417991819535</v>
      </c>
      <c r="BE89" s="29">
        <v>-18694.929674556228</v>
      </c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  <c r="FS89" s="28"/>
      <c r="FT89" s="28"/>
      <c r="FU89" s="28"/>
      <c r="FV89" s="28"/>
      <c r="FW89" s="28"/>
      <c r="FX89" s="28"/>
      <c r="FY89" s="28"/>
      <c r="FZ89" s="28"/>
      <c r="GA89" s="28"/>
      <c r="GB89" s="28"/>
      <c r="GC89" s="28"/>
      <c r="GD89" s="28"/>
      <c r="GE89" s="28"/>
    </row>
    <row r="90" spans="1:187" x14ac:dyDescent="0.8">
      <c r="A90" s="32" t="s">
        <v>945</v>
      </c>
      <c r="B90" s="28" t="s">
        <v>945</v>
      </c>
      <c r="C90" s="28" t="s">
        <v>951</v>
      </c>
      <c r="D90" s="28" t="s">
        <v>950</v>
      </c>
      <c r="E90" s="31">
        <v>151.86949806053002</v>
      </c>
      <c r="F90" s="30">
        <v>0</v>
      </c>
      <c r="G90" s="30">
        <v>3</v>
      </c>
      <c r="H90" s="29">
        <v>2748.8379148955937</v>
      </c>
      <c r="I90" s="29">
        <v>30.495261065886655</v>
      </c>
      <c r="J90" s="29">
        <v>197.10862499999999</v>
      </c>
      <c r="K90" s="29">
        <v>56.03295357012481</v>
      </c>
      <c r="L90" s="29">
        <v>-780.33619621438629</v>
      </c>
      <c r="M90" s="29">
        <v>3.7815505017071976E-9</v>
      </c>
      <c r="N90" s="29">
        <v>5.5802111397695057E-7</v>
      </c>
      <c r="O90" s="29">
        <v>6.8180805E-6</v>
      </c>
      <c r="P90" s="29">
        <v>7.5248220997276879E-6</v>
      </c>
      <c r="Q90" s="29">
        <v>4.9895102508875245E-6</v>
      </c>
      <c r="R90" s="29">
        <v>25.058467179987453</v>
      </c>
      <c r="S90" s="29">
        <v>0.2631069839063136</v>
      </c>
      <c r="T90" s="29">
        <v>0.77174999999999994</v>
      </c>
      <c r="U90" s="29">
        <v>0.89506160986232275</v>
      </c>
      <c r="V90" s="29">
        <v>1.047216977075812</v>
      </c>
      <c r="W90" s="29">
        <v>1.3425263628550854</v>
      </c>
      <c r="X90" s="29">
        <v>1.6198570849429751E-2</v>
      </c>
      <c r="Y90" s="29">
        <v>0</v>
      </c>
      <c r="Z90" s="29">
        <v>9.4381047883931965E-2</v>
      </c>
      <c r="AA90" s="29">
        <v>0.15664741485344558</v>
      </c>
      <c r="AB90" s="29">
        <v>1.2787411736696628</v>
      </c>
      <c r="AC90" s="29">
        <v>1.4165789695203778E-2</v>
      </c>
      <c r="AD90" s="29">
        <v>0.36749999999999999</v>
      </c>
      <c r="AE90" s="29">
        <v>5.2693577977949324E-2</v>
      </c>
      <c r="AF90" s="29">
        <v>-0.26688078086142575</v>
      </c>
      <c r="AG90" s="29">
        <v>1.7920600771142541E-2</v>
      </c>
      <c r="AH90" s="29">
        <v>1.8578592041486352E-4</v>
      </c>
      <c r="AI90" s="29">
        <v>1.2301147652849999E-6</v>
      </c>
      <c r="AJ90" s="29">
        <v>2.6255336329426679E-5</v>
      </c>
      <c r="AK90" s="29">
        <v>-2.7123209794068816E-4</v>
      </c>
      <c r="AL90" s="29">
        <v>35537.462546164024</v>
      </c>
      <c r="AM90" s="29">
        <v>402.56085761812921</v>
      </c>
      <c r="AN90" s="29">
        <v>4402.7853502499993</v>
      </c>
      <c r="AO90" s="29">
        <v>137.9409981518416</v>
      </c>
      <c r="AP90" s="29">
        <v>-7484.2653763312883</v>
      </c>
      <c r="AQ90" s="29">
        <v>42007.103163542604</v>
      </c>
      <c r="AR90" s="29">
        <v>471.04610826996134</v>
      </c>
      <c r="AS90" s="29">
        <v>4814.4426802499984</v>
      </c>
      <c r="AT90" s="29">
        <v>1044.3551823109783</v>
      </c>
      <c r="AU90" s="29">
        <v>-7015.7735707973716</v>
      </c>
      <c r="AV90" s="29">
        <v>35993.071040345618</v>
      </c>
      <c r="AW90" s="29">
        <v>407.95963590047654</v>
      </c>
      <c r="AX90" s="29">
        <v>4814.3853502499987</v>
      </c>
      <c r="AY90" s="29">
        <v>824.12622929040811</v>
      </c>
      <c r="AZ90" s="29">
        <v>-7600.3004984449517</v>
      </c>
      <c r="BA90" s="29">
        <v>6014.0321231969892</v>
      </c>
      <c r="BB90" s="29">
        <v>63.086472369484731</v>
      </c>
      <c r="BC90" s="29">
        <v>5.7330000000000006E-2</v>
      </c>
      <c r="BD90" s="29">
        <v>220.22895302057006</v>
      </c>
      <c r="BE90" s="29">
        <v>584.52692764757933</v>
      </c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  <c r="FS90" s="28"/>
      <c r="FT90" s="28"/>
      <c r="FU90" s="28"/>
      <c r="FV90" s="28"/>
      <c r="FW90" s="28"/>
      <c r="FX90" s="28"/>
      <c r="FY90" s="28"/>
      <c r="FZ90" s="28"/>
      <c r="GA90" s="28"/>
      <c r="GB90" s="28"/>
      <c r="GC90" s="28"/>
      <c r="GD90" s="28"/>
      <c r="GE90" s="28"/>
    </row>
    <row r="91" spans="1:187" x14ac:dyDescent="0.8">
      <c r="A91" s="32"/>
      <c r="B91" s="28"/>
      <c r="C91" s="28"/>
      <c r="D91" s="28"/>
      <c r="E91" s="31"/>
      <c r="F91" s="30"/>
      <c r="G91" s="30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  <c r="FS91" s="28"/>
      <c r="FT91" s="28"/>
      <c r="FU91" s="28"/>
      <c r="FV91" s="28"/>
      <c r="FW91" s="28"/>
      <c r="FX91" s="28"/>
      <c r="FY91" s="28"/>
      <c r="FZ91" s="28"/>
      <c r="GA91" s="28"/>
      <c r="GB91" s="28"/>
      <c r="GC91" s="28"/>
      <c r="GD91" s="28"/>
      <c r="GE91" s="28"/>
    </row>
    <row r="92" spans="1:187" x14ac:dyDescent="0.8">
      <c r="A92" s="32"/>
      <c r="B92" s="28"/>
      <c r="C92" s="28"/>
      <c r="D92" s="28"/>
      <c r="E92" s="31"/>
      <c r="F92" s="30"/>
      <c r="G92" s="30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  <c r="FS92" s="28"/>
      <c r="FT92" s="28"/>
      <c r="FU92" s="28"/>
      <c r="FV92" s="28"/>
      <c r="FW92" s="28"/>
      <c r="FX92" s="28"/>
      <c r="FY92" s="28"/>
      <c r="FZ92" s="28"/>
      <c r="GA92" s="28"/>
      <c r="GB92" s="28"/>
      <c r="GC92" s="28"/>
      <c r="GD92" s="28"/>
      <c r="GE92" s="28"/>
    </row>
    <row r="93" spans="1:187" x14ac:dyDescent="0.8">
      <c r="A93" s="32"/>
      <c r="B93" s="28"/>
      <c r="C93" s="28"/>
      <c r="D93" s="28"/>
      <c r="E93" s="31"/>
      <c r="F93" s="30"/>
      <c r="G93" s="30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  <c r="FS93" s="28"/>
      <c r="FT93" s="28"/>
      <c r="FU93" s="28"/>
      <c r="FV93" s="28"/>
      <c r="FW93" s="28"/>
      <c r="FX93" s="28"/>
      <c r="FY93" s="28"/>
      <c r="FZ93" s="28"/>
      <c r="GA93" s="28"/>
      <c r="GB93" s="28"/>
      <c r="GC93" s="28"/>
      <c r="GD93" s="28"/>
      <c r="GE93" s="28"/>
    </row>
    <row r="94" spans="1:187" x14ac:dyDescent="0.8">
      <c r="A94" s="32"/>
      <c r="B94" s="28"/>
      <c r="C94" s="28"/>
      <c r="D94" s="28"/>
      <c r="E94" s="31"/>
      <c r="F94" s="30"/>
      <c r="G94" s="30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  <c r="FS94" s="28"/>
      <c r="FT94" s="28"/>
      <c r="FU94" s="28"/>
      <c r="FV94" s="28"/>
      <c r="FW94" s="28"/>
      <c r="FX94" s="28"/>
      <c r="FY94" s="28"/>
      <c r="FZ94" s="28"/>
      <c r="GA94" s="28"/>
      <c r="GB94" s="28"/>
      <c r="GC94" s="28"/>
      <c r="GD94" s="28"/>
      <c r="GE94" s="28"/>
    </row>
    <row r="95" spans="1:187" x14ac:dyDescent="0.8">
      <c r="A95" s="32"/>
      <c r="B95" s="28"/>
      <c r="C95" s="28"/>
      <c r="D95" s="28"/>
      <c r="E95" s="31"/>
      <c r="F95" s="30"/>
      <c r="G95" s="30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  <c r="FS95" s="28"/>
      <c r="FT95" s="28"/>
      <c r="FU95" s="28"/>
      <c r="FV95" s="28"/>
      <c r="FW95" s="28"/>
      <c r="FX95" s="28"/>
      <c r="FY95" s="28"/>
      <c r="FZ95" s="28"/>
      <c r="GA95" s="28"/>
      <c r="GB95" s="28"/>
      <c r="GC95" s="28"/>
      <c r="GD95" s="28"/>
      <c r="GE95" s="28"/>
    </row>
    <row r="96" spans="1:187" x14ac:dyDescent="0.8">
      <c r="A96" s="32"/>
      <c r="B96" s="28"/>
      <c r="C96" s="28"/>
      <c r="D96" s="28"/>
      <c r="E96" s="31"/>
      <c r="F96" s="30"/>
      <c r="G96" s="30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  <c r="FS96" s="28"/>
      <c r="FT96" s="28"/>
      <c r="FU96" s="28"/>
      <c r="FV96" s="28"/>
      <c r="FW96" s="28"/>
      <c r="FX96" s="28"/>
      <c r="FY96" s="28"/>
      <c r="FZ96" s="28"/>
      <c r="GA96" s="28"/>
      <c r="GB96" s="28"/>
      <c r="GC96" s="28"/>
      <c r="GD96" s="28"/>
      <c r="GE96" s="28"/>
    </row>
    <row r="97" spans="1:187" x14ac:dyDescent="0.8">
      <c r="A97" s="32"/>
      <c r="B97" s="28"/>
      <c r="C97" s="28"/>
      <c r="D97" s="28"/>
      <c r="E97" s="31"/>
      <c r="F97" s="30"/>
      <c r="G97" s="30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  <c r="FS97" s="28"/>
      <c r="FT97" s="28"/>
      <c r="FU97" s="28"/>
      <c r="FV97" s="28"/>
      <c r="FW97" s="28"/>
      <c r="FX97" s="28"/>
      <c r="FY97" s="28"/>
      <c r="FZ97" s="28"/>
      <c r="GA97" s="28"/>
      <c r="GB97" s="28"/>
      <c r="GC97" s="28"/>
      <c r="GD97" s="28"/>
      <c r="GE97" s="28"/>
    </row>
    <row r="98" spans="1:187" x14ac:dyDescent="0.8">
      <c r="A98" s="32"/>
      <c r="B98" s="28"/>
      <c r="C98" s="28"/>
      <c r="D98" s="28"/>
      <c r="E98" s="31"/>
      <c r="F98" s="30"/>
      <c r="G98" s="30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  <c r="FS98" s="28"/>
      <c r="FT98" s="28"/>
      <c r="FU98" s="28"/>
      <c r="FV98" s="28"/>
      <c r="FW98" s="28"/>
      <c r="FX98" s="28"/>
      <c r="FY98" s="28"/>
      <c r="FZ98" s="28"/>
      <c r="GA98" s="28"/>
      <c r="GB98" s="28"/>
      <c r="GC98" s="28"/>
      <c r="GD98" s="28"/>
      <c r="GE98" s="28"/>
    </row>
    <row r="99" spans="1:187" x14ac:dyDescent="0.8">
      <c r="A99" s="32"/>
      <c r="B99" s="28"/>
      <c r="C99" s="28"/>
      <c r="D99" s="28"/>
      <c r="E99" s="31"/>
      <c r="F99" s="30"/>
      <c r="G99" s="30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  <c r="FS99" s="28"/>
      <c r="FT99" s="28"/>
      <c r="FU99" s="28"/>
      <c r="FV99" s="28"/>
      <c r="FW99" s="28"/>
      <c r="FX99" s="28"/>
      <c r="FY99" s="28"/>
      <c r="FZ99" s="28"/>
      <c r="GA99" s="28"/>
      <c r="GB99" s="28"/>
      <c r="GC99" s="28"/>
      <c r="GD99" s="28"/>
      <c r="GE99" s="28"/>
    </row>
    <row r="100" spans="1:187" x14ac:dyDescent="0.8">
      <c r="A100" s="32"/>
      <c r="B100" s="28"/>
      <c r="C100" s="28"/>
      <c r="D100" s="28"/>
      <c r="E100" s="31"/>
      <c r="F100" s="30"/>
      <c r="G100" s="30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  <c r="FS100" s="28"/>
      <c r="FT100" s="28"/>
      <c r="FU100" s="28"/>
      <c r="FV100" s="28"/>
      <c r="FW100" s="28"/>
      <c r="FX100" s="28"/>
      <c r="FY100" s="28"/>
      <c r="FZ100" s="28"/>
      <c r="GA100" s="28"/>
      <c r="GB100" s="28"/>
      <c r="GC100" s="28"/>
      <c r="GD100" s="28"/>
      <c r="GE100" s="28"/>
    </row>
    <row r="101" spans="1:187" x14ac:dyDescent="0.8">
      <c r="A101" s="32"/>
      <c r="B101" s="28"/>
      <c r="C101" s="28"/>
      <c r="D101" s="28"/>
      <c r="E101" s="31"/>
      <c r="F101" s="30"/>
      <c r="G101" s="30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  <c r="FS101" s="28"/>
      <c r="FT101" s="28"/>
      <c r="FU101" s="28"/>
      <c r="FV101" s="28"/>
      <c r="FW101" s="28"/>
      <c r="FX101" s="28"/>
      <c r="FY101" s="28"/>
      <c r="FZ101" s="28"/>
      <c r="GA101" s="28"/>
      <c r="GB101" s="28"/>
      <c r="GC101" s="28"/>
      <c r="GD101" s="28"/>
      <c r="GE101" s="28"/>
    </row>
    <row r="102" spans="1:187" x14ac:dyDescent="0.8">
      <c r="A102" s="32"/>
      <c r="B102" s="28"/>
      <c r="C102" s="28"/>
      <c r="D102" s="28"/>
      <c r="E102" s="31"/>
      <c r="F102" s="30"/>
      <c r="G102" s="30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  <c r="GE102" s="28"/>
    </row>
    <row r="103" spans="1:187" x14ac:dyDescent="0.8">
      <c r="A103" s="32"/>
      <c r="B103" s="28"/>
      <c r="C103" s="28"/>
      <c r="D103" s="28"/>
      <c r="E103" s="31"/>
      <c r="F103" s="30"/>
      <c r="G103" s="30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  <c r="FS103" s="28"/>
      <c r="FT103" s="28"/>
      <c r="FU103" s="28"/>
      <c r="FV103" s="28"/>
      <c r="FW103" s="28"/>
      <c r="FX103" s="28"/>
      <c r="FY103" s="28"/>
      <c r="FZ103" s="28"/>
      <c r="GA103" s="28"/>
      <c r="GB103" s="28"/>
      <c r="GC103" s="28"/>
      <c r="GD103" s="28"/>
      <c r="GE103" s="28"/>
    </row>
    <row r="104" spans="1:187" x14ac:dyDescent="0.8">
      <c r="A104" s="32"/>
      <c r="B104" s="28"/>
      <c r="C104" s="28"/>
      <c r="D104" s="28"/>
      <c r="E104" s="31"/>
      <c r="F104" s="30"/>
      <c r="G104" s="30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  <c r="FS104" s="28"/>
      <c r="FT104" s="28"/>
      <c r="FU104" s="28"/>
      <c r="FV104" s="28"/>
      <c r="FW104" s="28"/>
      <c r="FX104" s="28"/>
      <c r="FY104" s="28"/>
      <c r="FZ104" s="28"/>
      <c r="GA104" s="28"/>
      <c r="GB104" s="28"/>
      <c r="GC104" s="28"/>
      <c r="GD104" s="28"/>
      <c r="GE104" s="28"/>
    </row>
    <row r="105" spans="1:187" x14ac:dyDescent="0.8">
      <c r="A105" s="32"/>
      <c r="B105" s="28"/>
      <c r="C105" s="28"/>
      <c r="D105" s="28"/>
      <c r="E105" s="31"/>
      <c r="F105" s="30"/>
      <c r="G105" s="30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  <c r="FS105" s="28"/>
      <c r="FT105" s="28"/>
      <c r="FU105" s="28"/>
      <c r="FV105" s="28"/>
      <c r="FW105" s="28"/>
      <c r="FX105" s="28"/>
      <c r="FY105" s="28"/>
      <c r="FZ105" s="28"/>
      <c r="GA105" s="28"/>
      <c r="GB105" s="28"/>
      <c r="GC105" s="28"/>
      <c r="GD105" s="28"/>
      <c r="GE105" s="28"/>
    </row>
    <row r="106" spans="1:187" x14ac:dyDescent="0.8">
      <c r="A106" s="32"/>
      <c r="B106" s="28"/>
      <c r="C106" s="28"/>
      <c r="D106" s="28"/>
      <c r="E106" s="31"/>
      <c r="F106" s="30"/>
      <c r="G106" s="30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  <c r="FS106" s="28"/>
      <c r="FT106" s="28"/>
      <c r="FU106" s="28"/>
      <c r="FV106" s="28"/>
      <c r="FW106" s="28"/>
      <c r="FX106" s="28"/>
      <c r="FY106" s="28"/>
      <c r="FZ106" s="28"/>
      <c r="GA106" s="28"/>
      <c r="GB106" s="28"/>
      <c r="GC106" s="28"/>
      <c r="GD106" s="28"/>
      <c r="GE106" s="28"/>
    </row>
    <row r="107" spans="1:187" x14ac:dyDescent="0.8">
      <c r="A107" s="32"/>
      <c r="B107" s="28"/>
      <c r="C107" s="28"/>
      <c r="D107" s="28"/>
      <c r="E107" s="31"/>
      <c r="F107" s="30"/>
      <c r="G107" s="30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  <c r="FS107" s="28"/>
      <c r="FT107" s="28"/>
      <c r="FU107" s="28"/>
      <c r="FV107" s="28"/>
      <c r="FW107" s="28"/>
      <c r="FX107" s="28"/>
      <c r="FY107" s="28"/>
      <c r="FZ107" s="28"/>
      <c r="GA107" s="28"/>
      <c r="GB107" s="28"/>
      <c r="GC107" s="28"/>
      <c r="GD107" s="28"/>
      <c r="GE107" s="28"/>
    </row>
    <row r="108" spans="1:187" x14ac:dyDescent="0.8">
      <c r="A108" s="32"/>
      <c r="B108" s="28"/>
      <c r="C108" s="28"/>
      <c r="D108" s="28"/>
      <c r="E108" s="31"/>
      <c r="F108" s="30"/>
      <c r="G108" s="30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  <c r="FS108" s="28"/>
      <c r="FT108" s="28"/>
      <c r="FU108" s="28"/>
      <c r="FV108" s="28"/>
      <c r="FW108" s="28"/>
      <c r="FX108" s="28"/>
      <c r="FY108" s="28"/>
      <c r="FZ108" s="28"/>
      <c r="GA108" s="28"/>
      <c r="GB108" s="28"/>
      <c r="GC108" s="28"/>
      <c r="GD108" s="28"/>
      <c r="GE108" s="28"/>
    </row>
    <row r="109" spans="1:187" x14ac:dyDescent="0.8">
      <c r="A109" s="32"/>
      <c r="B109" s="28"/>
      <c r="C109" s="28"/>
      <c r="D109" s="28"/>
      <c r="E109" s="31"/>
      <c r="F109" s="30"/>
      <c r="G109" s="30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  <c r="FS109" s="28"/>
      <c r="FT109" s="28"/>
      <c r="FU109" s="28"/>
      <c r="FV109" s="28"/>
      <c r="FW109" s="28"/>
      <c r="FX109" s="28"/>
      <c r="FY109" s="28"/>
      <c r="FZ109" s="28"/>
      <c r="GA109" s="28"/>
      <c r="GB109" s="28"/>
      <c r="GC109" s="28"/>
      <c r="GD109" s="28"/>
      <c r="GE109" s="28"/>
    </row>
    <row r="110" spans="1:187" x14ac:dyDescent="0.8">
      <c r="A110" s="32"/>
      <c r="B110" s="28"/>
      <c r="C110" s="28"/>
      <c r="D110" s="28"/>
      <c r="E110" s="31"/>
      <c r="F110" s="30"/>
      <c r="G110" s="30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  <c r="FS110" s="28"/>
      <c r="FT110" s="28"/>
      <c r="FU110" s="28"/>
      <c r="FV110" s="28"/>
      <c r="FW110" s="28"/>
      <c r="FX110" s="28"/>
      <c r="FY110" s="28"/>
      <c r="FZ110" s="28"/>
      <c r="GA110" s="28"/>
      <c r="GB110" s="28"/>
      <c r="GC110" s="28"/>
      <c r="GD110" s="28"/>
      <c r="GE110" s="28"/>
    </row>
    <row r="111" spans="1:187" x14ac:dyDescent="0.8">
      <c r="A111" s="32"/>
      <c r="B111" s="28"/>
      <c r="C111" s="28"/>
      <c r="D111" s="28"/>
      <c r="E111" s="31"/>
      <c r="F111" s="30"/>
      <c r="G111" s="30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</row>
    <row r="112" spans="1:187" x14ac:dyDescent="0.8">
      <c r="A112" s="32"/>
      <c r="B112" s="28"/>
      <c r="C112" s="28"/>
      <c r="D112" s="28"/>
      <c r="E112" s="31"/>
      <c r="F112" s="30"/>
      <c r="G112" s="30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  <c r="FS112" s="28"/>
      <c r="FT112" s="28"/>
      <c r="FU112" s="28"/>
      <c r="FV112" s="28"/>
      <c r="FW112" s="28"/>
      <c r="FX112" s="28"/>
      <c r="FY112" s="28"/>
      <c r="FZ112" s="28"/>
      <c r="GA112" s="28"/>
      <c r="GB112" s="28"/>
      <c r="GC112" s="28"/>
      <c r="GD112" s="28"/>
      <c r="GE112" s="28"/>
    </row>
    <row r="113" spans="1:187" x14ac:dyDescent="0.8">
      <c r="A113" s="32"/>
      <c r="B113" s="28"/>
      <c r="C113" s="28"/>
      <c r="D113" s="28"/>
      <c r="E113" s="31"/>
      <c r="F113" s="30"/>
      <c r="G113" s="30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</row>
    <row r="114" spans="1:187" x14ac:dyDescent="0.8">
      <c r="A114" s="32"/>
      <c r="B114" s="28"/>
      <c r="C114" s="28"/>
      <c r="D114" s="28"/>
      <c r="E114" s="31"/>
      <c r="F114" s="30"/>
      <c r="G114" s="30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  <c r="FS114" s="28"/>
      <c r="FT114" s="28"/>
      <c r="FU114" s="28"/>
      <c r="FV114" s="28"/>
      <c r="FW114" s="28"/>
      <c r="FX114" s="28"/>
      <c r="FY114" s="28"/>
      <c r="FZ114" s="28"/>
      <c r="GA114" s="28"/>
      <c r="GB114" s="28"/>
      <c r="GC114" s="28"/>
      <c r="GD114" s="28"/>
      <c r="GE114" s="28"/>
    </row>
    <row r="115" spans="1:187" x14ac:dyDescent="0.8">
      <c r="A115" s="32"/>
      <c r="B115" s="28"/>
      <c r="C115" s="28"/>
      <c r="D115" s="28"/>
      <c r="E115" s="31"/>
      <c r="F115" s="30"/>
      <c r="G115" s="30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  <c r="FS115" s="28"/>
      <c r="FT115" s="28"/>
      <c r="FU115" s="28"/>
      <c r="FV115" s="28"/>
      <c r="FW115" s="28"/>
      <c r="FX115" s="28"/>
      <c r="FY115" s="28"/>
      <c r="FZ115" s="28"/>
      <c r="GA115" s="28"/>
      <c r="GB115" s="28"/>
      <c r="GC115" s="28"/>
      <c r="GD115" s="28"/>
      <c r="GE115" s="28"/>
    </row>
    <row r="116" spans="1:187" x14ac:dyDescent="0.8">
      <c r="A116" s="32"/>
      <c r="B116" s="28"/>
      <c r="C116" s="28"/>
      <c r="D116" s="28"/>
      <c r="E116" s="31"/>
      <c r="F116" s="30"/>
      <c r="G116" s="30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  <c r="FS116" s="28"/>
      <c r="FT116" s="28"/>
      <c r="FU116" s="28"/>
      <c r="FV116" s="28"/>
      <c r="FW116" s="28"/>
      <c r="FX116" s="28"/>
      <c r="FY116" s="28"/>
      <c r="FZ116" s="28"/>
      <c r="GA116" s="28"/>
      <c r="GB116" s="28"/>
      <c r="GC116" s="28"/>
      <c r="GD116" s="28"/>
      <c r="GE116" s="28"/>
    </row>
    <row r="117" spans="1:187" x14ac:dyDescent="0.8">
      <c r="A117" s="32"/>
      <c r="B117" s="28"/>
      <c r="C117" s="28"/>
      <c r="D117" s="28"/>
      <c r="E117" s="31"/>
      <c r="F117" s="30"/>
      <c r="G117" s="30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  <c r="FS117" s="28"/>
      <c r="FT117" s="28"/>
      <c r="FU117" s="28"/>
      <c r="FV117" s="28"/>
      <c r="FW117" s="28"/>
      <c r="FX117" s="28"/>
      <c r="FY117" s="28"/>
      <c r="FZ117" s="28"/>
      <c r="GA117" s="28"/>
      <c r="GB117" s="28"/>
      <c r="GC117" s="28"/>
      <c r="GD117" s="28"/>
      <c r="GE117" s="28"/>
    </row>
    <row r="118" spans="1:187" x14ac:dyDescent="0.8">
      <c r="A118" s="32"/>
      <c r="B118" s="28"/>
      <c r="C118" s="28"/>
      <c r="D118" s="28"/>
      <c r="E118" s="31"/>
      <c r="F118" s="30"/>
      <c r="G118" s="30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  <c r="FS118" s="28"/>
      <c r="FT118" s="28"/>
      <c r="FU118" s="28"/>
      <c r="FV118" s="28"/>
      <c r="FW118" s="28"/>
      <c r="FX118" s="28"/>
      <c r="FY118" s="28"/>
      <c r="FZ118" s="28"/>
      <c r="GA118" s="28"/>
      <c r="GB118" s="28"/>
      <c r="GC118" s="28"/>
      <c r="GD118" s="28"/>
      <c r="GE118" s="28"/>
    </row>
    <row r="119" spans="1:187" x14ac:dyDescent="0.8">
      <c r="A119" s="32"/>
      <c r="B119" s="28"/>
      <c r="C119" s="28"/>
      <c r="D119" s="28"/>
      <c r="E119" s="31"/>
      <c r="F119" s="30"/>
      <c r="G119" s="30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</row>
    <row r="120" spans="1:187" x14ac:dyDescent="0.8">
      <c r="A120" s="32"/>
      <c r="B120" s="28"/>
      <c r="C120" s="28"/>
      <c r="D120" s="28"/>
      <c r="E120" s="31"/>
      <c r="F120" s="30"/>
      <c r="G120" s="30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28"/>
      <c r="FZ120" s="28"/>
      <c r="GA120" s="28"/>
      <c r="GB120" s="28"/>
      <c r="GC120" s="28"/>
      <c r="GD120" s="28"/>
      <c r="GE120" s="28"/>
    </row>
    <row r="121" spans="1:187" x14ac:dyDescent="0.8">
      <c r="A121" s="32"/>
      <c r="B121" s="28"/>
      <c r="C121" s="28"/>
      <c r="D121" s="28"/>
      <c r="E121" s="31"/>
      <c r="F121" s="30"/>
      <c r="G121" s="30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  <c r="GE121" s="28"/>
    </row>
    <row r="122" spans="1:187" x14ac:dyDescent="0.8">
      <c r="A122" s="32"/>
      <c r="B122" s="28"/>
      <c r="C122" s="28"/>
      <c r="D122" s="28"/>
      <c r="E122" s="31"/>
      <c r="F122" s="30"/>
      <c r="G122" s="30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  <c r="GE122" s="28"/>
    </row>
    <row r="123" spans="1:187" x14ac:dyDescent="0.8">
      <c r="A123" s="32"/>
      <c r="B123" s="28"/>
      <c r="C123" s="28"/>
      <c r="D123" s="28"/>
      <c r="E123" s="31"/>
      <c r="F123" s="30"/>
      <c r="G123" s="30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  <c r="GE123" s="28"/>
    </row>
    <row r="124" spans="1:187" x14ac:dyDescent="0.8">
      <c r="A124" s="32"/>
      <c r="B124" s="28"/>
      <c r="C124" s="28"/>
      <c r="D124" s="28"/>
      <c r="E124" s="31"/>
      <c r="F124" s="30"/>
      <c r="G124" s="30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  <c r="GE124" s="28"/>
    </row>
    <row r="125" spans="1:187" x14ac:dyDescent="0.8">
      <c r="A125" s="32"/>
      <c r="B125" s="28"/>
      <c r="C125" s="28"/>
      <c r="D125" s="28"/>
      <c r="E125" s="31"/>
      <c r="F125" s="30"/>
      <c r="G125" s="30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  <c r="GE125" s="28"/>
    </row>
    <row r="126" spans="1:187" x14ac:dyDescent="0.8">
      <c r="A126" s="32"/>
      <c r="B126" s="28"/>
      <c r="C126" s="28"/>
      <c r="D126" s="28"/>
      <c r="E126" s="31"/>
      <c r="F126" s="30"/>
      <c r="G126" s="30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  <c r="GE126" s="28"/>
    </row>
    <row r="127" spans="1:187" x14ac:dyDescent="0.8">
      <c r="A127" s="32"/>
      <c r="B127" s="28"/>
      <c r="C127" s="28"/>
      <c r="D127" s="28"/>
      <c r="E127" s="31"/>
      <c r="F127" s="30"/>
      <c r="G127" s="30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  <c r="GE127" s="28"/>
    </row>
    <row r="128" spans="1:187" x14ac:dyDescent="0.8">
      <c r="A128" s="32"/>
      <c r="B128" s="28"/>
      <c r="C128" s="28"/>
      <c r="D128" s="28"/>
      <c r="E128" s="31"/>
      <c r="F128" s="30"/>
      <c r="G128" s="30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  <c r="GE128" s="28"/>
    </row>
    <row r="129" spans="1:187" x14ac:dyDescent="0.8">
      <c r="A129" s="32"/>
      <c r="B129" s="28"/>
      <c r="C129" s="28"/>
      <c r="D129" s="28"/>
      <c r="E129" s="31"/>
      <c r="F129" s="30"/>
      <c r="G129" s="30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  <c r="GE129" s="28"/>
    </row>
    <row r="130" spans="1:187" x14ac:dyDescent="0.8">
      <c r="A130" s="32"/>
      <c r="B130" s="28"/>
      <c r="C130" s="28"/>
      <c r="D130" s="28"/>
      <c r="E130" s="31"/>
      <c r="F130" s="30"/>
      <c r="G130" s="30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  <c r="GE130" s="28"/>
    </row>
    <row r="131" spans="1:187" x14ac:dyDescent="0.8">
      <c r="A131" s="32"/>
      <c r="B131" s="28"/>
      <c r="C131" s="28"/>
      <c r="D131" s="28"/>
      <c r="E131" s="31"/>
      <c r="F131" s="30"/>
      <c r="G131" s="30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  <c r="GE131" s="28"/>
    </row>
    <row r="132" spans="1:187" x14ac:dyDescent="0.8">
      <c r="A132" s="32"/>
      <c r="B132" s="28"/>
      <c r="C132" s="28"/>
      <c r="D132" s="28"/>
      <c r="E132" s="31"/>
      <c r="F132" s="30"/>
      <c r="G132" s="30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  <c r="GE132" s="28"/>
    </row>
    <row r="133" spans="1:187" x14ac:dyDescent="0.8">
      <c r="A133" s="32"/>
      <c r="B133" s="28"/>
      <c r="C133" s="28"/>
      <c r="D133" s="28"/>
      <c r="E133" s="31"/>
      <c r="F133" s="30"/>
      <c r="G133" s="30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  <c r="GE133" s="28"/>
    </row>
    <row r="134" spans="1:187" x14ac:dyDescent="0.8">
      <c r="A134" s="32"/>
      <c r="B134" s="28"/>
      <c r="C134" s="28"/>
      <c r="D134" s="28"/>
      <c r="E134" s="31"/>
      <c r="F134" s="30"/>
      <c r="G134" s="30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  <c r="GE134" s="28"/>
    </row>
    <row r="135" spans="1:187" x14ac:dyDescent="0.8">
      <c r="A135" s="32"/>
      <c r="B135" s="28"/>
      <c r="C135" s="28"/>
      <c r="D135" s="28"/>
      <c r="E135" s="31"/>
      <c r="F135" s="30"/>
      <c r="G135" s="30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  <c r="GE135" s="28"/>
    </row>
    <row r="136" spans="1:187" x14ac:dyDescent="0.8">
      <c r="A136" s="32"/>
      <c r="B136" s="28"/>
      <c r="C136" s="28"/>
      <c r="D136" s="28"/>
      <c r="E136" s="31"/>
      <c r="F136" s="30"/>
      <c r="G136" s="30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  <c r="GE136" s="28"/>
    </row>
    <row r="137" spans="1:187" x14ac:dyDescent="0.8">
      <c r="A137" s="32"/>
      <c r="B137" s="28"/>
      <c r="C137" s="28"/>
      <c r="D137" s="28"/>
      <c r="E137" s="31"/>
      <c r="F137" s="30"/>
      <c r="G137" s="30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  <c r="FS137" s="28"/>
      <c r="FT137" s="28"/>
      <c r="FU137" s="28"/>
      <c r="FV137" s="28"/>
      <c r="FW137" s="28"/>
      <c r="FX137" s="28"/>
      <c r="FY137" s="28"/>
      <c r="FZ137" s="28"/>
      <c r="GA137" s="28"/>
      <c r="GB137" s="28"/>
      <c r="GC137" s="28"/>
      <c r="GD137" s="28"/>
      <c r="GE137" s="28"/>
    </row>
    <row r="138" spans="1:187" x14ac:dyDescent="0.8">
      <c r="A138" s="32"/>
      <c r="B138" s="28"/>
      <c r="C138" s="28"/>
      <c r="D138" s="28"/>
      <c r="E138" s="31"/>
      <c r="F138" s="30"/>
      <c r="G138" s="30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  <c r="FS138" s="28"/>
      <c r="FT138" s="28"/>
      <c r="FU138" s="28"/>
      <c r="FV138" s="28"/>
      <c r="FW138" s="28"/>
      <c r="FX138" s="28"/>
      <c r="FY138" s="28"/>
      <c r="FZ138" s="28"/>
      <c r="GA138" s="28"/>
      <c r="GB138" s="28"/>
      <c r="GC138" s="28"/>
      <c r="GD138" s="28"/>
      <c r="GE138" s="28"/>
    </row>
    <row r="139" spans="1:187" x14ac:dyDescent="0.8">
      <c r="A139" s="32"/>
      <c r="B139" s="28"/>
      <c r="C139" s="28"/>
      <c r="D139" s="28"/>
      <c r="E139" s="31"/>
      <c r="F139" s="30"/>
      <c r="G139" s="30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  <c r="FS139" s="28"/>
      <c r="FT139" s="28"/>
      <c r="FU139" s="28"/>
      <c r="FV139" s="28"/>
      <c r="FW139" s="28"/>
      <c r="FX139" s="28"/>
      <c r="FY139" s="28"/>
      <c r="FZ139" s="28"/>
      <c r="GA139" s="28"/>
      <c r="GB139" s="28"/>
      <c r="GC139" s="28"/>
      <c r="GD139" s="28"/>
      <c r="GE139" s="28"/>
    </row>
    <row r="140" spans="1:187" x14ac:dyDescent="0.8">
      <c r="A140" s="32"/>
      <c r="B140" s="28"/>
      <c r="C140" s="28"/>
      <c r="D140" s="28"/>
      <c r="E140" s="31"/>
      <c r="F140" s="30"/>
      <c r="G140" s="30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</row>
    <row r="141" spans="1:187" x14ac:dyDescent="0.8">
      <c r="A141" s="32"/>
      <c r="B141" s="28"/>
      <c r="C141" s="28"/>
      <c r="D141" s="28"/>
      <c r="E141" s="31"/>
      <c r="F141" s="30"/>
      <c r="G141" s="30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8"/>
      <c r="GB141" s="28"/>
      <c r="GC141" s="28"/>
      <c r="GD141" s="28"/>
      <c r="GE141" s="28"/>
    </row>
    <row r="142" spans="1:187" x14ac:dyDescent="0.8">
      <c r="A142" s="32"/>
      <c r="B142" s="28"/>
      <c r="C142" s="28"/>
      <c r="D142" s="28"/>
      <c r="E142" s="31"/>
      <c r="F142" s="30"/>
      <c r="G142" s="30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8"/>
      <c r="FT142" s="28"/>
      <c r="FU142" s="28"/>
      <c r="FV142" s="28"/>
      <c r="FW142" s="28"/>
      <c r="FX142" s="28"/>
      <c r="FY142" s="28"/>
      <c r="FZ142" s="28"/>
      <c r="GA142" s="28"/>
      <c r="GB142" s="28"/>
      <c r="GC142" s="28"/>
      <c r="GD142" s="28"/>
      <c r="GE142" s="28"/>
    </row>
    <row r="143" spans="1:187" x14ac:dyDescent="0.8">
      <c r="A143" s="32"/>
      <c r="B143" s="28"/>
      <c r="C143" s="28"/>
      <c r="D143" s="28"/>
      <c r="E143" s="31"/>
      <c r="F143" s="30"/>
      <c r="G143" s="30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  <c r="FS143" s="28"/>
      <c r="FT143" s="28"/>
      <c r="FU143" s="28"/>
      <c r="FV143" s="28"/>
      <c r="FW143" s="28"/>
      <c r="FX143" s="28"/>
      <c r="FY143" s="28"/>
      <c r="FZ143" s="28"/>
      <c r="GA143" s="28"/>
      <c r="GB143" s="28"/>
      <c r="GC143" s="28"/>
      <c r="GD143" s="28"/>
      <c r="GE143" s="28"/>
    </row>
    <row r="144" spans="1:187" x14ac:dyDescent="0.8">
      <c r="A144" s="32"/>
      <c r="B144" s="28"/>
      <c r="C144" s="28"/>
      <c r="D144" s="28"/>
      <c r="E144" s="31"/>
      <c r="F144" s="30"/>
      <c r="G144" s="30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  <c r="FS144" s="28"/>
      <c r="FT144" s="28"/>
      <c r="FU144" s="28"/>
      <c r="FV144" s="28"/>
      <c r="FW144" s="28"/>
      <c r="FX144" s="28"/>
      <c r="FY144" s="28"/>
      <c r="FZ144" s="28"/>
      <c r="GA144" s="28"/>
      <c r="GB144" s="28"/>
      <c r="GC144" s="28"/>
      <c r="GD144" s="28"/>
      <c r="GE144" s="28"/>
    </row>
    <row r="145" spans="1:187" x14ac:dyDescent="0.8">
      <c r="A145" s="32"/>
      <c r="B145" s="28"/>
      <c r="C145" s="28"/>
      <c r="D145" s="28"/>
      <c r="E145" s="31"/>
      <c r="F145" s="30"/>
      <c r="G145" s="30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  <c r="FS145" s="28"/>
      <c r="FT145" s="28"/>
      <c r="FU145" s="28"/>
      <c r="FV145" s="28"/>
      <c r="FW145" s="28"/>
      <c r="FX145" s="28"/>
      <c r="FY145" s="28"/>
      <c r="FZ145" s="28"/>
      <c r="GA145" s="28"/>
      <c r="GB145" s="28"/>
      <c r="GC145" s="28"/>
      <c r="GD145" s="28"/>
      <c r="GE145" s="28"/>
    </row>
    <row r="146" spans="1:187" x14ac:dyDescent="0.8">
      <c r="A146" s="32"/>
      <c r="B146" s="28"/>
      <c r="C146" s="28"/>
      <c r="D146" s="28"/>
      <c r="E146" s="31"/>
      <c r="F146" s="30"/>
      <c r="G146" s="30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  <c r="FS146" s="28"/>
      <c r="FT146" s="28"/>
      <c r="FU146" s="28"/>
      <c r="FV146" s="28"/>
      <c r="FW146" s="28"/>
      <c r="FX146" s="28"/>
      <c r="FY146" s="28"/>
      <c r="FZ146" s="28"/>
      <c r="GA146" s="28"/>
      <c r="GB146" s="28"/>
      <c r="GC146" s="28"/>
      <c r="GD146" s="28"/>
      <c r="GE146" s="28"/>
    </row>
    <row r="147" spans="1:187" x14ac:dyDescent="0.8">
      <c r="A147" s="32"/>
      <c r="B147" s="28"/>
      <c r="C147" s="28"/>
      <c r="D147" s="28"/>
      <c r="E147" s="31"/>
      <c r="F147" s="30"/>
      <c r="G147" s="30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  <c r="FS147" s="28"/>
      <c r="FT147" s="28"/>
      <c r="FU147" s="28"/>
      <c r="FV147" s="28"/>
      <c r="FW147" s="28"/>
      <c r="FX147" s="28"/>
      <c r="FY147" s="28"/>
      <c r="FZ147" s="28"/>
      <c r="GA147" s="28"/>
      <c r="GB147" s="28"/>
      <c r="GC147" s="28"/>
      <c r="GD147" s="28"/>
      <c r="GE147" s="28"/>
    </row>
    <row r="148" spans="1:187" x14ac:dyDescent="0.8">
      <c r="A148" s="32"/>
      <c r="B148" s="28"/>
      <c r="C148" s="28"/>
      <c r="D148" s="28"/>
      <c r="E148" s="31"/>
      <c r="F148" s="30"/>
      <c r="G148" s="30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  <c r="FS148" s="28"/>
      <c r="FT148" s="28"/>
      <c r="FU148" s="28"/>
      <c r="FV148" s="28"/>
      <c r="FW148" s="28"/>
      <c r="FX148" s="28"/>
      <c r="FY148" s="28"/>
      <c r="FZ148" s="28"/>
      <c r="GA148" s="28"/>
      <c r="GB148" s="28"/>
      <c r="GC148" s="28"/>
      <c r="GD148" s="28"/>
      <c r="GE148" s="28"/>
    </row>
    <row r="149" spans="1:187" x14ac:dyDescent="0.8">
      <c r="A149" s="32"/>
      <c r="B149" s="28"/>
      <c r="C149" s="28"/>
      <c r="D149" s="28"/>
      <c r="E149" s="31"/>
      <c r="F149" s="30"/>
      <c r="G149" s="30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  <c r="FS149" s="28"/>
      <c r="FT149" s="28"/>
      <c r="FU149" s="28"/>
      <c r="FV149" s="28"/>
      <c r="FW149" s="28"/>
      <c r="FX149" s="28"/>
      <c r="FY149" s="28"/>
      <c r="FZ149" s="28"/>
      <c r="GA149" s="28"/>
      <c r="GB149" s="28"/>
      <c r="GC149" s="28"/>
      <c r="GD149" s="28"/>
      <c r="GE149" s="28"/>
    </row>
    <row r="150" spans="1:187" x14ac:dyDescent="0.8">
      <c r="A150" s="32"/>
      <c r="B150" s="28"/>
      <c r="C150" s="28"/>
      <c r="D150" s="28"/>
      <c r="E150" s="31"/>
      <c r="F150" s="30"/>
      <c r="G150" s="30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  <c r="FS150" s="28"/>
      <c r="FT150" s="28"/>
      <c r="FU150" s="28"/>
      <c r="FV150" s="28"/>
      <c r="FW150" s="28"/>
      <c r="FX150" s="28"/>
      <c r="FY150" s="28"/>
      <c r="FZ150" s="28"/>
      <c r="GA150" s="28"/>
      <c r="GB150" s="28"/>
      <c r="GC150" s="28"/>
      <c r="GD150" s="28"/>
      <c r="GE150" s="28"/>
    </row>
    <row r="151" spans="1:187" x14ac:dyDescent="0.8">
      <c r="A151" s="32"/>
      <c r="B151" s="28"/>
      <c r="C151" s="28"/>
      <c r="D151" s="28"/>
      <c r="E151" s="31"/>
      <c r="F151" s="30"/>
      <c r="G151" s="30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  <c r="FS151" s="28"/>
      <c r="FT151" s="28"/>
      <c r="FU151" s="28"/>
      <c r="FV151" s="28"/>
      <c r="FW151" s="28"/>
      <c r="FX151" s="28"/>
      <c r="FY151" s="28"/>
      <c r="FZ151" s="28"/>
      <c r="GA151" s="28"/>
      <c r="GB151" s="28"/>
      <c r="GC151" s="28"/>
      <c r="GD151" s="28"/>
      <c r="GE151" s="28"/>
    </row>
    <row r="152" spans="1:187" x14ac:dyDescent="0.8">
      <c r="A152" s="32"/>
      <c r="B152" s="28"/>
      <c r="C152" s="28"/>
      <c r="D152" s="28"/>
      <c r="E152" s="31"/>
      <c r="F152" s="30"/>
      <c r="G152" s="30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  <c r="FS152" s="28"/>
      <c r="FT152" s="28"/>
      <c r="FU152" s="28"/>
      <c r="FV152" s="28"/>
      <c r="FW152" s="28"/>
      <c r="FX152" s="28"/>
      <c r="FY152" s="28"/>
      <c r="FZ152" s="28"/>
      <c r="GA152" s="28"/>
      <c r="GB152" s="28"/>
      <c r="GC152" s="28"/>
      <c r="GD152" s="28"/>
      <c r="GE152" s="28"/>
    </row>
    <row r="153" spans="1:187" x14ac:dyDescent="0.8">
      <c r="A153" s="32"/>
      <c r="B153" s="28"/>
      <c r="C153" s="28"/>
      <c r="D153" s="28"/>
      <c r="E153" s="31"/>
      <c r="F153" s="30"/>
      <c r="G153" s="30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  <c r="FS153" s="28"/>
      <c r="FT153" s="28"/>
      <c r="FU153" s="28"/>
      <c r="FV153" s="28"/>
      <c r="FW153" s="28"/>
      <c r="FX153" s="28"/>
      <c r="FY153" s="28"/>
      <c r="FZ153" s="28"/>
      <c r="GA153" s="28"/>
      <c r="GB153" s="28"/>
      <c r="GC153" s="28"/>
      <c r="GD153" s="28"/>
      <c r="GE153" s="28"/>
    </row>
    <row r="154" spans="1:187" x14ac:dyDescent="0.8">
      <c r="A154" s="32"/>
      <c r="B154" s="28"/>
      <c r="C154" s="28"/>
      <c r="D154" s="28"/>
      <c r="E154" s="31"/>
      <c r="F154" s="30"/>
      <c r="G154" s="30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  <c r="FS154" s="28"/>
      <c r="FT154" s="28"/>
      <c r="FU154" s="28"/>
      <c r="FV154" s="28"/>
      <c r="FW154" s="28"/>
      <c r="FX154" s="28"/>
      <c r="FY154" s="28"/>
      <c r="FZ154" s="28"/>
      <c r="GA154" s="28"/>
      <c r="GB154" s="28"/>
      <c r="GC154" s="28"/>
      <c r="GD154" s="28"/>
      <c r="GE154" s="28"/>
    </row>
    <row r="155" spans="1:187" x14ac:dyDescent="0.8">
      <c r="A155" s="32"/>
      <c r="B155" s="28"/>
      <c r="C155" s="28"/>
      <c r="D155" s="28"/>
      <c r="E155" s="31"/>
      <c r="F155" s="30"/>
      <c r="G155" s="30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</row>
    <row r="156" spans="1:187" x14ac:dyDescent="0.8">
      <c r="A156" s="32"/>
      <c r="B156" s="28"/>
      <c r="C156" s="28"/>
      <c r="D156" s="28"/>
      <c r="E156" s="31"/>
      <c r="F156" s="30"/>
      <c r="G156" s="30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  <c r="FS156" s="28"/>
      <c r="FT156" s="28"/>
      <c r="FU156" s="28"/>
      <c r="FV156" s="28"/>
      <c r="FW156" s="28"/>
      <c r="FX156" s="28"/>
      <c r="FY156" s="28"/>
      <c r="FZ156" s="28"/>
      <c r="GA156" s="28"/>
      <c r="GB156" s="28"/>
      <c r="GC156" s="28"/>
      <c r="GD156" s="28"/>
      <c r="GE156" s="28"/>
    </row>
    <row r="157" spans="1:187" x14ac:dyDescent="0.8">
      <c r="A157" s="32"/>
      <c r="B157" s="28"/>
      <c r="C157" s="28"/>
      <c r="D157" s="28"/>
      <c r="E157" s="31"/>
      <c r="F157" s="30"/>
      <c r="G157" s="30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  <c r="FS157" s="28"/>
      <c r="FT157" s="28"/>
      <c r="FU157" s="28"/>
      <c r="FV157" s="28"/>
      <c r="FW157" s="28"/>
      <c r="FX157" s="28"/>
      <c r="FY157" s="28"/>
      <c r="FZ157" s="28"/>
      <c r="GA157" s="28"/>
      <c r="GB157" s="28"/>
      <c r="GC157" s="28"/>
      <c r="GD157" s="28"/>
      <c r="GE157" s="28"/>
    </row>
    <row r="158" spans="1:187" x14ac:dyDescent="0.8">
      <c r="A158" s="32"/>
      <c r="B158" s="28"/>
      <c r="C158" s="28"/>
      <c r="D158" s="28"/>
      <c r="E158" s="31"/>
      <c r="F158" s="30"/>
      <c r="G158" s="30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  <c r="FS158" s="28"/>
      <c r="FT158" s="28"/>
      <c r="FU158" s="28"/>
      <c r="FV158" s="28"/>
      <c r="FW158" s="28"/>
      <c r="FX158" s="28"/>
      <c r="FY158" s="28"/>
      <c r="FZ158" s="28"/>
      <c r="GA158" s="28"/>
      <c r="GB158" s="28"/>
      <c r="GC158" s="28"/>
      <c r="GD158" s="28"/>
      <c r="GE158" s="28"/>
    </row>
    <row r="159" spans="1:187" x14ac:dyDescent="0.8">
      <c r="A159" s="32"/>
      <c r="B159" s="28"/>
      <c r="C159" s="28"/>
      <c r="D159" s="28"/>
      <c r="E159" s="31"/>
      <c r="F159" s="30"/>
      <c r="G159" s="30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  <c r="FS159" s="28"/>
      <c r="FT159" s="28"/>
      <c r="FU159" s="28"/>
      <c r="FV159" s="28"/>
      <c r="FW159" s="28"/>
      <c r="FX159" s="28"/>
      <c r="FY159" s="28"/>
      <c r="FZ159" s="28"/>
      <c r="GA159" s="28"/>
      <c r="GB159" s="28"/>
      <c r="GC159" s="28"/>
      <c r="GD159" s="28"/>
      <c r="GE159" s="28"/>
    </row>
    <row r="160" spans="1:187" x14ac:dyDescent="0.8">
      <c r="A160" s="32"/>
      <c r="B160" s="28"/>
      <c r="C160" s="28"/>
      <c r="D160" s="28"/>
      <c r="E160" s="31"/>
      <c r="F160" s="30"/>
      <c r="G160" s="30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  <c r="FS160" s="28"/>
      <c r="FT160" s="28"/>
      <c r="FU160" s="28"/>
      <c r="FV160" s="28"/>
      <c r="FW160" s="28"/>
      <c r="FX160" s="28"/>
      <c r="FY160" s="28"/>
      <c r="FZ160" s="28"/>
      <c r="GA160" s="28"/>
      <c r="GB160" s="28"/>
      <c r="GC160" s="28"/>
      <c r="GD160" s="28"/>
      <c r="GE160" s="28"/>
    </row>
    <row r="161" spans="1:187" x14ac:dyDescent="0.8">
      <c r="A161" s="32"/>
      <c r="B161" s="28"/>
      <c r="C161" s="28"/>
      <c r="D161" s="28"/>
      <c r="E161" s="31"/>
      <c r="F161" s="30"/>
      <c r="G161" s="30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  <c r="FS161" s="28"/>
      <c r="FT161" s="28"/>
      <c r="FU161" s="28"/>
      <c r="FV161" s="28"/>
      <c r="FW161" s="28"/>
      <c r="FX161" s="28"/>
      <c r="FY161" s="28"/>
      <c r="FZ161" s="28"/>
      <c r="GA161" s="28"/>
      <c r="GB161" s="28"/>
      <c r="GC161" s="28"/>
      <c r="GD161" s="28"/>
      <c r="GE161" s="28"/>
    </row>
    <row r="162" spans="1:187" x14ac:dyDescent="0.8">
      <c r="A162" s="32"/>
      <c r="B162" s="28"/>
      <c r="C162" s="28"/>
      <c r="D162" s="28"/>
      <c r="E162" s="31"/>
      <c r="F162" s="30"/>
      <c r="G162" s="30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  <c r="FS162" s="28"/>
      <c r="FT162" s="28"/>
      <c r="FU162" s="28"/>
      <c r="FV162" s="28"/>
      <c r="FW162" s="28"/>
      <c r="FX162" s="28"/>
      <c r="FY162" s="28"/>
      <c r="FZ162" s="28"/>
      <c r="GA162" s="28"/>
      <c r="GB162" s="28"/>
      <c r="GC162" s="28"/>
      <c r="GD162" s="28"/>
      <c r="GE162" s="28"/>
    </row>
    <row r="163" spans="1:187" x14ac:dyDescent="0.8">
      <c r="A163" s="32"/>
      <c r="B163" s="28"/>
      <c r="C163" s="28"/>
      <c r="D163" s="28"/>
      <c r="E163" s="31"/>
      <c r="F163" s="30"/>
      <c r="G163" s="30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  <c r="FS163" s="28"/>
      <c r="FT163" s="28"/>
      <c r="FU163" s="28"/>
      <c r="FV163" s="28"/>
      <c r="FW163" s="28"/>
      <c r="FX163" s="28"/>
      <c r="FY163" s="28"/>
      <c r="FZ163" s="28"/>
      <c r="GA163" s="28"/>
      <c r="GB163" s="28"/>
      <c r="GC163" s="28"/>
      <c r="GD163" s="28"/>
      <c r="GE163" s="28"/>
    </row>
    <row r="164" spans="1:187" x14ac:dyDescent="0.8">
      <c r="A164" s="32"/>
      <c r="B164" s="28"/>
      <c r="C164" s="28"/>
      <c r="D164" s="28"/>
      <c r="E164" s="31"/>
      <c r="F164" s="30"/>
      <c r="G164" s="30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  <c r="FS164" s="28"/>
      <c r="FT164" s="28"/>
      <c r="FU164" s="28"/>
      <c r="FV164" s="28"/>
      <c r="FW164" s="28"/>
      <c r="FX164" s="28"/>
      <c r="FY164" s="28"/>
      <c r="FZ164" s="28"/>
      <c r="GA164" s="28"/>
      <c r="GB164" s="28"/>
      <c r="GC164" s="28"/>
      <c r="GD164" s="28"/>
      <c r="GE164" s="28"/>
    </row>
    <row r="165" spans="1:187" x14ac:dyDescent="0.8">
      <c r="A165" s="32"/>
      <c r="B165" s="28"/>
      <c r="C165" s="28"/>
      <c r="D165" s="28"/>
      <c r="E165" s="31"/>
      <c r="F165" s="30"/>
      <c r="G165" s="30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  <c r="FS165" s="28"/>
      <c r="FT165" s="28"/>
      <c r="FU165" s="28"/>
      <c r="FV165" s="28"/>
      <c r="FW165" s="28"/>
      <c r="FX165" s="28"/>
      <c r="FY165" s="28"/>
      <c r="FZ165" s="28"/>
      <c r="GA165" s="28"/>
      <c r="GB165" s="28"/>
      <c r="GC165" s="28"/>
      <c r="GD165" s="28"/>
      <c r="GE165" s="28"/>
    </row>
    <row r="166" spans="1:187" x14ac:dyDescent="0.8">
      <c r="A166" s="32"/>
      <c r="B166" s="28"/>
      <c r="C166" s="28"/>
      <c r="D166" s="28"/>
      <c r="E166" s="31"/>
      <c r="F166" s="30"/>
      <c r="G166" s="30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  <c r="FS166" s="28"/>
      <c r="FT166" s="28"/>
      <c r="FU166" s="28"/>
      <c r="FV166" s="28"/>
      <c r="FW166" s="28"/>
      <c r="FX166" s="28"/>
      <c r="FY166" s="28"/>
      <c r="FZ166" s="28"/>
      <c r="GA166" s="28"/>
      <c r="GB166" s="28"/>
      <c r="GC166" s="28"/>
      <c r="GD166" s="28"/>
      <c r="GE166" s="28"/>
    </row>
    <row r="167" spans="1:187" x14ac:dyDescent="0.8">
      <c r="A167" s="32"/>
      <c r="B167" s="28"/>
      <c r="C167" s="28"/>
      <c r="D167" s="28"/>
      <c r="E167" s="31"/>
      <c r="F167" s="30"/>
      <c r="G167" s="30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  <c r="FS167" s="28"/>
      <c r="FT167" s="28"/>
      <c r="FU167" s="28"/>
      <c r="FV167" s="28"/>
      <c r="FW167" s="28"/>
      <c r="FX167" s="28"/>
      <c r="FY167" s="28"/>
      <c r="FZ167" s="28"/>
      <c r="GA167" s="28"/>
      <c r="GB167" s="28"/>
      <c r="GC167" s="28"/>
      <c r="GD167" s="28"/>
      <c r="GE167" s="28"/>
    </row>
    <row r="168" spans="1:187" x14ac:dyDescent="0.8">
      <c r="A168" s="32"/>
      <c r="B168" s="28"/>
      <c r="C168" s="28"/>
      <c r="D168" s="28"/>
      <c r="E168" s="31"/>
      <c r="F168" s="30"/>
      <c r="G168" s="30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  <c r="FS168" s="28"/>
      <c r="FT168" s="28"/>
      <c r="FU168" s="28"/>
      <c r="FV168" s="28"/>
      <c r="FW168" s="28"/>
      <c r="FX168" s="28"/>
      <c r="FY168" s="28"/>
      <c r="FZ168" s="28"/>
      <c r="GA168" s="28"/>
      <c r="GB168" s="28"/>
      <c r="GC168" s="28"/>
      <c r="GD168" s="28"/>
      <c r="GE168" s="28"/>
    </row>
    <row r="169" spans="1:187" x14ac:dyDescent="0.8">
      <c r="A169" s="32"/>
      <c r="B169" s="28"/>
      <c r="C169" s="28"/>
      <c r="D169" s="28"/>
      <c r="E169" s="31"/>
      <c r="F169" s="30"/>
      <c r="G169" s="30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  <c r="FS169" s="28"/>
      <c r="FT169" s="28"/>
      <c r="FU169" s="28"/>
      <c r="FV169" s="28"/>
      <c r="FW169" s="28"/>
      <c r="FX169" s="28"/>
      <c r="FY169" s="28"/>
      <c r="FZ169" s="28"/>
      <c r="GA169" s="28"/>
      <c r="GB169" s="28"/>
      <c r="GC169" s="28"/>
      <c r="GD169" s="28"/>
      <c r="GE169" s="28"/>
    </row>
    <row r="170" spans="1:187" x14ac:dyDescent="0.8">
      <c r="A170" s="32"/>
      <c r="B170" s="28"/>
      <c r="C170" s="28"/>
      <c r="D170" s="28"/>
      <c r="E170" s="31"/>
      <c r="F170" s="30"/>
      <c r="G170" s="30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  <c r="FS170" s="28"/>
      <c r="FT170" s="28"/>
      <c r="FU170" s="28"/>
      <c r="FV170" s="28"/>
      <c r="FW170" s="28"/>
      <c r="FX170" s="28"/>
      <c r="FY170" s="28"/>
      <c r="FZ170" s="28"/>
      <c r="GA170" s="28"/>
      <c r="GB170" s="28"/>
      <c r="GC170" s="28"/>
      <c r="GD170" s="28"/>
      <c r="GE170" s="28"/>
    </row>
    <row r="171" spans="1:187" x14ac:dyDescent="0.8">
      <c r="A171" s="32"/>
      <c r="B171" s="28"/>
      <c r="C171" s="28"/>
      <c r="D171" s="28"/>
      <c r="E171" s="31"/>
      <c r="F171" s="30"/>
      <c r="G171" s="30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  <c r="FS171" s="28"/>
      <c r="FT171" s="28"/>
      <c r="FU171" s="28"/>
      <c r="FV171" s="28"/>
      <c r="FW171" s="28"/>
      <c r="FX171" s="28"/>
      <c r="FY171" s="28"/>
      <c r="FZ171" s="28"/>
      <c r="GA171" s="28"/>
      <c r="GB171" s="28"/>
      <c r="GC171" s="28"/>
      <c r="GD171" s="28"/>
      <c r="GE171" s="28"/>
    </row>
    <row r="172" spans="1:187" x14ac:dyDescent="0.8">
      <c r="A172" s="32"/>
      <c r="B172" s="28"/>
      <c r="C172" s="28"/>
      <c r="D172" s="28"/>
      <c r="E172" s="31"/>
      <c r="F172" s="30"/>
      <c r="G172" s="30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  <c r="FS172" s="28"/>
      <c r="FT172" s="28"/>
      <c r="FU172" s="28"/>
      <c r="FV172" s="28"/>
      <c r="FW172" s="28"/>
      <c r="FX172" s="28"/>
      <c r="FY172" s="28"/>
      <c r="FZ172" s="28"/>
      <c r="GA172" s="28"/>
      <c r="GB172" s="28"/>
      <c r="GC172" s="28"/>
      <c r="GD172" s="28"/>
      <c r="GE172" s="28"/>
    </row>
    <row r="173" spans="1:187" x14ac:dyDescent="0.8">
      <c r="A173" s="32"/>
      <c r="B173" s="28"/>
      <c r="C173" s="28"/>
      <c r="D173" s="28"/>
      <c r="E173" s="31"/>
      <c r="F173" s="30"/>
      <c r="G173" s="30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  <c r="FS173" s="28"/>
      <c r="FT173" s="28"/>
      <c r="FU173" s="28"/>
      <c r="FV173" s="28"/>
      <c r="FW173" s="28"/>
      <c r="FX173" s="28"/>
      <c r="FY173" s="28"/>
      <c r="FZ173" s="28"/>
      <c r="GA173" s="28"/>
      <c r="GB173" s="28"/>
      <c r="GC173" s="28"/>
      <c r="GD173" s="28"/>
      <c r="GE173" s="28"/>
    </row>
    <row r="174" spans="1:187" x14ac:dyDescent="0.8">
      <c r="A174" s="32"/>
      <c r="B174" s="28"/>
      <c r="C174" s="28"/>
      <c r="D174" s="28"/>
      <c r="E174" s="31"/>
      <c r="F174" s="30"/>
      <c r="G174" s="30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  <c r="FS174" s="28"/>
      <c r="FT174" s="28"/>
      <c r="FU174" s="28"/>
      <c r="FV174" s="28"/>
      <c r="FW174" s="28"/>
      <c r="FX174" s="28"/>
      <c r="FY174" s="28"/>
      <c r="FZ174" s="28"/>
      <c r="GA174" s="28"/>
      <c r="GB174" s="28"/>
      <c r="GC174" s="28"/>
      <c r="GD174" s="28"/>
      <c r="GE174" s="28"/>
    </row>
    <row r="175" spans="1:187" x14ac:dyDescent="0.8">
      <c r="A175" s="32"/>
      <c r="B175" s="28"/>
      <c r="C175" s="28"/>
      <c r="D175" s="28"/>
      <c r="E175" s="31"/>
      <c r="F175" s="30"/>
      <c r="G175" s="30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  <c r="FS175" s="28"/>
      <c r="FT175" s="28"/>
      <c r="FU175" s="28"/>
      <c r="FV175" s="28"/>
      <c r="FW175" s="28"/>
      <c r="FX175" s="28"/>
      <c r="FY175" s="28"/>
      <c r="FZ175" s="28"/>
      <c r="GA175" s="28"/>
      <c r="GB175" s="28"/>
      <c r="GC175" s="28"/>
      <c r="GD175" s="28"/>
      <c r="GE175" s="28"/>
    </row>
    <row r="176" spans="1:187" x14ac:dyDescent="0.8">
      <c r="A176" s="32"/>
      <c r="B176" s="28"/>
      <c r="C176" s="28"/>
      <c r="D176" s="28"/>
      <c r="E176" s="31"/>
      <c r="F176" s="30"/>
      <c r="G176" s="30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  <c r="FS176" s="28"/>
      <c r="FT176" s="28"/>
      <c r="FU176" s="28"/>
      <c r="FV176" s="28"/>
      <c r="FW176" s="28"/>
      <c r="FX176" s="28"/>
      <c r="FY176" s="28"/>
      <c r="FZ176" s="28"/>
      <c r="GA176" s="28"/>
      <c r="GB176" s="28"/>
      <c r="GC176" s="28"/>
      <c r="GD176" s="28"/>
      <c r="GE176" s="28"/>
    </row>
    <row r="177" spans="1:187" x14ac:dyDescent="0.8">
      <c r="A177" s="32"/>
      <c r="B177" s="28"/>
      <c r="C177" s="28"/>
      <c r="D177" s="28"/>
      <c r="E177" s="31"/>
      <c r="F177" s="30"/>
      <c r="G177" s="30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  <c r="FS177" s="28"/>
      <c r="FT177" s="28"/>
      <c r="FU177" s="28"/>
      <c r="FV177" s="28"/>
      <c r="FW177" s="28"/>
      <c r="FX177" s="28"/>
      <c r="FY177" s="28"/>
      <c r="FZ177" s="28"/>
      <c r="GA177" s="28"/>
      <c r="GB177" s="28"/>
      <c r="GC177" s="28"/>
      <c r="GD177" s="28"/>
      <c r="GE177" s="28"/>
    </row>
    <row r="178" spans="1:187" x14ac:dyDescent="0.8">
      <c r="A178" s="32"/>
      <c r="B178" s="28"/>
      <c r="C178" s="28"/>
      <c r="D178" s="28"/>
      <c r="E178" s="31"/>
      <c r="F178" s="30"/>
      <c r="G178" s="30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  <c r="FS178" s="28"/>
      <c r="FT178" s="28"/>
      <c r="FU178" s="28"/>
      <c r="FV178" s="28"/>
      <c r="FW178" s="28"/>
      <c r="FX178" s="28"/>
      <c r="FY178" s="28"/>
      <c r="FZ178" s="28"/>
      <c r="GA178" s="28"/>
      <c r="GB178" s="28"/>
      <c r="GC178" s="28"/>
      <c r="GD178" s="28"/>
      <c r="GE178" s="28"/>
    </row>
    <row r="179" spans="1:187" x14ac:dyDescent="0.8">
      <c r="A179" s="32"/>
      <c r="B179" s="28"/>
      <c r="C179" s="28"/>
      <c r="D179" s="28"/>
      <c r="E179" s="31"/>
      <c r="F179" s="30"/>
      <c r="G179" s="30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</row>
    <row r="180" spans="1:187" x14ac:dyDescent="0.8">
      <c r="A180" s="32"/>
      <c r="B180" s="28"/>
      <c r="C180" s="28"/>
      <c r="D180" s="28"/>
      <c r="E180" s="31"/>
      <c r="F180" s="30"/>
      <c r="G180" s="30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</row>
    <row r="181" spans="1:187" x14ac:dyDescent="0.8">
      <c r="A181" s="32"/>
      <c r="B181" s="28"/>
      <c r="C181" s="28"/>
      <c r="D181" s="28"/>
      <c r="E181" s="31"/>
      <c r="F181" s="30"/>
      <c r="G181" s="30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  <c r="FS181" s="28"/>
      <c r="FT181" s="28"/>
      <c r="FU181" s="28"/>
      <c r="FV181" s="28"/>
      <c r="FW181" s="28"/>
      <c r="FX181" s="28"/>
      <c r="FY181" s="28"/>
      <c r="FZ181" s="28"/>
      <c r="GA181" s="28"/>
      <c r="GB181" s="28"/>
      <c r="GC181" s="28"/>
      <c r="GD181" s="28"/>
      <c r="GE181" s="28"/>
    </row>
    <row r="182" spans="1:187" x14ac:dyDescent="0.8">
      <c r="A182" s="32"/>
      <c r="B182" s="28"/>
      <c r="C182" s="28"/>
      <c r="D182" s="28"/>
      <c r="E182" s="31"/>
      <c r="F182" s="30"/>
      <c r="G182" s="30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  <c r="FS182" s="28"/>
      <c r="FT182" s="28"/>
      <c r="FU182" s="28"/>
      <c r="FV182" s="28"/>
      <c r="FW182" s="28"/>
      <c r="FX182" s="28"/>
      <c r="FY182" s="28"/>
      <c r="FZ182" s="28"/>
      <c r="GA182" s="28"/>
      <c r="GB182" s="28"/>
      <c r="GC182" s="28"/>
      <c r="GD182" s="28"/>
      <c r="GE182" s="28"/>
    </row>
    <row r="183" spans="1:187" x14ac:dyDescent="0.8">
      <c r="A183" s="32"/>
      <c r="B183" s="28"/>
      <c r="C183" s="28"/>
      <c r="D183" s="28"/>
      <c r="E183" s="31"/>
      <c r="F183" s="30"/>
      <c r="G183" s="30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  <c r="FS183" s="28"/>
      <c r="FT183" s="28"/>
      <c r="FU183" s="28"/>
      <c r="FV183" s="28"/>
      <c r="FW183" s="28"/>
      <c r="FX183" s="28"/>
      <c r="FY183" s="28"/>
      <c r="FZ183" s="28"/>
      <c r="GA183" s="28"/>
      <c r="GB183" s="28"/>
      <c r="GC183" s="28"/>
      <c r="GD183" s="28"/>
      <c r="GE183" s="28"/>
    </row>
    <row r="184" spans="1:187" x14ac:dyDescent="0.8">
      <c r="A184" s="32"/>
      <c r="B184" s="28"/>
      <c r="C184" s="28"/>
      <c r="D184" s="28"/>
      <c r="E184" s="31"/>
      <c r="F184" s="30"/>
      <c r="G184" s="30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  <c r="FS184" s="28"/>
      <c r="FT184" s="28"/>
      <c r="FU184" s="28"/>
      <c r="FV184" s="28"/>
      <c r="FW184" s="28"/>
      <c r="FX184" s="28"/>
      <c r="FY184" s="28"/>
      <c r="FZ184" s="28"/>
      <c r="GA184" s="28"/>
      <c r="GB184" s="28"/>
      <c r="GC184" s="28"/>
      <c r="GD184" s="28"/>
      <c r="GE184" s="28"/>
    </row>
    <row r="185" spans="1:187" x14ac:dyDescent="0.8">
      <c r="A185" s="32"/>
      <c r="B185" s="28"/>
      <c r="C185" s="28"/>
      <c r="D185" s="28"/>
      <c r="E185" s="31"/>
      <c r="F185" s="30"/>
      <c r="G185" s="30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</row>
    <row r="186" spans="1:187" x14ac:dyDescent="0.8">
      <c r="A186" s="32"/>
      <c r="B186" s="28"/>
      <c r="C186" s="28"/>
      <c r="D186" s="28"/>
      <c r="E186" s="31"/>
      <c r="F186" s="30"/>
      <c r="G186" s="30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  <c r="FS186" s="28"/>
      <c r="FT186" s="28"/>
      <c r="FU186" s="28"/>
      <c r="FV186" s="28"/>
      <c r="FW186" s="28"/>
      <c r="FX186" s="28"/>
      <c r="FY186" s="28"/>
      <c r="FZ186" s="28"/>
      <c r="GA186" s="28"/>
      <c r="GB186" s="28"/>
      <c r="GC186" s="28"/>
      <c r="GD186" s="28"/>
      <c r="GE186" s="28"/>
    </row>
    <row r="187" spans="1:187" x14ac:dyDescent="0.8">
      <c r="A187" s="32"/>
      <c r="B187" s="28"/>
      <c r="C187" s="28"/>
      <c r="D187" s="28"/>
      <c r="E187" s="31"/>
      <c r="F187" s="30"/>
      <c r="G187" s="30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  <c r="FS187" s="28"/>
      <c r="FT187" s="28"/>
      <c r="FU187" s="28"/>
      <c r="FV187" s="28"/>
      <c r="FW187" s="28"/>
      <c r="FX187" s="28"/>
      <c r="FY187" s="28"/>
      <c r="FZ187" s="28"/>
      <c r="GA187" s="28"/>
      <c r="GB187" s="28"/>
      <c r="GC187" s="28"/>
      <c r="GD187" s="28"/>
      <c r="GE187" s="28"/>
    </row>
    <row r="188" spans="1:187" x14ac:dyDescent="0.8">
      <c r="A188" s="32"/>
      <c r="B188" s="28"/>
      <c r="C188" s="28"/>
      <c r="D188" s="28"/>
      <c r="E188" s="31"/>
      <c r="F188" s="30"/>
      <c r="G188" s="30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  <c r="FS188" s="28"/>
      <c r="FT188" s="28"/>
      <c r="FU188" s="28"/>
      <c r="FV188" s="28"/>
      <c r="FW188" s="28"/>
      <c r="FX188" s="28"/>
      <c r="FY188" s="28"/>
      <c r="FZ188" s="28"/>
      <c r="GA188" s="28"/>
      <c r="GB188" s="28"/>
      <c r="GC188" s="28"/>
      <c r="GD188" s="28"/>
      <c r="GE188" s="28"/>
    </row>
    <row r="189" spans="1:187" x14ac:dyDescent="0.8">
      <c r="A189" s="32"/>
      <c r="B189" s="28"/>
      <c r="C189" s="28"/>
      <c r="D189" s="28"/>
      <c r="E189" s="31"/>
      <c r="F189" s="30"/>
      <c r="G189" s="30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  <c r="FS189" s="28"/>
      <c r="FT189" s="28"/>
      <c r="FU189" s="28"/>
      <c r="FV189" s="28"/>
      <c r="FW189" s="28"/>
      <c r="FX189" s="28"/>
      <c r="FY189" s="28"/>
      <c r="FZ189" s="28"/>
      <c r="GA189" s="28"/>
      <c r="GB189" s="28"/>
      <c r="GC189" s="28"/>
      <c r="GD189" s="28"/>
      <c r="GE189" s="28"/>
    </row>
    <row r="190" spans="1:187" x14ac:dyDescent="0.8">
      <c r="A190" s="32"/>
      <c r="B190" s="28"/>
      <c r="C190" s="28"/>
      <c r="D190" s="28"/>
      <c r="E190" s="31"/>
      <c r="F190" s="30"/>
      <c r="G190" s="30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  <c r="FS190" s="28"/>
      <c r="FT190" s="28"/>
      <c r="FU190" s="28"/>
      <c r="FV190" s="28"/>
      <c r="FW190" s="28"/>
      <c r="FX190" s="28"/>
      <c r="FY190" s="28"/>
      <c r="FZ190" s="28"/>
      <c r="GA190" s="28"/>
      <c r="GB190" s="28"/>
      <c r="GC190" s="28"/>
      <c r="GD190" s="28"/>
      <c r="GE190" s="28"/>
    </row>
    <row r="191" spans="1:187" x14ac:dyDescent="0.8">
      <c r="A191" s="32"/>
      <c r="B191" s="28"/>
      <c r="C191" s="28"/>
      <c r="D191" s="28"/>
      <c r="E191" s="31"/>
      <c r="F191" s="30"/>
      <c r="G191" s="30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  <c r="FS191" s="28"/>
      <c r="FT191" s="28"/>
      <c r="FU191" s="28"/>
      <c r="FV191" s="28"/>
      <c r="FW191" s="28"/>
      <c r="FX191" s="28"/>
      <c r="FY191" s="28"/>
      <c r="FZ191" s="28"/>
      <c r="GA191" s="28"/>
      <c r="GB191" s="28"/>
      <c r="GC191" s="28"/>
      <c r="GD191" s="28"/>
      <c r="GE191" s="28"/>
    </row>
    <row r="192" spans="1:187" x14ac:dyDescent="0.8">
      <c r="A192" s="32"/>
      <c r="B192" s="28"/>
      <c r="C192" s="28"/>
      <c r="D192" s="28"/>
      <c r="E192" s="31"/>
      <c r="F192" s="30"/>
      <c r="G192" s="30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  <c r="FS192" s="28"/>
      <c r="FT192" s="28"/>
      <c r="FU192" s="28"/>
      <c r="FV192" s="28"/>
      <c r="FW192" s="28"/>
      <c r="FX192" s="28"/>
      <c r="FY192" s="28"/>
      <c r="FZ192" s="28"/>
      <c r="GA192" s="28"/>
      <c r="GB192" s="28"/>
      <c r="GC192" s="28"/>
      <c r="GD192" s="28"/>
      <c r="GE192" s="28"/>
    </row>
    <row r="193" spans="1:187" x14ac:dyDescent="0.8">
      <c r="A193" s="32"/>
      <c r="B193" s="28"/>
      <c r="C193" s="28"/>
      <c r="D193" s="28"/>
      <c r="E193" s="31"/>
      <c r="F193" s="30"/>
      <c r="G193" s="30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  <c r="FS193" s="28"/>
      <c r="FT193" s="28"/>
      <c r="FU193" s="28"/>
      <c r="FV193" s="28"/>
      <c r="FW193" s="28"/>
      <c r="FX193" s="28"/>
      <c r="FY193" s="28"/>
      <c r="FZ193" s="28"/>
      <c r="GA193" s="28"/>
      <c r="GB193" s="28"/>
      <c r="GC193" s="28"/>
      <c r="GD193" s="28"/>
      <c r="GE193" s="28"/>
    </row>
    <row r="194" spans="1:187" x14ac:dyDescent="0.8">
      <c r="A194" s="32"/>
      <c r="B194" s="28"/>
      <c r="C194" s="28"/>
      <c r="D194" s="28"/>
      <c r="E194" s="31"/>
      <c r="F194" s="30"/>
      <c r="G194" s="30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  <c r="FS194" s="28"/>
      <c r="FT194" s="28"/>
      <c r="FU194" s="28"/>
      <c r="FV194" s="28"/>
      <c r="FW194" s="28"/>
      <c r="FX194" s="28"/>
      <c r="FY194" s="28"/>
      <c r="FZ194" s="28"/>
      <c r="GA194" s="28"/>
      <c r="GB194" s="28"/>
      <c r="GC194" s="28"/>
      <c r="GD194" s="28"/>
      <c r="GE194" s="28"/>
    </row>
    <row r="195" spans="1:187" x14ac:dyDescent="0.8">
      <c r="A195" s="32"/>
      <c r="B195" s="28"/>
      <c r="C195" s="28"/>
      <c r="D195" s="28"/>
      <c r="E195" s="31"/>
      <c r="F195" s="30"/>
      <c r="G195" s="30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  <c r="FS195" s="28"/>
      <c r="FT195" s="28"/>
      <c r="FU195" s="28"/>
      <c r="FV195" s="28"/>
      <c r="FW195" s="28"/>
      <c r="FX195" s="28"/>
      <c r="FY195" s="28"/>
      <c r="FZ195" s="28"/>
      <c r="GA195" s="28"/>
      <c r="GB195" s="28"/>
      <c r="GC195" s="28"/>
      <c r="GD195" s="28"/>
      <c r="GE195" s="28"/>
    </row>
    <row r="196" spans="1:187" x14ac:dyDescent="0.8">
      <c r="A196" s="32"/>
      <c r="B196" s="28"/>
      <c r="C196" s="28"/>
      <c r="D196" s="28"/>
      <c r="E196" s="31"/>
      <c r="F196" s="30"/>
      <c r="G196" s="30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  <c r="FS196" s="28"/>
      <c r="FT196" s="28"/>
      <c r="FU196" s="28"/>
      <c r="FV196" s="28"/>
      <c r="FW196" s="28"/>
      <c r="FX196" s="28"/>
      <c r="FY196" s="28"/>
      <c r="FZ196" s="28"/>
      <c r="GA196" s="28"/>
      <c r="GB196" s="28"/>
      <c r="GC196" s="28"/>
      <c r="GD196" s="28"/>
      <c r="GE196" s="28"/>
    </row>
    <row r="197" spans="1:187" x14ac:dyDescent="0.8">
      <c r="A197" s="32"/>
      <c r="B197" s="28"/>
      <c r="C197" s="28"/>
      <c r="D197" s="28"/>
      <c r="E197" s="31"/>
      <c r="F197" s="30"/>
      <c r="G197" s="30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  <c r="FS197" s="28"/>
      <c r="FT197" s="28"/>
      <c r="FU197" s="28"/>
      <c r="FV197" s="28"/>
      <c r="FW197" s="28"/>
      <c r="FX197" s="28"/>
      <c r="FY197" s="28"/>
      <c r="FZ197" s="28"/>
      <c r="GA197" s="28"/>
      <c r="GB197" s="28"/>
      <c r="GC197" s="28"/>
      <c r="GD197" s="28"/>
      <c r="GE197" s="28"/>
    </row>
    <row r="198" spans="1:187" x14ac:dyDescent="0.8">
      <c r="A198" s="32"/>
      <c r="B198" s="28"/>
      <c r="C198" s="28"/>
      <c r="D198" s="28"/>
      <c r="E198" s="31"/>
      <c r="F198" s="30"/>
      <c r="G198" s="30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  <c r="FS198" s="28"/>
      <c r="FT198" s="28"/>
      <c r="FU198" s="28"/>
      <c r="FV198" s="28"/>
      <c r="FW198" s="28"/>
      <c r="FX198" s="28"/>
      <c r="FY198" s="28"/>
      <c r="FZ198" s="28"/>
      <c r="GA198" s="28"/>
      <c r="GB198" s="28"/>
      <c r="GC198" s="28"/>
      <c r="GD198" s="28"/>
      <c r="GE198" s="28"/>
    </row>
    <row r="199" spans="1:187" x14ac:dyDescent="0.8">
      <c r="A199" s="32"/>
      <c r="B199" s="28"/>
      <c r="C199" s="28"/>
      <c r="D199" s="28"/>
      <c r="E199" s="31"/>
      <c r="F199" s="30"/>
      <c r="G199" s="30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  <c r="FS199" s="28"/>
      <c r="FT199" s="28"/>
      <c r="FU199" s="28"/>
      <c r="FV199" s="28"/>
      <c r="FW199" s="28"/>
      <c r="FX199" s="28"/>
      <c r="FY199" s="28"/>
      <c r="FZ199" s="28"/>
      <c r="GA199" s="28"/>
      <c r="GB199" s="28"/>
      <c r="GC199" s="28"/>
      <c r="GD199" s="28"/>
      <c r="GE199" s="28"/>
    </row>
    <row r="200" spans="1:187" x14ac:dyDescent="0.8">
      <c r="A200" s="32"/>
      <c r="B200" s="28"/>
      <c r="C200" s="28"/>
      <c r="D200" s="28"/>
      <c r="E200" s="31"/>
      <c r="F200" s="30"/>
      <c r="G200" s="30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  <c r="FS200" s="28"/>
      <c r="FT200" s="28"/>
      <c r="FU200" s="28"/>
      <c r="FV200" s="28"/>
      <c r="FW200" s="28"/>
      <c r="FX200" s="28"/>
      <c r="FY200" s="28"/>
      <c r="FZ200" s="28"/>
      <c r="GA200" s="28"/>
      <c r="GB200" s="28"/>
      <c r="GC200" s="28"/>
      <c r="GD200" s="28"/>
      <c r="GE200" s="28"/>
    </row>
    <row r="201" spans="1:187" x14ac:dyDescent="0.8">
      <c r="A201" s="32"/>
      <c r="B201" s="28"/>
      <c r="C201" s="28"/>
      <c r="D201" s="28"/>
      <c r="E201" s="31"/>
      <c r="F201" s="30"/>
      <c r="G201" s="30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  <c r="FS201" s="28"/>
      <c r="FT201" s="28"/>
      <c r="FU201" s="28"/>
      <c r="FV201" s="28"/>
      <c r="FW201" s="28"/>
      <c r="FX201" s="28"/>
      <c r="FY201" s="28"/>
      <c r="FZ201" s="28"/>
      <c r="GA201" s="28"/>
      <c r="GB201" s="28"/>
      <c r="GC201" s="28"/>
      <c r="GD201" s="28"/>
      <c r="GE201" s="28"/>
    </row>
    <row r="202" spans="1:187" x14ac:dyDescent="0.8">
      <c r="A202" s="32"/>
      <c r="B202" s="28"/>
      <c r="C202" s="28"/>
      <c r="D202" s="28"/>
      <c r="E202" s="31"/>
      <c r="F202" s="30"/>
      <c r="G202" s="30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  <c r="FS202" s="28"/>
      <c r="FT202" s="28"/>
      <c r="FU202" s="28"/>
      <c r="FV202" s="28"/>
      <c r="FW202" s="28"/>
      <c r="FX202" s="28"/>
      <c r="FY202" s="28"/>
      <c r="FZ202" s="28"/>
      <c r="GA202" s="28"/>
      <c r="GB202" s="28"/>
      <c r="GC202" s="28"/>
      <c r="GD202" s="28"/>
      <c r="GE202" s="28"/>
    </row>
    <row r="203" spans="1:187" x14ac:dyDescent="0.8">
      <c r="A203" s="32"/>
      <c r="B203" s="28"/>
      <c r="C203" s="28"/>
      <c r="D203" s="28"/>
      <c r="E203" s="31"/>
      <c r="F203" s="30"/>
      <c r="G203" s="30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  <c r="FS203" s="28"/>
      <c r="FT203" s="28"/>
      <c r="FU203" s="28"/>
      <c r="FV203" s="28"/>
      <c r="FW203" s="28"/>
      <c r="FX203" s="28"/>
      <c r="FY203" s="28"/>
      <c r="FZ203" s="28"/>
      <c r="GA203" s="28"/>
      <c r="GB203" s="28"/>
      <c r="GC203" s="28"/>
      <c r="GD203" s="28"/>
      <c r="GE203" s="28"/>
    </row>
    <row r="204" spans="1:187" x14ac:dyDescent="0.8">
      <c r="A204" s="32"/>
      <c r="B204" s="28"/>
      <c r="C204" s="28"/>
      <c r="D204" s="28"/>
      <c r="E204" s="31"/>
      <c r="F204" s="30"/>
      <c r="G204" s="30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  <c r="FS204" s="28"/>
      <c r="FT204" s="28"/>
      <c r="FU204" s="28"/>
      <c r="FV204" s="28"/>
      <c r="FW204" s="28"/>
      <c r="FX204" s="28"/>
      <c r="FY204" s="28"/>
      <c r="FZ204" s="28"/>
      <c r="GA204" s="28"/>
      <c r="GB204" s="28"/>
      <c r="GC204" s="28"/>
      <c r="GD204" s="28"/>
      <c r="GE204" s="28"/>
    </row>
    <row r="205" spans="1:187" x14ac:dyDescent="0.8">
      <c r="A205" s="32"/>
      <c r="B205" s="28"/>
      <c r="C205" s="28"/>
      <c r="D205" s="28"/>
      <c r="E205" s="31"/>
      <c r="F205" s="30"/>
      <c r="G205" s="30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  <c r="FS205" s="28"/>
      <c r="FT205" s="28"/>
      <c r="FU205" s="28"/>
      <c r="FV205" s="28"/>
      <c r="FW205" s="28"/>
      <c r="FX205" s="28"/>
      <c r="FY205" s="28"/>
      <c r="FZ205" s="28"/>
      <c r="GA205" s="28"/>
      <c r="GB205" s="28"/>
      <c r="GC205" s="28"/>
      <c r="GD205" s="28"/>
      <c r="GE205" s="28"/>
    </row>
    <row r="206" spans="1:187" x14ac:dyDescent="0.8">
      <c r="A206" s="32"/>
      <c r="B206" s="28"/>
      <c r="C206" s="28"/>
      <c r="D206" s="28"/>
      <c r="E206" s="31"/>
      <c r="F206" s="30"/>
      <c r="G206" s="30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  <c r="FS206" s="28"/>
      <c r="FT206" s="28"/>
      <c r="FU206" s="28"/>
      <c r="FV206" s="28"/>
      <c r="FW206" s="28"/>
      <c r="FX206" s="28"/>
      <c r="FY206" s="28"/>
      <c r="FZ206" s="28"/>
      <c r="GA206" s="28"/>
      <c r="GB206" s="28"/>
      <c r="GC206" s="28"/>
      <c r="GD206" s="28"/>
      <c r="GE206" s="28"/>
    </row>
    <row r="207" spans="1:187" x14ac:dyDescent="0.8">
      <c r="A207" s="32"/>
      <c r="B207" s="28"/>
      <c r="C207" s="28"/>
      <c r="D207" s="28"/>
      <c r="E207" s="31"/>
      <c r="F207" s="30"/>
      <c r="G207" s="30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  <c r="FS207" s="28"/>
      <c r="FT207" s="28"/>
      <c r="FU207" s="28"/>
      <c r="FV207" s="28"/>
      <c r="FW207" s="28"/>
      <c r="FX207" s="28"/>
      <c r="FY207" s="28"/>
      <c r="FZ207" s="28"/>
      <c r="GA207" s="28"/>
      <c r="GB207" s="28"/>
      <c r="GC207" s="28"/>
      <c r="GD207" s="28"/>
      <c r="GE207" s="28"/>
    </row>
    <row r="208" spans="1:187" x14ac:dyDescent="0.8">
      <c r="A208" s="32"/>
      <c r="B208" s="28"/>
      <c r="C208" s="28"/>
      <c r="D208" s="28"/>
      <c r="E208" s="31"/>
      <c r="F208" s="30"/>
      <c r="G208" s="30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  <c r="FS208" s="28"/>
      <c r="FT208" s="28"/>
      <c r="FU208" s="28"/>
      <c r="FV208" s="28"/>
      <c r="FW208" s="28"/>
      <c r="FX208" s="28"/>
      <c r="FY208" s="28"/>
      <c r="FZ208" s="28"/>
      <c r="GA208" s="28"/>
      <c r="GB208" s="28"/>
      <c r="GC208" s="28"/>
      <c r="GD208" s="28"/>
      <c r="GE208" s="28"/>
    </row>
    <row r="209" spans="1:187" x14ac:dyDescent="0.8">
      <c r="A209" s="32"/>
      <c r="B209" s="28"/>
      <c r="C209" s="28"/>
      <c r="D209" s="28"/>
      <c r="E209" s="31"/>
      <c r="F209" s="30"/>
      <c r="G209" s="30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  <c r="FS209" s="28"/>
      <c r="FT209" s="28"/>
      <c r="FU209" s="28"/>
      <c r="FV209" s="28"/>
      <c r="FW209" s="28"/>
      <c r="FX209" s="28"/>
      <c r="FY209" s="28"/>
      <c r="FZ209" s="28"/>
      <c r="GA209" s="28"/>
      <c r="GB209" s="28"/>
      <c r="GC209" s="28"/>
      <c r="GD209" s="28"/>
      <c r="GE209" s="28"/>
    </row>
    <row r="210" spans="1:187" x14ac:dyDescent="0.8">
      <c r="A210" s="32"/>
      <c r="B210" s="28"/>
      <c r="C210" s="28"/>
      <c r="D210" s="28"/>
      <c r="E210" s="31"/>
      <c r="F210" s="30"/>
      <c r="G210" s="30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  <c r="FS210" s="28"/>
      <c r="FT210" s="28"/>
      <c r="FU210" s="28"/>
      <c r="FV210" s="28"/>
      <c r="FW210" s="28"/>
      <c r="FX210" s="28"/>
      <c r="FY210" s="28"/>
      <c r="FZ210" s="28"/>
      <c r="GA210" s="28"/>
      <c r="GB210" s="28"/>
      <c r="GC210" s="28"/>
      <c r="GD210" s="28"/>
      <c r="GE210" s="28"/>
    </row>
    <row r="211" spans="1:187" x14ac:dyDescent="0.8">
      <c r="A211" s="32"/>
      <c r="B211" s="28"/>
      <c r="C211" s="28"/>
      <c r="D211" s="28"/>
      <c r="E211" s="31"/>
      <c r="F211" s="30"/>
      <c r="G211" s="30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  <c r="FS211" s="28"/>
      <c r="FT211" s="28"/>
      <c r="FU211" s="28"/>
      <c r="FV211" s="28"/>
      <c r="FW211" s="28"/>
      <c r="FX211" s="28"/>
      <c r="FY211" s="28"/>
      <c r="FZ211" s="28"/>
      <c r="GA211" s="28"/>
      <c r="GB211" s="28"/>
      <c r="GC211" s="28"/>
      <c r="GD211" s="28"/>
      <c r="GE211" s="28"/>
    </row>
    <row r="212" spans="1:187" x14ac:dyDescent="0.8">
      <c r="A212" s="32"/>
      <c r="B212" s="28"/>
      <c r="C212" s="28"/>
      <c r="D212" s="28"/>
      <c r="E212" s="31"/>
      <c r="F212" s="30"/>
      <c r="G212" s="30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  <c r="FS212" s="28"/>
      <c r="FT212" s="28"/>
      <c r="FU212" s="28"/>
      <c r="FV212" s="28"/>
      <c r="FW212" s="28"/>
      <c r="FX212" s="28"/>
      <c r="FY212" s="28"/>
      <c r="FZ212" s="28"/>
      <c r="GA212" s="28"/>
      <c r="GB212" s="28"/>
      <c r="GC212" s="28"/>
      <c r="GD212" s="28"/>
      <c r="GE212" s="28"/>
    </row>
    <row r="213" spans="1:187" x14ac:dyDescent="0.8">
      <c r="A213" s="32"/>
      <c r="B213" s="28"/>
      <c r="C213" s="28"/>
      <c r="D213" s="28"/>
      <c r="E213" s="31"/>
      <c r="F213" s="30"/>
      <c r="G213" s="30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  <c r="FS213" s="28"/>
      <c r="FT213" s="28"/>
      <c r="FU213" s="28"/>
      <c r="FV213" s="28"/>
      <c r="FW213" s="28"/>
      <c r="FX213" s="28"/>
      <c r="FY213" s="28"/>
      <c r="FZ213" s="28"/>
      <c r="GA213" s="28"/>
      <c r="GB213" s="28"/>
      <c r="GC213" s="28"/>
      <c r="GD213" s="28"/>
      <c r="GE213" s="28"/>
    </row>
    <row r="214" spans="1:187" x14ac:dyDescent="0.8">
      <c r="A214" s="32"/>
      <c r="B214" s="28"/>
      <c r="C214" s="28"/>
      <c r="D214" s="28"/>
      <c r="E214" s="31"/>
      <c r="F214" s="30"/>
      <c r="G214" s="30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  <c r="FS214" s="28"/>
      <c r="FT214" s="28"/>
      <c r="FU214" s="28"/>
      <c r="FV214" s="28"/>
      <c r="FW214" s="28"/>
      <c r="FX214" s="28"/>
      <c r="FY214" s="28"/>
      <c r="FZ214" s="28"/>
      <c r="GA214" s="28"/>
      <c r="GB214" s="28"/>
      <c r="GC214" s="28"/>
      <c r="GD214" s="28"/>
      <c r="GE214" s="28"/>
    </row>
    <row r="215" spans="1:187" x14ac:dyDescent="0.8">
      <c r="A215" s="32"/>
      <c r="B215" s="28"/>
      <c r="C215" s="28"/>
      <c r="D215" s="28"/>
      <c r="E215" s="31"/>
      <c r="F215" s="30"/>
      <c r="G215" s="30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  <c r="FS215" s="28"/>
      <c r="FT215" s="28"/>
      <c r="FU215" s="28"/>
      <c r="FV215" s="28"/>
      <c r="FW215" s="28"/>
      <c r="FX215" s="28"/>
      <c r="FY215" s="28"/>
      <c r="FZ215" s="28"/>
      <c r="GA215" s="28"/>
      <c r="GB215" s="28"/>
      <c r="GC215" s="28"/>
      <c r="GD215" s="28"/>
      <c r="GE215" s="28"/>
    </row>
    <row r="216" spans="1:187" x14ac:dyDescent="0.8">
      <c r="A216" s="32"/>
      <c r="B216" s="28"/>
      <c r="C216" s="28"/>
      <c r="D216" s="28"/>
      <c r="E216" s="31"/>
      <c r="F216" s="30"/>
      <c r="G216" s="30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  <c r="FS216" s="28"/>
      <c r="FT216" s="28"/>
      <c r="FU216" s="28"/>
      <c r="FV216" s="28"/>
      <c r="FW216" s="28"/>
      <c r="FX216" s="28"/>
      <c r="FY216" s="28"/>
      <c r="FZ216" s="28"/>
      <c r="GA216" s="28"/>
      <c r="GB216" s="28"/>
      <c r="GC216" s="28"/>
      <c r="GD216" s="28"/>
      <c r="GE216" s="28"/>
    </row>
    <row r="217" spans="1:187" x14ac:dyDescent="0.8">
      <c r="A217" s="32"/>
      <c r="B217" s="28"/>
      <c r="C217" s="28"/>
      <c r="D217" s="28"/>
      <c r="E217" s="31"/>
      <c r="F217" s="30"/>
      <c r="G217" s="30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  <c r="FS217" s="28"/>
      <c r="FT217" s="28"/>
      <c r="FU217" s="28"/>
      <c r="FV217" s="28"/>
      <c r="FW217" s="28"/>
      <c r="FX217" s="28"/>
      <c r="FY217" s="28"/>
      <c r="FZ217" s="28"/>
      <c r="GA217" s="28"/>
      <c r="GB217" s="28"/>
      <c r="GC217" s="28"/>
      <c r="GD217" s="28"/>
      <c r="GE217" s="28"/>
    </row>
    <row r="218" spans="1:187" x14ac:dyDescent="0.8">
      <c r="A218" s="32"/>
      <c r="B218" s="28"/>
      <c r="C218" s="28"/>
      <c r="D218" s="28"/>
      <c r="E218" s="31"/>
      <c r="F218" s="30"/>
      <c r="G218" s="30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  <c r="FS218" s="28"/>
      <c r="FT218" s="28"/>
      <c r="FU218" s="28"/>
      <c r="FV218" s="28"/>
      <c r="FW218" s="28"/>
      <c r="FX218" s="28"/>
      <c r="FY218" s="28"/>
      <c r="FZ218" s="28"/>
      <c r="GA218" s="28"/>
      <c r="GB218" s="28"/>
      <c r="GC218" s="28"/>
      <c r="GD218" s="28"/>
      <c r="GE218" s="28"/>
    </row>
    <row r="219" spans="1:187" x14ac:dyDescent="0.8">
      <c r="A219" s="32"/>
      <c r="B219" s="28"/>
      <c r="C219" s="28"/>
      <c r="D219" s="28"/>
      <c r="E219" s="31"/>
      <c r="F219" s="30"/>
      <c r="G219" s="30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  <c r="FS219" s="28"/>
      <c r="FT219" s="28"/>
      <c r="FU219" s="28"/>
      <c r="FV219" s="28"/>
      <c r="FW219" s="28"/>
      <c r="FX219" s="28"/>
      <c r="FY219" s="28"/>
      <c r="FZ219" s="28"/>
      <c r="GA219" s="28"/>
      <c r="GB219" s="28"/>
      <c r="GC219" s="28"/>
      <c r="GD219" s="28"/>
      <c r="GE219" s="28"/>
    </row>
    <row r="220" spans="1:187" x14ac:dyDescent="0.8">
      <c r="A220" s="32"/>
      <c r="B220" s="28"/>
      <c r="C220" s="28"/>
      <c r="D220" s="28"/>
      <c r="E220" s="31"/>
      <c r="F220" s="30"/>
      <c r="G220" s="30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  <c r="FS220" s="28"/>
      <c r="FT220" s="28"/>
      <c r="FU220" s="28"/>
      <c r="FV220" s="28"/>
      <c r="FW220" s="28"/>
      <c r="FX220" s="28"/>
      <c r="FY220" s="28"/>
      <c r="FZ220" s="28"/>
      <c r="GA220" s="28"/>
      <c r="GB220" s="28"/>
      <c r="GC220" s="28"/>
      <c r="GD220" s="28"/>
      <c r="GE220" s="28"/>
    </row>
    <row r="221" spans="1:187" x14ac:dyDescent="0.8">
      <c r="A221" s="32"/>
      <c r="B221" s="28"/>
      <c r="C221" s="28"/>
      <c r="D221" s="28"/>
      <c r="E221" s="31"/>
      <c r="F221" s="30"/>
      <c r="G221" s="30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  <c r="FS221" s="28"/>
      <c r="FT221" s="28"/>
      <c r="FU221" s="28"/>
      <c r="FV221" s="28"/>
      <c r="FW221" s="28"/>
      <c r="FX221" s="28"/>
      <c r="FY221" s="28"/>
      <c r="FZ221" s="28"/>
      <c r="GA221" s="28"/>
      <c r="GB221" s="28"/>
      <c r="GC221" s="28"/>
      <c r="GD221" s="28"/>
      <c r="GE221" s="28"/>
    </row>
    <row r="222" spans="1:187" x14ac:dyDescent="0.8">
      <c r="A222" s="32"/>
      <c r="B222" s="28"/>
      <c r="C222" s="28"/>
      <c r="D222" s="28"/>
      <c r="E222" s="31"/>
      <c r="F222" s="30"/>
      <c r="G222" s="30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  <c r="FS222" s="28"/>
      <c r="FT222" s="28"/>
      <c r="FU222" s="28"/>
      <c r="FV222" s="28"/>
      <c r="FW222" s="28"/>
      <c r="FX222" s="28"/>
      <c r="FY222" s="28"/>
      <c r="FZ222" s="28"/>
      <c r="GA222" s="28"/>
      <c r="GB222" s="28"/>
      <c r="GC222" s="28"/>
      <c r="GD222" s="28"/>
      <c r="GE222" s="28"/>
    </row>
    <row r="223" spans="1:187" x14ac:dyDescent="0.8">
      <c r="A223" s="32"/>
      <c r="B223" s="28"/>
      <c r="C223" s="28"/>
      <c r="D223" s="28"/>
      <c r="E223" s="31"/>
      <c r="F223" s="30"/>
      <c r="G223" s="30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  <c r="FS223" s="28"/>
      <c r="FT223" s="28"/>
      <c r="FU223" s="28"/>
      <c r="FV223" s="28"/>
      <c r="FW223" s="28"/>
      <c r="FX223" s="28"/>
      <c r="FY223" s="28"/>
      <c r="FZ223" s="28"/>
      <c r="GA223" s="28"/>
      <c r="GB223" s="28"/>
      <c r="GC223" s="28"/>
      <c r="GD223" s="28"/>
      <c r="GE223" s="28"/>
    </row>
    <row r="224" spans="1:187" x14ac:dyDescent="0.8">
      <c r="A224" s="32"/>
      <c r="B224" s="28"/>
      <c r="C224" s="28"/>
      <c r="D224" s="28"/>
      <c r="E224" s="31"/>
      <c r="F224" s="30"/>
      <c r="G224" s="30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  <c r="FS224" s="28"/>
      <c r="FT224" s="28"/>
      <c r="FU224" s="28"/>
      <c r="FV224" s="28"/>
      <c r="FW224" s="28"/>
      <c r="FX224" s="28"/>
      <c r="FY224" s="28"/>
      <c r="FZ224" s="28"/>
      <c r="GA224" s="28"/>
      <c r="GB224" s="28"/>
      <c r="GC224" s="28"/>
      <c r="GD224" s="28"/>
      <c r="GE224" s="28"/>
    </row>
    <row r="225" spans="1:187" x14ac:dyDescent="0.8">
      <c r="A225" s="32"/>
      <c r="B225" s="28"/>
      <c r="C225" s="28"/>
      <c r="D225" s="28"/>
      <c r="E225" s="31"/>
      <c r="F225" s="30"/>
      <c r="G225" s="30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  <c r="FS225" s="28"/>
      <c r="FT225" s="28"/>
      <c r="FU225" s="28"/>
      <c r="FV225" s="28"/>
      <c r="FW225" s="28"/>
      <c r="FX225" s="28"/>
      <c r="FY225" s="28"/>
      <c r="FZ225" s="28"/>
      <c r="GA225" s="28"/>
      <c r="GB225" s="28"/>
      <c r="GC225" s="28"/>
      <c r="GD225" s="28"/>
      <c r="GE225" s="28"/>
    </row>
    <row r="226" spans="1:187" x14ac:dyDescent="0.8">
      <c r="A226" s="32"/>
      <c r="B226" s="28"/>
      <c r="C226" s="28"/>
      <c r="D226" s="28"/>
      <c r="E226" s="31"/>
      <c r="F226" s="30"/>
      <c r="G226" s="30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  <c r="FS226" s="28"/>
      <c r="FT226" s="28"/>
      <c r="FU226" s="28"/>
      <c r="FV226" s="28"/>
      <c r="FW226" s="28"/>
      <c r="FX226" s="28"/>
      <c r="FY226" s="28"/>
      <c r="FZ226" s="28"/>
      <c r="GA226" s="28"/>
      <c r="GB226" s="28"/>
      <c r="GC226" s="28"/>
      <c r="GD226" s="28"/>
      <c r="GE226" s="28"/>
    </row>
    <row r="227" spans="1:187" x14ac:dyDescent="0.8">
      <c r="A227" s="32"/>
      <c r="B227" s="28"/>
      <c r="C227" s="28"/>
      <c r="D227" s="28"/>
      <c r="E227" s="31"/>
      <c r="F227" s="30"/>
      <c r="G227" s="30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  <c r="FS227" s="28"/>
      <c r="FT227" s="28"/>
      <c r="FU227" s="28"/>
      <c r="FV227" s="28"/>
      <c r="FW227" s="28"/>
      <c r="FX227" s="28"/>
      <c r="FY227" s="28"/>
      <c r="FZ227" s="28"/>
      <c r="GA227" s="28"/>
      <c r="GB227" s="28"/>
      <c r="GC227" s="28"/>
      <c r="GD227" s="28"/>
      <c r="GE227" s="28"/>
    </row>
    <row r="228" spans="1:187" x14ac:dyDescent="0.8">
      <c r="A228" s="32"/>
      <c r="B228" s="28"/>
      <c r="C228" s="28"/>
      <c r="D228" s="28"/>
      <c r="E228" s="31"/>
      <c r="F228" s="30"/>
      <c r="G228" s="30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  <c r="FS228" s="28"/>
      <c r="FT228" s="28"/>
      <c r="FU228" s="28"/>
      <c r="FV228" s="28"/>
      <c r="FW228" s="28"/>
      <c r="FX228" s="28"/>
      <c r="FY228" s="28"/>
      <c r="FZ228" s="28"/>
      <c r="GA228" s="28"/>
      <c r="GB228" s="28"/>
      <c r="GC228" s="28"/>
      <c r="GD228" s="28"/>
      <c r="GE228" s="28"/>
    </row>
    <row r="229" spans="1:187" x14ac:dyDescent="0.8">
      <c r="A229" s="32"/>
      <c r="B229" s="28"/>
      <c r="C229" s="28"/>
      <c r="D229" s="28"/>
      <c r="E229" s="31"/>
      <c r="F229" s="30"/>
      <c r="G229" s="30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  <c r="FS229" s="28"/>
      <c r="FT229" s="28"/>
      <c r="FU229" s="28"/>
      <c r="FV229" s="28"/>
      <c r="FW229" s="28"/>
      <c r="FX229" s="28"/>
      <c r="FY229" s="28"/>
      <c r="FZ229" s="28"/>
      <c r="GA229" s="28"/>
      <c r="GB229" s="28"/>
      <c r="GC229" s="28"/>
      <c r="GD229" s="28"/>
      <c r="GE229" s="28"/>
    </row>
    <row r="230" spans="1:187" x14ac:dyDescent="0.8">
      <c r="A230" s="32"/>
      <c r="B230" s="28"/>
      <c r="C230" s="28"/>
      <c r="D230" s="28"/>
      <c r="E230" s="31"/>
      <c r="F230" s="30"/>
      <c r="G230" s="30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  <c r="FS230" s="28"/>
      <c r="FT230" s="28"/>
      <c r="FU230" s="28"/>
      <c r="FV230" s="28"/>
      <c r="FW230" s="28"/>
      <c r="FX230" s="28"/>
      <c r="FY230" s="28"/>
      <c r="FZ230" s="28"/>
      <c r="GA230" s="28"/>
      <c r="GB230" s="28"/>
      <c r="GC230" s="28"/>
      <c r="GD230" s="28"/>
      <c r="GE230" s="28"/>
    </row>
    <row r="231" spans="1:187" x14ac:dyDescent="0.8">
      <c r="A231" s="32"/>
      <c r="B231" s="28"/>
      <c r="C231" s="28"/>
      <c r="D231" s="28"/>
      <c r="E231" s="31"/>
      <c r="F231" s="30"/>
      <c r="G231" s="30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  <c r="FS231" s="28"/>
      <c r="FT231" s="28"/>
      <c r="FU231" s="28"/>
      <c r="FV231" s="28"/>
      <c r="FW231" s="28"/>
      <c r="FX231" s="28"/>
      <c r="FY231" s="28"/>
      <c r="FZ231" s="28"/>
      <c r="GA231" s="28"/>
      <c r="GB231" s="28"/>
      <c r="GC231" s="28"/>
      <c r="GD231" s="28"/>
      <c r="GE231" s="28"/>
    </row>
    <row r="232" spans="1:187" x14ac:dyDescent="0.8">
      <c r="A232" s="32"/>
      <c r="B232" s="28"/>
      <c r="C232" s="28"/>
      <c r="D232" s="28"/>
      <c r="E232" s="31"/>
      <c r="F232" s="30"/>
      <c r="G232" s="30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  <c r="FS232" s="28"/>
      <c r="FT232" s="28"/>
      <c r="FU232" s="28"/>
      <c r="FV232" s="28"/>
      <c r="FW232" s="28"/>
      <c r="FX232" s="28"/>
      <c r="FY232" s="28"/>
      <c r="FZ232" s="28"/>
      <c r="GA232" s="28"/>
      <c r="GB232" s="28"/>
      <c r="GC232" s="28"/>
      <c r="GD232" s="28"/>
      <c r="GE232" s="28"/>
    </row>
    <row r="233" spans="1:187" x14ac:dyDescent="0.8">
      <c r="A233" s="32"/>
      <c r="B233" s="28"/>
      <c r="C233" s="28"/>
      <c r="D233" s="28"/>
      <c r="E233" s="31"/>
      <c r="F233" s="30"/>
      <c r="G233" s="30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  <c r="FS233" s="28"/>
      <c r="FT233" s="28"/>
      <c r="FU233" s="28"/>
      <c r="FV233" s="28"/>
      <c r="FW233" s="28"/>
      <c r="FX233" s="28"/>
      <c r="FY233" s="28"/>
      <c r="FZ233" s="28"/>
      <c r="GA233" s="28"/>
      <c r="GB233" s="28"/>
      <c r="GC233" s="28"/>
      <c r="GD233" s="28"/>
      <c r="GE233" s="28"/>
    </row>
    <row r="234" spans="1:187" x14ac:dyDescent="0.8">
      <c r="A234" s="32"/>
      <c r="B234" s="28"/>
      <c r="C234" s="28"/>
      <c r="D234" s="28"/>
      <c r="E234" s="31"/>
      <c r="F234" s="30"/>
      <c r="G234" s="30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  <c r="FS234" s="28"/>
      <c r="FT234" s="28"/>
      <c r="FU234" s="28"/>
      <c r="FV234" s="28"/>
      <c r="FW234" s="28"/>
      <c r="FX234" s="28"/>
      <c r="FY234" s="28"/>
      <c r="FZ234" s="28"/>
      <c r="GA234" s="28"/>
      <c r="GB234" s="28"/>
      <c r="GC234" s="28"/>
      <c r="GD234" s="28"/>
      <c r="GE234" s="28"/>
    </row>
    <row r="235" spans="1:187" x14ac:dyDescent="0.8">
      <c r="A235" s="32"/>
      <c r="B235" s="28"/>
      <c r="C235" s="28"/>
      <c r="D235" s="28"/>
      <c r="E235" s="31"/>
      <c r="F235" s="30"/>
      <c r="G235" s="30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  <c r="FS235" s="28"/>
      <c r="FT235" s="28"/>
      <c r="FU235" s="28"/>
      <c r="FV235" s="28"/>
      <c r="FW235" s="28"/>
      <c r="FX235" s="28"/>
      <c r="FY235" s="28"/>
      <c r="FZ235" s="28"/>
      <c r="GA235" s="28"/>
      <c r="GB235" s="28"/>
      <c r="GC235" s="28"/>
      <c r="GD235" s="28"/>
      <c r="GE235" s="28"/>
    </row>
    <row r="236" spans="1:187" x14ac:dyDescent="0.8">
      <c r="A236" s="32"/>
      <c r="B236" s="28"/>
      <c r="C236" s="28"/>
      <c r="D236" s="28"/>
      <c r="E236" s="31"/>
      <c r="F236" s="30"/>
      <c r="G236" s="30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  <c r="FS236" s="28"/>
      <c r="FT236" s="28"/>
      <c r="FU236" s="28"/>
      <c r="FV236" s="28"/>
      <c r="FW236" s="28"/>
      <c r="FX236" s="28"/>
      <c r="FY236" s="28"/>
      <c r="FZ236" s="28"/>
      <c r="GA236" s="28"/>
      <c r="GB236" s="28"/>
      <c r="GC236" s="28"/>
      <c r="GD236" s="28"/>
      <c r="GE236" s="28"/>
    </row>
    <row r="237" spans="1:187" x14ac:dyDescent="0.8">
      <c r="A237" s="32"/>
      <c r="B237" s="28"/>
      <c r="C237" s="28"/>
      <c r="D237" s="28"/>
      <c r="E237" s="31"/>
      <c r="F237" s="30"/>
      <c r="G237" s="30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  <c r="FS237" s="28"/>
      <c r="FT237" s="28"/>
      <c r="FU237" s="28"/>
      <c r="FV237" s="28"/>
      <c r="FW237" s="28"/>
      <c r="FX237" s="28"/>
      <c r="FY237" s="28"/>
      <c r="FZ237" s="28"/>
      <c r="GA237" s="28"/>
      <c r="GB237" s="28"/>
      <c r="GC237" s="28"/>
      <c r="GD237" s="28"/>
      <c r="GE237" s="28"/>
    </row>
    <row r="238" spans="1:187" x14ac:dyDescent="0.8">
      <c r="A238" s="32"/>
      <c r="B238" s="28"/>
      <c r="C238" s="28"/>
      <c r="D238" s="28"/>
      <c r="E238" s="31"/>
      <c r="F238" s="30"/>
      <c r="G238" s="30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  <c r="FS238" s="28"/>
      <c r="FT238" s="28"/>
      <c r="FU238" s="28"/>
      <c r="FV238" s="28"/>
      <c r="FW238" s="28"/>
      <c r="FX238" s="28"/>
      <c r="FY238" s="28"/>
      <c r="FZ238" s="28"/>
      <c r="GA238" s="28"/>
      <c r="GB238" s="28"/>
      <c r="GC238" s="28"/>
      <c r="GD238" s="28"/>
      <c r="GE238" s="28"/>
    </row>
    <row r="239" spans="1:187" x14ac:dyDescent="0.8">
      <c r="A239" s="32"/>
      <c r="B239" s="28"/>
      <c r="C239" s="28"/>
      <c r="D239" s="28"/>
      <c r="E239" s="31"/>
      <c r="F239" s="30"/>
      <c r="G239" s="30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  <c r="FS239" s="28"/>
      <c r="FT239" s="28"/>
      <c r="FU239" s="28"/>
      <c r="FV239" s="28"/>
      <c r="FW239" s="28"/>
      <c r="FX239" s="28"/>
      <c r="FY239" s="28"/>
      <c r="FZ239" s="28"/>
      <c r="GA239" s="28"/>
      <c r="GB239" s="28"/>
      <c r="GC239" s="28"/>
      <c r="GD239" s="28"/>
      <c r="GE239" s="28"/>
    </row>
    <row r="240" spans="1:187" x14ac:dyDescent="0.8">
      <c r="A240" s="32"/>
      <c r="B240" s="28"/>
      <c r="C240" s="28"/>
      <c r="D240" s="28"/>
      <c r="E240" s="31"/>
      <c r="F240" s="30"/>
      <c r="G240" s="30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  <c r="FS240" s="28"/>
      <c r="FT240" s="28"/>
      <c r="FU240" s="28"/>
      <c r="FV240" s="28"/>
      <c r="FW240" s="28"/>
      <c r="FX240" s="28"/>
      <c r="FY240" s="28"/>
      <c r="FZ240" s="28"/>
      <c r="GA240" s="28"/>
      <c r="GB240" s="28"/>
      <c r="GC240" s="28"/>
      <c r="GD240" s="28"/>
      <c r="GE240" s="28"/>
    </row>
    <row r="241" spans="1:187" x14ac:dyDescent="0.8">
      <c r="A241" s="32"/>
      <c r="B241" s="28"/>
      <c r="C241" s="28"/>
      <c r="D241" s="28"/>
      <c r="E241" s="31"/>
      <c r="F241" s="30"/>
      <c r="G241" s="30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  <c r="FS241" s="28"/>
      <c r="FT241" s="28"/>
      <c r="FU241" s="28"/>
      <c r="FV241" s="28"/>
      <c r="FW241" s="28"/>
      <c r="FX241" s="28"/>
      <c r="FY241" s="28"/>
      <c r="FZ241" s="28"/>
      <c r="GA241" s="28"/>
      <c r="GB241" s="28"/>
      <c r="GC241" s="28"/>
      <c r="GD241" s="28"/>
      <c r="GE241" s="28"/>
    </row>
    <row r="242" spans="1:187" x14ac:dyDescent="0.8">
      <c r="A242" s="32"/>
      <c r="B242" s="28"/>
      <c r="C242" s="28"/>
      <c r="D242" s="28"/>
      <c r="E242" s="31"/>
      <c r="F242" s="30"/>
      <c r="G242" s="30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  <c r="FS242" s="28"/>
      <c r="FT242" s="28"/>
      <c r="FU242" s="28"/>
      <c r="FV242" s="28"/>
      <c r="FW242" s="28"/>
      <c r="FX242" s="28"/>
      <c r="FY242" s="28"/>
      <c r="FZ242" s="28"/>
      <c r="GA242" s="28"/>
      <c r="GB242" s="28"/>
      <c r="GC242" s="28"/>
      <c r="GD242" s="28"/>
      <c r="GE242" s="28"/>
    </row>
    <row r="243" spans="1:187" x14ac:dyDescent="0.8">
      <c r="A243" s="32"/>
      <c r="B243" s="28"/>
      <c r="C243" s="28"/>
      <c r="D243" s="28"/>
      <c r="E243" s="31"/>
      <c r="F243" s="30"/>
      <c r="G243" s="30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  <c r="FS243" s="28"/>
      <c r="FT243" s="28"/>
      <c r="FU243" s="28"/>
      <c r="FV243" s="28"/>
      <c r="FW243" s="28"/>
      <c r="FX243" s="28"/>
      <c r="FY243" s="28"/>
      <c r="FZ243" s="28"/>
      <c r="GA243" s="28"/>
      <c r="GB243" s="28"/>
      <c r="GC243" s="28"/>
      <c r="GD243" s="28"/>
      <c r="GE243" s="28"/>
    </row>
    <row r="244" spans="1:187" x14ac:dyDescent="0.8">
      <c r="A244" s="32"/>
      <c r="B244" s="28"/>
      <c r="C244" s="28"/>
      <c r="D244" s="28"/>
      <c r="E244" s="31"/>
      <c r="F244" s="30"/>
      <c r="G244" s="30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  <c r="FS244" s="28"/>
      <c r="FT244" s="28"/>
      <c r="FU244" s="28"/>
      <c r="FV244" s="28"/>
      <c r="FW244" s="28"/>
      <c r="FX244" s="28"/>
      <c r="FY244" s="28"/>
      <c r="FZ244" s="28"/>
      <c r="GA244" s="28"/>
      <c r="GB244" s="28"/>
      <c r="GC244" s="28"/>
      <c r="GD244" s="28"/>
      <c r="GE244" s="28"/>
    </row>
    <row r="245" spans="1:187" x14ac:dyDescent="0.8">
      <c r="A245" s="32"/>
      <c r="B245" s="28"/>
      <c r="C245" s="28"/>
      <c r="D245" s="28"/>
      <c r="E245" s="31"/>
      <c r="F245" s="30"/>
      <c r="G245" s="30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  <c r="FS245" s="28"/>
      <c r="FT245" s="28"/>
      <c r="FU245" s="28"/>
      <c r="FV245" s="28"/>
      <c r="FW245" s="28"/>
      <c r="FX245" s="28"/>
      <c r="FY245" s="28"/>
      <c r="FZ245" s="28"/>
      <c r="GA245" s="28"/>
      <c r="GB245" s="28"/>
      <c r="GC245" s="28"/>
      <c r="GD245" s="28"/>
      <c r="GE245" s="28"/>
    </row>
    <row r="246" spans="1:187" x14ac:dyDescent="0.8">
      <c r="A246" s="32"/>
      <c r="B246" s="28"/>
      <c r="C246" s="28"/>
      <c r="D246" s="28"/>
      <c r="E246" s="31"/>
      <c r="F246" s="30"/>
      <c r="G246" s="30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  <c r="FS246" s="28"/>
      <c r="FT246" s="28"/>
      <c r="FU246" s="28"/>
      <c r="FV246" s="28"/>
      <c r="FW246" s="28"/>
      <c r="FX246" s="28"/>
      <c r="FY246" s="28"/>
      <c r="FZ246" s="28"/>
      <c r="GA246" s="28"/>
      <c r="GB246" s="28"/>
      <c r="GC246" s="28"/>
      <c r="GD246" s="28"/>
      <c r="GE246" s="28"/>
    </row>
    <row r="247" spans="1:187" x14ac:dyDescent="0.8">
      <c r="A247" s="32"/>
      <c r="B247" s="28"/>
      <c r="C247" s="28"/>
      <c r="D247" s="28"/>
      <c r="E247" s="31"/>
      <c r="F247" s="30"/>
      <c r="G247" s="30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  <c r="FS247" s="28"/>
      <c r="FT247" s="28"/>
      <c r="FU247" s="28"/>
      <c r="FV247" s="28"/>
      <c r="FW247" s="28"/>
      <c r="FX247" s="28"/>
      <c r="FY247" s="28"/>
      <c r="FZ247" s="28"/>
      <c r="GA247" s="28"/>
      <c r="GB247" s="28"/>
      <c r="GC247" s="28"/>
      <c r="GD247" s="28"/>
      <c r="GE247" s="28"/>
    </row>
    <row r="248" spans="1:187" x14ac:dyDescent="0.8">
      <c r="A248" s="32"/>
      <c r="B248" s="28"/>
      <c r="C248" s="28"/>
      <c r="D248" s="28"/>
      <c r="E248" s="31"/>
      <c r="F248" s="30"/>
      <c r="G248" s="30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  <c r="FS248" s="28"/>
      <c r="FT248" s="28"/>
      <c r="FU248" s="28"/>
      <c r="FV248" s="28"/>
      <c r="FW248" s="28"/>
      <c r="FX248" s="28"/>
      <c r="FY248" s="28"/>
      <c r="FZ248" s="28"/>
      <c r="GA248" s="28"/>
      <c r="GB248" s="28"/>
      <c r="GC248" s="28"/>
      <c r="GD248" s="28"/>
      <c r="GE248" s="28"/>
    </row>
    <row r="249" spans="1:187" x14ac:dyDescent="0.8">
      <c r="A249" s="32"/>
      <c r="B249" s="28"/>
      <c r="C249" s="28"/>
      <c r="D249" s="28"/>
      <c r="E249" s="31"/>
      <c r="F249" s="30"/>
      <c r="G249" s="30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  <c r="FS249" s="28"/>
      <c r="FT249" s="28"/>
      <c r="FU249" s="28"/>
      <c r="FV249" s="28"/>
      <c r="FW249" s="28"/>
      <c r="FX249" s="28"/>
      <c r="FY249" s="28"/>
      <c r="FZ249" s="28"/>
      <c r="GA249" s="28"/>
      <c r="GB249" s="28"/>
      <c r="GC249" s="28"/>
      <c r="GD249" s="28"/>
      <c r="GE249" s="28"/>
    </row>
    <row r="250" spans="1:187" x14ac:dyDescent="0.8">
      <c r="A250" s="32"/>
      <c r="B250" s="28"/>
      <c r="C250" s="28"/>
      <c r="D250" s="28"/>
      <c r="E250" s="31"/>
      <c r="F250" s="30"/>
      <c r="G250" s="30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  <c r="FS250" s="28"/>
      <c r="FT250" s="28"/>
      <c r="FU250" s="28"/>
      <c r="FV250" s="28"/>
      <c r="FW250" s="28"/>
      <c r="FX250" s="28"/>
      <c r="FY250" s="28"/>
      <c r="FZ250" s="28"/>
      <c r="GA250" s="28"/>
      <c r="GB250" s="28"/>
      <c r="GC250" s="28"/>
      <c r="GD250" s="28"/>
      <c r="GE250" s="28"/>
    </row>
    <row r="251" spans="1:187" x14ac:dyDescent="0.8">
      <c r="A251" s="32"/>
      <c r="B251" s="28"/>
      <c r="C251" s="28"/>
      <c r="D251" s="28"/>
      <c r="E251" s="31"/>
      <c r="F251" s="30"/>
      <c r="G251" s="30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  <c r="FS251" s="28"/>
      <c r="FT251" s="28"/>
      <c r="FU251" s="28"/>
      <c r="FV251" s="28"/>
      <c r="FW251" s="28"/>
      <c r="FX251" s="28"/>
      <c r="FY251" s="28"/>
      <c r="FZ251" s="28"/>
      <c r="GA251" s="28"/>
      <c r="GB251" s="28"/>
      <c r="GC251" s="28"/>
      <c r="GD251" s="28"/>
      <c r="GE251" s="28"/>
    </row>
    <row r="252" spans="1:187" x14ac:dyDescent="0.8">
      <c r="A252" s="32"/>
      <c r="B252" s="28"/>
      <c r="C252" s="28"/>
      <c r="D252" s="28"/>
      <c r="E252" s="31"/>
      <c r="F252" s="30"/>
      <c r="G252" s="30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  <c r="FS252" s="28"/>
      <c r="FT252" s="28"/>
      <c r="FU252" s="28"/>
      <c r="FV252" s="28"/>
      <c r="FW252" s="28"/>
      <c r="FX252" s="28"/>
      <c r="FY252" s="28"/>
      <c r="FZ252" s="28"/>
      <c r="GA252" s="28"/>
      <c r="GB252" s="28"/>
      <c r="GC252" s="28"/>
      <c r="GD252" s="28"/>
      <c r="GE252" s="28"/>
    </row>
    <row r="253" spans="1:187" x14ac:dyDescent="0.8">
      <c r="A253" s="32"/>
      <c r="B253" s="28"/>
      <c r="C253" s="28"/>
      <c r="D253" s="28"/>
      <c r="E253" s="31"/>
      <c r="F253" s="30"/>
      <c r="G253" s="30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  <c r="FS253" s="28"/>
      <c r="FT253" s="28"/>
      <c r="FU253" s="28"/>
      <c r="FV253" s="28"/>
      <c r="FW253" s="28"/>
      <c r="FX253" s="28"/>
      <c r="FY253" s="28"/>
      <c r="FZ253" s="28"/>
      <c r="GA253" s="28"/>
      <c r="GB253" s="28"/>
      <c r="GC253" s="28"/>
      <c r="GD253" s="28"/>
      <c r="GE253" s="28"/>
    </row>
    <row r="254" spans="1:187" x14ac:dyDescent="0.8">
      <c r="A254" s="32"/>
      <c r="B254" s="28"/>
      <c r="C254" s="28"/>
      <c r="D254" s="28"/>
      <c r="E254" s="31"/>
      <c r="F254" s="30"/>
      <c r="G254" s="30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  <c r="FS254" s="28"/>
      <c r="FT254" s="28"/>
      <c r="FU254" s="28"/>
      <c r="FV254" s="28"/>
      <c r="FW254" s="28"/>
      <c r="FX254" s="28"/>
      <c r="FY254" s="28"/>
      <c r="FZ254" s="28"/>
      <c r="GA254" s="28"/>
      <c r="GB254" s="28"/>
      <c r="GC254" s="28"/>
      <c r="GD254" s="28"/>
      <c r="GE254" s="28"/>
    </row>
    <row r="255" spans="1:187" x14ac:dyDescent="0.8">
      <c r="A255" s="32"/>
      <c r="B255" s="28"/>
      <c r="C255" s="28"/>
      <c r="D255" s="28"/>
      <c r="E255" s="31"/>
      <c r="F255" s="30"/>
      <c r="G255" s="30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  <c r="FS255" s="28"/>
      <c r="FT255" s="28"/>
      <c r="FU255" s="28"/>
      <c r="FV255" s="28"/>
      <c r="FW255" s="28"/>
      <c r="FX255" s="28"/>
      <c r="FY255" s="28"/>
      <c r="FZ255" s="28"/>
      <c r="GA255" s="28"/>
      <c r="GB255" s="28"/>
      <c r="GC255" s="28"/>
      <c r="GD255" s="28"/>
      <c r="GE255" s="28"/>
    </row>
    <row r="256" spans="1:187" x14ac:dyDescent="0.8">
      <c r="A256" s="32"/>
      <c r="B256" s="28"/>
      <c r="C256" s="28"/>
      <c r="D256" s="28"/>
      <c r="E256" s="31"/>
      <c r="F256" s="30"/>
      <c r="G256" s="30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  <c r="FS256" s="28"/>
      <c r="FT256" s="28"/>
      <c r="FU256" s="28"/>
      <c r="FV256" s="28"/>
      <c r="FW256" s="28"/>
      <c r="FX256" s="28"/>
      <c r="FY256" s="28"/>
      <c r="FZ256" s="28"/>
      <c r="GA256" s="28"/>
      <c r="GB256" s="28"/>
      <c r="GC256" s="28"/>
      <c r="GD256" s="28"/>
      <c r="GE256" s="28"/>
    </row>
    <row r="257" spans="1:187" x14ac:dyDescent="0.8">
      <c r="A257" s="32"/>
      <c r="B257" s="28"/>
      <c r="C257" s="28"/>
      <c r="D257" s="28"/>
      <c r="E257" s="31"/>
      <c r="F257" s="30"/>
      <c r="G257" s="30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  <c r="FS257" s="28"/>
      <c r="FT257" s="28"/>
      <c r="FU257" s="28"/>
      <c r="FV257" s="28"/>
      <c r="FW257" s="28"/>
      <c r="FX257" s="28"/>
      <c r="FY257" s="28"/>
      <c r="FZ257" s="28"/>
      <c r="GA257" s="28"/>
      <c r="GB257" s="28"/>
      <c r="GC257" s="28"/>
      <c r="GD257" s="28"/>
      <c r="GE257" s="28"/>
    </row>
    <row r="258" spans="1:187" x14ac:dyDescent="0.8">
      <c r="A258" s="32"/>
      <c r="B258" s="28"/>
      <c r="C258" s="28"/>
      <c r="D258" s="28"/>
      <c r="E258" s="31"/>
      <c r="F258" s="30"/>
      <c r="G258" s="30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  <c r="FS258" s="28"/>
      <c r="FT258" s="28"/>
      <c r="FU258" s="28"/>
      <c r="FV258" s="28"/>
      <c r="FW258" s="28"/>
      <c r="FX258" s="28"/>
      <c r="FY258" s="28"/>
      <c r="FZ258" s="28"/>
      <c r="GA258" s="28"/>
      <c r="GB258" s="28"/>
      <c r="GC258" s="28"/>
      <c r="GD258" s="28"/>
      <c r="GE258" s="28"/>
    </row>
    <row r="259" spans="1:187" x14ac:dyDescent="0.8">
      <c r="A259" s="32"/>
      <c r="B259" s="28"/>
      <c r="C259" s="28"/>
      <c r="D259" s="28"/>
      <c r="E259" s="31"/>
      <c r="F259" s="30"/>
      <c r="G259" s="30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  <c r="GD259" s="28"/>
      <c r="GE259" s="28"/>
    </row>
    <row r="260" spans="1:187" x14ac:dyDescent="0.8">
      <c r="A260" s="32"/>
      <c r="B260" s="28"/>
      <c r="C260" s="28"/>
      <c r="D260" s="28"/>
      <c r="E260" s="31"/>
      <c r="F260" s="30"/>
      <c r="G260" s="30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  <c r="FS260" s="28"/>
      <c r="FT260" s="28"/>
      <c r="FU260" s="28"/>
      <c r="FV260" s="28"/>
      <c r="FW260" s="28"/>
      <c r="FX260" s="28"/>
      <c r="FY260" s="28"/>
      <c r="FZ260" s="28"/>
      <c r="GA260" s="28"/>
      <c r="GB260" s="28"/>
      <c r="GC260" s="28"/>
      <c r="GD260" s="28"/>
      <c r="GE260" s="28"/>
    </row>
    <row r="261" spans="1:187" x14ac:dyDescent="0.8">
      <c r="A261" s="32"/>
      <c r="B261" s="28"/>
      <c r="C261" s="28"/>
      <c r="D261" s="28"/>
      <c r="E261" s="31"/>
      <c r="F261" s="30"/>
      <c r="G261" s="30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  <c r="FS261" s="28"/>
      <c r="FT261" s="28"/>
      <c r="FU261" s="28"/>
      <c r="FV261" s="28"/>
      <c r="FW261" s="28"/>
      <c r="FX261" s="28"/>
      <c r="FY261" s="28"/>
      <c r="FZ261" s="28"/>
      <c r="GA261" s="28"/>
      <c r="GB261" s="28"/>
      <c r="GC261" s="28"/>
      <c r="GD261" s="28"/>
      <c r="GE261" s="28"/>
    </row>
    <row r="262" spans="1:187" x14ac:dyDescent="0.8">
      <c r="A262" s="32"/>
      <c r="B262" s="28"/>
      <c r="C262" s="28"/>
      <c r="D262" s="28"/>
      <c r="E262" s="31"/>
      <c r="F262" s="30"/>
      <c r="G262" s="30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  <c r="FS262" s="28"/>
      <c r="FT262" s="28"/>
      <c r="FU262" s="28"/>
      <c r="FV262" s="28"/>
      <c r="FW262" s="28"/>
      <c r="FX262" s="28"/>
      <c r="FY262" s="28"/>
      <c r="FZ262" s="28"/>
      <c r="GA262" s="28"/>
      <c r="GB262" s="28"/>
      <c r="GC262" s="28"/>
      <c r="GD262" s="28"/>
      <c r="GE262" s="28"/>
    </row>
    <row r="263" spans="1:187" x14ac:dyDescent="0.8">
      <c r="A263" s="32"/>
      <c r="B263" s="28"/>
      <c r="C263" s="28"/>
      <c r="D263" s="28"/>
      <c r="E263" s="31"/>
      <c r="F263" s="30"/>
      <c r="G263" s="30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  <c r="FS263" s="28"/>
      <c r="FT263" s="28"/>
      <c r="FU263" s="28"/>
      <c r="FV263" s="28"/>
      <c r="FW263" s="28"/>
      <c r="FX263" s="28"/>
      <c r="FY263" s="28"/>
      <c r="FZ263" s="28"/>
      <c r="GA263" s="28"/>
      <c r="GB263" s="28"/>
      <c r="GC263" s="28"/>
      <c r="GD263" s="28"/>
      <c r="GE263" s="28"/>
    </row>
    <row r="264" spans="1:187" x14ac:dyDescent="0.8">
      <c r="A264" s="32"/>
      <c r="B264" s="28"/>
      <c r="C264" s="28"/>
      <c r="D264" s="28"/>
      <c r="E264" s="31"/>
      <c r="F264" s="30"/>
      <c r="G264" s="30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  <c r="FS264" s="28"/>
      <c r="FT264" s="28"/>
      <c r="FU264" s="28"/>
      <c r="FV264" s="28"/>
      <c r="FW264" s="28"/>
      <c r="FX264" s="28"/>
      <c r="FY264" s="28"/>
      <c r="FZ264" s="28"/>
      <c r="GA264" s="28"/>
      <c r="GB264" s="28"/>
      <c r="GC264" s="28"/>
      <c r="GD264" s="28"/>
      <c r="GE264" s="28"/>
    </row>
    <row r="265" spans="1:187" x14ac:dyDescent="0.8">
      <c r="A265" s="32"/>
      <c r="B265" s="28"/>
      <c r="C265" s="28"/>
      <c r="D265" s="28"/>
      <c r="E265" s="31"/>
      <c r="F265" s="30"/>
      <c r="G265" s="30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  <c r="FS265" s="28"/>
      <c r="FT265" s="28"/>
      <c r="FU265" s="28"/>
      <c r="FV265" s="28"/>
      <c r="FW265" s="28"/>
      <c r="FX265" s="28"/>
      <c r="FY265" s="28"/>
      <c r="FZ265" s="28"/>
      <c r="GA265" s="28"/>
      <c r="GB265" s="28"/>
      <c r="GC265" s="28"/>
      <c r="GD265" s="28"/>
      <c r="GE265" s="28"/>
    </row>
    <row r="266" spans="1:187" x14ac:dyDescent="0.8">
      <c r="A266" s="32"/>
      <c r="B266" s="28"/>
      <c r="C266" s="28"/>
      <c r="D266" s="28"/>
      <c r="E266" s="31"/>
      <c r="F266" s="30"/>
      <c r="G266" s="30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  <c r="FS266" s="28"/>
      <c r="FT266" s="28"/>
      <c r="FU266" s="28"/>
      <c r="FV266" s="28"/>
      <c r="FW266" s="28"/>
      <c r="FX266" s="28"/>
      <c r="FY266" s="28"/>
      <c r="FZ266" s="28"/>
      <c r="GA266" s="28"/>
      <c r="GB266" s="28"/>
      <c r="GC266" s="28"/>
      <c r="GD266" s="28"/>
      <c r="GE266" s="28"/>
    </row>
    <row r="267" spans="1:187" x14ac:dyDescent="0.8">
      <c r="A267" s="32"/>
      <c r="B267" s="28"/>
      <c r="C267" s="28"/>
      <c r="D267" s="28"/>
      <c r="E267" s="31"/>
      <c r="F267" s="30"/>
      <c r="G267" s="30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  <c r="FS267" s="28"/>
      <c r="FT267" s="28"/>
      <c r="FU267" s="28"/>
      <c r="FV267" s="28"/>
      <c r="FW267" s="28"/>
      <c r="FX267" s="28"/>
      <c r="FY267" s="28"/>
      <c r="FZ267" s="28"/>
      <c r="GA267" s="28"/>
      <c r="GB267" s="28"/>
      <c r="GC267" s="28"/>
      <c r="GD267" s="28"/>
      <c r="GE267" s="28"/>
    </row>
    <row r="268" spans="1:187" x14ac:dyDescent="0.8">
      <c r="A268" s="32"/>
      <c r="B268" s="28"/>
      <c r="C268" s="28"/>
      <c r="D268" s="28"/>
      <c r="E268" s="31"/>
      <c r="F268" s="30"/>
      <c r="G268" s="30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  <c r="FS268" s="28"/>
      <c r="FT268" s="28"/>
      <c r="FU268" s="28"/>
      <c r="FV268" s="28"/>
      <c r="FW268" s="28"/>
      <c r="FX268" s="28"/>
      <c r="FY268" s="28"/>
      <c r="FZ268" s="28"/>
      <c r="GA268" s="28"/>
      <c r="GB268" s="28"/>
      <c r="GC268" s="28"/>
      <c r="GD268" s="28"/>
      <c r="GE268" s="28"/>
    </row>
    <row r="269" spans="1:187" x14ac:dyDescent="0.8">
      <c r="A269" s="32"/>
      <c r="B269" s="28"/>
      <c r="C269" s="28"/>
      <c r="D269" s="28"/>
      <c r="E269" s="31"/>
      <c r="F269" s="30"/>
      <c r="G269" s="30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  <c r="FS269" s="28"/>
      <c r="FT269" s="28"/>
      <c r="FU269" s="28"/>
      <c r="FV269" s="28"/>
      <c r="FW269" s="28"/>
      <c r="FX269" s="28"/>
      <c r="FY269" s="28"/>
      <c r="FZ269" s="28"/>
      <c r="GA269" s="28"/>
      <c r="GB269" s="28"/>
      <c r="GC269" s="28"/>
      <c r="GD269" s="28"/>
      <c r="GE269" s="28"/>
    </row>
    <row r="270" spans="1:187" x14ac:dyDescent="0.8">
      <c r="A270" s="32"/>
      <c r="B270" s="28"/>
      <c r="C270" s="28"/>
      <c r="D270" s="28"/>
      <c r="E270" s="31"/>
      <c r="F270" s="30"/>
      <c r="G270" s="30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  <c r="FS270" s="28"/>
      <c r="FT270" s="28"/>
      <c r="FU270" s="28"/>
      <c r="FV270" s="28"/>
      <c r="FW270" s="28"/>
      <c r="FX270" s="28"/>
      <c r="FY270" s="28"/>
      <c r="FZ270" s="28"/>
      <c r="GA270" s="28"/>
      <c r="GB270" s="28"/>
      <c r="GC270" s="28"/>
      <c r="GD270" s="28"/>
      <c r="GE270" s="28"/>
    </row>
    <row r="271" spans="1:187" x14ac:dyDescent="0.8">
      <c r="A271" s="32"/>
      <c r="B271" s="28"/>
      <c r="C271" s="28"/>
      <c r="D271" s="28"/>
      <c r="E271" s="31"/>
      <c r="F271" s="30"/>
      <c r="G271" s="30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  <c r="FS271" s="28"/>
      <c r="FT271" s="28"/>
      <c r="FU271" s="28"/>
      <c r="FV271" s="28"/>
      <c r="FW271" s="28"/>
      <c r="FX271" s="28"/>
      <c r="FY271" s="28"/>
      <c r="FZ271" s="28"/>
      <c r="GA271" s="28"/>
      <c r="GB271" s="28"/>
      <c r="GC271" s="28"/>
      <c r="GD271" s="28"/>
      <c r="GE271" s="28"/>
    </row>
    <row r="272" spans="1:187" x14ac:dyDescent="0.8">
      <c r="A272" s="32"/>
      <c r="B272" s="28"/>
      <c r="C272" s="28"/>
      <c r="D272" s="28"/>
      <c r="E272" s="31"/>
      <c r="F272" s="30"/>
      <c r="G272" s="30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  <c r="FS272" s="28"/>
      <c r="FT272" s="28"/>
      <c r="FU272" s="28"/>
      <c r="FV272" s="28"/>
      <c r="FW272" s="28"/>
      <c r="FX272" s="28"/>
      <c r="FY272" s="28"/>
      <c r="FZ272" s="28"/>
      <c r="GA272" s="28"/>
      <c r="GB272" s="28"/>
      <c r="GC272" s="28"/>
      <c r="GD272" s="28"/>
      <c r="GE272" s="28"/>
    </row>
    <row r="273" spans="1:187" x14ac:dyDescent="0.8">
      <c r="A273" s="32"/>
      <c r="B273" s="28"/>
      <c r="C273" s="28"/>
      <c r="D273" s="28"/>
      <c r="E273" s="31"/>
      <c r="F273" s="30"/>
      <c r="G273" s="30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  <c r="FS273" s="28"/>
      <c r="FT273" s="28"/>
      <c r="FU273" s="28"/>
      <c r="FV273" s="28"/>
      <c r="FW273" s="28"/>
      <c r="FX273" s="28"/>
      <c r="FY273" s="28"/>
      <c r="FZ273" s="28"/>
      <c r="GA273" s="28"/>
      <c r="GB273" s="28"/>
      <c r="GC273" s="28"/>
      <c r="GD273" s="28"/>
      <c r="GE273" s="28"/>
    </row>
    <row r="274" spans="1:187" x14ac:dyDescent="0.8">
      <c r="A274" s="32"/>
      <c r="B274" s="28"/>
      <c r="C274" s="28"/>
      <c r="D274" s="28"/>
      <c r="E274" s="31"/>
      <c r="F274" s="30"/>
      <c r="G274" s="30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  <c r="FS274" s="28"/>
      <c r="FT274" s="28"/>
      <c r="FU274" s="28"/>
      <c r="FV274" s="28"/>
      <c r="FW274" s="28"/>
      <c r="FX274" s="28"/>
      <c r="FY274" s="28"/>
      <c r="FZ274" s="28"/>
      <c r="GA274" s="28"/>
      <c r="GB274" s="28"/>
      <c r="GC274" s="28"/>
      <c r="GD274" s="28"/>
      <c r="GE274" s="28"/>
    </row>
    <row r="275" spans="1:187" x14ac:dyDescent="0.8">
      <c r="A275" s="32"/>
      <c r="B275" s="28"/>
      <c r="C275" s="28"/>
      <c r="D275" s="28"/>
      <c r="E275" s="31"/>
      <c r="F275" s="30"/>
      <c r="G275" s="30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  <c r="FS275" s="28"/>
      <c r="FT275" s="28"/>
      <c r="FU275" s="28"/>
      <c r="FV275" s="28"/>
      <c r="FW275" s="28"/>
      <c r="FX275" s="28"/>
      <c r="FY275" s="28"/>
      <c r="FZ275" s="28"/>
      <c r="GA275" s="28"/>
      <c r="GB275" s="28"/>
      <c r="GC275" s="28"/>
      <c r="GD275" s="28"/>
      <c r="GE275" s="28"/>
    </row>
    <row r="276" spans="1:187" x14ac:dyDescent="0.8">
      <c r="A276" s="32"/>
      <c r="B276" s="28"/>
      <c r="C276" s="28"/>
      <c r="D276" s="28"/>
      <c r="E276" s="31"/>
      <c r="F276" s="30"/>
      <c r="G276" s="30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  <c r="FS276" s="28"/>
      <c r="FT276" s="28"/>
      <c r="FU276" s="28"/>
      <c r="FV276" s="28"/>
      <c r="FW276" s="28"/>
      <c r="FX276" s="28"/>
      <c r="FY276" s="28"/>
      <c r="FZ276" s="28"/>
      <c r="GA276" s="28"/>
      <c r="GB276" s="28"/>
      <c r="GC276" s="28"/>
      <c r="GD276" s="28"/>
      <c r="GE276" s="28"/>
    </row>
    <row r="277" spans="1:187" x14ac:dyDescent="0.8">
      <c r="A277" s="32"/>
      <c r="B277" s="28"/>
      <c r="C277" s="28"/>
      <c r="D277" s="28"/>
      <c r="E277" s="31"/>
      <c r="F277" s="30"/>
      <c r="G277" s="30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  <c r="FS277" s="28"/>
      <c r="FT277" s="28"/>
      <c r="FU277" s="28"/>
      <c r="FV277" s="28"/>
      <c r="FW277" s="28"/>
      <c r="FX277" s="28"/>
      <c r="FY277" s="28"/>
      <c r="FZ277" s="28"/>
      <c r="GA277" s="28"/>
      <c r="GB277" s="28"/>
      <c r="GC277" s="28"/>
      <c r="GD277" s="28"/>
      <c r="GE277" s="28"/>
    </row>
    <row r="278" spans="1:187" x14ac:dyDescent="0.8">
      <c r="A278" s="32"/>
      <c r="B278" s="28"/>
      <c r="C278" s="28"/>
      <c r="D278" s="28"/>
      <c r="E278" s="31"/>
      <c r="F278" s="30"/>
      <c r="G278" s="30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  <c r="FS278" s="28"/>
      <c r="FT278" s="28"/>
      <c r="FU278" s="28"/>
      <c r="FV278" s="28"/>
      <c r="FW278" s="28"/>
      <c r="FX278" s="28"/>
      <c r="FY278" s="28"/>
      <c r="FZ278" s="28"/>
      <c r="GA278" s="28"/>
      <c r="GB278" s="28"/>
      <c r="GC278" s="28"/>
      <c r="GD278" s="28"/>
      <c r="GE278" s="28"/>
    </row>
    <row r="279" spans="1:187" x14ac:dyDescent="0.8">
      <c r="A279" s="32"/>
      <c r="B279" s="28"/>
      <c r="C279" s="28"/>
      <c r="D279" s="28"/>
      <c r="E279" s="31"/>
      <c r="F279" s="30"/>
      <c r="G279" s="30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  <c r="FS279" s="28"/>
      <c r="FT279" s="28"/>
      <c r="FU279" s="28"/>
      <c r="FV279" s="28"/>
      <c r="FW279" s="28"/>
      <c r="FX279" s="28"/>
      <c r="FY279" s="28"/>
      <c r="FZ279" s="28"/>
      <c r="GA279" s="28"/>
      <c r="GB279" s="28"/>
      <c r="GC279" s="28"/>
      <c r="GD279" s="28"/>
      <c r="GE279" s="28"/>
    </row>
    <row r="280" spans="1:187" x14ac:dyDescent="0.8">
      <c r="A280" s="32"/>
      <c r="B280" s="28"/>
      <c r="C280" s="28"/>
      <c r="D280" s="28"/>
      <c r="E280" s="31"/>
      <c r="F280" s="30"/>
      <c r="G280" s="30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  <c r="FS280" s="28"/>
      <c r="FT280" s="28"/>
      <c r="FU280" s="28"/>
      <c r="FV280" s="28"/>
      <c r="FW280" s="28"/>
      <c r="FX280" s="28"/>
      <c r="FY280" s="28"/>
      <c r="FZ280" s="28"/>
      <c r="GA280" s="28"/>
      <c r="GB280" s="28"/>
      <c r="GC280" s="28"/>
      <c r="GD280" s="28"/>
      <c r="GE280" s="28"/>
    </row>
    <row r="281" spans="1:187" x14ac:dyDescent="0.8">
      <c r="A281" s="32"/>
      <c r="B281" s="28"/>
      <c r="C281" s="28"/>
      <c r="D281" s="28"/>
      <c r="E281" s="31"/>
      <c r="F281" s="30"/>
      <c r="G281" s="30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  <c r="FS281" s="28"/>
      <c r="FT281" s="28"/>
      <c r="FU281" s="28"/>
      <c r="FV281" s="28"/>
      <c r="FW281" s="28"/>
      <c r="FX281" s="28"/>
      <c r="FY281" s="28"/>
      <c r="FZ281" s="28"/>
      <c r="GA281" s="28"/>
      <c r="GB281" s="28"/>
      <c r="GC281" s="28"/>
      <c r="GD281" s="28"/>
      <c r="GE281" s="28"/>
    </row>
    <row r="282" spans="1:187" x14ac:dyDescent="0.8">
      <c r="A282" s="32"/>
      <c r="B282" s="28"/>
      <c r="C282" s="28"/>
      <c r="D282" s="28"/>
      <c r="E282" s="31"/>
      <c r="F282" s="30"/>
      <c r="G282" s="30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  <c r="FS282" s="28"/>
      <c r="FT282" s="28"/>
      <c r="FU282" s="28"/>
      <c r="FV282" s="28"/>
      <c r="FW282" s="28"/>
      <c r="FX282" s="28"/>
      <c r="FY282" s="28"/>
      <c r="FZ282" s="28"/>
      <c r="GA282" s="28"/>
      <c r="GB282" s="28"/>
      <c r="GC282" s="28"/>
      <c r="GD282" s="28"/>
      <c r="GE282" s="28"/>
    </row>
    <row r="283" spans="1:187" x14ac:dyDescent="0.8">
      <c r="A283" s="32"/>
      <c r="B283" s="28"/>
      <c r="C283" s="28"/>
      <c r="D283" s="28"/>
      <c r="E283" s="31"/>
      <c r="F283" s="30"/>
      <c r="G283" s="30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  <c r="FS283" s="28"/>
      <c r="FT283" s="28"/>
      <c r="FU283" s="28"/>
      <c r="FV283" s="28"/>
      <c r="FW283" s="28"/>
      <c r="FX283" s="28"/>
      <c r="FY283" s="28"/>
      <c r="FZ283" s="28"/>
      <c r="GA283" s="28"/>
      <c r="GB283" s="28"/>
      <c r="GC283" s="28"/>
      <c r="GD283" s="28"/>
      <c r="GE283" s="28"/>
    </row>
    <row r="284" spans="1:187" x14ac:dyDescent="0.8">
      <c r="A284" s="32"/>
      <c r="B284" s="28"/>
      <c r="C284" s="28"/>
      <c r="D284" s="28"/>
      <c r="E284" s="31"/>
      <c r="F284" s="30"/>
      <c r="G284" s="30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  <c r="FS284" s="28"/>
      <c r="FT284" s="28"/>
      <c r="FU284" s="28"/>
      <c r="FV284" s="28"/>
      <c r="FW284" s="28"/>
      <c r="FX284" s="28"/>
      <c r="FY284" s="28"/>
      <c r="FZ284" s="28"/>
      <c r="GA284" s="28"/>
      <c r="GB284" s="28"/>
      <c r="GC284" s="28"/>
      <c r="GD284" s="28"/>
      <c r="GE284" s="28"/>
    </row>
    <row r="285" spans="1:187" x14ac:dyDescent="0.8">
      <c r="A285" s="32"/>
      <c r="B285" s="28"/>
      <c r="C285" s="28"/>
      <c r="D285" s="28"/>
      <c r="E285" s="31"/>
      <c r="F285" s="30"/>
      <c r="G285" s="30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  <c r="FS285" s="28"/>
      <c r="FT285" s="28"/>
      <c r="FU285" s="28"/>
      <c r="FV285" s="28"/>
      <c r="FW285" s="28"/>
      <c r="FX285" s="28"/>
      <c r="FY285" s="28"/>
      <c r="FZ285" s="28"/>
      <c r="GA285" s="28"/>
      <c r="GB285" s="28"/>
      <c r="GC285" s="28"/>
      <c r="GD285" s="28"/>
      <c r="GE285" s="28"/>
    </row>
    <row r="286" spans="1:187" x14ac:dyDescent="0.8">
      <c r="A286" s="32"/>
      <c r="B286" s="28"/>
      <c r="C286" s="28"/>
      <c r="D286" s="28"/>
      <c r="E286" s="31"/>
      <c r="F286" s="30"/>
      <c r="G286" s="30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  <c r="FS286" s="28"/>
      <c r="FT286" s="28"/>
      <c r="FU286" s="28"/>
      <c r="FV286" s="28"/>
      <c r="FW286" s="28"/>
      <c r="FX286" s="28"/>
      <c r="FY286" s="28"/>
      <c r="FZ286" s="28"/>
      <c r="GA286" s="28"/>
      <c r="GB286" s="28"/>
      <c r="GC286" s="28"/>
      <c r="GD286" s="28"/>
      <c r="GE286" s="28"/>
    </row>
    <row r="287" spans="1:187" x14ac:dyDescent="0.8">
      <c r="A287" s="32"/>
      <c r="B287" s="28"/>
      <c r="C287" s="28"/>
      <c r="D287" s="28"/>
      <c r="E287" s="31"/>
      <c r="F287" s="30"/>
      <c r="G287" s="30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  <c r="FS287" s="28"/>
      <c r="FT287" s="28"/>
      <c r="FU287" s="28"/>
      <c r="FV287" s="28"/>
      <c r="FW287" s="28"/>
      <c r="FX287" s="28"/>
      <c r="FY287" s="28"/>
      <c r="FZ287" s="28"/>
      <c r="GA287" s="28"/>
      <c r="GB287" s="28"/>
      <c r="GC287" s="28"/>
      <c r="GD287" s="28"/>
      <c r="GE287" s="28"/>
    </row>
    <row r="288" spans="1:187" x14ac:dyDescent="0.8">
      <c r="A288" s="32"/>
      <c r="B288" s="28"/>
      <c r="C288" s="28"/>
      <c r="D288" s="28"/>
      <c r="E288" s="31"/>
      <c r="F288" s="30"/>
      <c r="G288" s="30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  <c r="FS288" s="28"/>
      <c r="FT288" s="28"/>
      <c r="FU288" s="28"/>
      <c r="FV288" s="28"/>
      <c r="FW288" s="28"/>
      <c r="FX288" s="28"/>
      <c r="FY288" s="28"/>
      <c r="FZ288" s="28"/>
      <c r="GA288" s="28"/>
      <c r="GB288" s="28"/>
      <c r="GC288" s="28"/>
      <c r="GD288" s="28"/>
      <c r="GE288" s="28"/>
    </row>
    <row r="289" spans="1:187" x14ac:dyDescent="0.8">
      <c r="A289" s="32"/>
      <c r="B289" s="28"/>
      <c r="C289" s="28"/>
      <c r="D289" s="28"/>
      <c r="E289" s="31"/>
      <c r="F289" s="30"/>
      <c r="G289" s="30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  <c r="FS289" s="28"/>
      <c r="FT289" s="28"/>
      <c r="FU289" s="28"/>
      <c r="FV289" s="28"/>
      <c r="FW289" s="28"/>
      <c r="FX289" s="28"/>
      <c r="FY289" s="28"/>
      <c r="FZ289" s="28"/>
      <c r="GA289" s="28"/>
      <c r="GB289" s="28"/>
      <c r="GC289" s="28"/>
      <c r="GD289" s="28"/>
      <c r="GE289" s="28"/>
    </row>
    <row r="290" spans="1:187" x14ac:dyDescent="0.8">
      <c r="A290" s="32"/>
      <c r="B290" s="28"/>
      <c r="C290" s="28"/>
      <c r="D290" s="28"/>
      <c r="E290" s="31"/>
      <c r="F290" s="30"/>
      <c r="G290" s="30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  <c r="FS290" s="28"/>
      <c r="FT290" s="28"/>
      <c r="FU290" s="28"/>
      <c r="FV290" s="28"/>
      <c r="FW290" s="28"/>
      <c r="FX290" s="28"/>
      <c r="FY290" s="28"/>
      <c r="FZ290" s="28"/>
      <c r="GA290" s="28"/>
      <c r="GB290" s="28"/>
      <c r="GC290" s="28"/>
      <c r="GD290" s="28"/>
      <c r="GE290" s="28"/>
    </row>
    <row r="291" spans="1:187" x14ac:dyDescent="0.8">
      <c r="A291" s="32"/>
      <c r="B291" s="28"/>
      <c r="C291" s="28"/>
      <c r="D291" s="28"/>
      <c r="E291" s="31"/>
      <c r="F291" s="30"/>
      <c r="G291" s="30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  <c r="FS291" s="28"/>
      <c r="FT291" s="28"/>
      <c r="FU291" s="28"/>
      <c r="FV291" s="28"/>
      <c r="FW291" s="28"/>
      <c r="FX291" s="28"/>
      <c r="FY291" s="28"/>
      <c r="FZ291" s="28"/>
      <c r="GA291" s="28"/>
      <c r="GB291" s="28"/>
      <c r="GC291" s="28"/>
      <c r="GD291" s="28"/>
      <c r="GE291" s="28"/>
    </row>
    <row r="292" spans="1:187" x14ac:dyDescent="0.8">
      <c r="A292" s="32"/>
      <c r="B292" s="28"/>
      <c r="C292" s="28"/>
      <c r="D292" s="28"/>
      <c r="E292" s="31"/>
      <c r="F292" s="30"/>
      <c r="G292" s="30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  <c r="FS292" s="28"/>
      <c r="FT292" s="28"/>
      <c r="FU292" s="28"/>
      <c r="FV292" s="28"/>
      <c r="FW292" s="28"/>
      <c r="FX292" s="28"/>
      <c r="FY292" s="28"/>
      <c r="FZ292" s="28"/>
      <c r="GA292" s="28"/>
      <c r="GB292" s="28"/>
      <c r="GC292" s="28"/>
      <c r="GD292" s="28"/>
      <c r="GE292" s="28"/>
    </row>
    <row r="293" spans="1:187" x14ac:dyDescent="0.8">
      <c r="A293" s="32"/>
      <c r="B293" s="28"/>
      <c r="C293" s="28"/>
      <c r="D293" s="28"/>
      <c r="E293" s="31"/>
      <c r="F293" s="30"/>
      <c r="G293" s="30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  <c r="FS293" s="28"/>
      <c r="FT293" s="28"/>
      <c r="FU293" s="28"/>
      <c r="FV293" s="28"/>
      <c r="FW293" s="28"/>
      <c r="FX293" s="28"/>
      <c r="FY293" s="28"/>
      <c r="FZ293" s="28"/>
      <c r="GA293" s="28"/>
      <c r="GB293" s="28"/>
      <c r="GC293" s="28"/>
      <c r="GD293" s="28"/>
      <c r="GE293" s="28"/>
    </row>
    <row r="294" spans="1:187" x14ac:dyDescent="0.8">
      <c r="A294" s="32"/>
      <c r="B294" s="28"/>
      <c r="C294" s="28"/>
      <c r="D294" s="28"/>
      <c r="E294" s="31"/>
      <c r="F294" s="30"/>
      <c r="G294" s="30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  <c r="FS294" s="28"/>
      <c r="FT294" s="28"/>
      <c r="FU294" s="28"/>
      <c r="FV294" s="28"/>
      <c r="FW294" s="28"/>
      <c r="FX294" s="28"/>
      <c r="FY294" s="28"/>
      <c r="FZ294" s="28"/>
      <c r="GA294" s="28"/>
      <c r="GB294" s="28"/>
      <c r="GC294" s="28"/>
      <c r="GD294" s="28"/>
      <c r="GE294" s="28"/>
    </row>
    <row r="295" spans="1:187" x14ac:dyDescent="0.8">
      <c r="A295" s="32"/>
      <c r="B295" s="28"/>
      <c r="C295" s="28"/>
      <c r="D295" s="28"/>
      <c r="E295" s="31"/>
      <c r="F295" s="30"/>
      <c r="G295" s="30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  <c r="FS295" s="28"/>
      <c r="FT295" s="28"/>
      <c r="FU295" s="28"/>
      <c r="FV295" s="28"/>
      <c r="FW295" s="28"/>
      <c r="FX295" s="28"/>
      <c r="FY295" s="28"/>
      <c r="FZ295" s="28"/>
      <c r="GA295" s="28"/>
      <c r="GB295" s="28"/>
      <c r="GC295" s="28"/>
      <c r="GD295" s="28"/>
      <c r="GE295" s="28"/>
    </row>
    <row r="296" spans="1:187" x14ac:dyDescent="0.8">
      <c r="A296" s="32"/>
      <c r="B296" s="28"/>
      <c r="C296" s="28"/>
      <c r="D296" s="28"/>
      <c r="E296" s="31"/>
      <c r="F296" s="30"/>
      <c r="G296" s="30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  <c r="FS296" s="28"/>
      <c r="FT296" s="28"/>
      <c r="FU296" s="28"/>
      <c r="FV296" s="28"/>
      <c r="FW296" s="28"/>
      <c r="FX296" s="28"/>
      <c r="FY296" s="28"/>
      <c r="FZ296" s="28"/>
      <c r="GA296" s="28"/>
      <c r="GB296" s="28"/>
      <c r="GC296" s="28"/>
      <c r="GD296" s="28"/>
      <c r="GE296" s="28"/>
    </row>
    <row r="297" spans="1:187" x14ac:dyDescent="0.8">
      <c r="A297" s="32"/>
      <c r="B297" s="28"/>
      <c r="C297" s="28"/>
      <c r="D297" s="28"/>
      <c r="E297" s="31"/>
      <c r="F297" s="30"/>
      <c r="G297" s="30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  <c r="FS297" s="28"/>
      <c r="FT297" s="28"/>
      <c r="FU297" s="28"/>
      <c r="FV297" s="28"/>
      <c r="FW297" s="28"/>
      <c r="FX297" s="28"/>
      <c r="FY297" s="28"/>
      <c r="FZ297" s="28"/>
      <c r="GA297" s="28"/>
      <c r="GB297" s="28"/>
      <c r="GC297" s="28"/>
      <c r="GD297" s="28"/>
      <c r="GE297" s="28"/>
    </row>
    <row r="298" spans="1:187" x14ac:dyDescent="0.8">
      <c r="A298" s="32"/>
      <c r="B298" s="28"/>
      <c r="C298" s="28"/>
      <c r="D298" s="28"/>
      <c r="E298" s="31"/>
      <c r="F298" s="30"/>
      <c r="G298" s="30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  <c r="FS298" s="28"/>
      <c r="FT298" s="28"/>
      <c r="FU298" s="28"/>
      <c r="FV298" s="28"/>
      <c r="FW298" s="28"/>
      <c r="FX298" s="28"/>
      <c r="FY298" s="28"/>
      <c r="FZ298" s="28"/>
      <c r="GA298" s="28"/>
      <c r="GB298" s="28"/>
      <c r="GC298" s="28"/>
      <c r="GD298" s="28"/>
      <c r="GE298" s="28"/>
    </row>
    <row r="299" spans="1:187" x14ac:dyDescent="0.8">
      <c r="A299" s="32"/>
      <c r="B299" s="28"/>
      <c r="C299" s="28"/>
      <c r="D299" s="28"/>
      <c r="E299" s="31"/>
      <c r="F299" s="30"/>
      <c r="G299" s="30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  <c r="FS299" s="28"/>
      <c r="FT299" s="28"/>
      <c r="FU299" s="28"/>
      <c r="FV299" s="28"/>
      <c r="FW299" s="28"/>
      <c r="FX299" s="28"/>
      <c r="FY299" s="28"/>
      <c r="FZ299" s="28"/>
      <c r="GA299" s="28"/>
      <c r="GB299" s="28"/>
      <c r="GC299" s="28"/>
      <c r="GD299" s="28"/>
      <c r="GE299" s="28"/>
    </row>
    <row r="300" spans="1:187" x14ac:dyDescent="0.8">
      <c r="A300" s="32"/>
      <c r="B300" s="28"/>
      <c r="C300" s="28"/>
      <c r="D300" s="28"/>
      <c r="E300" s="31"/>
      <c r="F300" s="30"/>
      <c r="G300" s="30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  <c r="FS300" s="28"/>
      <c r="FT300" s="28"/>
      <c r="FU300" s="28"/>
      <c r="FV300" s="28"/>
      <c r="FW300" s="28"/>
      <c r="FX300" s="28"/>
      <c r="FY300" s="28"/>
      <c r="FZ300" s="28"/>
      <c r="GA300" s="28"/>
      <c r="GB300" s="28"/>
      <c r="GC300" s="28"/>
      <c r="GD300" s="28"/>
      <c r="GE300" s="28"/>
    </row>
    <row r="301" spans="1:187" x14ac:dyDescent="0.8">
      <c r="A301" s="32"/>
      <c r="B301" s="28"/>
      <c r="C301" s="28"/>
      <c r="D301" s="28"/>
      <c r="E301" s="31"/>
      <c r="F301" s="30"/>
      <c r="G301" s="30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  <c r="FS301" s="28"/>
      <c r="FT301" s="28"/>
      <c r="FU301" s="28"/>
      <c r="FV301" s="28"/>
      <c r="FW301" s="28"/>
      <c r="FX301" s="28"/>
      <c r="FY301" s="28"/>
      <c r="FZ301" s="28"/>
      <c r="GA301" s="28"/>
      <c r="GB301" s="28"/>
      <c r="GC301" s="28"/>
      <c r="GD301" s="28"/>
      <c r="GE301" s="28"/>
    </row>
    <row r="302" spans="1:187" x14ac:dyDescent="0.8">
      <c r="A302" s="32"/>
      <c r="B302" s="28"/>
      <c r="C302" s="28"/>
      <c r="D302" s="28"/>
      <c r="E302" s="31"/>
      <c r="F302" s="30"/>
      <c r="G302" s="30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  <c r="FS302" s="28"/>
      <c r="FT302" s="28"/>
      <c r="FU302" s="28"/>
      <c r="FV302" s="28"/>
      <c r="FW302" s="28"/>
      <c r="FX302" s="28"/>
      <c r="FY302" s="28"/>
      <c r="FZ302" s="28"/>
      <c r="GA302" s="28"/>
      <c r="GB302" s="28"/>
      <c r="GC302" s="28"/>
      <c r="GD302" s="28"/>
      <c r="GE302" s="28"/>
    </row>
    <row r="303" spans="1:187" x14ac:dyDescent="0.8">
      <c r="A303" s="32"/>
      <c r="B303" s="28"/>
      <c r="C303" s="28"/>
      <c r="D303" s="28"/>
      <c r="E303" s="31"/>
      <c r="F303" s="30"/>
      <c r="G303" s="30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  <c r="FS303" s="28"/>
      <c r="FT303" s="28"/>
      <c r="FU303" s="28"/>
      <c r="FV303" s="28"/>
      <c r="FW303" s="28"/>
      <c r="FX303" s="28"/>
      <c r="FY303" s="28"/>
      <c r="FZ303" s="28"/>
      <c r="GA303" s="28"/>
      <c r="GB303" s="28"/>
      <c r="GC303" s="28"/>
      <c r="GD303" s="28"/>
      <c r="GE303" s="28"/>
    </row>
    <row r="304" spans="1:187" x14ac:dyDescent="0.8">
      <c r="A304" s="32"/>
      <c r="B304" s="28"/>
      <c r="C304" s="28"/>
      <c r="D304" s="28"/>
      <c r="E304" s="31"/>
      <c r="F304" s="30"/>
      <c r="G304" s="30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  <c r="FS304" s="28"/>
      <c r="FT304" s="28"/>
      <c r="FU304" s="28"/>
      <c r="FV304" s="28"/>
      <c r="FW304" s="28"/>
      <c r="FX304" s="28"/>
      <c r="FY304" s="28"/>
      <c r="FZ304" s="28"/>
      <c r="GA304" s="28"/>
      <c r="GB304" s="28"/>
      <c r="GC304" s="28"/>
      <c r="GD304" s="28"/>
      <c r="GE304" s="28"/>
    </row>
    <row r="305" spans="1:187" x14ac:dyDescent="0.8">
      <c r="A305" s="32"/>
      <c r="B305" s="28"/>
      <c r="C305" s="28"/>
      <c r="D305" s="28"/>
      <c r="E305" s="31"/>
      <c r="F305" s="30"/>
      <c r="G305" s="30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  <c r="FS305" s="28"/>
      <c r="FT305" s="28"/>
      <c r="FU305" s="28"/>
      <c r="FV305" s="28"/>
      <c r="FW305" s="28"/>
      <c r="FX305" s="28"/>
      <c r="FY305" s="28"/>
      <c r="FZ305" s="28"/>
      <c r="GA305" s="28"/>
      <c r="GB305" s="28"/>
      <c r="GC305" s="28"/>
      <c r="GD305" s="28"/>
      <c r="GE305" s="28"/>
    </row>
    <row r="306" spans="1:187" x14ac:dyDescent="0.8">
      <c r="A306" s="32"/>
      <c r="B306" s="28"/>
      <c r="C306" s="28"/>
      <c r="D306" s="28"/>
      <c r="E306" s="31"/>
      <c r="F306" s="30"/>
      <c r="G306" s="30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  <c r="FS306" s="28"/>
      <c r="FT306" s="28"/>
      <c r="FU306" s="28"/>
      <c r="FV306" s="28"/>
      <c r="FW306" s="28"/>
      <c r="FX306" s="28"/>
      <c r="FY306" s="28"/>
      <c r="FZ306" s="28"/>
      <c r="GA306" s="28"/>
      <c r="GB306" s="28"/>
      <c r="GC306" s="28"/>
      <c r="GD306" s="28"/>
      <c r="GE306" s="28"/>
    </row>
    <row r="307" spans="1:187" x14ac:dyDescent="0.8">
      <c r="A307" s="32"/>
      <c r="B307" s="28"/>
      <c r="C307" s="28"/>
      <c r="D307" s="28"/>
      <c r="E307" s="31"/>
      <c r="F307" s="30"/>
      <c r="G307" s="30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  <c r="FS307" s="28"/>
      <c r="FT307" s="28"/>
      <c r="FU307" s="28"/>
      <c r="FV307" s="28"/>
      <c r="FW307" s="28"/>
      <c r="FX307" s="28"/>
      <c r="FY307" s="28"/>
      <c r="FZ307" s="28"/>
      <c r="GA307" s="28"/>
      <c r="GB307" s="28"/>
      <c r="GC307" s="28"/>
      <c r="GD307" s="28"/>
      <c r="GE307" s="28"/>
    </row>
    <row r="308" spans="1:187" x14ac:dyDescent="0.8">
      <c r="A308" s="32"/>
      <c r="B308" s="28"/>
      <c r="C308" s="28"/>
      <c r="D308" s="28"/>
      <c r="E308" s="31"/>
      <c r="F308" s="30"/>
      <c r="G308" s="30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  <c r="FS308" s="28"/>
      <c r="FT308" s="28"/>
      <c r="FU308" s="28"/>
      <c r="FV308" s="28"/>
      <c r="FW308" s="28"/>
      <c r="FX308" s="28"/>
      <c r="FY308" s="28"/>
      <c r="FZ308" s="28"/>
      <c r="GA308" s="28"/>
      <c r="GB308" s="28"/>
      <c r="GC308" s="28"/>
      <c r="GD308" s="28"/>
      <c r="GE308" s="28"/>
    </row>
    <row r="309" spans="1:187" x14ac:dyDescent="0.8">
      <c r="A309" s="32"/>
      <c r="B309" s="28"/>
      <c r="C309" s="28"/>
      <c r="D309" s="28"/>
      <c r="E309" s="31"/>
      <c r="F309" s="30"/>
      <c r="G309" s="30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  <c r="FS309" s="28"/>
      <c r="FT309" s="28"/>
      <c r="FU309" s="28"/>
      <c r="FV309" s="28"/>
      <c r="FW309" s="28"/>
      <c r="FX309" s="28"/>
      <c r="FY309" s="28"/>
      <c r="FZ309" s="28"/>
      <c r="GA309" s="28"/>
      <c r="GB309" s="28"/>
      <c r="GC309" s="28"/>
      <c r="GD309" s="28"/>
      <c r="GE309" s="28"/>
    </row>
    <row r="310" spans="1:187" x14ac:dyDescent="0.8">
      <c r="A310" s="32"/>
      <c r="B310" s="28"/>
      <c r="C310" s="28"/>
      <c r="D310" s="28"/>
      <c r="E310" s="31"/>
      <c r="F310" s="30"/>
      <c r="G310" s="30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  <c r="FS310" s="28"/>
      <c r="FT310" s="28"/>
      <c r="FU310" s="28"/>
      <c r="FV310" s="28"/>
      <c r="FW310" s="28"/>
      <c r="FX310" s="28"/>
      <c r="FY310" s="28"/>
      <c r="FZ310" s="28"/>
      <c r="GA310" s="28"/>
      <c r="GB310" s="28"/>
      <c r="GC310" s="28"/>
      <c r="GD310" s="28"/>
      <c r="GE310" s="28"/>
    </row>
    <row r="311" spans="1:187" x14ac:dyDescent="0.8">
      <c r="A311" s="32"/>
      <c r="B311" s="28"/>
      <c r="C311" s="28"/>
      <c r="D311" s="28"/>
      <c r="E311" s="31"/>
      <c r="F311" s="30"/>
      <c r="G311" s="30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  <c r="FS311" s="28"/>
      <c r="FT311" s="28"/>
      <c r="FU311" s="28"/>
      <c r="FV311" s="28"/>
      <c r="FW311" s="28"/>
      <c r="FX311" s="28"/>
      <c r="FY311" s="28"/>
      <c r="FZ311" s="28"/>
      <c r="GA311" s="28"/>
      <c r="GB311" s="28"/>
      <c r="GC311" s="28"/>
      <c r="GD311" s="28"/>
      <c r="GE311" s="28"/>
    </row>
    <row r="312" spans="1:187" x14ac:dyDescent="0.8">
      <c r="A312" s="32"/>
      <c r="B312" s="28"/>
      <c r="C312" s="28"/>
      <c r="D312" s="28"/>
      <c r="E312" s="31"/>
      <c r="F312" s="30"/>
      <c r="G312" s="30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  <c r="FS312" s="28"/>
      <c r="FT312" s="28"/>
      <c r="FU312" s="28"/>
      <c r="FV312" s="28"/>
      <c r="FW312" s="28"/>
      <c r="FX312" s="28"/>
      <c r="FY312" s="28"/>
      <c r="FZ312" s="28"/>
      <c r="GA312" s="28"/>
      <c r="GB312" s="28"/>
      <c r="GC312" s="28"/>
      <c r="GD312" s="28"/>
      <c r="GE312" s="28"/>
    </row>
    <row r="313" spans="1:187" x14ac:dyDescent="0.8">
      <c r="A313" s="32"/>
      <c r="B313" s="28"/>
      <c r="C313" s="28"/>
      <c r="D313" s="28"/>
      <c r="E313" s="31"/>
      <c r="F313" s="30"/>
      <c r="G313" s="30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  <c r="FS313" s="28"/>
      <c r="FT313" s="28"/>
      <c r="FU313" s="28"/>
      <c r="FV313" s="28"/>
      <c r="FW313" s="28"/>
      <c r="FX313" s="28"/>
      <c r="FY313" s="28"/>
      <c r="FZ313" s="28"/>
      <c r="GA313" s="28"/>
      <c r="GB313" s="28"/>
      <c r="GC313" s="28"/>
      <c r="GD313" s="28"/>
      <c r="GE313" s="28"/>
    </row>
    <row r="314" spans="1:187" x14ac:dyDescent="0.8">
      <c r="A314" s="32"/>
      <c r="B314" s="28"/>
      <c r="C314" s="28"/>
      <c r="D314" s="28"/>
      <c r="E314" s="31"/>
      <c r="F314" s="30"/>
      <c r="G314" s="30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  <c r="FS314" s="28"/>
      <c r="FT314" s="28"/>
      <c r="FU314" s="28"/>
      <c r="FV314" s="28"/>
      <c r="FW314" s="28"/>
      <c r="FX314" s="28"/>
      <c r="FY314" s="28"/>
      <c r="FZ314" s="28"/>
      <c r="GA314" s="28"/>
      <c r="GB314" s="28"/>
      <c r="GC314" s="28"/>
      <c r="GD314" s="28"/>
      <c r="GE314" s="28"/>
    </row>
    <row r="315" spans="1:187" x14ac:dyDescent="0.8">
      <c r="A315" s="32"/>
      <c r="B315" s="28"/>
      <c r="C315" s="28"/>
      <c r="D315" s="28"/>
      <c r="E315" s="31"/>
      <c r="F315" s="30"/>
      <c r="G315" s="30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  <c r="FS315" s="28"/>
      <c r="FT315" s="28"/>
      <c r="FU315" s="28"/>
      <c r="FV315" s="28"/>
      <c r="FW315" s="28"/>
      <c r="FX315" s="28"/>
      <c r="FY315" s="28"/>
      <c r="FZ315" s="28"/>
      <c r="GA315" s="28"/>
      <c r="GB315" s="28"/>
      <c r="GC315" s="28"/>
      <c r="GD315" s="28"/>
      <c r="GE315" s="28"/>
    </row>
    <row r="316" spans="1:187" x14ac:dyDescent="0.8">
      <c r="A316" s="32"/>
      <c r="B316" s="28"/>
      <c r="C316" s="28"/>
      <c r="D316" s="28"/>
      <c r="E316" s="31"/>
      <c r="F316" s="30"/>
      <c r="G316" s="30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  <c r="FS316" s="28"/>
      <c r="FT316" s="28"/>
      <c r="FU316" s="28"/>
      <c r="FV316" s="28"/>
      <c r="FW316" s="28"/>
      <c r="FX316" s="28"/>
      <c r="FY316" s="28"/>
      <c r="FZ316" s="28"/>
      <c r="GA316" s="28"/>
      <c r="GB316" s="28"/>
      <c r="GC316" s="28"/>
      <c r="GD316" s="28"/>
      <c r="GE316" s="28"/>
    </row>
    <row r="317" spans="1:187" x14ac:dyDescent="0.8">
      <c r="A317" s="32"/>
      <c r="B317" s="28"/>
      <c r="C317" s="28"/>
      <c r="D317" s="28"/>
      <c r="E317" s="31"/>
      <c r="F317" s="30"/>
      <c r="G317" s="30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  <c r="FS317" s="28"/>
      <c r="FT317" s="28"/>
      <c r="FU317" s="28"/>
      <c r="FV317" s="28"/>
      <c r="FW317" s="28"/>
      <c r="FX317" s="28"/>
      <c r="FY317" s="28"/>
      <c r="FZ317" s="28"/>
      <c r="GA317" s="28"/>
      <c r="GB317" s="28"/>
      <c r="GC317" s="28"/>
      <c r="GD317" s="28"/>
      <c r="GE317" s="28"/>
    </row>
    <row r="318" spans="1:187" x14ac:dyDescent="0.8">
      <c r="A318" s="32"/>
      <c r="B318" s="28"/>
      <c r="C318" s="28"/>
      <c r="D318" s="28"/>
      <c r="E318" s="31"/>
      <c r="F318" s="30"/>
      <c r="G318" s="30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  <c r="FS318" s="28"/>
      <c r="FT318" s="28"/>
      <c r="FU318" s="28"/>
      <c r="FV318" s="28"/>
      <c r="FW318" s="28"/>
      <c r="FX318" s="28"/>
      <c r="FY318" s="28"/>
      <c r="FZ318" s="28"/>
      <c r="GA318" s="28"/>
      <c r="GB318" s="28"/>
      <c r="GC318" s="28"/>
      <c r="GD318" s="28"/>
      <c r="GE318" s="28"/>
    </row>
    <row r="319" spans="1:187" x14ac:dyDescent="0.8">
      <c r="A319" s="32"/>
      <c r="B319" s="28"/>
      <c r="C319" s="28"/>
      <c r="D319" s="28"/>
      <c r="E319" s="31"/>
      <c r="F319" s="30"/>
      <c r="G319" s="30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  <c r="FS319" s="28"/>
      <c r="FT319" s="28"/>
      <c r="FU319" s="28"/>
      <c r="FV319" s="28"/>
      <c r="FW319" s="28"/>
      <c r="FX319" s="28"/>
      <c r="FY319" s="28"/>
      <c r="FZ319" s="28"/>
      <c r="GA319" s="28"/>
      <c r="GB319" s="28"/>
      <c r="GC319" s="28"/>
      <c r="GD319" s="28"/>
      <c r="GE319" s="28"/>
    </row>
    <row r="320" spans="1:187" x14ac:dyDescent="0.8">
      <c r="A320" s="32"/>
      <c r="B320" s="28"/>
      <c r="C320" s="28"/>
      <c r="D320" s="28"/>
      <c r="E320" s="31"/>
      <c r="F320" s="30"/>
      <c r="G320" s="30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  <c r="FS320" s="28"/>
      <c r="FT320" s="28"/>
      <c r="FU320" s="28"/>
      <c r="FV320" s="28"/>
      <c r="FW320" s="28"/>
      <c r="FX320" s="28"/>
      <c r="FY320" s="28"/>
      <c r="FZ320" s="28"/>
      <c r="GA320" s="28"/>
      <c r="GB320" s="28"/>
      <c r="GC320" s="28"/>
      <c r="GD320" s="28"/>
      <c r="GE320" s="28"/>
    </row>
    <row r="321" spans="1:187" x14ac:dyDescent="0.8">
      <c r="A321" s="32"/>
      <c r="B321" s="28"/>
      <c r="C321" s="28"/>
      <c r="D321" s="28"/>
      <c r="E321" s="31"/>
      <c r="F321" s="30"/>
      <c r="G321" s="30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  <c r="FS321" s="28"/>
      <c r="FT321" s="28"/>
      <c r="FU321" s="28"/>
      <c r="FV321" s="28"/>
      <c r="FW321" s="28"/>
      <c r="FX321" s="28"/>
      <c r="FY321" s="28"/>
      <c r="FZ321" s="28"/>
      <c r="GA321" s="28"/>
      <c r="GB321" s="28"/>
      <c r="GC321" s="28"/>
      <c r="GD321" s="28"/>
      <c r="GE321" s="28"/>
    </row>
    <row r="322" spans="1:187" x14ac:dyDescent="0.8">
      <c r="A322" s="32"/>
      <c r="B322" s="28"/>
      <c r="C322" s="28"/>
      <c r="D322" s="28"/>
      <c r="E322" s="31"/>
      <c r="F322" s="30"/>
      <c r="G322" s="30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  <c r="FS322" s="28"/>
      <c r="FT322" s="28"/>
      <c r="FU322" s="28"/>
      <c r="FV322" s="28"/>
      <c r="FW322" s="28"/>
      <c r="FX322" s="28"/>
      <c r="FY322" s="28"/>
      <c r="FZ322" s="28"/>
      <c r="GA322" s="28"/>
      <c r="GB322" s="28"/>
      <c r="GC322" s="28"/>
      <c r="GD322" s="28"/>
      <c r="GE322" s="28"/>
    </row>
    <row r="323" spans="1:187" x14ac:dyDescent="0.8">
      <c r="A323" s="32"/>
      <c r="B323" s="28"/>
      <c r="C323" s="28"/>
      <c r="D323" s="28"/>
      <c r="E323" s="31"/>
      <c r="F323" s="30"/>
      <c r="G323" s="30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  <c r="FS323" s="28"/>
      <c r="FT323" s="28"/>
      <c r="FU323" s="28"/>
      <c r="FV323" s="28"/>
      <c r="FW323" s="28"/>
      <c r="FX323" s="28"/>
      <c r="FY323" s="28"/>
      <c r="FZ323" s="28"/>
      <c r="GA323" s="28"/>
      <c r="GB323" s="28"/>
      <c r="GC323" s="28"/>
      <c r="GD323" s="28"/>
      <c r="GE323" s="28"/>
    </row>
    <row r="324" spans="1:187" x14ac:dyDescent="0.8">
      <c r="A324" s="32"/>
      <c r="B324" s="28"/>
      <c r="C324" s="28"/>
      <c r="D324" s="28"/>
      <c r="E324" s="31"/>
      <c r="F324" s="30"/>
      <c r="G324" s="30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  <c r="FS324" s="28"/>
      <c r="FT324" s="28"/>
      <c r="FU324" s="28"/>
      <c r="FV324" s="28"/>
      <c r="FW324" s="28"/>
      <c r="FX324" s="28"/>
      <c r="FY324" s="28"/>
      <c r="FZ324" s="28"/>
      <c r="GA324" s="28"/>
      <c r="GB324" s="28"/>
      <c r="GC324" s="28"/>
      <c r="GD324" s="28"/>
      <c r="GE324" s="28"/>
    </row>
    <row r="325" spans="1:187" x14ac:dyDescent="0.8">
      <c r="A325" s="32"/>
      <c r="B325" s="28"/>
      <c r="C325" s="28"/>
      <c r="D325" s="28"/>
      <c r="E325" s="31"/>
      <c r="F325" s="30"/>
      <c r="G325" s="30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  <c r="FS325" s="28"/>
      <c r="FT325" s="28"/>
      <c r="FU325" s="28"/>
      <c r="FV325" s="28"/>
      <c r="FW325" s="28"/>
      <c r="FX325" s="28"/>
      <c r="FY325" s="28"/>
      <c r="FZ325" s="28"/>
      <c r="GA325" s="28"/>
      <c r="GB325" s="28"/>
      <c r="GC325" s="28"/>
      <c r="GD325" s="28"/>
      <c r="GE325" s="28"/>
    </row>
    <row r="326" spans="1:187" x14ac:dyDescent="0.8">
      <c r="A326" s="32"/>
      <c r="B326" s="28"/>
      <c r="C326" s="28"/>
      <c r="D326" s="28"/>
      <c r="E326" s="31"/>
      <c r="F326" s="30"/>
      <c r="G326" s="30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  <c r="FS326" s="28"/>
      <c r="FT326" s="28"/>
      <c r="FU326" s="28"/>
      <c r="FV326" s="28"/>
      <c r="FW326" s="28"/>
      <c r="FX326" s="28"/>
      <c r="FY326" s="28"/>
      <c r="FZ326" s="28"/>
      <c r="GA326" s="28"/>
      <c r="GB326" s="28"/>
      <c r="GC326" s="28"/>
      <c r="GD326" s="28"/>
      <c r="GE326" s="28"/>
    </row>
    <row r="327" spans="1:187" x14ac:dyDescent="0.8">
      <c r="A327" s="32"/>
      <c r="B327" s="28"/>
      <c r="C327" s="28"/>
      <c r="D327" s="28"/>
      <c r="E327" s="31"/>
      <c r="F327" s="30"/>
      <c r="G327" s="30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  <c r="FS327" s="28"/>
      <c r="FT327" s="28"/>
      <c r="FU327" s="28"/>
      <c r="FV327" s="28"/>
      <c r="FW327" s="28"/>
      <c r="FX327" s="28"/>
      <c r="FY327" s="28"/>
      <c r="FZ327" s="28"/>
      <c r="GA327" s="28"/>
      <c r="GB327" s="28"/>
      <c r="GC327" s="28"/>
      <c r="GD327" s="28"/>
      <c r="GE327" s="28"/>
    </row>
    <row r="328" spans="1:187" x14ac:dyDescent="0.8">
      <c r="A328" s="32"/>
      <c r="B328" s="28"/>
      <c r="C328" s="28"/>
      <c r="D328" s="28"/>
      <c r="E328" s="31"/>
      <c r="F328" s="30"/>
      <c r="G328" s="30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  <c r="FS328" s="28"/>
      <c r="FT328" s="28"/>
      <c r="FU328" s="28"/>
      <c r="FV328" s="28"/>
      <c r="FW328" s="28"/>
      <c r="FX328" s="28"/>
      <c r="FY328" s="28"/>
      <c r="FZ328" s="28"/>
      <c r="GA328" s="28"/>
      <c r="GB328" s="28"/>
      <c r="GC328" s="28"/>
      <c r="GD328" s="28"/>
      <c r="GE328" s="28"/>
    </row>
    <row r="329" spans="1:187" x14ac:dyDescent="0.8">
      <c r="A329" s="32"/>
      <c r="B329" s="28"/>
      <c r="C329" s="28"/>
      <c r="D329" s="28"/>
      <c r="E329" s="31"/>
      <c r="F329" s="30"/>
      <c r="G329" s="30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  <c r="FS329" s="28"/>
      <c r="FT329" s="28"/>
      <c r="FU329" s="28"/>
      <c r="FV329" s="28"/>
      <c r="FW329" s="28"/>
      <c r="FX329" s="28"/>
      <c r="FY329" s="28"/>
      <c r="FZ329" s="28"/>
      <c r="GA329" s="28"/>
      <c r="GB329" s="28"/>
      <c r="GC329" s="28"/>
      <c r="GD329" s="28"/>
      <c r="GE329" s="28"/>
    </row>
    <row r="330" spans="1:187" x14ac:dyDescent="0.8">
      <c r="A330" s="32"/>
      <c r="B330" s="28"/>
      <c r="C330" s="28"/>
      <c r="D330" s="28"/>
      <c r="E330" s="31"/>
      <c r="F330" s="30"/>
      <c r="G330" s="30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  <c r="FS330" s="28"/>
      <c r="FT330" s="28"/>
      <c r="FU330" s="28"/>
      <c r="FV330" s="28"/>
      <c r="FW330" s="28"/>
      <c r="FX330" s="28"/>
      <c r="FY330" s="28"/>
      <c r="FZ330" s="28"/>
      <c r="GA330" s="28"/>
      <c r="GB330" s="28"/>
      <c r="GC330" s="28"/>
      <c r="GD330" s="28"/>
      <c r="GE330" s="28"/>
    </row>
    <row r="331" spans="1:187" x14ac:dyDescent="0.8">
      <c r="A331" s="32"/>
      <c r="B331" s="28"/>
      <c r="C331" s="28"/>
      <c r="D331" s="28"/>
      <c r="E331" s="31"/>
      <c r="F331" s="30"/>
      <c r="G331" s="30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  <c r="FS331" s="28"/>
      <c r="FT331" s="28"/>
      <c r="FU331" s="28"/>
      <c r="FV331" s="28"/>
      <c r="FW331" s="28"/>
      <c r="FX331" s="28"/>
      <c r="FY331" s="28"/>
      <c r="FZ331" s="28"/>
      <c r="GA331" s="28"/>
      <c r="GB331" s="28"/>
      <c r="GC331" s="28"/>
      <c r="GD331" s="28"/>
      <c r="GE331" s="28"/>
    </row>
    <row r="332" spans="1:187" x14ac:dyDescent="0.8">
      <c r="A332" s="32"/>
      <c r="B332" s="28"/>
      <c r="C332" s="28"/>
      <c r="D332" s="28"/>
      <c r="E332" s="31"/>
      <c r="F332" s="30"/>
      <c r="G332" s="30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  <c r="FS332" s="28"/>
      <c r="FT332" s="28"/>
      <c r="FU332" s="28"/>
      <c r="FV332" s="28"/>
      <c r="FW332" s="28"/>
      <c r="FX332" s="28"/>
      <c r="FY332" s="28"/>
      <c r="FZ332" s="28"/>
      <c r="GA332" s="28"/>
      <c r="GB332" s="28"/>
      <c r="GC332" s="28"/>
      <c r="GD332" s="28"/>
      <c r="GE332" s="28"/>
    </row>
    <row r="333" spans="1:187" x14ac:dyDescent="0.8">
      <c r="A333" s="32"/>
      <c r="B333" s="28"/>
      <c r="C333" s="28"/>
      <c r="D333" s="28"/>
      <c r="E333" s="31"/>
      <c r="F333" s="30"/>
      <c r="G333" s="30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  <c r="FS333" s="28"/>
      <c r="FT333" s="28"/>
      <c r="FU333" s="28"/>
      <c r="FV333" s="28"/>
      <c r="FW333" s="28"/>
      <c r="FX333" s="28"/>
      <c r="FY333" s="28"/>
      <c r="FZ333" s="28"/>
      <c r="GA333" s="28"/>
      <c r="GB333" s="28"/>
      <c r="GC333" s="28"/>
      <c r="GD333" s="28"/>
      <c r="GE333" s="28"/>
    </row>
    <row r="334" spans="1:187" x14ac:dyDescent="0.8">
      <c r="A334" s="32"/>
      <c r="B334" s="28"/>
      <c r="C334" s="28"/>
      <c r="D334" s="28"/>
      <c r="E334" s="31"/>
      <c r="F334" s="30"/>
      <c r="G334" s="30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  <c r="FS334" s="28"/>
      <c r="FT334" s="28"/>
      <c r="FU334" s="28"/>
      <c r="FV334" s="28"/>
      <c r="FW334" s="28"/>
      <c r="FX334" s="28"/>
      <c r="FY334" s="28"/>
      <c r="FZ334" s="28"/>
      <c r="GA334" s="28"/>
      <c r="GB334" s="28"/>
      <c r="GC334" s="28"/>
      <c r="GD334" s="28"/>
      <c r="GE334" s="28"/>
    </row>
    <row r="335" spans="1:187" x14ac:dyDescent="0.8">
      <c r="A335" s="32"/>
      <c r="B335" s="28"/>
      <c r="C335" s="28"/>
      <c r="D335" s="28"/>
      <c r="E335" s="31"/>
      <c r="F335" s="30"/>
      <c r="G335" s="30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  <c r="FS335" s="28"/>
      <c r="FT335" s="28"/>
      <c r="FU335" s="28"/>
      <c r="FV335" s="28"/>
      <c r="FW335" s="28"/>
      <c r="FX335" s="28"/>
      <c r="FY335" s="28"/>
      <c r="FZ335" s="28"/>
      <c r="GA335" s="28"/>
      <c r="GB335" s="28"/>
      <c r="GC335" s="28"/>
      <c r="GD335" s="28"/>
      <c r="GE335" s="28"/>
    </row>
    <row r="336" spans="1:187" x14ac:dyDescent="0.8">
      <c r="A336" s="32"/>
      <c r="B336" s="28"/>
      <c r="C336" s="28"/>
      <c r="D336" s="28"/>
      <c r="E336" s="31"/>
      <c r="F336" s="30"/>
      <c r="G336" s="30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  <c r="FS336" s="28"/>
      <c r="FT336" s="28"/>
      <c r="FU336" s="28"/>
      <c r="FV336" s="28"/>
      <c r="FW336" s="28"/>
      <c r="FX336" s="28"/>
      <c r="FY336" s="28"/>
      <c r="FZ336" s="28"/>
      <c r="GA336" s="28"/>
      <c r="GB336" s="28"/>
      <c r="GC336" s="28"/>
      <c r="GD336" s="28"/>
      <c r="GE336" s="28"/>
    </row>
    <row r="337" spans="1:187" x14ac:dyDescent="0.8">
      <c r="A337" s="32"/>
      <c r="B337" s="28"/>
      <c r="C337" s="28"/>
      <c r="D337" s="28"/>
      <c r="E337" s="31"/>
      <c r="F337" s="30"/>
      <c r="G337" s="30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  <c r="FS337" s="28"/>
      <c r="FT337" s="28"/>
      <c r="FU337" s="28"/>
      <c r="FV337" s="28"/>
      <c r="FW337" s="28"/>
      <c r="FX337" s="28"/>
      <c r="FY337" s="28"/>
      <c r="FZ337" s="28"/>
      <c r="GA337" s="28"/>
      <c r="GB337" s="28"/>
      <c r="GC337" s="28"/>
      <c r="GD337" s="28"/>
      <c r="GE337" s="28"/>
    </row>
    <row r="338" spans="1:187" x14ac:dyDescent="0.8">
      <c r="A338" s="32"/>
      <c r="B338" s="28"/>
      <c r="C338" s="28"/>
      <c r="D338" s="28"/>
      <c r="E338" s="31"/>
      <c r="F338" s="30"/>
      <c r="G338" s="30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  <c r="FS338" s="28"/>
      <c r="FT338" s="28"/>
      <c r="FU338" s="28"/>
      <c r="FV338" s="28"/>
      <c r="FW338" s="28"/>
      <c r="FX338" s="28"/>
      <c r="FY338" s="28"/>
      <c r="FZ338" s="28"/>
      <c r="GA338" s="28"/>
      <c r="GB338" s="28"/>
      <c r="GC338" s="28"/>
      <c r="GD338" s="28"/>
      <c r="GE338" s="28"/>
    </row>
    <row r="339" spans="1:187" x14ac:dyDescent="0.8">
      <c r="A339" s="32"/>
      <c r="B339" s="28"/>
      <c r="C339" s="28"/>
      <c r="D339" s="28"/>
      <c r="E339" s="31"/>
      <c r="F339" s="30"/>
      <c r="G339" s="30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  <c r="FS339" s="28"/>
      <c r="FT339" s="28"/>
      <c r="FU339" s="28"/>
      <c r="FV339" s="28"/>
      <c r="FW339" s="28"/>
      <c r="FX339" s="28"/>
      <c r="FY339" s="28"/>
      <c r="FZ339" s="28"/>
      <c r="GA339" s="28"/>
      <c r="GB339" s="28"/>
      <c r="GC339" s="28"/>
      <c r="GD339" s="28"/>
      <c r="GE339" s="28"/>
    </row>
    <row r="340" spans="1:187" x14ac:dyDescent="0.8">
      <c r="A340" s="32"/>
      <c r="B340" s="28"/>
      <c r="C340" s="28"/>
      <c r="D340" s="28"/>
      <c r="E340" s="31"/>
      <c r="F340" s="30"/>
      <c r="G340" s="30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  <c r="FS340" s="28"/>
      <c r="FT340" s="28"/>
      <c r="FU340" s="28"/>
      <c r="FV340" s="28"/>
      <c r="FW340" s="28"/>
      <c r="FX340" s="28"/>
      <c r="FY340" s="28"/>
      <c r="FZ340" s="28"/>
      <c r="GA340" s="28"/>
      <c r="GB340" s="28"/>
      <c r="GC340" s="28"/>
      <c r="GD340" s="28"/>
      <c r="GE340" s="28"/>
    </row>
    <row r="341" spans="1:187" x14ac:dyDescent="0.8">
      <c r="A341" s="32"/>
      <c r="B341" s="28"/>
      <c r="C341" s="28"/>
      <c r="D341" s="28"/>
      <c r="E341" s="31"/>
      <c r="F341" s="30"/>
      <c r="G341" s="30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  <c r="FS341" s="28"/>
      <c r="FT341" s="28"/>
      <c r="FU341" s="28"/>
      <c r="FV341" s="28"/>
      <c r="FW341" s="28"/>
      <c r="FX341" s="28"/>
      <c r="FY341" s="28"/>
      <c r="FZ341" s="28"/>
      <c r="GA341" s="28"/>
      <c r="GB341" s="28"/>
      <c r="GC341" s="28"/>
      <c r="GD341" s="28"/>
      <c r="GE341" s="28"/>
    </row>
    <row r="342" spans="1:187" x14ac:dyDescent="0.8">
      <c r="A342" s="32"/>
      <c r="B342" s="28"/>
      <c r="C342" s="28"/>
      <c r="D342" s="28"/>
      <c r="E342" s="31"/>
      <c r="F342" s="30"/>
      <c r="G342" s="30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  <c r="FS342" s="28"/>
      <c r="FT342" s="28"/>
      <c r="FU342" s="28"/>
      <c r="FV342" s="28"/>
      <c r="FW342" s="28"/>
      <c r="FX342" s="28"/>
      <c r="FY342" s="28"/>
      <c r="FZ342" s="28"/>
      <c r="GA342" s="28"/>
      <c r="GB342" s="28"/>
      <c r="GC342" s="28"/>
      <c r="GD342" s="28"/>
      <c r="GE342" s="28"/>
    </row>
    <row r="343" spans="1:187" x14ac:dyDescent="0.8">
      <c r="A343" s="32"/>
      <c r="B343" s="28"/>
      <c r="C343" s="28"/>
      <c r="D343" s="28"/>
      <c r="E343" s="31"/>
      <c r="F343" s="30"/>
      <c r="G343" s="30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  <c r="FS343" s="28"/>
      <c r="FT343" s="28"/>
      <c r="FU343" s="28"/>
      <c r="FV343" s="28"/>
      <c r="FW343" s="28"/>
      <c r="FX343" s="28"/>
      <c r="FY343" s="28"/>
      <c r="FZ343" s="28"/>
      <c r="GA343" s="28"/>
      <c r="GB343" s="28"/>
      <c r="GC343" s="28"/>
      <c r="GD343" s="28"/>
      <c r="GE343" s="28"/>
    </row>
    <row r="344" spans="1:187" x14ac:dyDescent="0.8">
      <c r="A344" s="32"/>
      <c r="B344" s="28"/>
      <c r="C344" s="28"/>
      <c r="D344" s="28"/>
      <c r="E344" s="31"/>
      <c r="F344" s="30"/>
      <c r="G344" s="30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  <c r="FS344" s="28"/>
      <c r="FT344" s="28"/>
      <c r="FU344" s="28"/>
      <c r="FV344" s="28"/>
      <c r="FW344" s="28"/>
      <c r="FX344" s="28"/>
      <c r="FY344" s="28"/>
      <c r="FZ344" s="28"/>
      <c r="GA344" s="28"/>
      <c r="GB344" s="28"/>
      <c r="GC344" s="28"/>
      <c r="GD344" s="28"/>
      <c r="GE344" s="28"/>
    </row>
    <row r="345" spans="1:187" x14ac:dyDescent="0.8">
      <c r="A345" s="32"/>
      <c r="B345" s="28"/>
      <c r="C345" s="28"/>
      <c r="D345" s="28"/>
      <c r="E345" s="31"/>
      <c r="F345" s="30"/>
      <c r="G345" s="30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  <c r="FS345" s="28"/>
      <c r="FT345" s="28"/>
      <c r="FU345" s="28"/>
      <c r="FV345" s="28"/>
      <c r="FW345" s="28"/>
      <c r="FX345" s="28"/>
      <c r="FY345" s="28"/>
      <c r="FZ345" s="28"/>
      <c r="GA345" s="28"/>
      <c r="GB345" s="28"/>
      <c r="GC345" s="28"/>
      <c r="GD345" s="28"/>
      <c r="GE345" s="28"/>
    </row>
    <row r="346" spans="1:187" x14ac:dyDescent="0.8">
      <c r="A346" s="32"/>
      <c r="B346" s="28"/>
      <c r="C346" s="28"/>
      <c r="D346" s="28"/>
      <c r="E346" s="31"/>
      <c r="F346" s="30"/>
      <c r="G346" s="30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  <c r="FS346" s="28"/>
      <c r="FT346" s="28"/>
      <c r="FU346" s="28"/>
      <c r="FV346" s="28"/>
      <c r="FW346" s="28"/>
      <c r="FX346" s="28"/>
      <c r="FY346" s="28"/>
      <c r="FZ346" s="28"/>
      <c r="GA346" s="28"/>
      <c r="GB346" s="28"/>
      <c r="GC346" s="28"/>
      <c r="GD346" s="28"/>
      <c r="GE346" s="28"/>
    </row>
    <row r="347" spans="1:187" x14ac:dyDescent="0.8">
      <c r="A347" s="32"/>
      <c r="B347" s="28"/>
      <c r="C347" s="28"/>
      <c r="D347" s="28"/>
      <c r="E347" s="31"/>
      <c r="F347" s="30"/>
      <c r="G347" s="30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  <c r="FS347" s="28"/>
      <c r="FT347" s="28"/>
      <c r="FU347" s="28"/>
      <c r="FV347" s="28"/>
      <c r="FW347" s="28"/>
      <c r="FX347" s="28"/>
      <c r="FY347" s="28"/>
      <c r="FZ347" s="28"/>
      <c r="GA347" s="28"/>
      <c r="GB347" s="28"/>
      <c r="GC347" s="28"/>
      <c r="GD347" s="28"/>
      <c r="GE347" s="28"/>
    </row>
    <row r="348" spans="1:187" x14ac:dyDescent="0.8">
      <c r="A348" s="32"/>
      <c r="B348" s="28"/>
      <c r="C348" s="28"/>
      <c r="D348" s="28"/>
      <c r="E348" s="31"/>
      <c r="F348" s="30"/>
      <c r="G348" s="30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  <c r="FS348" s="28"/>
      <c r="FT348" s="28"/>
      <c r="FU348" s="28"/>
      <c r="FV348" s="28"/>
      <c r="FW348" s="28"/>
      <c r="FX348" s="28"/>
      <c r="FY348" s="28"/>
      <c r="FZ348" s="28"/>
      <c r="GA348" s="28"/>
      <c r="GB348" s="28"/>
      <c r="GC348" s="28"/>
      <c r="GD348" s="28"/>
      <c r="GE348" s="28"/>
    </row>
    <row r="349" spans="1:187" x14ac:dyDescent="0.8">
      <c r="A349" s="32"/>
      <c r="B349" s="28"/>
      <c r="C349" s="28"/>
      <c r="D349" s="28"/>
      <c r="E349" s="31"/>
      <c r="F349" s="30"/>
      <c r="G349" s="30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  <c r="FS349" s="28"/>
      <c r="FT349" s="28"/>
      <c r="FU349" s="28"/>
      <c r="FV349" s="28"/>
      <c r="FW349" s="28"/>
      <c r="FX349" s="28"/>
      <c r="FY349" s="28"/>
      <c r="FZ349" s="28"/>
      <c r="GA349" s="28"/>
      <c r="GB349" s="28"/>
      <c r="GC349" s="28"/>
      <c r="GD349" s="28"/>
      <c r="GE349" s="28"/>
    </row>
    <row r="350" spans="1:187" x14ac:dyDescent="0.8">
      <c r="A350" s="32"/>
      <c r="B350" s="28"/>
      <c r="C350" s="28"/>
      <c r="D350" s="28"/>
      <c r="E350" s="31"/>
      <c r="F350" s="30"/>
      <c r="G350" s="30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  <c r="FS350" s="28"/>
      <c r="FT350" s="28"/>
      <c r="FU350" s="28"/>
      <c r="FV350" s="28"/>
      <c r="FW350" s="28"/>
      <c r="FX350" s="28"/>
      <c r="FY350" s="28"/>
      <c r="FZ350" s="28"/>
      <c r="GA350" s="28"/>
      <c r="GB350" s="28"/>
      <c r="GC350" s="28"/>
      <c r="GD350" s="28"/>
      <c r="GE350" s="28"/>
    </row>
    <row r="351" spans="1:187" x14ac:dyDescent="0.8">
      <c r="A351" s="32"/>
      <c r="B351" s="28"/>
      <c r="C351" s="28"/>
      <c r="D351" s="28"/>
      <c r="E351" s="31"/>
      <c r="F351" s="30"/>
      <c r="G351" s="30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  <c r="FS351" s="28"/>
      <c r="FT351" s="28"/>
      <c r="FU351" s="28"/>
      <c r="FV351" s="28"/>
      <c r="FW351" s="28"/>
      <c r="FX351" s="28"/>
      <c r="FY351" s="28"/>
      <c r="FZ351" s="28"/>
      <c r="GA351" s="28"/>
      <c r="GB351" s="28"/>
      <c r="GC351" s="28"/>
      <c r="GD351" s="28"/>
      <c r="GE351" s="28"/>
    </row>
    <row r="352" spans="1:187" x14ac:dyDescent="0.8">
      <c r="A352" s="32"/>
      <c r="B352" s="28"/>
      <c r="C352" s="28"/>
      <c r="D352" s="28"/>
      <c r="E352" s="31"/>
      <c r="F352" s="30"/>
      <c r="G352" s="30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  <c r="FS352" s="28"/>
      <c r="FT352" s="28"/>
      <c r="FU352" s="28"/>
      <c r="FV352" s="28"/>
      <c r="FW352" s="28"/>
      <c r="FX352" s="28"/>
      <c r="FY352" s="28"/>
      <c r="FZ352" s="28"/>
      <c r="GA352" s="28"/>
      <c r="GB352" s="28"/>
      <c r="GC352" s="28"/>
      <c r="GD352" s="28"/>
      <c r="GE352" s="28"/>
    </row>
    <row r="353" spans="1:187" x14ac:dyDescent="0.8">
      <c r="A353" s="32"/>
      <c r="B353" s="28"/>
      <c r="C353" s="28"/>
      <c r="D353" s="28"/>
      <c r="E353" s="31"/>
      <c r="F353" s="30"/>
      <c r="G353" s="30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  <c r="FS353" s="28"/>
      <c r="FT353" s="28"/>
      <c r="FU353" s="28"/>
      <c r="FV353" s="28"/>
      <c r="FW353" s="28"/>
      <c r="FX353" s="28"/>
      <c r="FY353" s="28"/>
      <c r="FZ353" s="28"/>
      <c r="GA353" s="28"/>
      <c r="GB353" s="28"/>
      <c r="GC353" s="28"/>
      <c r="GD353" s="28"/>
      <c r="GE353" s="28"/>
    </row>
    <row r="354" spans="1:187" x14ac:dyDescent="0.8">
      <c r="A354" s="32"/>
      <c r="B354" s="28"/>
      <c r="C354" s="28"/>
      <c r="D354" s="28"/>
      <c r="E354" s="31"/>
      <c r="F354" s="30"/>
      <c r="G354" s="30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  <c r="FS354" s="28"/>
      <c r="FT354" s="28"/>
      <c r="FU354" s="28"/>
      <c r="FV354" s="28"/>
      <c r="FW354" s="28"/>
      <c r="FX354" s="28"/>
      <c r="FY354" s="28"/>
      <c r="FZ354" s="28"/>
      <c r="GA354" s="28"/>
      <c r="GB354" s="28"/>
      <c r="GC354" s="28"/>
      <c r="GD354" s="28"/>
      <c r="GE354" s="28"/>
    </row>
    <row r="355" spans="1:187" x14ac:dyDescent="0.8">
      <c r="A355" s="32"/>
      <c r="B355" s="28"/>
      <c r="C355" s="28"/>
      <c r="D355" s="28"/>
      <c r="E355" s="31"/>
      <c r="F355" s="30"/>
      <c r="G355" s="30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  <c r="FS355" s="28"/>
      <c r="FT355" s="28"/>
      <c r="FU355" s="28"/>
      <c r="FV355" s="28"/>
      <c r="FW355" s="28"/>
      <c r="FX355" s="28"/>
      <c r="FY355" s="28"/>
      <c r="FZ355" s="28"/>
      <c r="GA355" s="28"/>
      <c r="GB355" s="28"/>
      <c r="GC355" s="28"/>
      <c r="GD355" s="28"/>
      <c r="GE355" s="28"/>
    </row>
    <row r="356" spans="1:187" x14ac:dyDescent="0.8">
      <c r="A356" s="32"/>
      <c r="B356" s="28"/>
      <c r="C356" s="28"/>
      <c r="D356" s="28"/>
      <c r="E356" s="31"/>
      <c r="F356" s="30"/>
      <c r="G356" s="30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  <c r="FS356" s="28"/>
      <c r="FT356" s="28"/>
      <c r="FU356" s="28"/>
      <c r="FV356" s="28"/>
      <c r="FW356" s="28"/>
      <c r="FX356" s="28"/>
      <c r="FY356" s="28"/>
      <c r="FZ356" s="28"/>
      <c r="GA356" s="28"/>
      <c r="GB356" s="28"/>
      <c r="GC356" s="28"/>
      <c r="GD356" s="28"/>
      <c r="GE356" s="28"/>
    </row>
    <row r="357" spans="1:187" x14ac:dyDescent="0.8">
      <c r="A357" s="32"/>
      <c r="B357" s="28"/>
      <c r="C357" s="28"/>
      <c r="D357" s="28"/>
      <c r="E357" s="31"/>
      <c r="F357" s="30"/>
      <c r="G357" s="30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  <c r="FS357" s="28"/>
      <c r="FT357" s="28"/>
      <c r="FU357" s="28"/>
      <c r="FV357" s="28"/>
      <c r="FW357" s="28"/>
      <c r="FX357" s="28"/>
      <c r="FY357" s="28"/>
      <c r="FZ357" s="28"/>
      <c r="GA357" s="28"/>
      <c r="GB357" s="28"/>
      <c r="GC357" s="28"/>
      <c r="GD357" s="28"/>
      <c r="GE357" s="28"/>
    </row>
    <row r="358" spans="1:187" x14ac:dyDescent="0.8">
      <c r="A358" s="32"/>
      <c r="B358" s="28"/>
      <c r="C358" s="28"/>
      <c r="D358" s="28"/>
      <c r="E358" s="31"/>
      <c r="F358" s="30"/>
      <c r="G358" s="30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  <c r="FS358" s="28"/>
      <c r="FT358" s="28"/>
      <c r="FU358" s="28"/>
      <c r="FV358" s="28"/>
      <c r="FW358" s="28"/>
      <c r="FX358" s="28"/>
      <c r="FY358" s="28"/>
      <c r="FZ358" s="28"/>
      <c r="GA358" s="28"/>
      <c r="GB358" s="28"/>
      <c r="GC358" s="28"/>
      <c r="GD358" s="28"/>
      <c r="GE358" s="28"/>
    </row>
    <row r="359" spans="1:187" x14ac:dyDescent="0.8">
      <c r="A359" s="32"/>
      <c r="B359" s="28"/>
      <c r="C359" s="28"/>
      <c r="D359" s="28"/>
      <c r="E359" s="31"/>
      <c r="F359" s="30"/>
      <c r="G359" s="30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  <c r="FS359" s="28"/>
      <c r="FT359" s="28"/>
      <c r="FU359" s="28"/>
      <c r="FV359" s="28"/>
      <c r="FW359" s="28"/>
      <c r="FX359" s="28"/>
      <c r="FY359" s="28"/>
      <c r="FZ359" s="28"/>
      <c r="GA359" s="28"/>
      <c r="GB359" s="28"/>
      <c r="GC359" s="28"/>
      <c r="GD359" s="28"/>
      <c r="GE359" s="28"/>
    </row>
    <row r="360" spans="1:187" x14ac:dyDescent="0.8">
      <c r="A360" s="32"/>
      <c r="B360" s="28"/>
      <c r="C360" s="28"/>
      <c r="D360" s="28"/>
      <c r="E360" s="31"/>
      <c r="F360" s="30"/>
      <c r="G360" s="30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  <c r="FS360" s="28"/>
      <c r="FT360" s="28"/>
      <c r="FU360" s="28"/>
      <c r="FV360" s="28"/>
      <c r="FW360" s="28"/>
      <c r="FX360" s="28"/>
      <c r="FY360" s="28"/>
      <c r="FZ360" s="28"/>
      <c r="GA360" s="28"/>
      <c r="GB360" s="28"/>
      <c r="GC360" s="28"/>
      <c r="GD360" s="28"/>
      <c r="GE360" s="28"/>
    </row>
    <row r="361" spans="1:187" x14ac:dyDescent="0.8">
      <c r="A361" s="32"/>
      <c r="B361" s="28"/>
      <c r="C361" s="28"/>
      <c r="D361" s="28"/>
      <c r="E361" s="31"/>
      <c r="F361" s="30"/>
      <c r="G361" s="30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  <c r="FS361" s="28"/>
      <c r="FT361" s="28"/>
      <c r="FU361" s="28"/>
      <c r="FV361" s="28"/>
      <c r="FW361" s="28"/>
      <c r="FX361" s="28"/>
      <c r="FY361" s="28"/>
      <c r="FZ361" s="28"/>
      <c r="GA361" s="28"/>
      <c r="GB361" s="28"/>
      <c r="GC361" s="28"/>
      <c r="GD361" s="28"/>
      <c r="GE361" s="28"/>
    </row>
    <row r="362" spans="1:187" x14ac:dyDescent="0.8">
      <c r="A362" s="32"/>
      <c r="B362" s="28"/>
      <c r="C362" s="28"/>
      <c r="D362" s="28"/>
      <c r="E362" s="31"/>
      <c r="F362" s="30"/>
      <c r="G362" s="30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  <c r="FS362" s="28"/>
      <c r="FT362" s="28"/>
      <c r="FU362" s="28"/>
      <c r="FV362" s="28"/>
      <c r="FW362" s="28"/>
      <c r="FX362" s="28"/>
      <c r="FY362" s="28"/>
      <c r="FZ362" s="28"/>
      <c r="GA362" s="28"/>
      <c r="GB362" s="28"/>
      <c r="GC362" s="28"/>
      <c r="GD362" s="28"/>
      <c r="GE362" s="28"/>
    </row>
    <row r="363" spans="1:187" x14ac:dyDescent="0.8">
      <c r="A363" s="32"/>
      <c r="B363" s="28"/>
      <c r="C363" s="28"/>
      <c r="D363" s="28"/>
      <c r="E363" s="31"/>
      <c r="F363" s="30"/>
      <c r="G363" s="30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  <c r="FS363" s="28"/>
      <c r="FT363" s="28"/>
      <c r="FU363" s="28"/>
      <c r="FV363" s="28"/>
      <c r="FW363" s="28"/>
      <c r="FX363" s="28"/>
      <c r="FY363" s="28"/>
      <c r="FZ363" s="28"/>
      <c r="GA363" s="28"/>
      <c r="GB363" s="28"/>
      <c r="GC363" s="28"/>
      <c r="GD363" s="28"/>
      <c r="GE363" s="28"/>
    </row>
    <row r="364" spans="1:187" x14ac:dyDescent="0.8">
      <c r="A364" s="32"/>
      <c r="B364" s="28"/>
      <c r="C364" s="28"/>
      <c r="D364" s="28"/>
      <c r="E364" s="31"/>
      <c r="F364" s="30"/>
      <c r="G364" s="30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  <c r="FS364" s="28"/>
      <c r="FT364" s="28"/>
      <c r="FU364" s="28"/>
      <c r="FV364" s="28"/>
      <c r="FW364" s="28"/>
      <c r="FX364" s="28"/>
      <c r="FY364" s="28"/>
      <c r="FZ364" s="28"/>
      <c r="GA364" s="28"/>
      <c r="GB364" s="28"/>
      <c r="GC364" s="28"/>
      <c r="GD364" s="28"/>
      <c r="GE364" s="28"/>
    </row>
    <row r="365" spans="1:187" x14ac:dyDescent="0.8">
      <c r="A365" s="32"/>
      <c r="B365" s="28"/>
      <c r="C365" s="28"/>
      <c r="D365" s="28"/>
      <c r="E365" s="31"/>
      <c r="F365" s="30"/>
      <c r="G365" s="30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  <c r="FS365" s="28"/>
      <c r="FT365" s="28"/>
      <c r="FU365" s="28"/>
      <c r="FV365" s="28"/>
      <c r="FW365" s="28"/>
      <c r="FX365" s="28"/>
      <c r="FY365" s="28"/>
      <c r="FZ365" s="28"/>
      <c r="GA365" s="28"/>
      <c r="GB365" s="28"/>
      <c r="GC365" s="28"/>
      <c r="GD365" s="28"/>
      <c r="GE365" s="28"/>
    </row>
    <row r="366" spans="1:187" x14ac:dyDescent="0.8">
      <c r="A366" s="32"/>
      <c r="B366" s="28"/>
      <c r="C366" s="28"/>
      <c r="D366" s="28"/>
      <c r="E366" s="31"/>
      <c r="F366" s="30"/>
      <c r="G366" s="30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  <c r="FS366" s="28"/>
      <c r="FT366" s="28"/>
      <c r="FU366" s="28"/>
      <c r="FV366" s="28"/>
      <c r="FW366" s="28"/>
      <c r="FX366" s="28"/>
      <c r="FY366" s="28"/>
      <c r="FZ366" s="28"/>
      <c r="GA366" s="28"/>
      <c r="GB366" s="28"/>
      <c r="GC366" s="28"/>
      <c r="GD366" s="28"/>
      <c r="GE366" s="28"/>
    </row>
    <row r="367" spans="1:187" x14ac:dyDescent="0.8">
      <c r="A367" s="32"/>
      <c r="B367" s="28"/>
      <c r="C367" s="28"/>
      <c r="D367" s="28"/>
      <c r="E367" s="31"/>
      <c r="F367" s="30"/>
      <c r="G367" s="30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  <c r="FS367" s="28"/>
      <c r="FT367" s="28"/>
      <c r="FU367" s="28"/>
      <c r="FV367" s="28"/>
      <c r="FW367" s="28"/>
      <c r="FX367" s="28"/>
      <c r="FY367" s="28"/>
      <c r="FZ367" s="28"/>
      <c r="GA367" s="28"/>
      <c r="GB367" s="28"/>
      <c r="GC367" s="28"/>
      <c r="GD367" s="28"/>
      <c r="GE367" s="28"/>
    </row>
    <row r="368" spans="1:187" x14ac:dyDescent="0.8">
      <c r="A368" s="32"/>
      <c r="B368" s="28"/>
      <c r="C368" s="28"/>
      <c r="D368" s="28"/>
      <c r="E368" s="31"/>
      <c r="F368" s="30"/>
      <c r="G368" s="30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  <c r="FS368" s="28"/>
      <c r="FT368" s="28"/>
      <c r="FU368" s="28"/>
      <c r="FV368" s="28"/>
      <c r="FW368" s="28"/>
      <c r="FX368" s="28"/>
      <c r="FY368" s="28"/>
      <c r="FZ368" s="28"/>
      <c r="GA368" s="28"/>
      <c r="GB368" s="28"/>
      <c r="GC368" s="28"/>
      <c r="GD368" s="28"/>
      <c r="GE368" s="28"/>
    </row>
    <row r="369" spans="1:187" x14ac:dyDescent="0.8">
      <c r="A369" s="32"/>
      <c r="B369" s="28"/>
      <c r="C369" s="28"/>
      <c r="D369" s="28"/>
      <c r="E369" s="31"/>
      <c r="F369" s="30"/>
      <c r="G369" s="30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  <c r="FS369" s="28"/>
      <c r="FT369" s="28"/>
      <c r="FU369" s="28"/>
      <c r="FV369" s="28"/>
      <c r="FW369" s="28"/>
      <c r="FX369" s="28"/>
      <c r="FY369" s="28"/>
      <c r="FZ369" s="28"/>
      <c r="GA369" s="28"/>
      <c r="GB369" s="28"/>
      <c r="GC369" s="28"/>
      <c r="GD369" s="28"/>
      <c r="GE369" s="28"/>
    </row>
    <row r="370" spans="1:187" x14ac:dyDescent="0.8">
      <c r="A370" s="32"/>
      <c r="B370" s="28"/>
      <c r="C370" s="28"/>
      <c r="D370" s="28"/>
      <c r="E370" s="31"/>
      <c r="F370" s="30"/>
      <c r="G370" s="30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  <c r="FS370" s="28"/>
      <c r="FT370" s="28"/>
      <c r="FU370" s="28"/>
      <c r="FV370" s="28"/>
      <c r="FW370" s="28"/>
      <c r="FX370" s="28"/>
      <c r="FY370" s="28"/>
      <c r="FZ370" s="28"/>
      <c r="GA370" s="28"/>
      <c r="GB370" s="28"/>
      <c r="GC370" s="28"/>
      <c r="GD370" s="28"/>
      <c r="GE370" s="28"/>
    </row>
    <row r="371" spans="1:187" x14ac:dyDescent="0.8">
      <c r="A371" s="32"/>
      <c r="B371" s="28"/>
      <c r="C371" s="28"/>
      <c r="D371" s="28"/>
      <c r="E371" s="31"/>
      <c r="F371" s="30"/>
      <c r="G371" s="30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  <c r="FS371" s="28"/>
      <c r="FT371" s="28"/>
      <c r="FU371" s="28"/>
      <c r="FV371" s="28"/>
      <c r="FW371" s="28"/>
      <c r="FX371" s="28"/>
      <c r="FY371" s="28"/>
      <c r="FZ371" s="28"/>
      <c r="GA371" s="28"/>
      <c r="GB371" s="28"/>
      <c r="GC371" s="28"/>
      <c r="GD371" s="28"/>
      <c r="GE371" s="28"/>
    </row>
    <row r="372" spans="1:187" x14ac:dyDescent="0.8">
      <c r="A372" s="32"/>
      <c r="B372" s="28"/>
      <c r="C372" s="28"/>
      <c r="D372" s="28"/>
      <c r="E372" s="31"/>
      <c r="F372" s="30"/>
      <c r="G372" s="30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  <c r="FS372" s="28"/>
      <c r="FT372" s="28"/>
      <c r="FU372" s="28"/>
      <c r="FV372" s="28"/>
      <c r="FW372" s="28"/>
      <c r="FX372" s="28"/>
      <c r="FY372" s="28"/>
      <c r="FZ372" s="28"/>
      <c r="GA372" s="28"/>
      <c r="GB372" s="28"/>
      <c r="GC372" s="28"/>
      <c r="GD372" s="28"/>
      <c r="GE372" s="28"/>
    </row>
    <row r="373" spans="1:187" x14ac:dyDescent="0.8">
      <c r="A373" s="32"/>
      <c r="B373" s="28"/>
      <c r="C373" s="28"/>
      <c r="D373" s="28"/>
      <c r="E373" s="31"/>
      <c r="F373" s="30"/>
      <c r="G373" s="30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  <c r="FS373" s="28"/>
      <c r="FT373" s="28"/>
      <c r="FU373" s="28"/>
      <c r="FV373" s="28"/>
      <c r="FW373" s="28"/>
      <c r="FX373" s="28"/>
      <c r="FY373" s="28"/>
      <c r="FZ373" s="28"/>
      <c r="GA373" s="28"/>
      <c r="GB373" s="28"/>
      <c r="GC373" s="28"/>
      <c r="GD373" s="28"/>
      <c r="GE373" s="28"/>
    </row>
    <row r="374" spans="1:187" x14ac:dyDescent="0.8">
      <c r="A374" s="32"/>
      <c r="B374" s="28"/>
      <c r="C374" s="28"/>
      <c r="D374" s="28"/>
      <c r="E374" s="31"/>
      <c r="F374" s="30"/>
      <c r="G374" s="30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  <c r="FS374" s="28"/>
      <c r="FT374" s="28"/>
      <c r="FU374" s="28"/>
      <c r="FV374" s="28"/>
      <c r="FW374" s="28"/>
      <c r="FX374" s="28"/>
      <c r="FY374" s="28"/>
      <c r="FZ374" s="28"/>
      <c r="GA374" s="28"/>
      <c r="GB374" s="28"/>
      <c r="GC374" s="28"/>
      <c r="GD374" s="28"/>
      <c r="GE374" s="28"/>
    </row>
    <row r="375" spans="1:187" x14ac:dyDescent="0.8">
      <c r="A375" s="32"/>
      <c r="B375" s="28"/>
      <c r="C375" s="28"/>
      <c r="D375" s="28"/>
      <c r="E375" s="31"/>
      <c r="F375" s="30"/>
      <c r="G375" s="30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  <c r="FS375" s="28"/>
      <c r="FT375" s="28"/>
      <c r="FU375" s="28"/>
      <c r="FV375" s="28"/>
      <c r="FW375" s="28"/>
      <c r="FX375" s="28"/>
      <c r="FY375" s="28"/>
      <c r="FZ375" s="28"/>
      <c r="GA375" s="28"/>
      <c r="GB375" s="28"/>
      <c r="GC375" s="28"/>
      <c r="GD375" s="28"/>
      <c r="GE375" s="28"/>
    </row>
    <row r="376" spans="1:187" x14ac:dyDescent="0.8">
      <c r="A376" s="32"/>
      <c r="B376" s="28"/>
      <c r="C376" s="28"/>
      <c r="D376" s="28"/>
      <c r="E376" s="31"/>
      <c r="F376" s="30"/>
      <c r="G376" s="30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  <c r="FS376" s="28"/>
      <c r="FT376" s="28"/>
      <c r="FU376" s="28"/>
      <c r="FV376" s="28"/>
      <c r="FW376" s="28"/>
      <c r="FX376" s="28"/>
      <c r="FY376" s="28"/>
      <c r="FZ376" s="28"/>
      <c r="GA376" s="28"/>
      <c r="GB376" s="28"/>
      <c r="GC376" s="28"/>
      <c r="GD376" s="28"/>
      <c r="GE376" s="28"/>
    </row>
    <row r="377" spans="1:187" x14ac:dyDescent="0.8">
      <c r="A377" s="32"/>
      <c r="B377" s="28"/>
      <c r="C377" s="28"/>
      <c r="D377" s="28"/>
      <c r="E377" s="31"/>
      <c r="F377" s="30"/>
      <c r="G377" s="30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  <c r="FS377" s="28"/>
      <c r="FT377" s="28"/>
      <c r="FU377" s="28"/>
      <c r="FV377" s="28"/>
      <c r="FW377" s="28"/>
      <c r="FX377" s="28"/>
      <c r="FY377" s="28"/>
      <c r="FZ377" s="28"/>
      <c r="GA377" s="28"/>
      <c r="GB377" s="28"/>
      <c r="GC377" s="28"/>
      <c r="GD377" s="28"/>
      <c r="GE377" s="28"/>
    </row>
    <row r="378" spans="1:187" x14ac:dyDescent="0.8">
      <c r="A378" s="32"/>
      <c r="B378" s="28"/>
      <c r="C378" s="28"/>
      <c r="D378" s="28"/>
      <c r="E378" s="31"/>
      <c r="F378" s="30"/>
      <c r="G378" s="30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  <c r="FS378" s="28"/>
      <c r="FT378" s="28"/>
      <c r="FU378" s="28"/>
      <c r="FV378" s="28"/>
      <c r="FW378" s="28"/>
      <c r="FX378" s="28"/>
      <c r="FY378" s="28"/>
      <c r="FZ378" s="28"/>
      <c r="GA378" s="28"/>
      <c r="GB378" s="28"/>
      <c r="GC378" s="28"/>
      <c r="GD378" s="28"/>
      <c r="GE378" s="28"/>
    </row>
    <row r="379" spans="1:187" x14ac:dyDescent="0.8">
      <c r="A379" s="32"/>
      <c r="B379" s="28"/>
      <c r="C379" s="28"/>
      <c r="D379" s="28"/>
      <c r="E379" s="31"/>
      <c r="F379" s="30"/>
      <c r="G379" s="30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  <c r="FS379" s="28"/>
      <c r="FT379" s="28"/>
      <c r="FU379" s="28"/>
      <c r="FV379" s="28"/>
      <c r="FW379" s="28"/>
      <c r="FX379" s="28"/>
      <c r="FY379" s="28"/>
      <c r="FZ379" s="28"/>
      <c r="GA379" s="28"/>
      <c r="GB379" s="28"/>
      <c r="GC379" s="28"/>
      <c r="GD379" s="28"/>
      <c r="GE379" s="28"/>
    </row>
    <row r="380" spans="1:187" x14ac:dyDescent="0.8">
      <c r="A380" s="32"/>
      <c r="B380" s="28"/>
      <c r="C380" s="28"/>
      <c r="D380" s="28"/>
      <c r="E380" s="31"/>
      <c r="F380" s="30"/>
      <c r="G380" s="30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  <c r="FS380" s="28"/>
      <c r="FT380" s="28"/>
      <c r="FU380" s="28"/>
      <c r="FV380" s="28"/>
      <c r="FW380" s="28"/>
      <c r="FX380" s="28"/>
      <c r="FY380" s="28"/>
      <c r="FZ380" s="28"/>
      <c r="GA380" s="28"/>
      <c r="GB380" s="28"/>
      <c r="GC380" s="28"/>
      <c r="GD380" s="28"/>
      <c r="GE380" s="28"/>
    </row>
    <row r="381" spans="1:187" x14ac:dyDescent="0.8">
      <c r="A381" s="32"/>
      <c r="B381" s="28"/>
      <c r="C381" s="28"/>
      <c r="D381" s="28"/>
      <c r="E381" s="31"/>
      <c r="F381" s="30"/>
      <c r="G381" s="30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  <c r="FS381" s="28"/>
      <c r="FT381" s="28"/>
      <c r="FU381" s="28"/>
      <c r="FV381" s="28"/>
      <c r="FW381" s="28"/>
      <c r="FX381" s="28"/>
      <c r="FY381" s="28"/>
      <c r="FZ381" s="28"/>
      <c r="GA381" s="28"/>
      <c r="GB381" s="28"/>
      <c r="GC381" s="28"/>
      <c r="GD381" s="28"/>
      <c r="GE381" s="28"/>
    </row>
    <row r="382" spans="1:187" x14ac:dyDescent="0.8">
      <c r="A382" s="32"/>
      <c r="B382" s="28"/>
      <c r="C382" s="28"/>
      <c r="D382" s="28"/>
      <c r="E382" s="31"/>
      <c r="F382" s="30"/>
      <c r="G382" s="30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  <c r="FS382" s="28"/>
      <c r="FT382" s="28"/>
      <c r="FU382" s="28"/>
      <c r="FV382" s="28"/>
      <c r="FW382" s="28"/>
      <c r="FX382" s="28"/>
      <c r="FY382" s="28"/>
      <c r="FZ382" s="28"/>
      <c r="GA382" s="28"/>
      <c r="GB382" s="28"/>
      <c r="GC382" s="28"/>
      <c r="GD382" s="28"/>
      <c r="GE382" s="28"/>
    </row>
    <row r="383" spans="1:187" x14ac:dyDescent="0.8">
      <c r="A383" s="32"/>
      <c r="B383" s="28"/>
      <c r="C383" s="28"/>
      <c r="D383" s="28"/>
      <c r="E383" s="31"/>
      <c r="F383" s="30"/>
      <c r="G383" s="30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  <c r="FS383" s="28"/>
      <c r="FT383" s="28"/>
      <c r="FU383" s="28"/>
      <c r="FV383" s="28"/>
      <c r="FW383" s="28"/>
      <c r="FX383" s="28"/>
      <c r="FY383" s="28"/>
      <c r="FZ383" s="28"/>
      <c r="GA383" s="28"/>
      <c r="GB383" s="28"/>
      <c r="GC383" s="28"/>
      <c r="GD383" s="28"/>
      <c r="GE383" s="28"/>
    </row>
    <row r="384" spans="1:187" x14ac:dyDescent="0.8">
      <c r="A384" s="32"/>
      <c r="B384" s="28"/>
      <c r="C384" s="28"/>
      <c r="D384" s="28"/>
      <c r="E384" s="31"/>
      <c r="F384" s="30"/>
      <c r="G384" s="30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  <c r="FS384" s="28"/>
      <c r="FT384" s="28"/>
      <c r="FU384" s="28"/>
      <c r="FV384" s="28"/>
      <c r="FW384" s="28"/>
      <c r="FX384" s="28"/>
      <c r="FY384" s="28"/>
      <c r="FZ384" s="28"/>
      <c r="GA384" s="28"/>
      <c r="GB384" s="28"/>
      <c r="GC384" s="28"/>
      <c r="GD384" s="28"/>
      <c r="GE384" s="28"/>
    </row>
    <row r="385" spans="1:187" x14ac:dyDescent="0.8">
      <c r="A385" s="32"/>
      <c r="B385" s="28"/>
      <c r="C385" s="28"/>
      <c r="D385" s="28"/>
      <c r="E385" s="31"/>
      <c r="F385" s="30"/>
      <c r="G385" s="30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  <c r="FS385" s="28"/>
      <c r="FT385" s="28"/>
      <c r="FU385" s="28"/>
      <c r="FV385" s="28"/>
      <c r="FW385" s="28"/>
      <c r="FX385" s="28"/>
      <c r="FY385" s="28"/>
      <c r="FZ385" s="28"/>
      <c r="GA385" s="28"/>
      <c r="GB385" s="28"/>
      <c r="GC385" s="28"/>
      <c r="GD385" s="28"/>
      <c r="GE385" s="28"/>
    </row>
    <row r="386" spans="1:187" x14ac:dyDescent="0.8">
      <c r="A386" s="32"/>
      <c r="B386" s="28"/>
      <c r="C386" s="28"/>
      <c r="D386" s="28"/>
      <c r="E386" s="31"/>
      <c r="F386" s="30"/>
      <c r="G386" s="30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  <c r="FS386" s="28"/>
      <c r="FT386" s="28"/>
      <c r="FU386" s="28"/>
      <c r="FV386" s="28"/>
      <c r="FW386" s="28"/>
      <c r="FX386" s="28"/>
      <c r="FY386" s="28"/>
      <c r="FZ386" s="28"/>
      <c r="GA386" s="28"/>
      <c r="GB386" s="28"/>
      <c r="GC386" s="28"/>
      <c r="GD386" s="28"/>
      <c r="GE386" s="28"/>
    </row>
    <row r="387" spans="1:187" x14ac:dyDescent="0.8">
      <c r="A387" s="32"/>
      <c r="B387" s="28"/>
      <c r="C387" s="28"/>
      <c r="D387" s="28"/>
      <c r="E387" s="31"/>
      <c r="F387" s="30"/>
      <c r="G387" s="30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  <c r="FS387" s="28"/>
      <c r="FT387" s="28"/>
      <c r="FU387" s="28"/>
      <c r="FV387" s="28"/>
      <c r="FW387" s="28"/>
      <c r="FX387" s="28"/>
      <c r="FY387" s="28"/>
      <c r="FZ387" s="28"/>
      <c r="GA387" s="28"/>
      <c r="GB387" s="28"/>
      <c r="GC387" s="28"/>
      <c r="GD387" s="28"/>
      <c r="GE387" s="28"/>
    </row>
    <row r="388" spans="1:187" x14ac:dyDescent="0.8">
      <c r="A388" s="32"/>
      <c r="B388" s="28"/>
      <c r="C388" s="28"/>
      <c r="D388" s="28"/>
      <c r="E388" s="31"/>
      <c r="F388" s="30"/>
      <c r="G388" s="30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  <c r="FS388" s="28"/>
      <c r="FT388" s="28"/>
      <c r="FU388" s="28"/>
      <c r="FV388" s="28"/>
      <c r="FW388" s="28"/>
      <c r="FX388" s="28"/>
      <c r="FY388" s="28"/>
      <c r="FZ388" s="28"/>
      <c r="GA388" s="28"/>
      <c r="GB388" s="28"/>
      <c r="GC388" s="28"/>
      <c r="GD388" s="28"/>
      <c r="GE388" s="28"/>
    </row>
    <row r="389" spans="1:187" x14ac:dyDescent="0.8">
      <c r="A389" s="32"/>
      <c r="B389" s="28"/>
      <c r="C389" s="28"/>
      <c r="D389" s="28"/>
      <c r="E389" s="31"/>
      <c r="F389" s="30"/>
      <c r="G389" s="30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  <c r="FS389" s="28"/>
      <c r="FT389" s="28"/>
      <c r="FU389" s="28"/>
      <c r="FV389" s="28"/>
      <c r="FW389" s="28"/>
      <c r="FX389" s="28"/>
      <c r="FY389" s="28"/>
      <c r="FZ389" s="28"/>
      <c r="GA389" s="28"/>
      <c r="GB389" s="28"/>
      <c r="GC389" s="28"/>
      <c r="GD389" s="28"/>
      <c r="GE389" s="28"/>
    </row>
    <row r="390" spans="1:187" x14ac:dyDescent="0.8">
      <c r="A390" s="32"/>
      <c r="B390" s="28"/>
      <c r="C390" s="28"/>
      <c r="D390" s="28"/>
      <c r="E390" s="31"/>
      <c r="F390" s="30"/>
      <c r="G390" s="30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  <c r="FS390" s="28"/>
      <c r="FT390" s="28"/>
      <c r="FU390" s="28"/>
      <c r="FV390" s="28"/>
      <c r="FW390" s="28"/>
      <c r="FX390" s="28"/>
      <c r="FY390" s="28"/>
      <c r="FZ390" s="28"/>
      <c r="GA390" s="28"/>
      <c r="GB390" s="28"/>
      <c r="GC390" s="28"/>
      <c r="GD390" s="28"/>
      <c r="GE390" s="28"/>
    </row>
    <row r="391" spans="1:187" x14ac:dyDescent="0.8">
      <c r="A391" s="32"/>
      <c r="B391" s="28"/>
      <c r="C391" s="28"/>
      <c r="D391" s="28"/>
      <c r="E391" s="31"/>
      <c r="F391" s="30"/>
      <c r="G391" s="30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  <c r="FS391" s="28"/>
      <c r="FT391" s="28"/>
      <c r="FU391" s="28"/>
      <c r="FV391" s="28"/>
      <c r="FW391" s="28"/>
      <c r="FX391" s="28"/>
      <c r="FY391" s="28"/>
      <c r="FZ391" s="28"/>
      <c r="GA391" s="28"/>
      <c r="GB391" s="28"/>
      <c r="GC391" s="28"/>
      <c r="GD391" s="28"/>
      <c r="GE391" s="28"/>
    </row>
    <row r="392" spans="1:187" x14ac:dyDescent="0.8">
      <c r="A392" s="32"/>
      <c r="B392" s="28"/>
      <c r="C392" s="28"/>
      <c r="D392" s="28"/>
      <c r="E392" s="31"/>
      <c r="F392" s="30"/>
      <c r="G392" s="30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  <c r="FS392" s="28"/>
      <c r="FT392" s="28"/>
      <c r="FU392" s="28"/>
      <c r="FV392" s="28"/>
      <c r="FW392" s="28"/>
      <c r="FX392" s="28"/>
      <c r="FY392" s="28"/>
      <c r="FZ392" s="28"/>
      <c r="GA392" s="28"/>
      <c r="GB392" s="28"/>
      <c r="GC392" s="28"/>
      <c r="GD392" s="28"/>
      <c r="GE392" s="28"/>
    </row>
    <row r="393" spans="1:187" x14ac:dyDescent="0.8">
      <c r="A393" s="32"/>
      <c r="B393" s="28"/>
      <c r="C393" s="28"/>
      <c r="D393" s="28"/>
      <c r="E393" s="31"/>
      <c r="F393" s="30"/>
      <c r="G393" s="30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  <c r="FS393" s="28"/>
      <c r="FT393" s="28"/>
      <c r="FU393" s="28"/>
      <c r="FV393" s="28"/>
      <c r="FW393" s="28"/>
      <c r="FX393" s="28"/>
      <c r="FY393" s="28"/>
      <c r="FZ393" s="28"/>
      <c r="GA393" s="28"/>
      <c r="GB393" s="28"/>
      <c r="GC393" s="28"/>
      <c r="GD393" s="28"/>
      <c r="GE393" s="28"/>
    </row>
    <row r="394" spans="1:187" x14ac:dyDescent="0.8">
      <c r="A394" s="32"/>
      <c r="B394" s="28"/>
      <c r="C394" s="28"/>
      <c r="D394" s="28"/>
      <c r="E394" s="31"/>
      <c r="F394" s="30"/>
      <c r="G394" s="30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  <c r="FS394" s="28"/>
      <c r="FT394" s="28"/>
      <c r="FU394" s="28"/>
      <c r="FV394" s="28"/>
      <c r="FW394" s="28"/>
      <c r="FX394" s="28"/>
      <c r="FY394" s="28"/>
      <c r="FZ394" s="28"/>
      <c r="GA394" s="28"/>
      <c r="GB394" s="28"/>
      <c r="GC394" s="28"/>
      <c r="GD394" s="28"/>
      <c r="GE394" s="28"/>
    </row>
    <row r="395" spans="1:187" x14ac:dyDescent="0.8">
      <c r="A395" s="32"/>
      <c r="B395" s="28"/>
      <c r="C395" s="28"/>
      <c r="D395" s="28"/>
      <c r="E395" s="31"/>
      <c r="F395" s="30"/>
      <c r="G395" s="30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  <c r="FS395" s="28"/>
      <c r="FT395" s="28"/>
      <c r="FU395" s="28"/>
      <c r="FV395" s="28"/>
      <c r="FW395" s="28"/>
      <c r="FX395" s="28"/>
      <c r="FY395" s="28"/>
      <c r="FZ395" s="28"/>
      <c r="GA395" s="28"/>
      <c r="GB395" s="28"/>
      <c r="GC395" s="28"/>
      <c r="GD395" s="28"/>
      <c r="GE395" s="28"/>
    </row>
    <row r="396" spans="1:187" x14ac:dyDescent="0.8">
      <c r="A396" s="32"/>
      <c r="B396" s="28"/>
      <c r="C396" s="28"/>
      <c r="D396" s="28"/>
      <c r="E396" s="31"/>
      <c r="F396" s="30"/>
      <c r="G396" s="30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  <c r="FS396" s="28"/>
      <c r="FT396" s="28"/>
      <c r="FU396" s="28"/>
      <c r="FV396" s="28"/>
      <c r="FW396" s="28"/>
      <c r="FX396" s="28"/>
      <c r="FY396" s="28"/>
      <c r="FZ396" s="28"/>
      <c r="GA396" s="28"/>
      <c r="GB396" s="28"/>
      <c r="GC396" s="28"/>
      <c r="GD396" s="28"/>
      <c r="GE396" s="28"/>
    </row>
    <row r="397" spans="1:187" x14ac:dyDescent="0.8">
      <c r="A397" s="32"/>
      <c r="B397" s="28"/>
      <c r="C397" s="28"/>
      <c r="D397" s="28"/>
      <c r="E397" s="31"/>
      <c r="F397" s="30"/>
      <c r="G397" s="30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  <c r="FS397" s="28"/>
      <c r="FT397" s="28"/>
      <c r="FU397" s="28"/>
      <c r="FV397" s="28"/>
      <c r="FW397" s="28"/>
      <c r="FX397" s="28"/>
      <c r="FY397" s="28"/>
      <c r="FZ397" s="28"/>
      <c r="GA397" s="28"/>
      <c r="GB397" s="28"/>
      <c r="GC397" s="28"/>
      <c r="GD397" s="28"/>
      <c r="GE397" s="28"/>
    </row>
    <row r="398" spans="1:187" x14ac:dyDescent="0.8">
      <c r="A398" s="32"/>
      <c r="B398" s="28"/>
      <c r="C398" s="28"/>
      <c r="D398" s="28"/>
      <c r="E398" s="31"/>
      <c r="F398" s="30"/>
      <c r="G398" s="30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  <c r="FS398" s="28"/>
      <c r="FT398" s="28"/>
      <c r="FU398" s="28"/>
      <c r="FV398" s="28"/>
      <c r="FW398" s="28"/>
      <c r="FX398" s="28"/>
      <c r="FY398" s="28"/>
      <c r="FZ398" s="28"/>
      <c r="GA398" s="28"/>
      <c r="GB398" s="28"/>
      <c r="GC398" s="28"/>
      <c r="GD398" s="28"/>
      <c r="GE398" s="28"/>
    </row>
    <row r="399" spans="1:187" x14ac:dyDescent="0.8">
      <c r="A399" s="32"/>
      <c r="B399" s="28"/>
      <c r="C399" s="28"/>
      <c r="D399" s="28"/>
      <c r="E399" s="31"/>
      <c r="F399" s="30"/>
      <c r="G399" s="30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  <c r="FS399" s="28"/>
      <c r="FT399" s="28"/>
      <c r="FU399" s="28"/>
      <c r="FV399" s="28"/>
      <c r="FW399" s="28"/>
      <c r="FX399" s="28"/>
      <c r="FY399" s="28"/>
      <c r="FZ399" s="28"/>
      <c r="GA399" s="28"/>
      <c r="GB399" s="28"/>
      <c r="GC399" s="28"/>
      <c r="GD399" s="28"/>
      <c r="GE399" s="28"/>
    </row>
    <row r="400" spans="1:187" x14ac:dyDescent="0.8">
      <c r="A400" s="32"/>
      <c r="B400" s="28"/>
      <c r="C400" s="28"/>
      <c r="D400" s="28"/>
      <c r="E400" s="31"/>
      <c r="F400" s="30"/>
      <c r="G400" s="30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  <c r="FS400" s="28"/>
      <c r="FT400" s="28"/>
      <c r="FU400" s="28"/>
      <c r="FV400" s="28"/>
      <c r="FW400" s="28"/>
      <c r="FX400" s="28"/>
      <c r="FY400" s="28"/>
      <c r="FZ400" s="28"/>
      <c r="GA400" s="28"/>
      <c r="GB400" s="28"/>
      <c r="GC400" s="28"/>
      <c r="GD400" s="28"/>
      <c r="GE400" s="28"/>
    </row>
    <row r="401" spans="1:187" x14ac:dyDescent="0.8">
      <c r="A401" s="32"/>
      <c r="B401" s="28"/>
      <c r="C401" s="28"/>
      <c r="D401" s="28"/>
      <c r="E401" s="31"/>
      <c r="F401" s="30"/>
      <c r="G401" s="30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  <c r="FS401" s="28"/>
      <c r="FT401" s="28"/>
      <c r="FU401" s="28"/>
      <c r="FV401" s="28"/>
      <c r="FW401" s="28"/>
      <c r="FX401" s="28"/>
      <c r="FY401" s="28"/>
      <c r="FZ401" s="28"/>
      <c r="GA401" s="28"/>
      <c r="GB401" s="28"/>
      <c r="GC401" s="28"/>
      <c r="GD401" s="28"/>
      <c r="GE401" s="28"/>
    </row>
    <row r="402" spans="1:187" x14ac:dyDescent="0.8">
      <c r="A402" s="32"/>
      <c r="B402" s="28"/>
      <c r="C402" s="28"/>
      <c r="D402" s="28"/>
      <c r="E402" s="31"/>
      <c r="F402" s="30"/>
      <c r="G402" s="30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  <c r="FS402" s="28"/>
      <c r="FT402" s="28"/>
      <c r="FU402" s="28"/>
      <c r="FV402" s="28"/>
      <c r="FW402" s="28"/>
      <c r="FX402" s="28"/>
      <c r="FY402" s="28"/>
      <c r="FZ402" s="28"/>
      <c r="GA402" s="28"/>
      <c r="GB402" s="28"/>
      <c r="GC402" s="28"/>
      <c r="GD402" s="28"/>
      <c r="GE402" s="28"/>
    </row>
    <row r="403" spans="1:187" x14ac:dyDescent="0.8">
      <c r="A403" s="32"/>
      <c r="B403" s="28"/>
      <c r="C403" s="28"/>
      <c r="D403" s="28"/>
      <c r="E403" s="31"/>
      <c r="F403" s="30"/>
      <c r="G403" s="30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  <c r="FS403" s="28"/>
      <c r="FT403" s="28"/>
      <c r="FU403" s="28"/>
      <c r="FV403" s="28"/>
      <c r="FW403" s="28"/>
      <c r="FX403" s="28"/>
      <c r="FY403" s="28"/>
      <c r="FZ403" s="28"/>
      <c r="GA403" s="28"/>
      <c r="GB403" s="28"/>
      <c r="GC403" s="28"/>
      <c r="GD403" s="28"/>
      <c r="GE403" s="28"/>
    </row>
    <row r="404" spans="1:187" x14ac:dyDescent="0.8">
      <c r="A404" s="32"/>
      <c r="B404" s="28"/>
      <c r="C404" s="28"/>
      <c r="D404" s="28"/>
      <c r="E404" s="31"/>
      <c r="F404" s="30"/>
      <c r="G404" s="30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  <c r="FS404" s="28"/>
      <c r="FT404" s="28"/>
      <c r="FU404" s="28"/>
      <c r="FV404" s="28"/>
      <c r="FW404" s="28"/>
      <c r="FX404" s="28"/>
      <c r="FY404" s="28"/>
      <c r="FZ404" s="28"/>
      <c r="GA404" s="28"/>
      <c r="GB404" s="28"/>
      <c r="GC404" s="28"/>
      <c r="GD404" s="28"/>
      <c r="GE404" s="28"/>
    </row>
    <row r="405" spans="1:187" x14ac:dyDescent="0.8">
      <c r="A405" s="32"/>
      <c r="B405" s="28"/>
      <c r="C405" s="28"/>
      <c r="D405" s="28"/>
      <c r="E405" s="31"/>
      <c r="F405" s="30"/>
      <c r="G405" s="30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  <c r="FS405" s="28"/>
      <c r="FT405" s="28"/>
      <c r="FU405" s="28"/>
      <c r="FV405" s="28"/>
      <c r="FW405" s="28"/>
      <c r="FX405" s="28"/>
      <c r="FY405" s="28"/>
      <c r="FZ405" s="28"/>
      <c r="GA405" s="28"/>
      <c r="GB405" s="28"/>
      <c r="GC405" s="28"/>
      <c r="GD405" s="28"/>
      <c r="GE405" s="28"/>
    </row>
    <row r="406" spans="1:187" x14ac:dyDescent="0.8">
      <c r="A406" s="32"/>
      <c r="B406" s="28"/>
      <c r="C406" s="28"/>
      <c r="D406" s="28"/>
      <c r="E406" s="31"/>
      <c r="F406" s="30"/>
      <c r="G406" s="30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  <c r="FS406" s="28"/>
      <c r="FT406" s="28"/>
      <c r="FU406" s="28"/>
      <c r="FV406" s="28"/>
      <c r="FW406" s="28"/>
      <c r="FX406" s="28"/>
      <c r="FY406" s="28"/>
      <c r="FZ406" s="28"/>
      <c r="GA406" s="28"/>
      <c r="GB406" s="28"/>
      <c r="GC406" s="28"/>
      <c r="GD406" s="28"/>
      <c r="GE406" s="28"/>
    </row>
    <row r="407" spans="1:187" x14ac:dyDescent="0.8">
      <c r="A407" s="32"/>
      <c r="B407" s="28"/>
      <c r="C407" s="28"/>
      <c r="D407" s="28"/>
      <c r="E407" s="31"/>
      <c r="F407" s="30"/>
      <c r="G407" s="30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  <c r="FS407" s="28"/>
      <c r="FT407" s="28"/>
      <c r="FU407" s="28"/>
      <c r="FV407" s="28"/>
      <c r="FW407" s="28"/>
      <c r="FX407" s="28"/>
      <c r="FY407" s="28"/>
      <c r="FZ407" s="28"/>
      <c r="GA407" s="28"/>
      <c r="GB407" s="28"/>
      <c r="GC407" s="28"/>
      <c r="GD407" s="28"/>
      <c r="GE407" s="28"/>
    </row>
    <row r="408" spans="1:187" x14ac:dyDescent="0.8">
      <c r="A408" s="32"/>
      <c r="B408" s="28"/>
      <c r="C408" s="28"/>
      <c r="D408" s="28"/>
      <c r="E408" s="31"/>
      <c r="F408" s="30"/>
      <c r="G408" s="30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  <c r="FS408" s="28"/>
      <c r="FT408" s="28"/>
      <c r="FU408" s="28"/>
      <c r="FV408" s="28"/>
      <c r="FW408" s="28"/>
      <c r="FX408" s="28"/>
      <c r="FY408" s="28"/>
      <c r="FZ408" s="28"/>
      <c r="GA408" s="28"/>
      <c r="GB408" s="28"/>
      <c r="GC408" s="28"/>
      <c r="GD408" s="28"/>
      <c r="GE408" s="28"/>
    </row>
    <row r="409" spans="1:187" x14ac:dyDescent="0.8">
      <c r="A409" s="32"/>
      <c r="B409" s="28"/>
      <c r="C409" s="28"/>
      <c r="D409" s="28"/>
      <c r="E409" s="31"/>
      <c r="F409" s="30"/>
      <c r="G409" s="30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  <c r="FS409" s="28"/>
      <c r="FT409" s="28"/>
      <c r="FU409" s="28"/>
      <c r="FV409" s="28"/>
      <c r="FW409" s="28"/>
      <c r="FX409" s="28"/>
      <c r="FY409" s="28"/>
      <c r="FZ409" s="28"/>
      <c r="GA409" s="28"/>
      <c r="GB409" s="28"/>
      <c r="GC409" s="28"/>
      <c r="GD409" s="28"/>
      <c r="GE409" s="28"/>
    </row>
    <row r="410" spans="1:187" x14ac:dyDescent="0.8">
      <c r="A410" s="32"/>
      <c r="B410" s="28"/>
      <c r="C410" s="28"/>
      <c r="D410" s="28"/>
      <c r="E410" s="31"/>
      <c r="F410" s="30"/>
      <c r="G410" s="30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  <c r="FS410" s="28"/>
      <c r="FT410" s="28"/>
      <c r="FU410" s="28"/>
      <c r="FV410" s="28"/>
      <c r="FW410" s="28"/>
      <c r="FX410" s="28"/>
      <c r="FY410" s="28"/>
      <c r="FZ410" s="28"/>
      <c r="GA410" s="28"/>
      <c r="GB410" s="28"/>
      <c r="GC410" s="28"/>
      <c r="GD410" s="28"/>
      <c r="GE410" s="28"/>
    </row>
    <row r="411" spans="1:187" x14ac:dyDescent="0.8">
      <c r="A411" s="32"/>
      <c r="B411" s="28"/>
      <c r="C411" s="28"/>
      <c r="D411" s="28"/>
      <c r="E411" s="31"/>
      <c r="F411" s="30"/>
      <c r="G411" s="30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  <c r="FS411" s="28"/>
      <c r="FT411" s="28"/>
      <c r="FU411" s="28"/>
      <c r="FV411" s="28"/>
      <c r="FW411" s="28"/>
      <c r="FX411" s="28"/>
      <c r="FY411" s="28"/>
      <c r="FZ411" s="28"/>
      <c r="GA411" s="28"/>
      <c r="GB411" s="28"/>
      <c r="GC411" s="28"/>
      <c r="GD411" s="28"/>
      <c r="GE411" s="28"/>
    </row>
    <row r="412" spans="1:187" x14ac:dyDescent="0.8">
      <c r="A412" s="32"/>
      <c r="B412" s="28"/>
      <c r="C412" s="28"/>
      <c r="D412" s="28"/>
      <c r="E412" s="31"/>
      <c r="F412" s="30"/>
      <c r="G412" s="30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  <c r="FS412" s="28"/>
      <c r="FT412" s="28"/>
      <c r="FU412" s="28"/>
      <c r="FV412" s="28"/>
      <c r="FW412" s="28"/>
      <c r="FX412" s="28"/>
      <c r="FY412" s="28"/>
      <c r="FZ412" s="28"/>
      <c r="GA412" s="28"/>
      <c r="GB412" s="28"/>
      <c r="GC412" s="28"/>
      <c r="GD412" s="28"/>
      <c r="GE412" s="28"/>
    </row>
    <row r="413" spans="1:187" x14ac:dyDescent="0.8">
      <c r="A413" s="32"/>
      <c r="B413" s="28"/>
      <c r="C413" s="28"/>
      <c r="D413" s="28"/>
      <c r="E413" s="31"/>
      <c r="F413" s="30"/>
      <c r="G413" s="30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  <c r="FS413" s="28"/>
      <c r="FT413" s="28"/>
      <c r="FU413" s="28"/>
      <c r="FV413" s="28"/>
      <c r="FW413" s="28"/>
      <c r="FX413" s="28"/>
      <c r="FY413" s="28"/>
      <c r="FZ413" s="28"/>
      <c r="GA413" s="28"/>
      <c r="GB413" s="28"/>
      <c r="GC413" s="28"/>
      <c r="GD413" s="28"/>
      <c r="GE413" s="28"/>
    </row>
    <row r="414" spans="1:187" x14ac:dyDescent="0.8">
      <c r="A414" s="32"/>
      <c r="B414" s="28"/>
      <c r="C414" s="28"/>
      <c r="D414" s="28"/>
      <c r="E414" s="31"/>
      <c r="F414" s="30"/>
      <c r="G414" s="30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  <c r="FS414" s="28"/>
      <c r="FT414" s="28"/>
      <c r="FU414" s="28"/>
      <c r="FV414" s="28"/>
      <c r="FW414" s="28"/>
      <c r="FX414" s="28"/>
      <c r="FY414" s="28"/>
      <c r="FZ414" s="28"/>
      <c r="GA414" s="28"/>
      <c r="GB414" s="28"/>
      <c r="GC414" s="28"/>
      <c r="GD414" s="28"/>
      <c r="GE414" s="28"/>
    </row>
    <row r="415" spans="1:187" x14ac:dyDescent="0.8">
      <c r="A415" s="32"/>
      <c r="B415" s="28"/>
      <c r="C415" s="28"/>
      <c r="D415" s="28"/>
      <c r="E415" s="31"/>
      <c r="F415" s="30"/>
      <c r="G415" s="30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  <c r="FS415" s="28"/>
      <c r="FT415" s="28"/>
      <c r="FU415" s="28"/>
      <c r="FV415" s="28"/>
      <c r="FW415" s="28"/>
      <c r="FX415" s="28"/>
      <c r="FY415" s="28"/>
      <c r="FZ415" s="28"/>
      <c r="GA415" s="28"/>
      <c r="GB415" s="28"/>
      <c r="GC415" s="28"/>
      <c r="GD415" s="28"/>
      <c r="GE415" s="28"/>
    </row>
    <row r="416" spans="1:187" x14ac:dyDescent="0.8">
      <c r="A416" s="32"/>
      <c r="B416" s="28"/>
      <c r="C416" s="28"/>
      <c r="D416" s="28"/>
      <c r="E416" s="31"/>
      <c r="F416" s="30"/>
      <c r="G416" s="30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  <c r="FS416" s="28"/>
      <c r="FT416" s="28"/>
      <c r="FU416" s="28"/>
      <c r="FV416" s="28"/>
      <c r="FW416" s="28"/>
      <c r="FX416" s="28"/>
      <c r="FY416" s="28"/>
      <c r="FZ416" s="28"/>
      <c r="GA416" s="28"/>
      <c r="GB416" s="28"/>
      <c r="GC416" s="28"/>
      <c r="GD416" s="28"/>
      <c r="GE416" s="28"/>
    </row>
    <row r="417" spans="1:187" x14ac:dyDescent="0.8">
      <c r="A417" s="32"/>
      <c r="B417" s="28"/>
      <c r="C417" s="28"/>
      <c r="D417" s="28"/>
      <c r="E417" s="31"/>
      <c r="F417" s="30"/>
      <c r="G417" s="30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  <c r="FS417" s="28"/>
      <c r="FT417" s="28"/>
      <c r="FU417" s="28"/>
      <c r="FV417" s="28"/>
      <c r="FW417" s="28"/>
      <c r="FX417" s="28"/>
      <c r="FY417" s="28"/>
      <c r="FZ417" s="28"/>
      <c r="GA417" s="28"/>
      <c r="GB417" s="28"/>
      <c r="GC417" s="28"/>
      <c r="GD417" s="28"/>
      <c r="GE417" s="28"/>
    </row>
    <row r="418" spans="1:187" x14ac:dyDescent="0.8">
      <c r="A418" s="32"/>
      <c r="B418" s="28"/>
      <c r="C418" s="28"/>
      <c r="D418" s="28"/>
      <c r="E418" s="31"/>
      <c r="F418" s="30"/>
      <c r="G418" s="30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  <c r="FS418" s="28"/>
      <c r="FT418" s="28"/>
      <c r="FU418" s="28"/>
      <c r="FV418" s="28"/>
      <c r="FW418" s="28"/>
      <c r="FX418" s="28"/>
      <c r="FY418" s="28"/>
      <c r="FZ418" s="28"/>
      <c r="GA418" s="28"/>
      <c r="GB418" s="28"/>
      <c r="GC418" s="28"/>
      <c r="GD418" s="28"/>
      <c r="GE418" s="28"/>
    </row>
    <row r="419" spans="1:187" x14ac:dyDescent="0.8">
      <c r="A419" s="32"/>
      <c r="B419" s="28"/>
      <c r="C419" s="28"/>
      <c r="D419" s="28"/>
      <c r="E419" s="31"/>
      <c r="F419" s="30"/>
      <c r="G419" s="30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  <c r="FS419" s="28"/>
      <c r="FT419" s="28"/>
      <c r="FU419" s="28"/>
      <c r="FV419" s="28"/>
      <c r="FW419" s="28"/>
      <c r="FX419" s="28"/>
      <c r="FY419" s="28"/>
      <c r="FZ419" s="28"/>
      <c r="GA419" s="28"/>
      <c r="GB419" s="28"/>
      <c r="GC419" s="28"/>
      <c r="GD419" s="28"/>
      <c r="GE419" s="28"/>
    </row>
    <row r="420" spans="1:187" x14ac:dyDescent="0.8">
      <c r="A420" s="32"/>
      <c r="B420" s="28"/>
      <c r="C420" s="28"/>
      <c r="D420" s="28"/>
      <c r="E420" s="31"/>
      <c r="F420" s="30"/>
      <c r="G420" s="30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  <c r="FS420" s="28"/>
      <c r="FT420" s="28"/>
      <c r="FU420" s="28"/>
      <c r="FV420" s="28"/>
      <c r="FW420" s="28"/>
      <c r="FX420" s="28"/>
      <c r="FY420" s="28"/>
      <c r="FZ420" s="28"/>
      <c r="GA420" s="28"/>
      <c r="GB420" s="28"/>
      <c r="GC420" s="28"/>
      <c r="GD420" s="28"/>
      <c r="GE420" s="28"/>
    </row>
    <row r="421" spans="1:187" x14ac:dyDescent="0.8">
      <c r="A421" s="32"/>
      <c r="B421" s="28"/>
      <c r="C421" s="28"/>
      <c r="D421" s="28"/>
      <c r="E421" s="31"/>
      <c r="F421" s="30"/>
      <c r="G421" s="30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  <c r="FS421" s="28"/>
      <c r="FT421" s="28"/>
      <c r="FU421" s="28"/>
      <c r="FV421" s="28"/>
      <c r="FW421" s="28"/>
      <c r="FX421" s="28"/>
      <c r="FY421" s="28"/>
      <c r="FZ421" s="28"/>
      <c r="GA421" s="28"/>
      <c r="GB421" s="28"/>
      <c r="GC421" s="28"/>
      <c r="GD421" s="28"/>
      <c r="GE421" s="28"/>
    </row>
    <row r="422" spans="1:187" x14ac:dyDescent="0.8">
      <c r="A422" s="32"/>
      <c r="B422" s="28"/>
      <c r="C422" s="28"/>
      <c r="D422" s="28"/>
      <c r="E422" s="31"/>
      <c r="F422" s="30"/>
      <c r="G422" s="30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  <c r="FS422" s="28"/>
      <c r="FT422" s="28"/>
      <c r="FU422" s="28"/>
      <c r="FV422" s="28"/>
      <c r="FW422" s="28"/>
      <c r="FX422" s="28"/>
      <c r="FY422" s="28"/>
      <c r="FZ422" s="28"/>
      <c r="GA422" s="28"/>
      <c r="GB422" s="28"/>
      <c r="GC422" s="28"/>
      <c r="GD422" s="28"/>
      <c r="GE422" s="28"/>
    </row>
    <row r="423" spans="1:187" x14ac:dyDescent="0.8">
      <c r="A423" s="32"/>
      <c r="B423" s="28"/>
      <c r="C423" s="28"/>
      <c r="D423" s="28"/>
      <c r="E423" s="31"/>
      <c r="F423" s="30"/>
      <c r="G423" s="30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  <c r="FS423" s="28"/>
      <c r="FT423" s="28"/>
      <c r="FU423" s="28"/>
      <c r="FV423" s="28"/>
      <c r="FW423" s="28"/>
      <c r="FX423" s="28"/>
      <c r="FY423" s="28"/>
      <c r="FZ423" s="28"/>
      <c r="GA423" s="28"/>
      <c r="GB423" s="28"/>
      <c r="GC423" s="28"/>
      <c r="GD423" s="28"/>
      <c r="GE423" s="28"/>
    </row>
    <row r="424" spans="1:187" x14ac:dyDescent="0.8">
      <c r="A424" s="32"/>
      <c r="B424" s="28"/>
      <c r="C424" s="28"/>
      <c r="D424" s="28"/>
      <c r="E424" s="31"/>
      <c r="F424" s="30"/>
      <c r="G424" s="30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  <c r="FS424" s="28"/>
      <c r="FT424" s="28"/>
      <c r="FU424" s="28"/>
      <c r="FV424" s="28"/>
      <c r="FW424" s="28"/>
      <c r="FX424" s="28"/>
      <c r="FY424" s="28"/>
      <c r="FZ424" s="28"/>
      <c r="GA424" s="28"/>
      <c r="GB424" s="28"/>
      <c r="GC424" s="28"/>
      <c r="GD424" s="28"/>
      <c r="GE424" s="28"/>
    </row>
    <row r="425" spans="1:187" x14ac:dyDescent="0.8">
      <c r="A425" s="32"/>
      <c r="B425" s="28"/>
      <c r="C425" s="28"/>
      <c r="D425" s="28"/>
      <c r="E425" s="31"/>
      <c r="F425" s="30"/>
      <c r="G425" s="30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  <c r="FS425" s="28"/>
      <c r="FT425" s="28"/>
      <c r="FU425" s="28"/>
      <c r="FV425" s="28"/>
      <c r="FW425" s="28"/>
      <c r="FX425" s="28"/>
      <c r="FY425" s="28"/>
      <c r="FZ425" s="28"/>
      <c r="GA425" s="28"/>
      <c r="GB425" s="28"/>
      <c r="GC425" s="28"/>
      <c r="GD425" s="28"/>
      <c r="GE425" s="28"/>
    </row>
    <row r="426" spans="1:187" x14ac:dyDescent="0.8">
      <c r="A426" s="32"/>
      <c r="B426" s="28"/>
      <c r="C426" s="28"/>
      <c r="D426" s="28"/>
      <c r="E426" s="31"/>
      <c r="F426" s="30"/>
      <c r="G426" s="30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  <c r="FS426" s="28"/>
      <c r="FT426" s="28"/>
      <c r="FU426" s="28"/>
      <c r="FV426" s="28"/>
      <c r="FW426" s="28"/>
      <c r="FX426" s="28"/>
      <c r="FY426" s="28"/>
      <c r="FZ426" s="28"/>
      <c r="GA426" s="28"/>
      <c r="GB426" s="28"/>
      <c r="GC426" s="28"/>
      <c r="GD426" s="28"/>
      <c r="GE426" s="28"/>
    </row>
    <row r="427" spans="1:187" x14ac:dyDescent="0.8">
      <c r="A427" s="32"/>
      <c r="B427" s="28"/>
      <c r="C427" s="28"/>
      <c r="D427" s="28"/>
      <c r="E427" s="31"/>
      <c r="F427" s="30"/>
      <c r="G427" s="30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  <c r="FS427" s="28"/>
      <c r="FT427" s="28"/>
      <c r="FU427" s="28"/>
      <c r="FV427" s="28"/>
      <c r="FW427" s="28"/>
      <c r="FX427" s="28"/>
      <c r="FY427" s="28"/>
      <c r="FZ427" s="28"/>
      <c r="GA427" s="28"/>
      <c r="GB427" s="28"/>
      <c r="GC427" s="28"/>
      <c r="GD427" s="28"/>
      <c r="GE427" s="28"/>
    </row>
    <row r="428" spans="1:187" x14ac:dyDescent="0.8">
      <c r="A428" s="32"/>
      <c r="B428" s="28"/>
      <c r="C428" s="28"/>
      <c r="D428" s="28"/>
      <c r="E428" s="31"/>
      <c r="F428" s="30"/>
      <c r="G428" s="30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  <c r="FS428" s="28"/>
      <c r="FT428" s="28"/>
      <c r="FU428" s="28"/>
      <c r="FV428" s="28"/>
      <c r="FW428" s="28"/>
      <c r="FX428" s="28"/>
      <c r="FY428" s="28"/>
      <c r="FZ428" s="28"/>
      <c r="GA428" s="28"/>
      <c r="GB428" s="28"/>
      <c r="GC428" s="28"/>
      <c r="GD428" s="28"/>
      <c r="GE428" s="28"/>
    </row>
    <row r="429" spans="1:187" x14ac:dyDescent="0.8">
      <c r="A429" s="32"/>
      <c r="B429" s="28"/>
      <c r="C429" s="28"/>
      <c r="D429" s="28"/>
      <c r="E429" s="31"/>
      <c r="F429" s="30"/>
      <c r="G429" s="30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  <c r="FS429" s="28"/>
      <c r="FT429" s="28"/>
      <c r="FU429" s="28"/>
      <c r="FV429" s="28"/>
      <c r="FW429" s="28"/>
      <c r="FX429" s="28"/>
      <c r="FY429" s="28"/>
      <c r="FZ429" s="28"/>
      <c r="GA429" s="28"/>
      <c r="GB429" s="28"/>
      <c r="GC429" s="28"/>
      <c r="GD429" s="28"/>
      <c r="GE429" s="28"/>
    </row>
    <row r="430" spans="1:187" x14ac:dyDescent="0.8">
      <c r="A430" s="32"/>
      <c r="B430" s="28"/>
      <c r="C430" s="28"/>
      <c r="D430" s="28"/>
      <c r="E430" s="31"/>
      <c r="F430" s="30"/>
      <c r="G430" s="30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  <c r="FS430" s="28"/>
      <c r="FT430" s="28"/>
      <c r="FU430" s="28"/>
      <c r="FV430" s="28"/>
      <c r="FW430" s="28"/>
      <c r="FX430" s="28"/>
      <c r="FY430" s="28"/>
      <c r="FZ430" s="28"/>
      <c r="GA430" s="28"/>
      <c r="GB430" s="28"/>
      <c r="GC430" s="28"/>
      <c r="GD430" s="28"/>
      <c r="GE430" s="28"/>
    </row>
    <row r="431" spans="1:187" x14ac:dyDescent="0.8">
      <c r="A431" s="32"/>
      <c r="B431" s="28"/>
      <c r="C431" s="28"/>
      <c r="D431" s="28"/>
      <c r="E431" s="31"/>
      <c r="F431" s="30"/>
      <c r="G431" s="30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  <c r="FS431" s="28"/>
      <c r="FT431" s="28"/>
      <c r="FU431" s="28"/>
      <c r="FV431" s="28"/>
      <c r="FW431" s="28"/>
      <c r="FX431" s="28"/>
      <c r="FY431" s="28"/>
      <c r="FZ431" s="28"/>
      <c r="GA431" s="28"/>
      <c r="GB431" s="28"/>
      <c r="GC431" s="28"/>
      <c r="GD431" s="28"/>
      <c r="GE431" s="28"/>
    </row>
    <row r="432" spans="1:187" x14ac:dyDescent="0.8">
      <c r="A432" s="32"/>
      <c r="B432" s="28"/>
      <c r="C432" s="28"/>
      <c r="D432" s="28"/>
      <c r="E432" s="31"/>
      <c r="F432" s="30"/>
      <c r="G432" s="30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  <c r="FS432" s="28"/>
      <c r="FT432" s="28"/>
      <c r="FU432" s="28"/>
      <c r="FV432" s="28"/>
      <c r="FW432" s="28"/>
      <c r="FX432" s="28"/>
      <c r="FY432" s="28"/>
      <c r="FZ432" s="28"/>
      <c r="GA432" s="28"/>
      <c r="GB432" s="28"/>
      <c r="GC432" s="28"/>
      <c r="GD432" s="28"/>
      <c r="GE432" s="28"/>
    </row>
    <row r="433" spans="1:187" x14ac:dyDescent="0.8">
      <c r="A433" s="32"/>
      <c r="B433" s="28"/>
      <c r="C433" s="28"/>
      <c r="D433" s="28"/>
      <c r="E433" s="31"/>
      <c r="F433" s="30"/>
      <c r="G433" s="30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  <c r="FS433" s="28"/>
      <c r="FT433" s="28"/>
      <c r="FU433" s="28"/>
      <c r="FV433" s="28"/>
      <c r="FW433" s="28"/>
      <c r="FX433" s="28"/>
      <c r="FY433" s="28"/>
      <c r="FZ433" s="28"/>
      <c r="GA433" s="28"/>
      <c r="GB433" s="28"/>
      <c r="GC433" s="28"/>
      <c r="GD433" s="28"/>
      <c r="GE433" s="28"/>
    </row>
    <row r="434" spans="1:187" x14ac:dyDescent="0.8">
      <c r="A434" s="32"/>
      <c r="B434" s="28"/>
      <c r="C434" s="28"/>
      <c r="D434" s="28"/>
      <c r="E434" s="31"/>
      <c r="F434" s="30"/>
      <c r="G434" s="30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  <c r="FS434" s="28"/>
      <c r="FT434" s="28"/>
      <c r="FU434" s="28"/>
      <c r="FV434" s="28"/>
      <c r="FW434" s="28"/>
      <c r="FX434" s="28"/>
      <c r="FY434" s="28"/>
      <c r="FZ434" s="28"/>
      <c r="GA434" s="28"/>
      <c r="GB434" s="28"/>
      <c r="GC434" s="28"/>
      <c r="GD434" s="28"/>
      <c r="GE434" s="28"/>
    </row>
    <row r="435" spans="1:187" x14ac:dyDescent="0.8">
      <c r="A435" s="32"/>
      <c r="B435" s="28"/>
      <c r="C435" s="28"/>
      <c r="D435" s="28"/>
      <c r="E435" s="31"/>
      <c r="F435" s="30"/>
      <c r="G435" s="30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  <c r="FS435" s="28"/>
      <c r="FT435" s="28"/>
      <c r="FU435" s="28"/>
      <c r="FV435" s="28"/>
      <c r="FW435" s="28"/>
      <c r="FX435" s="28"/>
      <c r="FY435" s="28"/>
      <c r="FZ435" s="28"/>
      <c r="GA435" s="28"/>
      <c r="GB435" s="28"/>
      <c r="GC435" s="28"/>
      <c r="GD435" s="28"/>
      <c r="GE435" s="28"/>
    </row>
    <row r="436" spans="1:187" x14ac:dyDescent="0.8">
      <c r="A436" s="32"/>
      <c r="B436" s="28"/>
      <c r="C436" s="28"/>
      <c r="D436" s="28"/>
      <c r="E436" s="31"/>
      <c r="F436" s="30"/>
      <c r="G436" s="30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  <c r="FS436" s="28"/>
      <c r="FT436" s="28"/>
      <c r="FU436" s="28"/>
      <c r="FV436" s="28"/>
      <c r="FW436" s="28"/>
      <c r="FX436" s="28"/>
      <c r="FY436" s="28"/>
      <c r="FZ436" s="28"/>
      <c r="GA436" s="28"/>
      <c r="GB436" s="28"/>
      <c r="GC436" s="28"/>
      <c r="GD436" s="28"/>
      <c r="GE436" s="28"/>
    </row>
    <row r="437" spans="1:187" x14ac:dyDescent="0.8">
      <c r="A437" s="32"/>
      <c r="B437" s="28"/>
      <c r="C437" s="28"/>
      <c r="D437" s="28"/>
      <c r="E437" s="31"/>
      <c r="F437" s="30"/>
      <c r="G437" s="30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  <c r="FS437" s="28"/>
      <c r="FT437" s="28"/>
      <c r="FU437" s="28"/>
      <c r="FV437" s="28"/>
      <c r="FW437" s="28"/>
      <c r="FX437" s="28"/>
      <c r="FY437" s="28"/>
      <c r="FZ437" s="28"/>
      <c r="GA437" s="28"/>
      <c r="GB437" s="28"/>
      <c r="GC437" s="28"/>
      <c r="GD437" s="28"/>
      <c r="GE437" s="28"/>
    </row>
    <row r="438" spans="1:187" x14ac:dyDescent="0.8">
      <c r="A438" s="32"/>
      <c r="B438" s="28"/>
      <c r="C438" s="28"/>
      <c r="D438" s="28"/>
      <c r="E438" s="31"/>
      <c r="F438" s="30"/>
      <c r="G438" s="30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  <c r="FS438" s="28"/>
      <c r="FT438" s="28"/>
      <c r="FU438" s="28"/>
      <c r="FV438" s="28"/>
      <c r="FW438" s="28"/>
      <c r="FX438" s="28"/>
      <c r="FY438" s="28"/>
      <c r="FZ438" s="28"/>
      <c r="GA438" s="28"/>
      <c r="GB438" s="28"/>
      <c r="GC438" s="28"/>
      <c r="GD438" s="28"/>
      <c r="GE438" s="28"/>
    </row>
    <row r="439" spans="1:187" x14ac:dyDescent="0.8">
      <c r="A439" s="32"/>
      <c r="B439" s="28"/>
      <c r="C439" s="28"/>
      <c r="D439" s="28"/>
      <c r="E439" s="31"/>
      <c r="F439" s="30"/>
      <c r="G439" s="30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  <c r="FS439" s="28"/>
      <c r="FT439" s="28"/>
      <c r="FU439" s="28"/>
      <c r="FV439" s="28"/>
      <c r="FW439" s="28"/>
      <c r="FX439" s="28"/>
      <c r="FY439" s="28"/>
      <c r="FZ439" s="28"/>
      <c r="GA439" s="28"/>
      <c r="GB439" s="28"/>
      <c r="GC439" s="28"/>
      <c r="GD439" s="28"/>
      <c r="GE439" s="28"/>
    </row>
    <row r="440" spans="1:187" x14ac:dyDescent="0.8">
      <c r="A440" s="32"/>
      <c r="B440" s="28"/>
      <c r="C440" s="28"/>
      <c r="D440" s="28"/>
      <c r="E440" s="31"/>
      <c r="F440" s="30"/>
      <c r="G440" s="30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  <c r="FS440" s="28"/>
      <c r="FT440" s="28"/>
      <c r="FU440" s="28"/>
      <c r="FV440" s="28"/>
      <c r="FW440" s="28"/>
      <c r="FX440" s="28"/>
      <c r="FY440" s="28"/>
      <c r="FZ440" s="28"/>
      <c r="GA440" s="28"/>
      <c r="GB440" s="28"/>
      <c r="GC440" s="28"/>
      <c r="GD440" s="28"/>
      <c r="GE440" s="28"/>
    </row>
    <row r="441" spans="1:187" x14ac:dyDescent="0.8">
      <c r="A441" s="32"/>
      <c r="B441" s="28"/>
      <c r="C441" s="28"/>
      <c r="D441" s="28"/>
      <c r="E441" s="31"/>
      <c r="F441" s="30"/>
      <c r="G441" s="30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  <c r="FS441" s="28"/>
      <c r="FT441" s="28"/>
      <c r="FU441" s="28"/>
      <c r="FV441" s="28"/>
      <c r="FW441" s="28"/>
      <c r="FX441" s="28"/>
      <c r="FY441" s="28"/>
      <c r="FZ441" s="28"/>
      <c r="GA441" s="28"/>
      <c r="GB441" s="28"/>
      <c r="GC441" s="28"/>
      <c r="GD441" s="28"/>
      <c r="GE441" s="28"/>
    </row>
    <row r="442" spans="1:187" x14ac:dyDescent="0.8">
      <c r="A442" s="32"/>
      <c r="B442" s="28"/>
      <c r="C442" s="28"/>
      <c r="D442" s="28"/>
      <c r="E442" s="31"/>
      <c r="F442" s="30"/>
      <c r="G442" s="30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  <c r="FS442" s="28"/>
      <c r="FT442" s="28"/>
      <c r="FU442" s="28"/>
      <c r="FV442" s="28"/>
      <c r="FW442" s="28"/>
      <c r="FX442" s="28"/>
      <c r="FY442" s="28"/>
      <c r="FZ442" s="28"/>
      <c r="GA442" s="28"/>
      <c r="GB442" s="28"/>
      <c r="GC442" s="28"/>
      <c r="GD442" s="28"/>
      <c r="GE442" s="28"/>
    </row>
    <row r="443" spans="1:187" x14ac:dyDescent="0.8">
      <c r="A443" s="32"/>
      <c r="B443" s="28"/>
      <c r="C443" s="28"/>
      <c r="D443" s="28"/>
      <c r="E443" s="31"/>
      <c r="F443" s="30"/>
      <c r="G443" s="30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  <c r="FS443" s="28"/>
      <c r="FT443" s="28"/>
      <c r="FU443" s="28"/>
      <c r="FV443" s="28"/>
      <c r="FW443" s="28"/>
      <c r="FX443" s="28"/>
      <c r="FY443" s="28"/>
      <c r="FZ443" s="28"/>
      <c r="GA443" s="28"/>
      <c r="GB443" s="28"/>
      <c r="GC443" s="28"/>
      <c r="GD443" s="28"/>
      <c r="GE443" s="28"/>
    </row>
    <row r="444" spans="1:187" x14ac:dyDescent="0.8">
      <c r="A444" s="32"/>
      <c r="B444" s="28"/>
      <c r="C444" s="28"/>
      <c r="D444" s="28"/>
      <c r="E444" s="31"/>
      <c r="F444" s="30"/>
      <c r="G444" s="30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  <c r="FS444" s="28"/>
      <c r="FT444" s="28"/>
      <c r="FU444" s="28"/>
      <c r="FV444" s="28"/>
      <c r="FW444" s="28"/>
      <c r="FX444" s="28"/>
      <c r="FY444" s="28"/>
      <c r="FZ444" s="28"/>
      <c r="GA444" s="28"/>
      <c r="GB444" s="28"/>
      <c r="GC444" s="28"/>
      <c r="GD444" s="28"/>
      <c r="GE444" s="28"/>
    </row>
    <row r="445" spans="1:187" x14ac:dyDescent="0.8">
      <c r="A445" s="32"/>
      <c r="B445" s="28"/>
      <c r="C445" s="28"/>
      <c r="D445" s="28"/>
      <c r="E445" s="31"/>
      <c r="F445" s="30"/>
      <c r="G445" s="30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  <c r="FS445" s="28"/>
      <c r="FT445" s="28"/>
      <c r="FU445" s="28"/>
      <c r="FV445" s="28"/>
      <c r="FW445" s="28"/>
      <c r="FX445" s="28"/>
      <c r="FY445" s="28"/>
      <c r="FZ445" s="28"/>
      <c r="GA445" s="28"/>
      <c r="GB445" s="28"/>
      <c r="GC445" s="28"/>
      <c r="GD445" s="28"/>
      <c r="GE445" s="28"/>
    </row>
    <row r="446" spans="1:187" x14ac:dyDescent="0.8">
      <c r="A446" s="32"/>
      <c r="B446" s="28"/>
      <c r="C446" s="28"/>
      <c r="D446" s="28"/>
      <c r="E446" s="31"/>
      <c r="F446" s="30"/>
      <c r="G446" s="30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  <c r="FS446" s="28"/>
      <c r="FT446" s="28"/>
      <c r="FU446" s="28"/>
      <c r="FV446" s="28"/>
      <c r="FW446" s="28"/>
      <c r="FX446" s="28"/>
      <c r="FY446" s="28"/>
      <c r="FZ446" s="28"/>
      <c r="GA446" s="28"/>
      <c r="GB446" s="28"/>
      <c r="GC446" s="28"/>
      <c r="GD446" s="28"/>
      <c r="GE446" s="28"/>
    </row>
    <row r="447" spans="1:187" x14ac:dyDescent="0.8">
      <c r="A447" s="32"/>
      <c r="B447" s="28"/>
      <c r="C447" s="28"/>
      <c r="D447" s="28"/>
      <c r="E447" s="31"/>
      <c r="F447" s="30"/>
      <c r="G447" s="30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  <c r="FS447" s="28"/>
      <c r="FT447" s="28"/>
      <c r="FU447" s="28"/>
      <c r="FV447" s="28"/>
      <c r="FW447" s="28"/>
      <c r="FX447" s="28"/>
      <c r="FY447" s="28"/>
      <c r="FZ447" s="28"/>
      <c r="GA447" s="28"/>
      <c r="GB447" s="28"/>
      <c r="GC447" s="28"/>
      <c r="GD447" s="28"/>
      <c r="GE447" s="28"/>
    </row>
    <row r="448" spans="1:187" x14ac:dyDescent="0.8">
      <c r="A448" s="32"/>
      <c r="B448" s="28"/>
      <c r="C448" s="28"/>
      <c r="D448" s="28"/>
      <c r="E448" s="31"/>
      <c r="F448" s="30"/>
      <c r="G448" s="30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  <c r="FS448" s="28"/>
      <c r="FT448" s="28"/>
      <c r="FU448" s="28"/>
      <c r="FV448" s="28"/>
      <c r="FW448" s="28"/>
      <c r="FX448" s="28"/>
      <c r="FY448" s="28"/>
      <c r="FZ448" s="28"/>
      <c r="GA448" s="28"/>
      <c r="GB448" s="28"/>
      <c r="GC448" s="28"/>
      <c r="GD448" s="28"/>
      <c r="GE448" s="28"/>
    </row>
    <row r="449" spans="1:187" x14ac:dyDescent="0.8">
      <c r="A449" s="32"/>
      <c r="B449" s="28"/>
      <c r="C449" s="28"/>
      <c r="D449" s="28"/>
      <c r="E449" s="31"/>
      <c r="F449" s="30"/>
      <c r="G449" s="30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  <c r="FS449" s="28"/>
      <c r="FT449" s="28"/>
      <c r="FU449" s="28"/>
      <c r="FV449" s="28"/>
      <c r="FW449" s="28"/>
      <c r="FX449" s="28"/>
      <c r="FY449" s="28"/>
      <c r="FZ449" s="28"/>
      <c r="GA449" s="28"/>
      <c r="GB449" s="28"/>
      <c r="GC449" s="28"/>
      <c r="GD449" s="28"/>
      <c r="GE449" s="28"/>
    </row>
    <row r="450" spans="1:187" x14ac:dyDescent="0.8">
      <c r="A450" s="32"/>
      <c r="B450" s="28"/>
      <c r="C450" s="28"/>
      <c r="D450" s="28"/>
      <c r="E450" s="31"/>
      <c r="F450" s="30"/>
      <c r="G450" s="30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  <c r="FS450" s="28"/>
      <c r="FT450" s="28"/>
      <c r="FU450" s="28"/>
      <c r="FV450" s="28"/>
      <c r="FW450" s="28"/>
      <c r="FX450" s="28"/>
      <c r="FY450" s="28"/>
      <c r="FZ450" s="28"/>
      <c r="GA450" s="28"/>
      <c r="GB450" s="28"/>
      <c r="GC450" s="28"/>
      <c r="GD450" s="28"/>
      <c r="GE450" s="28"/>
    </row>
    <row r="451" spans="1:187" x14ac:dyDescent="0.8">
      <c r="A451" s="32"/>
      <c r="B451" s="28"/>
      <c r="C451" s="28"/>
      <c r="D451" s="28"/>
      <c r="E451" s="31"/>
      <c r="F451" s="30"/>
      <c r="G451" s="30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  <c r="FS451" s="28"/>
      <c r="FT451" s="28"/>
      <c r="FU451" s="28"/>
      <c r="FV451" s="28"/>
      <c r="FW451" s="28"/>
      <c r="FX451" s="28"/>
      <c r="FY451" s="28"/>
      <c r="FZ451" s="28"/>
      <c r="GA451" s="28"/>
      <c r="GB451" s="28"/>
      <c r="GC451" s="28"/>
      <c r="GD451" s="28"/>
      <c r="GE451" s="28"/>
    </row>
    <row r="452" spans="1:187" x14ac:dyDescent="0.8">
      <c r="A452" s="32"/>
      <c r="B452" s="28"/>
      <c r="C452" s="28"/>
      <c r="D452" s="28"/>
      <c r="E452" s="31"/>
      <c r="F452" s="30"/>
      <c r="G452" s="30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  <c r="FS452" s="28"/>
      <c r="FT452" s="28"/>
      <c r="FU452" s="28"/>
      <c r="FV452" s="28"/>
      <c r="FW452" s="28"/>
      <c r="FX452" s="28"/>
      <c r="FY452" s="28"/>
      <c r="FZ452" s="28"/>
      <c r="GA452" s="28"/>
      <c r="GB452" s="28"/>
      <c r="GC452" s="28"/>
      <c r="GD452" s="28"/>
      <c r="GE452" s="28"/>
    </row>
    <row r="453" spans="1:187" x14ac:dyDescent="0.8">
      <c r="A453" s="32"/>
      <c r="B453" s="28"/>
      <c r="C453" s="28"/>
      <c r="D453" s="28"/>
      <c r="E453" s="31"/>
      <c r="F453" s="30"/>
      <c r="G453" s="30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  <c r="FS453" s="28"/>
      <c r="FT453" s="28"/>
      <c r="FU453" s="28"/>
      <c r="FV453" s="28"/>
      <c r="FW453" s="28"/>
      <c r="FX453" s="28"/>
      <c r="FY453" s="28"/>
      <c r="FZ453" s="28"/>
      <c r="GA453" s="28"/>
      <c r="GB453" s="28"/>
      <c r="GC453" s="28"/>
      <c r="GD453" s="28"/>
      <c r="GE453" s="28"/>
    </row>
    <row r="454" spans="1:187" x14ac:dyDescent="0.8">
      <c r="A454" s="32"/>
      <c r="B454" s="28"/>
      <c r="C454" s="28"/>
      <c r="D454" s="28"/>
      <c r="E454" s="31"/>
      <c r="F454" s="30"/>
      <c r="G454" s="30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  <c r="FS454" s="28"/>
      <c r="FT454" s="28"/>
      <c r="FU454" s="28"/>
      <c r="FV454" s="28"/>
      <c r="FW454" s="28"/>
      <c r="FX454" s="28"/>
      <c r="FY454" s="28"/>
      <c r="FZ454" s="28"/>
      <c r="GA454" s="28"/>
      <c r="GB454" s="28"/>
      <c r="GC454" s="28"/>
      <c r="GD454" s="28"/>
      <c r="GE454" s="28"/>
    </row>
    <row r="455" spans="1:187" x14ac:dyDescent="0.8">
      <c r="A455" s="32"/>
      <c r="B455" s="28"/>
      <c r="C455" s="28"/>
      <c r="D455" s="28"/>
      <c r="E455" s="31"/>
      <c r="F455" s="30"/>
      <c r="G455" s="30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  <c r="FS455" s="28"/>
      <c r="FT455" s="28"/>
      <c r="FU455" s="28"/>
      <c r="FV455" s="28"/>
      <c r="FW455" s="28"/>
      <c r="FX455" s="28"/>
      <c r="FY455" s="28"/>
      <c r="FZ455" s="28"/>
      <c r="GA455" s="28"/>
      <c r="GB455" s="28"/>
      <c r="GC455" s="28"/>
      <c r="GD455" s="28"/>
      <c r="GE455" s="28"/>
    </row>
    <row r="456" spans="1:187" x14ac:dyDescent="0.8">
      <c r="A456" s="32"/>
      <c r="B456" s="28"/>
      <c r="C456" s="28"/>
      <c r="D456" s="28"/>
      <c r="E456" s="31"/>
      <c r="F456" s="30"/>
      <c r="G456" s="30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  <c r="FS456" s="28"/>
      <c r="FT456" s="28"/>
      <c r="FU456" s="28"/>
      <c r="FV456" s="28"/>
      <c r="FW456" s="28"/>
      <c r="FX456" s="28"/>
      <c r="FY456" s="28"/>
      <c r="FZ456" s="28"/>
      <c r="GA456" s="28"/>
      <c r="GB456" s="28"/>
      <c r="GC456" s="28"/>
      <c r="GD456" s="28"/>
      <c r="GE456" s="28"/>
    </row>
    <row r="457" spans="1:187" x14ac:dyDescent="0.8">
      <c r="A457" s="32"/>
      <c r="B457" s="28"/>
      <c r="C457" s="28"/>
      <c r="D457" s="28"/>
      <c r="E457" s="31"/>
      <c r="F457" s="30"/>
      <c r="G457" s="30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  <c r="FS457" s="28"/>
      <c r="FT457" s="28"/>
      <c r="FU457" s="28"/>
      <c r="FV457" s="28"/>
      <c r="FW457" s="28"/>
      <c r="FX457" s="28"/>
      <c r="FY457" s="28"/>
      <c r="FZ457" s="28"/>
      <c r="GA457" s="28"/>
      <c r="GB457" s="28"/>
      <c r="GC457" s="28"/>
      <c r="GD457" s="28"/>
      <c r="GE457" s="28"/>
    </row>
    <row r="458" spans="1:187" x14ac:dyDescent="0.8">
      <c r="A458" s="32"/>
      <c r="B458" s="28"/>
      <c r="C458" s="28"/>
      <c r="D458" s="28"/>
      <c r="E458" s="31"/>
      <c r="F458" s="30"/>
      <c r="G458" s="30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  <c r="FS458" s="28"/>
      <c r="FT458" s="28"/>
      <c r="FU458" s="28"/>
      <c r="FV458" s="28"/>
      <c r="FW458" s="28"/>
      <c r="FX458" s="28"/>
      <c r="FY458" s="28"/>
      <c r="FZ458" s="28"/>
      <c r="GA458" s="28"/>
      <c r="GB458" s="28"/>
      <c r="GC458" s="28"/>
      <c r="GD458" s="28"/>
      <c r="GE458" s="28"/>
    </row>
    <row r="459" spans="1:187" x14ac:dyDescent="0.8">
      <c r="A459" s="32"/>
      <c r="B459" s="28"/>
      <c r="C459" s="28"/>
      <c r="D459" s="28"/>
      <c r="E459" s="31"/>
      <c r="F459" s="30"/>
      <c r="G459" s="30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  <c r="FS459" s="28"/>
      <c r="FT459" s="28"/>
      <c r="FU459" s="28"/>
      <c r="FV459" s="28"/>
      <c r="FW459" s="28"/>
      <c r="FX459" s="28"/>
      <c r="FY459" s="28"/>
      <c r="FZ459" s="28"/>
      <c r="GA459" s="28"/>
      <c r="GB459" s="28"/>
      <c r="GC459" s="28"/>
      <c r="GD459" s="28"/>
      <c r="GE459" s="28"/>
    </row>
    <row r="460" spans="1:187" x14ac:dyDescent="0.8">
      <c r="A460" s="32"/>
      <c r="B460" s="28"/>
      <c r="C460" s="28"/>
      <c r="D460" s="28"/>
      <c r="E460" s="31"/>
      <c r="F460" s="30"/>
      <c r="G460" s="30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  <c r="FS460" s="28"/>
      <c r="FT460" s="28"/>
      <c r="FU460" s="28"/>
      <c r="FV460" s="28"/>
      <c r="FW460" s="28"/>
      <c r="FX460" s="28"/>
      <c r="FY460" s="28"/>
      <c r="FZ460" s="28"/>
      <c r="GA460" s="28"/>
      <c r="GB460" s="28"/>
      <c r="GC460" s="28"/>
      <c r="GD460" s="28"/>
      <c r="GE460" s="28"/>
    </row>
    <row r="461" spans="1:187" x14ac:dyDescent="0.8">
      <c r="A461" s="32"/>
      <c r="B461" s="28"/>
      <c r="C461" s="28"/>
      <c r="D461" s="28"/>
      <c r="E461" s="31"/>
      <c r="F461" s="30"/>
      <c r="G461" s="30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  <c r="FS461" s="28"/>
      <c r="FT461" s="28"/>
      <c r="FU461" s="28"/>
      <c r="FV461" s="28"/>
      <c r="FW461" s="28"/>
      <c r="FX461" s="28"/>
      <c r="FY461" s="28"/>
      <c r="FZ461" s="28"/>
      <c r="GA461" s="28"/>
      <c r="GB461" s="28"/>
      <c r="GC461" s="28"/>
      <c r="GD461" s="28"/>
      <c r="GE461" s="28"/>
    </row>
    <row r="462" spans="1:187" x14ac:dyDescent="0.8">
      <c r="A462" s="32"/>
      <c r="B462" s="28"/>
      <c r="C462" s="28"/>
      <c r="D462" s="28"/>
      <c r="E462" s="31"/>
      <c r="F462" s="30"/>
      <c r="G462" s="30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  <c r="FS462" s="28"/>
      <c r="FT462" s="28"/>
      <c r="FU462" s="28"/>
      <c r="FV462" s="28"/>
      <c r="FW462" s="28"/>
      <c r="FX462" s="28"/>
      <c r="FY462" s="28"/>
      <c r="FZ462" s="28"/>
      <c r="GA462" s="28"/>
      <c r="GB462" s="28"/>
      <c r="GC462" s="28"/>
      <c r="GD462" s="28"/>
      <c r="GE462" s="28"/>
    </row>
    <row r="463" spans="1:187" x14ac:dyDescent="0.8">
      <c r="A463" s="32"/>
      <c r="B463" s="28"/>
      <c r="C463" s="28"/>
      <c r="D463" s="28"/>
      <c r="E463" s="31"/>
      <c r="F463" s="30"/>
      <c r="G463" s="30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  <c r="FS463" s="28"/>
      <c r="FT463" s="28"/>
      <c r="FU463" s="28"/>
      <c r="FV463" s="28"/>
      <c r="FW463" s="28"/>
      <c r="FX463" s="28"/>
      <c r="FY463" s="28"/>
      <c r="FZ463" s="28"/>
      <c r="GA463" s="28"/>
      <c r="GB463" s="28"/>
      <c r="GC463" s="28"/>
      <c r="GD463" s="28"/>
      <c r="GE463" s="28"/>
    </row>
  </sheetData>
  <sheetProtection sort="0" autoFilter="0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27CC-1A07-4895-B45D-D92428F4EAFF}">
  <dimension ref="A1:BE101"/>
  <sheetViews>
    <sheetView topLeftCell="K56" zoomScale="70" zoomScaleNormal="70" workbookViewId="0">
      <selection activeCell="A20" sqref="A20:AA101"/>
    </sheetView>
  </sheetViews>
  <sheetFormatPr defaultRowHeight="14.4" x14ac:dyDescent="0.55000000000000004"/>
  <cols>
    <col min="1" max="1" width="44.26171875" bestFit="1" customWidth="1"/>
    <col min="2" max="2" width="57.83984375" bestFit="1" customWidth="1"/>
    <col min="3" max="3" width="32.578125" bestFit="1" customWidth="1"/>
    <col min="4" max="4" width="58" customWidth="1"/>
    <col min="5" max="5" width="26.26171875" customWidth="1"/>
    <col min="6" max="6" width="31.578125" customWidth="1"/>
    <col min="7" max="7" width="20.578125" customWidth="1"/>
    <col min="8" max="8" width="23.83984375" customWidth="1"/>
    <col min="9" max="9" width="24.26171875" customWidth="1"/>
    <col min="10" max="10" width="24.41796875" customWidth="1"/>
    <col min="11" max="11" width="23.83984375" customWidth="1"/>
    <col min="12" max="12" width="18.578125" customWidth="1"/>
    <col min="13" max="13" width="23.41796875" customWidth="1"/>
    <col min="14" max="14" width="23.83984375" customWidth="1"/>
    <col min="15" max="15" width="24.15625" customWidth="1"/>
    <col min="16" max="16" width="23.41796875" customWidth="1"/>
    <col min="17" max="17" width="18.15625" customWidth="1"/>
    <col min="18" max="18" width="21.578125" customWidth="1"/>
    <col min="19" max="19" width="22" customWidth="1"/>
    <col min="20" max="20" width="22.26171875" customWidth="1"/>
    <col min="21" max="21" width="21.578125" customWidth="1"/>
    <col min="22" max="22" width="16.26171875" customWidth="1"/>
    <col min="23" max="23" width="21.41796875" customWidth="1"/>
    <col min="24" max="24" width="21.83984375" customWidth="1"/>
    <col min="25" max="25" width="22" customWidth="1"/>
    <col min="26" max="26" width="21.41796875" customWidth="1"/>
    <col min="27" max="27" width="16.15625" customWidth="1"/>
    <col min="28" max="28" width="25.15625" customWidth="1"/>
    <col min="29" max="29" width="25.578125" customWidth="1"/>
    <col min="30" max="30" width="25.68359375" customWidth="1"/>
    <col min="31" max="31" width="25.15625" customWidth="1"/>
    <col min="32" max="32" width="19.83984375" customWidth="1"/>
    <col min="33" max="33" width="24.68359375" customWidth="1"/>
    <col min="34" max="34" width="25.15625" customWidth="1"/>
    <col min="35" max="35" width="25.26171875" customWidth="1"/>
    <col min="36" max="36" width="24.68359375" customWidth="1"/>
    <col min="37" max="37" width="19.41796875" customWidth="1"/>
    <col min="38" max="38" width="24.68359375" customWidth="1"/>
    <col min="39" max="39" width="25.15625" customWidth="1"/>
    <col min="40" max="40" width="25.26171875" customWidth="1"/>
    <col min="41" max="41" width="24.68359375" customWidth="1"/>
    <col min="42" max="42" width="19.41796875" customWidth="1"/>
    <col min="43" max="43" width="22.83984375" customWidth="1"/>
    <col min="44" max="44" width="23.26171875" customWidth="1"/>
    <col min="45" max="45" width="23.41796875" customWidth="1"/>
    <col min="46" max="46" width="22.83984375" customWidth="1"/>
    <col min="47" max="47" width="17.578125" customWidth="1"/>
    <col min="48" max="48" width="26.15625" customWidth="1"/>
    <col min="49" max="49" width="26.578125" customWidth="1"/>
    <col min="50" max="50" width="26.68359375" customWidth="1"/>
    <col min="51" max="51" width="26.15625" customWidth="1"/>
    <col min="52" max="52" width="20.83984375" customWidth="1"/>
    <col min="53" max="53" width="24.41796875" customWidth="1"/>
    <col min="54" max="54" width="24.83984375" customWidth="1"/>
    <col min="55" max="55" width="25.15625" customWidth="1"/>
    <col min="56" max="56" width="24.41796875" customWidth="1"/>
    <col min="57" max="57" width="19.1562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20" t="s">
        <v>1</v>
      </c>
      <c r="G1" s="20" t="s">
        <v>2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</row>
    <row r="2" spans="1:14" ht="16.8" x14ac:dyDescent="0.8">
      <c r="A2" s="3" t="s">
        <v>17</v>
      </c>
      <c r="B2" s="3" t="s">
        <v>297</v>
      </c>
      <c r="D2" s="1" t="s">
        <v>10</v>
      </c>
      <c r="E2" s="2">
        <f>187630.253439568-H89-H90</f>
        <v>187218.300339568</v>
      </c>
      <c r="F2" s="21">
        <v>5.3535244601644015E-3</v>
      </c>
      <c r="G2" s="21">
        <v>1100.728433686194</v>
      </c>
      <c r="H2" s="21">
        <v>156.4578757717349</v>
      </c>
      <c r="I2" s="21">
        <v>95.291347512604943</v>
      </c>
      <c r="J2" s="21">
        <v>0.56450261676499436</v>
      </c>
      <c r="K2" s="21">
        <v>1922618.074558693</v>
      </c>
      <c r="L2" s="21">
        <v>2769661.1662708079</v>
      </c>
      <c r="M2" s="21">
        <v>1972067.5156571853</v>
      </c>
      <c r="N2" s="21">
        <v>797593.65061362181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f>22176.3562279891-I89-I90</f>
        <v>21495.355242999103</v>
      </c>
      <c r="F3" s="21">
        <v>2.5991637609275781E-3</v>
      </c>
      <c r="G3" s="21">
        <v>145.09670665677402</v>
      </c>
      <c r="H3" s="21">
        <v>32.510390831974725</v>
      </c>
      <c r="I3" s="21">
        <v>20.901481883224225</v>
      </c>
      <c r="J3" s="21">
        <v>2.7484766780390552E-2</v>
      </c>
      <c r="K3" s="21">
        <v>287144.74428365898</v>
      </c>
      <c r="L3" s="21">
        <v>344213.45158858405</v>
      </c>
      <c r="M3" s="21">
        <v>292894.23546392808</v>
      </c>
      <c r="N3" s="21">
        <v>51319.216124655992</v>
      </c>
    </row>
    <row r="4" spans="1:14" ht="16.8" x14ac:dyDescent="0.8">
      <c r="A4" s="3" t="s">
        <v>21</v>
      </c>
      <c r="B4" s="3">
        <v>24</v>
      </c>
      <c r="D4" s="1" t="s">
        <v>12</v>
      </c>
      <c r="E4" s="2">
        <v>35238.535860060678</v>
      </c>
      <c r="F4" s="21">
        <v>9.2933426557561519E-4</v>
      </c>
      <c r="G4" s="21">
        <v>188.99038111734032</v>
      </c>
      <c r="H4" s="21">
        <v>24.029194657827642</v>
      </c>
      <c r="I4" s="21">
        <v>40.030482694932147</v>
      </c>
      <c r="J4" s="21">
        <v>8.8659225636996603E-2</v>
      </c>
      <c r="K4" s="21">
        <v>620186.33903375943</v>
      </c>
      <c r="L4" s="21">
        <v>707278.94553723559</v>
      </c>
      <c r="M4" s="21">
        <v>658221.16481993184</v>
      </c>
      <c r="N4" s="21">
        <v>49057.780717303671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f>28331.56726773-K89-K90</f>
        <v>26541.821778329999</v>
      </c>
      <c r="F5" s="21">
        <v>2.4786561301090243E-3</v>
      </c>
      <c r="G5" s="21">
        <v>103.71644801741138</v>
      </c>
      <c r="H5" s="21">
        <v>57.826831435146538</v>
      </c>
      <c r="I5" s="21">
        <v>13.765515017585228</v>
      </c>
      <c r="J5" s="21">
        <v>1.3242201092782308E-2</v>
      </c>
      <c r="K5" s="21">
        <v>262842.57724004221</v>
      </c>
      <c r="L5" s="21">
        <v>220001.751987489</v>
      </c>
      <c r="M5" s="21">
        <v>272410.79045031435</v>
      </c>
      <c r="N5" s="21">
        <v>-52409.038462825316</v>
      </c>
    </row>
    <row r="6" spans="1:14" ht="16.8" x14ac:dyDescent="0.8">
      <c r="A6" s="3" t="s">
        <v>23</v>
      </c>
      <c r="B6" s="3" t="s">
        <v>298</v>
      </c>
      <c r="D6" s="1" t="s">
        <v>14</v>
      </c>
      <c r="E6" s="2">
        <f>-20674.5552075022-L89-L90</f>
        <v>-20324.8793715022</v>
      </c>
      <c r="F6" s="21">
        <v>-3.1894708893638504E-4</v>
      </c>
      <c r="G6" s="21">
        <v>-45.15431323733732</v>
      </c>
      <c r="H6" s="21">
        <v>-17.424722493070416</v>
      </c>
      <c r="I6" s="21">
        <v>-8.8259090031790635</v>
      </c>
      <c r="J6" s="21">
        <v>9.1099603449846772E-2</v>
      </c>
      <c r="K6" s="21">
        <v>-206279.75118550606</v>
      </c>
      <c r="L6" s="21">
        <v>-231104.29613748225</v>
      </c>
      <c r="M6" s="21">
        <v>-200746.76618134449</v>
      </c>
      <c r="N6" s="21">
        <v>-30357.529956137711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208713.65558256709</v>
      </c>
      <c r="F7" s="22">
        <f t="shared" ref="F7:N7" si="0">F2+F3</f>
        <v>7.9526882210919792E-3</v>
      </c>
      <c r="G7" s="22">
        <f t="shared" si="0"/>
        <v>1245.8251403429681</v>
      </c>
      <c r="H7" s="22">
        <f t="shared" si="0"/>
        <v>188.96826660370962</v>
      </c>
      <c r="I7" s="22">
        <f t="shared" si="0"/>
        <v>116.19282939582916</v>
      </c>
      <c r="J7" s="22">
        <f t="shared" si="0"/>
        <v>0.59198738354538494</v>
      </c>
      <c r="K7" s="22">
        <f t="shared" si="0"/>
        <v>2209762.8188423519</v>
      </c>
      <c r="L7" s="22">
        <f t="shared" si="0"/>
        <v>3113874.617859392</v>
      </c>
      <c r="M7" s="22">
        <f t="shared" si="0"/>
        <v>2264961.7511211135</v>
      </c>
      <c r="N7" s="22">
        <f t="shared" si="0"/>
        <v>848912.86673827784</v>
      </c>
    </row>
    <row r="8" spans="1:14" ht="16.8" x14ac:dyDescent="0.8">
      <c r="A8" s="3" t="s">
        <v>26</v>
      </c>
      <c r="B8" s="3">
        <v>887</v>
      </c>
      <c r="D8" s="11" t="s">
        <v>936</v>
      </c>
      <c r="E8" s="14">
        <f>SUM(E2:E5)</f>
        <v>270494.01322095777</v>
      </c>
      <c r="F8" s="22">
        <f t="shared" ref="F8:N8" si="1">SUM(F2:F5)</f>
        <v>1.1360678616776618E-2</v>
      </c>
      <c r="G8" s="22">
        <f t="shared" si="1"/>
        <v>1538.5319694777199</v>
      </c>
      <c r="H8" s="22">
        <f t="shared" si="1"/>
        <v>270.82429269668381</v>
      </c>
      <c r="I8" s="22">
        <f t="shared" si="1"/>
        <v>169.98882710834653</v>
      </c>
      <c r="J8" s="22">
        <f t="shared" si="1"/>
        <v>0.6938888102751638</v>
      </c>
      <c r="K8" s="22">
        <f t="shared" si="1"/>
        <v>3092791.735116154</v>
      </c>
      <c r="L8" s="22">
        <f t="shared" si="1"/>
        <v>4041155.3153841165</v>
      </c>
      <c r="M8" s="22">
        <f t="shared" si="1"/>
        <v>3195593.7063913601</v>
      </c>
      <c r="N8" s="22">
        <f t="shared" si="1"/>
        <v>845561.60899275611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250169.13384945557</v>
      </c>
      <c r="F9" s="23">
        <f t="shared" ref="F9:N9" si="2">SUM(F2:F6)</f>
        <v>1.1041731527840234E-2</v>
      </c>
      <c r="G9" s="23">
        <f t="shared" si="2"/>
        <v>1493.3776562403825</v>
      </c>
      <c r="H9" s="23">
        <f t="shared" si="2"/>
        <v>253.39957020361339</v>
      </c>
      <c r="I9" s="23">
        <f t="shared" si="2"/>
        <v>161.16291810516748</v>
      </c>
      <c r="J9" s="23">
        <f t="shared" si="2"/>
        <v>0.7849884137250106</v>
      </c>
      <c r="K9" s="23">
        <f t="shared" si="2"/>
        <v>2886511.9839306478</v>
      </c>
      <c r="L9" s="23">
        <f t="shared" si="2"/>
        <v>3810051.0192466341</v>
      </c>
      <c r="M9" s="23">
        <f t="shared" si="2"/>
        <v>2994846.9402100155</v>
      </c>
      <c r="N9" s="23">
        <f t="shared" si="2"/>
        <v>815204.07903661835</v>
      </c>
    </row>
    <row r="10" spans="1:14" ht="16.8" x14ac:dyDescent="0.8">
      <c r="A10" s="3" t="s">
        <v>29</v>
      </c>
      <c r="B10" s="3">
        <v>3</v>
      </c>
      <c r="D10" s="12" t="s">
        <v>933</v>
      </c>
      <c r="E10" s="8">
        <f>E7/$B$8</f>
        <v>235.30288115283776</v>
      </c>
      <c r="F10" s="23">
        <f t="shared" ref="F10:N12" si="3">F7/$B$8</f>
        <v>8.9658266303179017E-6</v>
      </c>
      <c r="G10" s="23">
        <f t="shared" si="3"/>
        <v>1.4045379259785435</v>
      </c>
      <c r="H10" s="23">
        <f t="shared" si="3"/>
        <v>0.21304201420936825</v>
      </c>
      <c r="I10" s="23">
        <f t="shared" si="3"/>
        <v>0.13099529807872509</v>
      </c>
      <c r="J10" s="23">
        <f t="shared" si="3"/>
        <v>6.6740404007371466E-4</v>
      </c>
      <c r="K10" s="23">
        <f t="shared" si="3"/>
        <v>2491.277135109754</v>
      </c>
      <c r="L10" s="23">
        <f t="shared" si="3"/>
        <v>3510.5689040128432</v>
      </c>
      <c r="M10" s="23">
        <f t="shared" si="3"/>
        <v>2553.5081748828788</v>
      </c>
      <c r="N10" s="23">
        <f t="shared" si="3"/>
        <v>957.06072912996376</v>
      </c>
    </row>
    <row r="11" spans="1:14" ht="16.8" x14ac:dyDescent="0.8">
      <c r="A11" s="3" t="s">
        <v>30</v>
      </c>
      <c r="B11" s="3" t="s">
        <v>299</v>
      </c>
      <c r="D11" s="12" t="s">
        <v>937</v>
      </c>
      <c r="E11" s="8">
        <f>E8/$B$8</f>
        <v>304.95379168089943</v>
      </c>
      <c r="F11" s="23">
        <f t="shared" si="3"/>
        <v>1.2807980402228432E-5</v>
      </c>
      <c r="G11" s="23">
        <f t="shared" si="3"/>
        <v>1.7345343511586471</v>
      </c>
      <c r="H11" s="23">
        <f t="shared" si="3"/>
        <v>0.3053261473468814</v>
      </c>
      <c r="I11" s="23">
        <f t="shared" si="3"/>
        <v>0.19164467543218322</v>
      </c>
      <c r="J11" s="23">
        <f t="shared" si="3"/>
        <v>7.8228727201258607E-4</v>
      </c>
      <c r="K11" s="23">
        <f t="shared" si="3"/>
        <v>3486.8001523293733</v>
      </c>
      <c r="L11" s="23">
        <f t="shared" si="3"/>
        <v>4555.9811898355319</v>
      </c>
      <c r="M11" s="23">
        <f t="shared" si="3"/>
        <v>3602.698654330733</v>
      </c>
      <c r="N11" s="23">
        <f t="shared" si="3"/>
        <v>953.28253550479837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282.03960975135914</v>
      </c>
      <c r="F12" s="23">
        <f t="shared" si="3"/>
        <v>1.2448400820563961E-5</v>
      </c>
      <c r="G12" s="23">
        <f t="shared" si="3"/>
        <v>1.6836275718606342</v>
      </c>
      <c r="H12" s="23">
        <f t="shared" si="3"/>
        <v>0.2856815898575123</v>
      </c>
      <c r="I12" s="23">
        <f t="shared" si="3"/>
        <v>0.18169438343310876</v>
      </c>
      <c r="J12" s="23">
        <f t="shared" si="3"/>
        <v>8.8499257466179322E-4</v>
      </c>
      <c r="K12" s="23">
        <f t="shared" si="3"/>
        <v>3254.2412445666832</v>
      </c>
      <c r="L12" s="23">
        <f t="shared" si="3"/>
        <v>4295.4351964449088</v>
      </c>
      <c r="M12" s="23">
        <f t="shared" si="3"/>
        <v>3376.3776101578528</v>
      </c>
      <c r="N12" s="23">
        <f t="shared" si="3"/>
        <v>919.05758628705564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8696.402315940295</v>
      </c>
      <c r="F13" s="23">
        <f t="shared" ref="F13:N15" si="4">F7/$B$4</f>
        <v>3.3136200921216578E-4</v>
      </c>
      <c r="G13" s="23">
        <f t="shared" si="4"/>
        <v>51.909380847623673</v>
      </c>
      <c r="H13" s="23">
        <f t="shared" si="4"/>
        <v>7.8736777751545679</v>
      </c>
      <c r="I13" s="23">
        <f t="shared" si="4"/>
        <v>4.8413678914928822</v>
      </c>
      <c r="J13" s="23">
        <f t="shared" si="4"/>
        <v>2.4666140981057707E-2</v>
      </c>
      <c r="K13" s="23">
        <f t="shared" si="4"/>
        <v>92073.450785098001</v>
      </c>
      <c r="L13" s="23">
        <f t="shared" si="4"/>
        <v>129744.77574414133</v>
      </c>
      <c r="M13" s="23">
        <f t="shared" si="4"/>
        <v>94373.406296713059</v>
      </c>
      <c r="N13" s="23">
        <f t="shared" si="4"/>
        <v>35371.369447428246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11270.583884206573</v>
      </c>
      <c r="F14" s="23">
        <f t="shared" si="4"/>
        <v>4.733616090323591E-4</v>
      </c>
      <c r="G14" s="23">
        <f t="shared" si="4"/>
        <v>64.105498728238331</v>
      </c>
      <c r="H14" s="23">
        <f t="shared" si="4"/>
        <v>11.284345529028492</v>
      </c>
      <c r="I14" s="23">
        <f t="shared" si="4"/>
        <v>7.0828677961811053</v>
      </c>
      <c r="J14" s="23">
        <f t="shared" si="4"/>
        <v>2.8912033761465158E-2</v>
      </c>
      <c r="K14" s="23">
        <f t="shared" si="4"/>
        <v>128866.32229650642</v>
      </c>
      <c r="L14" s="23">
        <f t="shared" si="4"/>
        <v>168381.47147433818</v>
      </c>
      <c r="M14" s="23">
        <f t="shared" si="4"/>
        <v>133149.73776630667</v>
      </c>
      <c r="N14" s="23">
        <f t="shared" si="4"/>
        <v>35231.733708031505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10423.713910393983</v>
      </c>
      <c r="F15" s="23">
        <f t="shared" si="4"/>
        <v>4.6007214699334307E-4</v>
      </c>
      <c r="G15" s="23">
        <f t="shared" si="4"/>
        <v>62.224069010015938</v>
      </c>
      <c r="H15" s="23">
        <f t="shared" si="4"/>
        <v>10.558315425150559</v>
      </c>
      <c r="I15" s="23">
        <f t="shared" si="4"/>
        <v>6.7151215877153119</v>
      </c>
      <c r="J15" s="23">
        <f t="shared" si="4"/>
        <v>3.2707850571875439E-2</v>
      </c>
      <c r="K15" s="23">
        <f t="shared" si="4"/>
        <v>120271.33266377699</v>
      </c>
      <c r="L15" s="23">
        <f t="shared" si="4"/>
        <v>158752.1258019431</v>
      </c>
      <c r="M15" s="23">
        <f t="shared" si="4"/>
        <v>124785.28917541732</v>
      </c>
      <c r="N15" s="23">
        <f t="shared" si="4"/>
        <v>33966.836626525765</v>
      </c>
    </row>
    <row r="16" spans="1:14" ht="16.8" x14ac:dyDescent="0.8">
      <c r="A16" s="3" t="s">
        <v>38</v>
      </c>
      <c r="B16" s="3" t="s">
        <v>39</v>
      </c>
    </row>
    <row r="20" spans="1:57" ht="16.8" x14ac:dyDescent="0.8">
      <c r="A20" s="4" t="s">
        <v>40</v>
      </c>
      <c r="B20" s="4" t="s">
        <v>41</v>
      </c>
      <c r="C20" s="4" t="s">
        <v>42</v>
      </c>
      <c r="D20" s="4" t="s">
        <v>43</v>
      </c>
      <c r="E20" s="4" t="s">
        <v>44</v>
      </c>
      <c r="F20" s="4" t="s">
        <v>45</v>
      </c>
      <c r="G20" s="4" t="s">
        <v>46</v>
      </c>
      <c r="H20" s="4" t="s">
        <v>47</v>
      </c>
      <c r="I20" s="4" t="s">
        <v>48</v>
      </c>
      <c r="J20" s="4" t="s">
        <v>49</v>
      </c>
      <c r="K20" s="4" t="s">
        <v>50</v>
      </c>
      <c r="L20" s="4" t="s">
        <v>51</v>
      </c>
      <c r="M20" s="4" t="s">
        <v>52</v>
      </c>
      <c r="N20" s="4" t="s">
        <v>53</v>
      </c>
      <c r="O20" s="4" t="s">
        <v>54</v>
      </c>
      <c r="P20" s="4" t="s">
        <v>55</v>
      </c>
      <c r="Q20" s="4" t="s">
        <v>56</v>
      </c>
      <c r="R20" s="4" t="s">
        <v>57</v>
      </c>
      <c r="S20" s="4" t="s">
        <v>58</v>
      </c>
      <c r="T20" s="4" t="s">
        <v>59</v>
      </c>
      <c r="U20" s="4" t="s">
        <v>60</v>
      </c>
      <c r="V20" s="4" t="s">
        <v>61</v>
      </c>
      <c r="W20" s="4" t="s">
        <v>62</v>
      </c>
      <c r="X20" s="4" t="s">
        <v>63</v>
      </c>
      <c r="Y20" s="4" t="s">
        <v>64</v>
      </c>
      <c r="Z20" s="4" t="s">
        <v>65</v>
      </c>
      <c r="AA20" s="4" t="s">
        <v>66</v>
      </c>
      <c r="AB20" s="4" t="s">
        <v>67</v>
      </c>
      <c r="AC20" s="4" t="s">
        <v>68</v>
      </c>
      <c r="AD20" s="4" t="s">
        <v>69</v>
      </c>
      <c r="AE20" s="4" t="s">
        <v>70</v>
      </c>
      <c r="AF20" s="4" t="s">
        <v>71</v>
      </c>
      <c r="AG20" s="4" t="s">
        <v>72</v>
      </c>
      <c r="AH20" s="4" t="s">
        <v>73</v>
      </c>
      <c r="AI20" s="4" t="s">
        <v>74</v>
      </c>
      <c r="AJ20" s="4" t="s">
        <v>75</v>
      </c>
      <c r="AK20" s="4" t="s">
        <v>76</v>
      </c>
      <c r="AL20" s="4" t="s">
        <v>77</v>
      </c>
      <c r="AM20" s="4" t="s">
        <v>78</v>
      </c>
      <c r="AN20" s="4" t="s">
        <v>79</v>
      </c>
      <c r="AO20" s="4" t="s">
        <v>80</v>
      </c>
      <c r="AP20" s="4" t="s">
        <v>81</v>
      </c>
      <c r="AQ20" s="4" t="s">
        <v>82</v>
      </c>
      <c r="AR20" s="4" t="s">
        <v>83</v>
      </c>
      <c r="AS20" s="4" t="s">
        <v>84</v>
      </c>
      <c r="AT20" s="4" t="s">
        <v>85</v>
      </c>
      <c r="AU20" s="4" t="s">
        <v>86</v>
      </c>
      <c r="AV20" s="4" t="s">
        <v>87</v>
      </c>
      <c r="AW20" s="4" t="s">
        <v>88</v>
      </c>
      <c r="AX20" s="4" t="s">
        <v>89</v>
      </c>
      <c r="AY20" s="4" t="s">
        <v>90</v>
      </c>
      <c r="AZ20" s="4" t="s">
        <v>91</v>
      </c>
      <c r="BA20" s="4" t="s">
        <v>92</v>
      </c>
      <c r="BB20" s="4" t="s">
        <v>93</v>
      </c>
      <c r="BC20" s="4" t="s">
        <v>94</v>
      </c>
      <c r="BD20" s="4" t="s">
        <v>95</v>
      </c>
      <c r="BE20" s="4" t="s">
        <v>96</v>
      </c>
    </row>
    <row r="21" spans="1:57" ht="15.3" x14ac:dyDescent="0.7">
      <c r="A21" s="9" t="s">
        <v>210</v>
      </c>
      <c r="B21" t="s">
        <v>322</v>
      </c>
      <c r="C21" t="s">
        <v>212</v>
      </c>
      <c r="D21" t="s">
        <v>213</v>
      </c>
      <c r="E21" s="6">
        <v>1748.5874999999921</v>
      </c>
      <c r="F21" s="7">
        <v>0</v>
      </c>
      <c r="G21" s="7">
        <v>4</v>
      </c>
      <c r="H21" s="8">
        <v>5245.3179438559091</v>
      </c>
      <c r="I21" s="8">
        <v>304.09201798855793</v>
      </c>
      <c r="J21" s="8">
        <v>0</v>
      </c>
      <c r="K21" s="8">
        <v>234.81387796473879</v>
      </c>
      <c r="L21" s="8">
        <v>-1963.6446077595936</v>
      </c>
      <c r="M21" s="8">
        <v>2.2104813336864306E-5</v>
      </c>
      <c r="N21" s="8">
        <v>4.0840735763665707E-5</v>
      </c>
      <c r="O21" s="8">
        <v>0</v>
      </c>
      <c r="P21" s="8">
        <v>2.4900478606222185E-5</v>
      </c>
      <c r="Q21" s="8">
        <v>-8.7774606915442796E-9</v>
      </c>
      <c r="R21" s="8">
        <v>15.075195216101626</v>
      </c>
      <c r="S21" s="8">
        <v>5.3111008099734933</v>
      </c>
      <c r="T21" s="8">
        <v>0</v>
      </c>
      <c r="U21" s="8">
        <v>2.5453961107551044</v>
      </c>
      <c r="V21" s="8">
        <v>-2.002564804271616</v>
      </c>
      <c r="W21" s="8">
        <v>1.2730013370762656</v>
      </c>
      <c r="X21" s="8">
        <v>0.53756019713326031</v>
      </c>
      <c r="Y21" s="8">
        <v>0</v>
      </c>
      <c r="Z21" s="8">
        <v>0.30999289870586566</v>
      </c>
      <c r="AA21" s="8">
        <v>-5.599622529030656E-2</v>
      </c>
      <c r="AB21" s="8">
        <v>2.0113201811440589</v>
      </c>
      <c r="AC21" s="8">
        <v>0.31346503232081424</v>
      </c>
      <c r="AD21" s="8">
        <v>0</v>
      </c>
      <c r="AE21" s="8">
        <v>0.16476922349183162</v>
      </c>
      <c r="AF21" s="8">
        <v>-0.86312259262819058</v>
      </c>
      <c r="AG21" s="8">
        <v>4.1829769449152352E-3</v>
      </c>
      <c r="AH21" s="8">
        <v>1.1871210179602698E-4</v>
      </c>
      <c r="AI21" s="8">
        <v>0</v>
      </c>
      <c r="AJ21" s="8">
        <v>7.1647601614660081E-5</v>
      </c>
      <c r="AK21" s="8">
        <v>-6.3334944641987101E-3</v>
      </c>
      <c r="AL21" s="8">
        <v>53748.319671609926</v>
      </c>
      <c r="AM21" s="8">
        <v>4114.5492167160828</v>
      </c>
      <c r="AN21" s="8">
        <v>0</v>
      </c>
      <c r="AO21" s="8">
        <v>1741.5665739757501</v>
      </c>
      <c r="AP21" s="8">
        <v>-18152.552587027418</v>
      </c>
      <c r="AQ21" s="8">
        <v>55848.699266948905</v>
      </c>
      <c r="AR21" s="8">
        <v>4369.6251526194719</v>
      </c>
      <c r="AS21" s="8">
        <v>0</v>
      </c>
      <c r="AT21" s="8">
        <v>3392.8118076890269</v>
      </c>
      <c r="AU21" s="8">
        <v>-16056.873627396992</v>
      </c>
      <c r="AV21" s="8">
        <v>54392.92608050823</v>
      </c>
      <c r="AW21" s="8">
        <v>4279.9603418675651</v>
      </c>
      <c r="AX21" s="8">
        <v>0</v>
      </c>
      <c r="AY21" s="8">
        <v>3216.8022665696385</v>
      </c>
      <c r="AZ21" s="8">
        <v>-17493.449361290717</v>
      </c>
      <c r="BA21" s="8">
        <v>1455.7731864406715</v>
      </c>
      <c r="BB21" s="8">
        <v>89.664810751906387</v>
      </c>
      <c r="BC21" s="8">
        <v>0</v>
      </c>
      <c r="BD21" s="8">
        <v>176.00954111938796</v>
      </c>
      <c r="BE21" s="8">
        <v>1436.5757338937219</v>
      </c>
    </row>
    <row r="22" spans="1:57" ht="15.3" x14ac:dyDescent="0.7">
      <c r="A22" s="9" t="s">
        <v>210</v>
      </c>
      <c r="B22" t="s">
        <v>323</v>
      </c>
      <c r="C22" t="s">
        <v>324</v>
      </c>
      <c r="D22" t="s">
        <v>325</v>
      </c>
      <c r="E22" s="6">
        <v>1841.5157999999999</v>
      </c>
      <c r="F22" s="7">
        <v>0</v>
      </c>
      <c r="G22" s="7">
        <v>4</v>
      </c>
      <c r="H22" s="8">
        <v>5483.3285702907042</v>
      </c>
      <c r="I22" s="8">
        <v>319.84541525517369</v>
      </c>
      <c r="J22" s="8">
        <v>0</v>
      </c>
      <c r="K22" s="8">
        <v>247.29301011893327</v>
      </c>
      <c r="L22" s="8">
        <v>-2068.002070685116</v>
      </c>
      <c r="M22" s="8">
        <v>1.8061638840084506E-5</v>
      </c>
      <c r="N22" s="8">
        <v>4.2959028427979609E-5</v>
      </c>
      <c r="O22" s="8">
        <v>0</v>
      </c>
      <c r="P22" s="8">
        <v>2.6223809092150286E-5</v>
      </c>
      <c r="Q22" s="8">
        <v>-9.2439369190033609E-9</v>
      </c>
      <c r="R22" s="8">
        <v>15.226430739667606</v>
      </c>
      <c r="S22" s="8">
        <v>5.5868587758883423</v>
      </c>
      <c r="T22" s="8">
        <v>0</v>
      </c>
      <c r="U22" s="8">
        <v>2.6806706299879735</v>
      </c>
      <c r="V22" s="8">
        <v>-2.1089906725228822</v>
      </c>
      <c r="W22" s="8">
        <v>1.292515847388169</v>
      </c>
      <c r="X22" s="8">
        <v>0.56564732749061497</v>
      </c>
      <c r="Y22" s="8">
        <v>0</v>
      </c>
      <c r="Z22" s="8">
        <v>0.3264674034640267</v>
      </c>
      <c r="AA22" s="8">
        <v>-5.8972132428294029E-2</v>
      </c>
      <c r="AB22" s="8">
        <v>2.0908518519515495</v>
      </c>
      <c r="AC22" s="8">
        <v>0.3298504678597321</v>
      </c>
      <c r="AD22" s="8">
        <v>0</v>
      </c>
      <c r="AE22" s="8">
        <v>0.17352584781370131</v>
      </c>
      <c r="AF22" s="8">
        <v>-0.90899305391453589</v>
      </c>
      <c r="AG22" s="8">
        <v>4.2090307609014077E-3</v>
      </c>
      <c r="AH22" s="8">
        <v>1.2305853468236408E-4</v>
      </c>
      <c r="AI22" s="8">
        <v>0</v>
      </c>
      <c r="AJ22" s="8">
        <v>7.5455297722019986E-5</v>
      </c>
      <c r="AK22" s="8">
        <v>-6.6700866413802636E-3</v>
      </c>
      <c r="AL22" s="8">
        <v>56042.565036135209</v>
      </c>
      <c r="AM22" s="8">
        <v>4327.594061134685</v>
      </c>
      <c r="AN22" s="8">
        <v>0</v>
      </c>
      <c r="AO22" s="8">
        <v>1834.1217483987657</v>
      </c>
      <c r="AP22" s="8">
        <v>-19117.266021484207</v>
      </c>
      <c r="AQ22" s="8">
        <v>58160.94625245464</v>
      </c>
      <c r="AR22" s="8">
        <v>4595.2897258976127</v>
      </c>
      <c r="AS22" s="8">
        <v>0</v>
      </c>
      <c r="AT22" s="8">
        <v>3573.1220486741054</v>
      </c>
      <c r="AU22" s="8">
        <v>-16910.212662194488</v>
      </c>
      <c r="AV22" s="8">
        <v>56690.259860890139</v>
      </c>
      <c r="AW22" s="8">
        <v>4501.4842338245671</v>
      </c>
      <c r="AX22" s="8">
        <v>0</v>
      </c>
      <c r="AY22" s="8">
        <v>3387.7585190125328</v>
      </c>
      <c r="AZ22" s="8">
        <v>-18423.134899063905</v>
      </c>
      <c r="BA22" s="8">
        <v>1470.6863915645067</v>
      </c>
      <c r="BB22" s="8">
        <v>93.805492073045073</v>
      </c>
      <c r="BC22" s="8">
        <v>0</v>
      </c>
      <c r="BD22" s="8">
        <v>185.36352966157202</v>
      </c>
      <c r="BE22" s="8">
        <v>1512.9222368694138</v>
      </c>
    </row>
    <row r="23" spans="1:57" ht="15.3" x14ac:dyDescent="0.7">
      <c r="A23" s="9" t="s">
        <v>329</v>
      </c>
      <c r="B23" t="s">
        <v>323</v>
      </c>
      <c r="C23" t="s">
        <v>324</v>
      </c>
      <c r="D23" t="s">
        <v>325</v>
      </c>
      <c r="E23" s="6">
        <v>1295.2704100000001</v>
      </c>
      <c r="F23" s="7">
        <v>0</v>
      </c>
      <c r="G23" s="7">
        <v>4</v>
      </c>
      <c r="H23" s="8">
        <v>3856.8190647102538</v>
      </c>
      <c r="I23" s="8">
        <v>224.97026751233366</v>
      </c>
      <c r="J23" s="8">
        <v>0</v>
      </c>
      <c r="K23" s="8">
        <v>173.93894671274876</v>
      </c>
      <c r="L23" s="8">
        <v>-1454.5744815098299</v>
      </c>
      <c r="M23" s="8">
        <v>1.2704048667770423E-5</v>
      </c>
      <c r="N23" s="8">
        <v>3.0216172114901656E-5</v>
      </c>
      <c r="O23" s="8">
        <v>0</v>
      </c>
      <c r="P23" s="8">
        <v>1.8445089612889138E-5</v>
      </c>
      <c r="Q23" s="8">
        <v>-6.5019251874415746E-9</v>
      </c>
      <c r="R23" s="8">
        <v>10.70984304723634</v>
      </c>
      <c r="S23" s="8">
        <v>3.9296392989172251</v>
      </c>
      <c r="T23" s="8">
        <v>0</v>
      </c>
      <c r="U23" s="8">
        <v>1.8855083111312327</v>
      </c>
      <c r="V23" s="8">
        <v>-1.4834047109912873</v>
      </c>
      <c r="W23" s="8">
        <v>0.90911928726214097</v>
      </c>
      <c r="X23" s="8">
        <v>0.39786041791994037</v>
      </c>
      <c r="Y23" s="8">
        <v>0</v>
      </c>
      <c r="Z23" s="8">
        <v>0.2296279877351502</v>
      </c>
      <c r="AA23" s="8">
        <v>-4.1479339003754792E-2</v>
      </c>
      <c r="AB23" s="8">
        <v>1.4706463748649579</v>
      </c>
      <c r="AC23" s="8">
        <v>0.2320075400620332</v>
      </c>
      <c r="AD23" s="8">
        <v>0</v>
      </c>
      <c r="AE23" s="8">
        <v>0.12205319989285486</v>
      </c>
      <c r="AF23" s="8">
        <v>-0.63936014322061918</v>
      </c>
      <c r="AG23" s="8">
        <v>2.9605138328845071E-3</v>
      </c>
      <c r="AH23" s="8">
        <v>8.6555911533327579E-5</v>
      </c>
      <c r="AI23" s="8">
        <v>0</v>
      </c>
      <c r="AJ23" s="8">
        <v>5.3073133783089402E-5</v>
      </c>
      <c r="AK23" s="8">
        <v>-4.6915513071981996E-3</v>
      </c>
      <c r="AL23" s="8">
        <v>39418.763711832675</v>
      </c>
      <c r="AM23" s="8">
        <v>3043.9079229618828</v>
      </c>
      <c r="AN23" s="8">
        <v>0</v>
      </c>
      <c r="AO23" s="8">
        <v>1290.0696421059142</v>
      </c>
      <c r="AP23" s="8">
        <v>-13446.547131296358</v>
      </c>
      <c r="AQ23" s="8">
        <v>40908.773467164872</v>
      </c>
      <c r="AR23" s="8">
        <v>3232.1975230037065</v>
      </c>
      <c r="AS23" s="8">
        <v>0</v>
      </c>
      <c r="AT23" s="8">
        <v>2513.2335334652839</v>
      </c>
      <c r="AU23" s="8">
        <v>-11894.167885036799</v>
      </c>
      <c r="AV23" s="8">
        <v>39874.334031248451</v>
      </c>
      <c r="AW23" s="8">
        <v>3166.2173787238121</v>
      </c>
      <c r="AX23" s="8">
        <v>0</v>
      </c>
      <c r="AY23" s="8">
        <v>2382.8540411667154</v>
      </c>
      <c r="AZ23" s="8">
        <v>-12958.314826403235</v>
      </c>
      <c r="BA23" s="8">
        <v>1034.4394359164226</v>
      </c>
      <c r="BB23" s="8">
        <v>65.980144279894233</v>
      </c>
      <c r="BC23" s="8">
        <v>0</v>
      </c>
      <c r="BD23" s="8">
        <v>130.37949229856815</v>
      </c>
      <c r="BE23" s="8">
        <v>1064.1469413664347</v>
      </c>
    </row>
    <row r="24" spans="1:57" ht="15.3" x14ac:dyDescent="0.7">
      <c r="A24" s="9" t="s">
        <v>231</v>
      </c>
      <c r="B24" t="s">
        <v>326</v>
      </c>
      <c r="C24" t="s">
        <v>327</v>
      </c>
      <c r="D24" t="s">
        <v>328</v>
      </c>
      <c r="E24" s="6">
        <v>486.7</v>
      </c>
      <c r="F24" s="7">
        <v>0</v>
      </c>
      <c r="G24" s="7">
        <v>4</v>
      </c>
      <c r="H24" s="8">
        <v>1462.20332272</v>
      </c>
      <c r="I24" s="8">
        <v>84.662922071644445</v>
      </c>
      <c r="J24" s="8">
        <v>0</v>
      </c>
      <c r="K24" s="8">
        <v>65.357847065382131</v>
      </c>
      <c r="L24" s="8">
        <v>-546.55876848976584</v>
      </c>
      <c r="M24" s="8">
        <v>6.4377950480000003E-6</v>
      </c>
      <c r="N24" s="8">
        <v>1.1370418951954429E-5</v>
      </c>
      <c r="O24" s="8">
        <v>0</v>
      </c>
      <c r="P24" s="8">
        <v>6.9307729453907179E-6</v>
      </c>
      <c r="Q24" s="8">
        <v>-2.4431091487126725E-9</v>
      </c>
      <c r="R24" s="8">
        <v>4.2315333312000005</v>
      </c>
      <c r="S24" s="8">
        <v>1.4786413902564446</v>
      </c>
      <c r="T24" s="8">
        <v>0</v>
      </c>
      <c r="U24" s="8">
        <v>0.70848286808896599</v>
      </c>
      <c r="V24" s="8">
        <v>-0.55739177492633341</v>
      </c>
      <c r="W24" s="8">
        <v>0.35695668208000003</v>
      </c>
      <c r="X24" s="8">
        <v>0.14965024647635553</v>
      </c>
      <c r="Y24" s="8">
        <v>0</v>
      </c>
      <c r="Z24" s="8">
        <v>8.628309638502249E-2</v>
      </c>
      <c r="AA24" s="8">
        <v>-1.5585930271600549E-2</v>
      </c>
      <c r="AB24" s="8">
        <v>0.56132395887999997</v>
      </c>
      <c r="AC24" s="8">
        <v>8.7264478608244433E-2</v>
      </c>
      <c r="AD24" s="8">
        <v>0</v>
      </c>
      <c r="AE24" s="8">
        <v>4.5861691836110469E-2</v>
      </c>
      <c r="AF24" s="8">
        <v>-0.24024063184263997</v>
      </c>
      <c r="AG24" s="8">
        <v>1.1750106079999999E-3</v>
      </c>
      <c r="AH24" s="8">
        <v>3.3149453354999995E-5</v>
      </c>
      <c r="AI24" s="8">
        <v>0</v>
      </c>
      <c r="AJ24" s="8">
        <v>1.9942317845606934E-5</v>
      </c>
      <c r="AK24" s="8">
        <v>-1.7628581673639586E-3</v>
      </c>
      <c r="AL24" s="8">
        <v>14990.975188799999</v>
      </c>
      <c r="AM24" s="8">
        <v>1145.5465341102222</v>
      </c>
      <c r="AN24" s="8">
        <v>0</v>
      </c>
      <c r="AO24" s="8">
        <v>484.74580285744997</v>
      </c>
      <c r="AP24" s="8">
        <v>-5052.5623362321212</v>
      </c>
      <c r="AQ24" s="8">
        <v>15580.70918944</v>
      </c>
      <c r="AR24" s="8">
        <v>1216.5952666055109</v>
      </c>
      <c r="AS24" s="8">
        <v>0</v>
      </c>
      <c r="AT24" s="8">
        <v>944.35165915475011</v>
      </c>
      <c r="AU24" s="8">
        <v>-4469.2532655381274</v>
      </c>
      <c r="AV24" s="8">
        <v>15172.097673600001</v>
      </c>
      <c r="AW24" s="8">
        <v>1191.6039263471109</v>
      </c>
      <c r="AX24" s="8">
        <v>0</v>
      </c>
      <c r="AY24" s="8">
        <v>895.36134916865763</v>
      </c>
      <c r="AZ24" s="8">
        <v>-4869.1082397307709</v>
      </c>
      <c r="BA24" s="8">
        <v>408.61151583999998</v>
      </c>
      <c r="BB24" s="8">
        <v>24.991340258400001</v>
      </c>
      <c r="BC24" s="8">
        <v>0</v>
      </c>
      <c r="BD24" s="8">
        <v>48.990309986092491</v>
      </c>
      <c r="BE24" s="8">
        <v>399.85497419264266</v>
      </c>
    </row>
    <row r="25" spans="1:57" ht="15.3" x14ac:dyDescent="0.7">
      <c r="A25" s="9" t="s">
        <v>108</v>
      </c>
      <c r="B25" t="s">
        <v>309</v>
      </c>
      <c r="C25" t="s">
        <v>310</v>
      </c>
      <c r="D25" t="s">
        <v>311</v>
      </c>
      <c r="E25" s="6">
        <v>9808.4800000000014</v>
      </c>
      <c r="F25" s="7">
        <v>0</v>
      </c>
      <c r="G25" s="7">
        <v>0</v>
      </c>
      <c r="H25" s="8">
        <v>2646.9535869392002</v>
      </c>
      <c r="I25" s="8">
        <v>1020.0151193469601</v>
      </c>
      <c r="J25" s="8">
        <v>0</v>
      </c>
      <c r="K25" s="8">
        <v>133.39532800000001</v>
      </c>
      <c r="L25" s="8">
        <v>-132.50148661226402</v>
      </c>
      <c r="M25" s="8">
        <v>2.0324681065920003E-4</v>
      </c>
      <c r="N25" s="8">
        <v>1.6905971653296002E-4</v>
      </c>
      <c r="O25" s="8">
        <v>0</v>
      </c>
      <c r="P25" s="8">
        <v>2.8346507200000006E-5</v>
      </c>
      <c r="Q25" s="8">
        <v>-1.0622282719664002E-5</v>
      </c>
      <c r="R25" s="8">
        <v>9.7252591667616013</v>
      </c>
      <c r="S25" s="8">
        <v>9.7356595983380814</v>
      </c>
      <c r="T25" s="8">
        <v>0</v>
      </c>
      <c r="U25" s="8">
        <v>0.94259492800000022</v>
      </c>
      <c r="V25" s="8">
        <v>-0.52738425450427207</v>
      </c>
      <c r="W25" s="8">
        <v>1.7836170624272003</v>
      </c>
      <c r="X25" s="8">
        <v>1.5702613331213604</v>
      </c>
      <c r="Y25" s="8">
        <v>0</v>
      </c>
      <c r="Z25" s="8">
        <v>0.25011624000000005</v>
      </c>
      <c r="AA25" s="8">
        <v>-0.108167893409224</v>
      </c>
      <c r="AB25" s="8">
        <v>0.62421914126176004</v>
      </c>
      <c r="AC25" s="8">
        <v>0.92476348506308814</v>
      </c>
      <c r="AD25" s="8">
        <v>0</v>
      </c>
      <c r="AE25" s="8">
        <v>0.14418465600000002</v>
      </c>
      <c r="AF25" s="8">
        <v>-4.2459284556779199E-2</v>
      </c>
      <c r="AG25" s="8">
        <v>3.3314776957440007E-2</v>
      </c>
      <c r="AH25" s="8">
        <v>2.8035225278720006E-3</v>
      </c>
      <c r="AI25" s="8">
        <v>0</v>
      </c>
      <c r="AJ25" s="8">
        <v>1.2358684800000002E-4</v>
      </c>
      <c r="AK25" s="8">
        <v>-1.6232422350848002E-3</v>
      </c>
      <c r="AL25" s="8">
        <v>27923.496883040003</v>
      </c>
      <c r="AM25" s="8">
        <v>14539.538044152003</v>
      </c>
      <c r="AN25" s="8">
        <v>0</v>
      </c>
      <c r="AO25" s="8">
        <v>2314.8012800000001</v>
      </c>
      <c r="AP25" s="8">
        <v>-1411.5313437368002</v>
      </c>
      <c r="AQ25" s="8">
        <v>31804.152354832007</v>
      </c>
      <c r="AR25" s="8">
        <v>15327.964705741602</v>
      </c>
      <c r="AS25" s="8">
        <v>0</v>
      </c>
      <c r="AT25" s="8">
        <v>2372.6713120000004</v>
      </c>
      <c r="AU25" s="8">
        <v>-1629.0238975674401</v>
      </c>
      <c r="AV25" s="8">
        <v>28738.361861088008</v>
      </c>
      <c r="AW25" s="8">
        <v>14972.620493054401</v>
      </c>
      <c r="AX25" s="8">
        <v>0</v>
      </c>
      <c r="AY25" s="8">
        <v>2344.2267200000001</v>
      </c>
      <c r="AZ25" s="8">
        <v>-1451.1428117489602</v>
      </c>
      <c r="BA25" s="8">
        <v>3065.7904937440003</v>
      </c>
      <c r="BB25" s="8">
        <v>355.34421268720001</v>
      </c>
      <c r="BC25" s="8">
        <v>0</v>
      </c>
      <c r="BD25" s="8">
        <v>28.444592000000004</v>
      </c>
      <c r="BE25" s="8">
        <v>-177.88108581848002</v>
      </c>
    </row>
    <row r="26" spans="1:57" ht="15.3" x14ac:dyDescent="0.7">
      <c r="A26" s="9" t="s">
        <v>108</v>
      </c>
      <c r="B26" t="s">
        <v>313</v>
      </c>
      <c r="C26" t="s">
        <v>310</v>
      </c>
      <c r="D26" t="s">
        <v>311</v>
      </c>
      <c r="E26" s="6">
        <v>7365.5999999999995</v>
      </c>
      <c r="F26" s="7">
        <v>0</v>
      </c>
      <c r="G26" s="7">
        <v>0</v>
      </c>
      <c r="H26" s="8">
        <v>1987.7087316239997</v>
      </c>
      <c r="I26" s="8">
        <v>765.97223658119992</v>
      </c>
      <c r="J26" s="8">
        <v>0</v>
      </c>
      <c r="K26" s="8">
        <v>100.17215999999999</v>
      </c>
      <c r="L26" s="8">
        <v>-99.50093692307999</v>
      </c>
      <c r="M26" s="8">
        <v>1.5262657502399999E-4</v>
      </c>
      <c r="N26" s="8">
        <v>1.2695404875119999E-4</v>
      </c>
      <c r="O26" s="8">
        <v>0</v>
      </c>
      <c r="P26" s="8">
        <v>2.1286584E-5</v>
      </c>
      <c r="Q26" s="8">
        <v>-7.9767186760799995E-6</v>
      </c>
      <c r="R26" s="8">
        <v>7.3031059775519989</v>
      </c>
      <c r="S26" s="8">
        <v>7.3109160988776001</v>
      </c>
      <c r="T26" s="8">
        <v>0</v>
      </c>
      <c r="U26" s="8">
        <v>0.70783415999999999</v>
      </c>
      <c r="V26" s="8">
        <v>-0.39603500898983995</v>
      </c>
      <c r="W26" s="8">
        <v>1.3393930389839999</v>
      </c>
      <c r="X26" s="8">
        <v>1.1791752519492</v>
      </c>
      <c r="Y26" s="8">
        <v>0</v>
      </c>
      <c r="Z26" s="8">
        <v>0.18782279999999998</v>
      </c>
      <c r="AA26" s="8">
        <v>-8.1227818754279993E-2</v>
      </c>
      <c r="AB26" s="8">
        <v>0.46875239658719997</v>
      </c>
      <c r="AC26" s="8">
        <v>0.69444377982936001</v>
      </c>
      <c r="AD26" s="8">
        <v>0</v>
      </c>
      <c r="AE26" s="8">
        <v>0.10827431999999999</v>
      </c>
      <c r="AF26" s="8">
        <v>-3.1884461846423996E-2</v>
      </c>
      <c r="AG26" s="8">
        <v>2.5017466636799997E-2</v>
      </c>
      <c r="AH26" s="8">
        <v>2.1052829318400001E-3</v>
      </c>
      <c r="AI26" s="8">
        <v>0</v>
      </c>
      <c r="AJ26" s="8">
        <v>9.2806559999999991E-5</v>
      </c>
      <c r="AK26" s="8">
        <v>-1.2189608386559997E-3</v>
      </c>
      <c r="AL26" s="8">
        <v>20968.927768799997</v>
      </c>
      <c r="AM26" s="8">
        <v>10918.35038844</v>
      </c>
      <c r="AN26" s="8">
        <v>0</v>
      </c>
      <c r="AO26" s="8">
        <v>1738.2815999999998</v>
      </c>
      <c r="AP26" s="8">
        <v>-1059.9782295959999</v>
      </c>
      <c r="AQ26" s="8">
        <v>23883.075113040002</v>
      </c>
      <c r="AR26" s="8">
        <v>11510.413115652</v>
      </c>
      <c r="AS26" s="8">
        <v>0</v>
      </c>
      <c r="AT26" s="8">
        <v>1781.7386399999998</v>
      </c>
      <c r="AU26" s="8">
        <v>-1223.3025320867998</v>
      </c>
      <c r="AV26" s="8">
        <v>21580.844139360001</v>
      </c>
      <c r="AW26" s="8">
        <v>11243.570206967999</v>
      </c>
      <c r="AX26" s="8">
        <v>0</v>
      </c>
      <c r="AY26" s="8">
        <v>1760.3783999999998</v>
      </c>
      <c r="AZ26" s="8">
        <v>-1089.7241462712</v>
      </c>
      <c r="BA26" s="8">
        <v>2302.2309736799998</v>
      </c>
      <c r="BB26" s="8">
        <v>266.84290868399995</v>
      </c>
      <c r="BC26" s="8">
        <v>0</v>
      </c>
      <c r="BD26" s="8">
        <v>21.360239999999997</v>
      </c>
      <c r="BE26" s="8">
        <v>-133.5783858156</v>
      </c>
    </row>
    <row r="27" spans="1:57" ht="15.3" x14ac:dyDescent="0.7">
      <c r="A27" s="9" t="s">
        <v>178</v>
      </c>
      <c r="B27" t="s">
        <v>348</v>
      </c>
      <c r="C27" t="s">
        <v>183</v>
      </c>
      <c r="D27" t="s">
        <v>184</v>
      </c>
      <c r="E27" s="6">
        <v>336.58699999999999</v>
      </c>
      <c r="F27" s="7">
        <v>1</v>
      </c>
      <c r="G27" s="7">
        <v>0</v>
      </c>
      <c r="H27" s="8">
        <v>3702.4569999999999</v>
      </c>
      <c r="I27" s="8">
        <v>531.85458217999997</v>
      </c>
      <c r="J27" s="8">
        <v>5775.8800421799997</v>
      </c>
      <c r="K27" s="8">
        <v>1541.56846</v>
      </c>
      <c r="L27" s="8">
        <v>0</v>
      </c>
      <c r="M27" s="8">
        <v>1.3800067E-5</v>
      </c>
      <c r="N27" s="8">
        <v>1.1317754367762999E-5</v>
      </c>
      <c r="O27" s="8">
        <v>2.5136703898463E-5</v>
      </c>
      <c r="P27" s="8">
        <v>1.8882530699999999E-8</v>
      </c>
      <c r="Q27" s="8">
        <v>0</v>
      </c>
      <c r="R27" s="8">
        <v>7.5395487999999995</v>
      </c>
      <c r="S27" s="8">
        <v>1.6829491366539999</v>
      </c>
      <c r="T27" s="8">
        <v>9.4189974272539985</v>
      </c>
      <c r="U27" s="8">
        <v>0.19649949059999999</v>
      </c>
      <c r="V27" s="8">
        <v>0</v>
      </c>
      <c r="W27" s="8">
        <v>1.22854255</v>
      </c>
      <c r="X27" s="8">
        <v>0.30907222446319998</v>
      </c>
      <c r="Y27" s="8">
        <v>2.4245349829431997</v>
      </c>
      <c r="Z27" s="8">
        <v>0.88692020847999997</v>
      </c>
      <c r="AA27" s="8">
        <v>0</v>
      </c>
      <c r="AB27" s="8">
        <v>1.4506899699999998</v>
      </c>
      <c r="AC27" s="8">
        <v>0.22253139844959996</v>
      </c>
      <c r="AD27" s="8">
        <v>1.8977652878895996</v>
      </c>
      <c r="AE27" s="8">
        <v>0.22454391943999999</v>
      </c>
      <c r="AF27" s="8">
        <v>0</v>
      </c>
      <c r="AG27" s="8">
        <v>1.5583978099999998E-3</v>
      </c>
      <c r="AH27" s="8">
        <v>1.9051470447039998E-4</v>
      </c>
      <c r="AI27" s="8">
        <v>1.7561087445303997E-3</v>
      </c>
      <c r="AJ27" s="8">
        <v>7.19623006E-6</v>
      </c>
      <c r="AK27" s="8">
        <v>0</v>
      </c>
      <c r="AL27" s="8">
        <v>74049.14</v>
      </c>
      <c r="AM27" s="8">
        <v>7574.2509197000008</v>
      </c>
      <c r="AN27" s="8">
        <v>82225.881649699993</v>
      </c>
      <c r="AO27" s="8">
        <v>602.49072999999999</v>
      </c>
      <c r="AP27" s="8">
        <v>0</v>
      </c>
      <c r="AQ27" s="8">
        <v>77515.986099999995</v>
      </c>
      <c r="AR27" s="8">
        <v>7928.3757853349998</v>
      </c>
      <c r="AS27" s="8">
        <v>86023.291525335007</v>
      </c>
      <c r="AT27" s="8">
        <v>578.92964000000006</v>
      </c>
      <c r="AU27" s="8">
        <v>0</v>
      </c>
      <c r="AV27" s="8">
        <v>74049.14</v>
      </c>
      <c r="AW27" s="8">
        <v>7597.3071291999995</v>
      </c>
      <c r="AX27" s="8">
        <v>82198.449809199985</v>
      </c>
      <c r="AY27" s="8">
        <v>552.00268000000005</v>
      </c>
      <c r="AZ27" s="8">
        <v>0</v>
      </c>
      <c r="BA27" s="8">
        <v>3466.8461000000002</v>
      </c>
      <c r="BB27" s="8">
        <v>331.06865613500003</v>
      </c>
      <c r="BC27" s="8">
        <v>3824.8417161350003</v>
      </c>
      <c r="BD27" s="8">
        <v>26.926960000000001</v>
      </c>
      <c r="BE27" s="8">
        <v>0</v>
      </c>
    </row>
    <row r="28" spans="1:57" ht="15.3" x14ac:dyDescent="0.7">
      <c r="A28" s="9" t="s">
        <v>335</v>
      </c>
      <c r="B28" t="s">
        <v>336</v>
      </c>
      <c r="C28" t="s">
        <v>337</v>
      </c>
      <c r="D28" t="s">
        <v>338</v>
      </c>
      <c r="E28" s="6">
        <v>7</v>
      </c>
      <c r="F28" s="7">
        <v>1</v>
      </c>
      <c r="G28" s="7">
        <v>0</v>
      </c>
      <c r="H28" s="8">
        <v>61.613999999999997</v>
      </c>
      <c r="I28" s="8">
        <v>18.647999999999996</v>
      </c>
      <c r="J28" s="8">
        <v>80.813879999999997</v>
      </c>
      <c r="K28" s="8">
        <v>0.55188000000000004</v>
      </c>
      <c r="L28" s="8">
        <v>0</v>
      </c>
      <c r="M28" s="8">
        <v>5.7455999999999997E-6</v>
      </c>
      <c r="N28" s="8">
        <v>3.0176999999999999E-6</v>
      </c>
      <c r="O28" s="8">
        <v>8.9157599999999992E-6</v>
      </c>
      <c r="P28" s="8">
        <v>1.5246E-7</v>
      </c>
      <c r="Q28" s="8">
        <v>0</v>
      </c>
      <c r="R28" s="8">
        <v>0.27278999999999998</v>
      </c>
      <c r="S28" s="8">
        <v>0.38430000000000003</v>
      </c>
      <c r="T28" s="8">
        <v>0.66059909999999999</v>
      </c>
      <c r="U28" s="8">
        <v>3.5090999999999998E-3</v>
      </c>
      <c r="V28" s="8">
        <v>0</v>
      </c>
      <c r="W28" s="8">
        <v>1.3671</v>
      </c>
      <c r="X28" s="8">
        <v>4.2210000000000004E-2</v>
      </c>
      <c r="Y28" s="8">
        <v>1.4102361000000001</v>
      </c>
      <c r="Z28" s="8">
        <v>9.2609999999999991E-4</v>
      </c>
      <c r="AA28" s="8">
        <v>0</v>
      </c>
      <c r="AB28" s="8">
        <v>2.5703999999999998E-2</v>
      </c>
      <c r="AC28" s="8">
        <v>2.5451999999999999E-2</v>
      </c>
      <c r="AD28" s="8">
        <v>5.1680160000000003E-2</v>
      </c>
      <c r="AE28" s="8">
        <v>5.2415999999999997E-4</v>
      </c>
      <c r="AF28" s="8">
        <v>0</v>
      </c>
      <c r="AG28" s="8">
        <v>3.9375000000000002E-5</v>
      </c>
      <c r="AH28" s="8">
        <v>6.2999999999999998E-6</v>
      </c>
      <c r="AI28" s="8">
        <v>4.6827900000000006E-5</v>
      </c>
      <c r="AJ28" s="8">
        <v>1.1529E-6</v>
      </c>
      <c r="AK28" s="8">
        <v>0</v>
      </c>
      <c r="AL28" s="8">
        <v>1045.8</v>
      </c>
      <c r="AM28" s="8">
        <v>257.67</v>
      </c>
      <c r="AN28" s="8">
        <v>1316.259</v>
      </c>
      <c r="AO28" s="8">
        <v>12.789000000000001</v>
      </c>
      <c r="AP28" s="8">
        <v>0</v>
      </c>
      <c r="AQ28" s="8">
        <v>3225.6000000000004</v>
      </c>
      <c r="AR28" s="8">
        <v>275.09580000000005</v>
      </c>
      <c r="AS28" s="8">
        <v>3513.9415500000005</v>
      </c>
      <c r="AT28" s="8">
        <v>13.245749999999997</v>
      </c>
      <c r="AU28" s="8">
        <v>0</v>
      </c>
      <c r="AV28" s="8">
        <v>1045.8</v>
      </c>
      <c r="AW28" s="8">
        <v>269.64000000000004</v>
      </c>
      <c r="AX28" s="8">
        <v>1328.4180000000001</v>
      </c>
      <c r="AY28" s="8">
        <v>12.978</v>
      </c>
      <c r="AZ28" s="8">
        <v>0</v>
      </c>
      <c r="BA28" s="8">
        <v>2179.8000000000002</v>
      </c>
      <c r="BB28" s="8">
        <v>5.4558</v>
      </c>
      <c r="BC28" s="8">
        <v>2185.5235500000003</v>
      </c>
      <c r="BD28" s="8">
        <v>0.26775000000000004</v>
      </c>
      <c r="BE28" s="8">
        <v>0</v>
      </c>
    </row>
    <row r="29" spans="1:57" ht="15.3" x14ac:dyDescent="0.7">
      <c r="A29" s="9" t="s">
        <v>339</v>
      </c>
      <c r="B29" t="s">
        <v>340</v>
      </c>
      <c r="C29" t="s">
        <v>337</v>
      </c>
      <c r="D29" t="s">
        <v>338</v>
      </c>
      <c r="E29" s="6">
        <v>7</v>
      </c>
      <c r="F29" s="7">
        <v>1</v>
      </c>
      <c r="G29" s="7">
        <v>0</v>
      </c>
      <c r="H29" s="8">
        <v>61.613999999999997</v>
      </c>
      <c r="I29" s="8">
        <v>18.647999999999996</v>
      </c>
      <c r="J29" s="8">
        <v>80.813879999999997</v>
      </c>
      <c r="K29" s="8">
        <v>0.55188000000000004</v>
      </c>
      <c r="L29" s="8">
        <v>0</v>
      </c>
      <c r="M29" s="8">
        <v>5.7455999999999997E-6</v>
      </c>
      <c r="N29" s="8">
        <v>3.0176999999999999E-6</v>
      </c>
      <c r="O29" s="8">
        <v>8.9157599999999992E-6</v>
      </c>
      <c r="P29" s="8">
        <v>1.5246E-7</v>
      </c>
      <c r="Q29" s="8">
        <v>0</v>
      </c>
      <c r="R29" s="8">
        <v>0.27278999999999998</v>
      </c>
      <c r="S29" s="8">
        <v>0.38430000000000003</v>
      </c>
      <c r="T29" s="8">
        <v>0.66059909999999999</v>
      </c>
      <c r="U29" s="8">
        <v>3.5090999999999998E-3</v>
      </c>
      <c r="V29" s="8">
        <v>0</v>
      </c>
      <c r="W29" s="8">
        <v>1.3671</v>
      </c>
      <c r="X29" s="8">
        <v>4.2210000000000004E-2</v>
      </c>
      <c r="Y29" s="8">
        <v>1.4102361000000001</v>
      </c>
      <c r="Z29" s="8">
        <v>9.2609999999999991E-4</v>
      </c>
      <c r="AA29" s="8">
        <v>0</v>
      </c>
      <c r="AB29" s="8">
        <v>2.5703999999999998E-2</v>
      </c>
      <c r="AC29" s="8">
        <v>2.5451999999999999E-2</v>
      </c>
      <c r="AD29" s="8">
        <v>5.1680160000000003E-2</v>
      </c>
      <c r="AE29" s="8">
        <v>5.2415999999999997E-4</v>
      </c>
      <c r="AF29" s="8">
        <v>0</v>
      </c>
      <c r="AG29" s="8">
        <v>3.9375000000000002E-5</v>
      </c>
      <c r="AH29" s="8">
        <v>6.2999999999999998E-6</v>
      </c>
      <c r="AI29" s="8">
        <v>4.6827900000000006E-5</v>
      </c>
      <c r="AJ29" s="8">
        <v>1.1529E-6</v>
      </c>
      <c r="AK29" s="8">
        <v>0</v>
      </c>
      <c r="AL29" s="8">
        <v>1045.8</v>
      </c>
      <c r="AM29" s="8">
        <v>257.67</v>
      </c>
      <c r="AN29" s="8">
        <v>1316.259</v>
      </c>
      <c r="AO29" s="8">
        <v>12.789000000000001</v>
      </c>
      <c r="AP29" s="8">
        <v>0</v>
      </c>
      <c r="AQ29" s="8">
        <v>3225.6000000000004</v>
      </c>
      <c r="AR29" s="8">
        <v>275.09580000000005</v>
      </c>
      <c r="AS29" s="8">
        <v>3513.9415500000005</v>
      </c>
      <c r="AT29" s="8">
        <v>13.245749999999997</v>
      </c>
      <c r="AU29" s="8">
        <v>0</v>
      </c>
      <c r="AV29" s="8">
        <v>1045.8</v>
      </c>
      <c r="AW29" s="8">
        <v>269.64000000000004</v>
      </c>
      <c r="AX29" s="8">
        <v>1328.4180000000001</v>
      </c>
      <c r="AY29" s="8">
        <v>12.978</v>
      </c>
      <c r="AZ29" s="8">
        <v>0</v>
      </c>
      <c r="BA29" s="8">
        <v>2179.8000000000002</v>
      </c>
      <c r="BB29" s="8">
        <v>5.4558</v>
      </c>
      <c r="BC29" s="8">
        <v>2185.5235500000003</v>
      </c>
      <c r="BD29" s="8">
        <v>0.26775000000000004</v>
      </c>
      <c r="BE29" s="8">
        <v>0</v>
      </c>
    </row>
    <row r="30" spans="1:57" ht="15.3" x14ac:dyDescent="0.7">
      <c r="A30" s="9" t="s">
        <v>341</v>
      </c>
      <c r="B30" t="s">
        <v>342</v>
      </c>
      <c r="C30" t="s">
        <v>337</v>
      </c>
      <c r="D30" t="s">
        <v>338</v>
      </c>
      <c r="E30" s="6">
        <v>14</v>
      </c>
      <c r="F30" s="7">
        <v>1</v>
      </c>
      <c r="G30" s="7">
        <v>0</v>
      </c>
      <c r="H30" s="8">
        <v>123.22799999999999</v>
      </c>
      <c r="I30" s="8">
        <v>37.295999999999992</v>
      </c>
      <c r="J30" s="8">
        <v>161.62775999999999</v>
      </c>
      <c r="K30" s="8">
        <v>1.1037600000000001</v>
      </c>
      <c r="L30" s="8">
        <v>0</v>
      </c>
      <c r="M30" s="8">
        <v>1.1491199999999999E-5</v>
      </c>
      <c r="N30" s="8">
        <v>6.0353999999999998E-6</v>
      </c>
      <c r="O30" s="8">
        <v>1.7831519999999998E-5</v>
      </c>
      <c r="P30" s="8">
        <v>3.0492000000000001E-7</v>
      </c>
      <c r="Q30" s="8">
        <v>0</v>
      </c>
      <c r="R30" s="8">
        <v>0.54557999999999995</v>
      </c>
      <c r="S30" s="8">
        <v>0.76860000000000006</v>
      </c>
      <c r="T30" s="8">
        <v>1.3211982</v>
      </c>
      <c r="U30" s="8">
        <v>7.0181999999999996E-3</v>
      </c>
      <c r="V30" s="8">
        <v>0</v>
      </c>
      <c r="W30" s="8">
        <v>2.7342</v>
      </c>
      <c r="X30" s="8">
        <v>8.4420000000000009E-2</v>
      </c>
      <c r="Y30" s="8">
        <v>2.8204722000000002</v>
      </c>
      <c r="Z30" s="8">
        <v>1.8521999999999998E-3</v>
      </c>
      <c r="AA30" s="8">
        <v>0</v>
      </c>
      <c r="AB30" s="8">
        <v>5.1407999999999995E-2</v>
      </c>
      <c r="AC30" s="8">
        <v>5.0903999999999998E-2</v>
      </c>
      <c r="AD30" s="8">
        <v>0.10336032000000001</v>
      </c>
      <c r="AE30" s="8">
        <v>1.0483199999999999E-3</v>
      </c>
      <c r="AF30" s="8">
        <v>0</v>
      </c>
      <c r="AG30" s="8">
        <v>7.8750000000000003E-5</v>
      </c>
      <c r="AH30" s="8">
        <v>1.26E-5</v>
      </c>
      <c r="AI30" s="8">
        <v>9.3655800000000012E-5</v>
      </c>
      <c r="AJ30" s="8">
        <v>2.3058E-6</v>
      </c>
      <c r="AK30" s="8">
        <v>0</v>
      </c>
      <c r="AL30" s="8">
        <v>2091.6</v>
      </c>
      <c r="AM30" s="8">
        <v>515.34</v>
      </c>
      <c r="AN30" s="8">
        <v>2632.518</v>
      </c>
      <c r="AO30" s="8">
        <v>25.578000000000003</v>
      </c>
      <c r="AP30" s="8">
        <v>0</v>
      </c>
      <c r="AQ30" s="8">
        <v>6451.2000000000007</v>
      </c>
      <c r="AR30" s="8">
        <v>550.19160000000011</v>
      </c>
      <c r="AS30" s="8">
        <v>7027.8831000000009</v>
      </c>
      <c r="AT30" s="8">
        <v>26.491499999999995</v>
      </c>
      <c r="AU30" s="8">
        <v>0</v>
      </c>
      <c r="AV30" s="8">
        <v>2091.6</v>
      </c>
      <c r="AW30" s="8">
        <v>539.28000000000009</v>
      </c>
      <c r="AX30" s="8">
        <v>2656.8360000000002</v>
      </c>
      <c r="AY30" s="8">
        <v>25.956</v>
      </c>
      <c r="AZ30" s="8">
        <v>0</v>
      </c>
      <c r="BA30" s="8">
        <v>4359.6000000000004</v>
      </c>
      <c r="BB30" s="8">
        <v>10.9116</v>
      </c>
      <c r="BC30" s="8">
        <v>4371.0471000000007</v>
      </c>
      <c r="BD30" s="8">
        <v>0.53550000000000009</v>
      </c>
      <c r="BE30" s="8">
        <v>0</v>
      </c>
    </row>
    <row r="31" spans="1:57" ht="15.3" x14ac:dyDescent="0.7">
      <c r="A31" s="5" t="s">
        <v>108</v>
      </c>
      <c r="B31" t="s">
        <v>300</v>
      </c>
      <c r="C31" t="s">
        <v>301</v>
      </c>
      <c r="D31" t="s">
        <v>302</v>
      </c>
      <c r="E31" s="6">
        <v>171.84145669291337</v>
      </c>
      <c r="F31" s="7">
        <v>1</v>
      </c>
      <c r="G31" s="7">
        <v>1</v>
      </c>
      <c r="H31" s="8">
        <v>705.77741141732281</v>
      </c>
      <c r="I31" s="8">
        <v>7.7114086160447988</v>
      </c>
      <c r="J31" s="8">
        <v>745.5766405568819</v>
      </c>
      <c r="K31" s="8">
        <v>9.9328110735142712</v>
      </c>
      <c r="L31" s="8">
        <v>-388.21033097131283</v>
      </c>
      <c r="M31" s="8">
        <v>2.0303886400918634E-7</v>
      </c>
      <c r="N31" s="8">
        <v>2.0303904849698398E-9</v>
      </c>
      <c r="O31" s="8">
        <v>2.1657199562231481E-6</v>
      </c>
      <c r="P31" s="8">
        <v>1.1942984535289921E-6</v>
      </c>
      <c r="Q31" s="8">
        <v>2.4794094929719979E-6</v>
      </c>
      <c r="R31" s="8">
        <v>6.137194881889763</v>
      </c>
      <c r="S31" s="8">
        <v>6.2621030706014366E-2</v>
      </c>
      <c r="T31" s="8">
        <v>6.4504196098516848</v>
      </c>
      <c r="U31" s="8">
        <v>0.16385899725590752</v>
      </c>
      <c r="V31" s="8">
        <v>0.3990762689883216</v>
      </c>
      <c r="W31" s="8">
        <v>0.33856858431758524</v>
      </c>
      <c r="X31" s="8">
        <v>3.6392589277693269E-3</v>
      </c>
      <c r="Y31" s="8">
        <v>0.36019096852165022</v>
      </c>
      <c r="Z31" s="8">
        <v>1.7983125276295645E-2</v>
      </c>
      <c r="AA31" s="8">
        <v>6.5491971866152771E-2</v>
      </c>
      <c r="AB31" s="8">
        <v>0.35665285190288709</v>
      </c>
      <c r="AC31" s="8">
        <v>3.2392161080514793E-3</v>
      </c>
      <c r="AD31" s="8">
        <v>0.41207162550562754</v>
      </c>
      <c r="AE31" s="8">
        <v>1.0872557494688993E-2</v>
      </c>
      <c r="AF31" s="8">
        <v>-0.13829375658011145</v>
      </c>
      <c r="AG31" s="8">
        <v>5.830335137795275E-3</v>
      </c>
      <c r="AH31" s="8">
        <v>5.8313205760189244E-5</v>
      </c>
      <c r="AI31" s="8">
        <v>5.8916878055994097E-3</v>
      </c>
      <c r="AJ31" s="8">
        <v>2.901197144327632E-6</v>
      </c>
      <c r="AK31" s="8">
        <v>-1.2940344365710427E-4</v>
      </c>
      <c r="AL31" s="8">
        <v>9205.7923228346463</v>
      </c>
      <c r="AM31" s="8">
        <v>100.81179483715104</v>
      </c>
      <c r="AN31" s="8">
        <v>9936.9608311911506</v>
      </c>
      <c r="AO31" s="8">
        <v>135.48364015125375</v>
      </c>
      <c r="AP31" s="8">
        <v>-3743.8095531330168</v>
      </c>
      <c r="AQ31" s="8">
        <v>11029.578434422572</v>
      </c>
      <c r="AR31" s="8">
        <v>119.50097224635232</v>
      </c>
      <c r="AS31" s="8">
        <v>11882.706654084153</v>
      </c>
      <c r="AT31" s="8">
        <v>192.48389015513041</v>
      </c>
      <c r="AU31" s="8">
        <v>-3206.4395275645838</v>
      </c>
      <c r="AV31" s="8">
        <v>9359.2221948818897</v>
      </c>
      <c r="AW31" s="8">
        <v>102.34841825265451</v>
      </c>
      <c r="AX31" s="8">
        <v>10143.871977407298</v>
      </c>
      <c r="AY31" s="8">
        <v>141.16445090465388</v>
      </c>
      <c r="AZ31" s="8">
        <v>-3496.8564163828182</v>
      </c>
      <c r="BA31" s="8">
        <v>1670.3562395406825</v>
      </c>
      <c r="BB31" s="8">
        <v>17.152553993697804</v>
      </c>
      <c r="BC31" s="8">
        <v>1738.8346766768568</v>
      </c>
      <c r="BD31" s="8">
        <v>51.319439250476542</v>
      </c>
      <c r="BE31" s="8">
        <v>290.41688881823399</v>
      </c>
    </row>
    <row r="32" spans="1:57" ht="15.3" x14ac:dyDescent="0.7">
      <c r="A32" s="9" t="s">
        <v>97</v>
      </c>
      <c r="B32" t="s">
        <v>347</v>
      </c>
      <c r="C32" t="s">
        <v>301</v>
      </c>
      <c r="D32" t="s">
        <v>302</v>
      </c>
      <c r="E32" s="6">
        <v>1661.857939632546</v>
      </c>
      <c r="F32" s="7">
        <v>1</v>
      </c>
      <c r="G32" s="7">
        <v>1</v>
      </c>
      <c r="H32" s="8">
        <v>6825.4879663479578</v>
      </c>
      <c r="I32" s="8">
        <v>74.576099859454729</v>
      </c>
      <c r="J32" s="8">
        <v>7210.3814967550397</v>
      </c>
      <c r="K32" s="8">
        <v>96.059014297627868</v>
      </c>
      <c r="L32" s="8">
        <v>-3754.3351481532241</v>
      </c>
      <c r="M32" s="8">
        <v>1.9635642917682164E-6</v>
      </c>
      <c r="N32" s="8">
        <v>1.9635660759273901E-8</v>
      </c>
      <c r="O32" s="8">
        <v>2.0944415704656409E-5</v>
      </c>
      <c r="P32" s="8">
        <v>1.1549915867128918E-5</v>
      </c>
      <c r="Q32" s="8">
        <v>2.3978069266831023E-5</v>
      </c>
      <c r="R32" s="8">
        <v>59.352069272590924</v>
      </c>
      <c r="S32" s="8">
        <v>0.60560041255199104</v>
      </c>
      <c r="T32" s="8">
        <v>62.381227725216128</v>
      </c>
      <c r="U32" s="8">
        <v>1.5846605400731999</v>
      </c>
      <c r="V32" s="8">
        <v>3.8594183202389374</v>
      </c>
      <c r="W32" s="8">
        <v>3.2742558215379329</v>
      </c>
      <c r="X32" s="8">
        <v>3.5194832841180725E-2</v>
      </c>
      <c r="Y32" s="8">
        <v>3.4833632834673605</v>
      </c>
      <c r="Z32" s="8">
        <v>0.17391262908824665</v>
      </c>
      <c r="AA32" s="8">
        <v>0.63336493720752851</v>
      </c>
      <c r="AB32" s="8">
        <v>3.4491465856611678</v>
      </c>
      <c r="AC32" s="8">
        <v>3.1326067125762337E-2</v>
      </c>
      <c r="AD32" s="8">
        <v>3.9850948410405165</v>
      </c>
      <c r="AE32" s="8">
        <v>0.10514718825358622</v>
      </c>
      <c r="AF32" s="8">
        <v>-1.33742219018181</v>
      </c>
      <c r="AG32" s="8">
        <v>5.6384465808961386E-2</v>
      </c>
      <c r="AH32" s="8">
        <v>5.639399586281163E-4</v>
      </c>
      <c r="AI32" s="8">
        <v>5.6977800037325985E-2</v>
      </c>
      <c r="AJ32" s="8">
        <v>2.8057126618497614E-5</v>
      </c>
      <c r="AK32" s="8">
        <v>-1.2514450493844079E-3</v>
      </c>
      <c r="AL32" s="8">
        <v>89028.103908886405</v>
      </c>
      <c r="AM32" s="8">
        <v>974.93867244222338</v>
      </c>
      <c r="AN32" s="8">
        <v>96099.146102115512</v>
      </c>
      <c r="AO32" s="8">
        <v>1310.2458941443847</v>
      </c>
      <c r="AP32" s="8">
        <v>-36205.929291350425</v>
      </c>
      <c r="AQ32" s="8">
        <v>106665.71876657607</v>
      </c>
      <c r="AR32" s="8">
        <v>1155.6794462950977</v>
      </c>
      <c r="AS32" s="8">
        <v>114916.21857409805</v>
      </c>
      <c r="AT32" s="8">
        <v>1861.4884164843909</v>
      </c>
      <c r="AU32" s="8">
        <v>-31009.088780929684</v>
      </c>
      <c r="AV32" s="8">
        <v>90511.905640701167</v>
      </c>
      <c r="AW32" s="8">
        <v>989.7991716047926</v>
      </c>
      <c r="AX32" s="8">
        <v>98100.158766668625</v>
      </c>
      <c r="AY32" s="8">
        <v>1365.1843277201592</v>
      </c>
      <c r="AZ32" s="8">
        <v>-33817.675380311484</v>
      </c>
      <c r="BA32" s="8">
        <v>16153.813125874893</v>
      </c>
      <c r="BB32" s="8">
        <v>165.88027469030507</v>
      </c>
      <c r="BC32" s="8">
        <v>16816.059807429428</v>
      </c>
      <c r="BD32" s="8">
        <v>496.30408876423172</v>
      </c>
      <c r="BE32" s="8">
        <v>2808.5865993818011</v>
      </c>
    </row>
    <row r="33" spans="1:57" ht="15.3" x14ac:dyDescent="0.7">
      <c r="A33" s="9" t="s">
        <v>364</v>
      </c>
      <c r="B33" t="s">
        <v>365</v>
      </c>
      <c r="C33" t="s">
        <v>301</v>
      </c>
      <c r="D33" t="s">
        <v>302</v>
      </c>
      <c r="E33" s="6">
        <v>352.1695275590551</v>
      </c>
      <c r="F33" s="7">
        <v>1</v>
      </c>
      <c r="G33" s="7">
        <v>1</v>
      </c>
      <c r="H33" s="8">
        <v>1446.410559617548</v>
      </c>
      <c r="I33" s="8">
        <v>15.803655191194142</v>
      </c>
      <c r="J33" s="8">
        <v>1527.9745546687554</v>
      </c>
      <c r="K33" s="8">
        <v>20.356166960013489</v>
      </c>
      <c r="L33" s="8">
        <v>-795.59293480634074</v>
      </c>
      <c r="M33" s="8">
        <v>4.161050667885264E-7</v>
      </c>
      <c r="N33" s="8">
        <v>4.1610544487529193E-9</v>
      </c>
      <c r="O33" s="8">
        <v>4.4383968134726409E-6</v>
      </c>
      <c r="P33" s="8">
        <v>2.4475788918353624E-6</v>
      </c>
      <c r="Q33" s="8">
        <v>5.0812678533432958E-6</v>
      </c>
      <c r="R33" s="8">
        <v>12.57748312710911</v>
      </c>
      <c r="S33" s="8">
        <v>0.1283346825813286</v>
      </c>
      <c r="T33" s="8">
        <v>13.219401594218525</v>
      </c>
      <c r="U33" s="8">
        <v>0.3358103845280847</v>
      </c>
      <c r="V33" s="8">
        <v>0.81786143934290501</v>
      </c>
      <c r="W33" s="8">
        <v>0.69385781917885259</v>
      </c>
      <c r="X33" s="8">
        <v>7.4582473980532261E-3</v>
      </c>
      <c r="Y33" s="8">
        <v>0.73817043719543374</v>
      </c>
      <c r="Z33" s="8">
        <v>3.6854370618527893E-2</v>
      </c>
      <c r="AA33" s="8">
        <v>0.13421835007038266</v>
      </c>
      <c r="AB33" s="8">
        <v>0.73091946946006747</v>
      </c>
      <c r="AC33" s="8">
        <v>6.6384051228844968E-3</v>
      </c>
      <c r="AD33" s="8">
        <v>0.84449394498640418</v>
      </c>
      <c r="AE33" s="8">
        <v>2.2282070403452248E-2</v>
      </c>
      <c r="AF33" s="8">
        <v>-0.2834173304653631</v>
      </c>
      <c r="AG33" s="8">
        <v>1.1948608970753656E-2</v>
      </c>
      <c r="AH33" s="8">
        <v>1.1950628514351224E-4</v>
      </c>
      <c r="AI33" s="8">
        <v>1.207434428777719E-2</v>
      </c>
      <c r="AJ33" s="8">
        <v>5.9456736886220584E-6</v>
      </c>
      <c r="AK33" s="8">
        <v>-2.651976449354469E-4</v>
      </c>
      <c r="AL33" s="8">
        <v>18866.224690663668</v>
      </c>
      <c r="AM33" s="8">
        <v>206.60231147612234</v>
      </c>
      <c r="AN33" s="8">
        <v>20364.671416555444</v>
      </c>
      <c r="AO33" s="8">
        <v>277.65831634745285</v>
      </c>
      <c r="AP33" s="8">
        <v>-7672.5120175980437</v>
      </c>
      <c r="AQ33" s="8">
        <v>22603.866966557929</v>
      </c>
      <c r="AR33" s="8">
        <v>244.90365566472292</v>
      </c>
      <c r="AS33" s="8">
        <v>24352.256254262957</v>
      </c>
      <c r="AT33" s="8">
        <v>394.47384794810586</v>
      </c>
      <c r="AU33" s="8">
        <v>-6571.2332477897771</v>
      </c>
      <c r="AV33" s="8">
        <v>19180.661768841393</v>
      </c>
      <c r="AW33" s="8">
        <v>209.75144645605383</v>
      </c>
      <c r="AX33" s="8">
        <v>20788.712285458576</v>
      </c>
      <c r="AY33" s="8">
        <v>289.30049209292781</v>
      </c>
      <c r="AZ33" s="8">
        <v>-7166.4096417670398</v>
      </c>
      <c r="BA33" s="8">
        <v>3423.2051977165356</v>
      </c>
      <c r="BB33" s="8">
        <v>35.152209208669092</v>
      </c>
      <c r="BC33" s="8">
        <v>3563.5439688043825</v>
      </c>
      <c r="BD33" s="8">
        <v>105.17335585517809</v>
      </c>
      <c r="BE33" s="8">
        <v>595.17639397726248</v>
      </c>
    </row>
    <row r="34" spans="1:57" ht="15.3" x14ac:dyDescent="0.7">
      <c r="A34" s="9" t="s">
        <v>178</v>
      </c>
      <c r="B34" t="s">
        <v>350</v>
      </c>
      <c r="C34" t="s">
        <v>355</v>
      </c>
      <c r="D34" t="s">
        <v>356</v>
      </c>
      <c r="E34" s="6">
        <v>68379.072611464799</v>
      </c>
      <c r="F34" s="7">
        <v>0</v>
      </c>
      <c r="G34" s="7">
        <v>0</v>
      </c>
      <c r="H34" s="8">
        <v>7943.6114140127193</v>
      </c>
      <c r="I34" s="8">
        <v>531.94326909737447</v>
      </c>
      <c r="J34" s="8">
        <v>0</v>
      </c>
      <c r="K34" s="8">
        <v>1037.7826915532266</v>
      </c>
      <c r="L34" s="8">
        <v>-37.708323382318383</v>
      </c>
      <c r="M34" s="8">
        <v>3.2007225477706925E-4</v>
      </c>
      <c r="N34" s="8">
        <v>5.5108803602763687E-5</v>
      </c>
      <c r="O34" s="8">
        <v>0</v>
      </c>
      <c r="P34" s="8">
        <v>2.3373694846527579E-4</v>
      </c>
      <c r="Q34" s="8">
        <v>-4.1575843729222828E-6</v>
      </c>
      <c r="R34" s="8">
        <v>26.391412280254713</v>
      </c>
      <c r="S34" s="8">
        <v>2.1185998754015336</v>
      </c>
      <c r="T34" s="8">
        <v>0</v>
      </c>
      <c r="U34" s="8">
        <v>7.1534741403249651</v>
      </c>
      <c r="V34" s="8">
        <v>-0.25277007981554078</v>
      </c>
      <c r="W34" s="8">
        <v>9.864044942675136</v>
      </c>
      <c r="X34" s="8">
        <v>0.63575776217603919</v>
      </c>
      <c r="Y34" s="8">
        <v>0</v>
      </c>
      <c r="Z34" s="8">
        <v>1.6562930294055198</v>
      </c>
      <c r="AA34" s="8">
        <v>-7.8593538478165414E-2</v>
      </c>
      <c r="AB34" s="8">
        <v>1.3472132178343916</v>
      </c>
      <c r="AC34" s="8">
        <v>0.16982365993162968</v>
      </c>
      <c r="AD34" s="8">
        <v>0</v>
      </c>
      <c r="AE34" s="8">
        <v>0.76260373374806334</v>
      </c>
      <c r="AF34" s="8">
        <v>-4.047083791582156E-2</v>
      </c>
      <c r="AG34" s="8">
        <v>8.9911206114649447E-3</v>
      </c>
      <c r="AH34" s="8">
        <v>7.6156826074749359E-4</v>
      </c>
      <c r="AI34" s="8">
        <v>0</v>
      </c>
      <c r="AJ34" s="8">
        <v>1.1511111512703376E-3</v>
      </c>
      <c r="AK34" s="8">
        <v>-3.4945808848815205E-4</v>
      </c>
      <c r="AL34" s="8">
        <v>38990.620127388444</v>
      </c>
      <c r="AM34" s="8">
        <v>5064.0905687137711</v>
      </c>
      <c r="AN34" s="8">
        <v>0</v>
      </c>
      <c r="AO34" s="8">
        <v>19266.502179897223</v>
      </c>
      <c r="AP34" s="8">
        <v>-436.47729629350221</v>
      </c>
      <c r="AQ34" s="8">
        <v>42875.133401273779</v>
      </c>
      <c r="AR34" s="8">
        <v>5325.4714627793483</v>
      </c>
      <c r="AS34" s="8">
        <v>0</v>
      </c>
      <c r="AT34" s="8">
        <v>19762.6642993518</v>
      </c>
      <c r="AU34" s="8">
        <v>-557.19918140759103</v>
      </c>
      <c r="AV34" s="8">
        <v>40154.519235668689</v>
      </c>
      <c r="AW34" s="8">
        <v>5166.1812806571079</v>
      </c>
      <c r="AX34" s="8">
        <v>0</v>
      </c>
      <c r="AY34" s="8">
        <v>19482.621833423549</v>
      </c>
      <c r="AZ34" s="8">
        <v>-444.76483989401169</v>
      </c>
      <c r="BA34" s="8">
        <v>2720.6141656050891</v>
      </c>
      <c r="BB34" s="8">
        <v>159.2901821222396</v>
      </c>
      <c r="BC34" s="8">
        <v>0</v>
      </c>
      <c r="BD34" s="8">
        <v>280.04246592824978</v>
      </c>
      <c r="BE34" s="8">
        <v>-112.43434151357935</v>
      </c>
    </row>
    <row r="35" spans="1:57" ht="15.3" x14ac:dyDescent="0.7">
      <c r="A35" s="9" t="s">
        <v>363</v>
      </c>
      <c r="B35" t="s">
        <v>171</v>
      </c>
      <c r="C35" t="s">
        <v>173</v>
      </c>
      <c r="D35" t="s">
        <v>174</v>
      </c>
      <c r="E35" s="6">
        <v>2150.3733333333334</v>
      </c>
      <c r="F35" s="7">
        <v>0</v>
      </c>
      <c r="G35" s="7">
        <v>0</v>
      </c>
      <c r="H35" s="8">
        <v>2596.9893333333334</v>
      </c>
      <c r="I35" s="8">
        <v>414.86416630666662</v>
      </c>
      <c r="J35" s="8">
        <v>0</v>
      </c>
      <c r="K35" s="8">
        <v>263.65892853333332</v>
      </c>
      <c r="L35" s="8">
        <v>-10.545100000000001</v>
      </c>
      <c r="M35" s="8">
        <v>1.0189461333333333E-8</v>
      </c>
      <c r="N35" s="8">
        <v>3.300140703861068E-5</v>
      </c>
      <c r="O35" s="8">
        <v>0</v>
      </c>
      <c r="P35" s="8">
        <v>1.3290142537333336E-6</v>
      </c>
      <c r="Q35" s="8">
        <v>-8.7669066666666672E-13</v>
      </c>
      <c r="R35" s="8">
        <v>9.3954773333333339</v>
      </c>
      <c r="S35" s="8">
        <v>4.3846277680000005</v>
      </c>
      <c r="T35" s="8">
        <v>0</v>
      </c>
      <c r="U35" s="8">
        <v>0.5875481600000001</v>
      </c>
      <c r="V35" s="8">
        <v>-7.7744266666666673E-2</v>
      </c>
      <c r="W35" s="8">
        <v>1.9353359999999999</v>
      </c>
      <c r="X35" s="8">
        <v>0.61414906384666668</v>
      </c>
      <c r="Y35" s="8">
        <v>0</v>
      </c>
      <c r="Z35" s="8">
        <v>0.26458358906666668</v>
      </c>
      <c r="AA35" s="8">
        <v>-1.7947346666666669E-2</v>
      </c>
      <c r="AB35" s="8">
        <v>3.6556346666666673</v>
      </c>
      <c r="AC35" s="8">
        <v>0.64944624286666675</v>
      </c>
      <c r="AD35" s="8">
        <v>0</v>
      </c>
      <c r="AE35" s="8">
        <v>0.13984043200000001</v>
      </c>
      <c r="AF35" s="8">
        <v>-3.1883420000000003E-2</v>
      </c>
      <c r="AG35" s="8">
        <v>7.6255546666666662E-4</v>
      </c>
      <c r="AH35" s="8">
        <v>2.0546880884133338E-3</v>
      </c>
      <c r="AI35" s="8">
        <v>0</v>
      </c>
      <c r="AJ35" s="8">
        <v>5.8440530666666666E-5</v>
      </c>
      <c r="AK35" s="8">
        <v>-2.0570720110192841E-5</v>
      </c>
      <c r="AL35" s="8">
        <v>34902.213333333333</v>
      </c>
      <c r="AM35" s="8">
        <v>7865.8386235333346</v>
      </c>
      <c r="AN35" s="8">
        <v>0</v>
      </c>
      <c r="AO35" s="8">
        <v>2623.7366693333329</v>
      </c>
      <c r="AP35" s="8">
        <v>-129.0224</v>
      </c>
      <c r="AQ35" s="8">
        <v>83368.320000000007</v>
      </c>
      <c r="AR35" s="8">
        <v>12089.245186201337</v>
      </c>
      <c r="AS35" s="8">
        <v>0</v>
      </c>
      <c r="AT35" s="8">
        <v>2832.914731573333</v>
      </c>
      <c r="AU35" s="8">
        <v>-315.52593333333334</v>
      </c>
      <c r="AV35" s="8">
        <v>40360.85333333334</v>
      </c>
      <c r="AW35" s="8">
        <v>8462.8657946000021</v>
      </c>
      <c r="AX35" s="8">
        <v>0</v>
      </c>
      <c r="AY35" s="8">
        <v>2672.9305946666668</v>
      </c>
      <c r="AZ35" s="8">
        <v>-129.0224</v>
      </c>
      <c r="BA35" s="8">
        <v>43007.466666666667</v>
      </c>
      <c r="BB35" s="8">
        <v>3626.3793916013342</v>
      </c>
      <c r="BC35" s="8">
        <v>0</v>
      </c>
      <c r="BD35" s="8">
        <v>159.98413690666669</v>
      </c>
      <c r="BE35" s="8">
        <v>-186.50353333333337</v>
      </c>
    </row>
    <row r="36" spans="1:57" ht="15.3" x14ac:dyDescent="0.7">
      <c r="A36" s="15" t="s">
        <v>178</v>
      </c>
      <c r="B36" s="16" t="s">
        <v>350</v>
      </c>
      <c r="C36" s="16" t="s">
        <v>353</v>
      </c>
      <c r="D36" s="16" t="s">
        <v>354</v>
      </c>
      <c r="E36" s="17">
        <v>31724.875</v>
      </c>
      <c r="F36" s="18">
        <v>0</v>
      </c>
      <c r="G36" s="18">
        <v>0</v>
      </c>
      <c r="H36" s="19">
        <v>179.24554375</v>
      </c>
      <c r="I36" s="19">
        <v>167.19009125000002</v>
      </c>
      <c r="J36" s="19">
        <v>0</v>
      </c>
      <c r="K36" s="19">
        <v>177.02480249999999</v>
      </c>
      <c r="L36" s="19">
        <v>-93.02843720624999</v>
      </c>
      <c r="M36" s="19">
        <v>1.2785124625E-5</v>
      </c>
      <c r="N36" s="19">
        <v>3.1122102375000002E-5</v>
      </c>
      <c r="O36" s="19">
        <v>0</v>
      </c>
      <c r="P36" s="19">
        <v>4.5049322500000001E-5</v>
      </c>
      <c r="Q36" s="19">
        <v>-6.6354796803750004E-6</v>
      </c>
      <c r="R36" s="19">
        <v>1.1357505250000002</v>
      </c>
      <c r="S36" s="19">
        <v>0.78360441250000001</v>
      </c>
      <c r="T36" s="19">
        <v>0</v>
      </c>
      <c r="U36" s="19">
        <v>1.1071981375</v>
      </c>
      <c r="V36" s="19">
        <v>-0.58945452247500008</v>
      </c>
      <c r="W36" s="19">
        <v>0.37435352500000002</v>
      </c>
      <c r="X36" s="19">
        <v>0.21160491625</v>
      </c>
      <c r="Y36" s="19">
        <v>0</v>
      </c>
      <c r="Z36" s="19">
        <v>0.29377234250000001</v>
      </c>
      <c r="AA36" s="19">
        <v>-0.19428947947500003</v>
      </c>
      <c r="AB36" s="19">
        <v>0.16084511625</v>
      </c>
      <c r="AC36" s="19">
        <v>0.12658225125</v>
      </c>
      <c r="AD36" s="19">
        <v>0</v>
      </c>
      <c r="AE36" s="19">
        <v>0.16528659875000001</v>
      </c>
      <c r="AF36" s="19">
        <v>-8.3478615333749992E-2</v>
      </c>
      <c r="AG36" s="19">
        <v>3.0804853625000001E-3</v>
      </c>
      <c r="AH36" s="19">
        <v>3.9973342500000003E-4</v>
      </c>
      <c r="AI36" s="19">
        <v>0</v>
      </c>
      <c r="AJ36" s="19">
        <v>4.219408375E-4</v>
      </c>
      <c r="AK36" s="19">
        <v>-1.5987719031375E-3</v>
      </c>
      <c r="AL36" s="19">
        <v>1763.9030499999999</v>
      </c>
      <c r="AM36" s="19">
        <v>2572.8873625000001</v>
      </c>
      <c r="AN36" s="19">
        <v>0</v>
      </c>
      <c r="AO36" s="19">
        <v>3775.2601249999998</v>
      </c>
      <c r="AP36" s="19">
        <v>-915.46568294999986</v>
      </c>
      <c r="AQ36" s="19">
        <v>2737.8567125</v>
      </c>
      <c r="AR36" s="19">
        <v>2678.2139475000004</v>
      </c>
      <c r="AS36" s="19">
        <v>0</v>
      </c>
      <c r="AT36" s="19">
        <v>3935.153495</v>
      </c>
      <c r="AU36" s="19">
        <v>-1420.9476337875001</v>
      </c>
      <c r="AV36" s="19">
        <v>1808.317875</v>
      </c>
      <c r="AW36" s="19">
        <v>2617.3021874999999</v>
      </c>
      <c r="AX36" s="19">
        <v>0</v>
      </c>
      <c r="AY36" s="19">
        <v>3838.709875</v>
      </c>
      <c r="AZ36" s="19">
        <v>-938.51697712500004</v>
      </c>
      <c r="BA36" s="19">
        <v>929.5388375</v>
      </c>
      <c r="BB36" s="19">
        <v>60.911760000000001</v>
      </c>
      <c r="BC36" s="19">
        <v>0</v>
      </c>
      <c r="BD36" s="19">
        <v>96.44362000000001</v>
      </c>
      <c r="BE36" s="19">
        <v>-482.43065666249998</v>
      </c>
    </row>
    <row r="37" spans="1:57" ht="15.3" x14ac:dyDescent="0.7">
      <c r="A37" s="9" t="s">
        <v>108</v>
      </c>
      <c r="B37" t="s">
        <v>304</v>
      </c>
      <c r="C37" t="s">
        <v>307</v>
      </c>
      <c r="D37" t="s">
        <v>308</v>
      </c>
      <c r="E37" s="6">
        <v>165.43066666666667</v>
      </c>
      <c r="F37" s="7">
        <v>0</v>
      </c>
      <c r="G37" s="7">
        <v>0</v>
      </c>
      <c r="H37" s="8">
        <v>158.81343999999999</v>
      </c>
      <c r="I37" s="8">
        <v>24.221531059999997</v>
      </c>
      <c r="J37" s="8">
        <v>0</v>
      </c>
      <c r="K37" s="8">
        <v>1.3763831466666665</v>
      </c>
      <c r="L37" s="8">
        <v>-7.9406720000000002</v>
      </c>
      <c r="M37" s="8">
        <v>2.6468906666666666E-11</v>
      </c>
      <c r="N37" s="8">
        <v>7.5721586469333335E-8</v>
      </c>
      <c r="O37" s="8">
        <v>0</v>
      </c>
      <c r="P37" s="8">
        <v>3.8049053333333331E-7</v>
      </c>
      <c r="Q37" s="8">
        <v>-1.3234453333333334E-12</v>
      </c>
      <c r="R37" s="8">
        <v>0.66833989333333332</v>
      </c>
      <c r="S37" s="8">
        <v>0.10192323989399998</v>
      </c>
      <c r="T37" s="8">
        <v>0</v>
      </c>
      <c r="U37" s="8">
        <v>8.751282266666667E-3</v>
      </c>
      <c r="V37" s="8">
        <v>-3.3416994666666672E-2</v>
      </c>
      <c r="W37" s="8">
        <v>0.13879632933333333</v>
      </c>
      <c r="X37" s="8">
        <v>2.1192330122666667E-2</v>
      </c>
      <c r="Y37" s="8">
        <v>0</v>
      </c>
      <c r="Z37" s="8">
        <v>2.3160293333333334E-3</v>
      </c>
      <c r="AA37" s="8">
        <v>-6.9398164666666668E-3</v>
      </c>
      <c r="AB37" s="8">
        <v>5.4922981333333329E-2</v>
      </c>
      <c r="AC37" s="8">
        <v>8.423555844466666E-3</v>
      </c>
      <c r="AD37" s="8">
        <v>0</v>
      </c>
      <c r="AE37" s="8">
        <v>1.3069022666666668E-3</v>
      </c>
      <c r="AF37" s="8">
        <v>-2.7461490666666668E-3</v>
      </c>
      <c r="AG37" s="8">
        <v>5.6908149333333335E-5</v>
      </c>
      <c r="AH37" s="8">
        <v>9.4246677953333336E-6</v>
      </c>
      <c r="AI37" s="8">
        <v>0</v>
      </c>
      <c r="AJ37" s="8">
        <v>2.8784936000000001E-6</v>
      </c>
      <c r="AK37" s="8">
        <v>-2.8454074666666671E-6</v>
      </c>
      <c r="AL37" s="8">
        <v>2398.7446666666665</v>
      </c>
      <c r="AM37" s="8">
        <v>366.10881832666666</v>
      </c>
      <c r="AN37" s="8">
        <v>0</v>
      </c>
      <c r="AO37" s="8">
        <v>31.928118666666666</v>
      </c>
      <c r="AP37" s="8">
        <v>-119.93723333333335</v>
      </c>
      <c r="AQ37" s="8">
        <v>3962.0644666666667</v>
      </c>
      <c r="AR37" s="8">
        <v>600.81453615786666</v>
      </c>
      <c r="AS37" s="8">
        <v>0</v>
      </c>
      <c r="AT37" s="8">
        <v>33.316081960000005</v>
      </c>
      <c r="AU37" s="8">
        <v>-198.10322333333335</v>
      </c>
      <c r="AV37" s="8">
        <v>2431.8307999999997</v>
      </c>
      <c r="AW37" s="8">
        <v>371.18588548666662</v>
      </c>
      <c r="AX37" s="8">
        <v>0</v>
      </c>
      <c r="AY37" s="8">
        <v>32.424410666666667</v>
      </c>
      <c r="AZ37" s="8">
        <v>-121.59153999999999</v>
      </c>
      <c r="BA37" s="8">
        <v>1530.2336666666667</v>
      </c>
      <c r="BB37" s="8">
        <v>229.62865067119998</v>
      </c>
      <c r="BC37" s="8">
        <v>0</v>
      </c>
      <c r="BD37" s="8">
        <v>0.89167129333333328</v>
      </c>
      <c r="BE37" s="8">
        <v>-76.511683333333337</v>
      </c>
    </row>
    <row r="38" spans="1:57" ht="15.3" x14ac:dyDescent="0.7">
      <c r="A38" s="9" t="s">
        <v>108</v>
      </c>
      <c r="B38" t="s">
        <v>309</v>
      </c>
      <c r="C38" t="s">
        <v>307</v>
      </c>
      <c r="D38" t="s">
        <v>308</v>
      </c>
      <c r="E38" s="6">
        <v>64.141777777777776</v>
      </c>
      <c r="F38" s="7">
        <v>0</v>
      </c>
      <c r="G38" s="7">
        <v>0</v>
      </c>
      <c r="H38" s="8">
        <v>61.576106666666661</v>
      </c>
      <c r="I38" s="8">
        <v>9.3913183933333322</v>
      </c>
      <c r="J38" s="8">
        <v>0</v>
      </c>
      <c r="K38" s="8">
        <v>0.53365959111111105</v>
      </c>
      <c r="L38" s="8">
        <v>-3.0788053333333334</v>
      </c>
      <c r="M38" s="8">
        <v>1.0262684444444444E-11</v>
      </c>
      <c r="N38" s="8">
        <v>2.9359231091555552E-8</v>
      </c>
      <c r="O38" s="8">
        <v>0</v>
      </c>
      <c r="P38" s="8">
        <v>1.4752608888888889E-7</v>
      </c>
      <c r="Q38" s="8">
        <v>-5.1313422222222226E-13</v>
      </c>
      <c r="R38" s="8">
        <v>0.25913278222222225</v>
      </c>
      <c r="S38" s="8">
        <v>3.9518294493999996E-2</v>
      </c>
      <c r="T38" s="8">
        <v>0</v>
      </c>
      <c r="U38" s="8">
        <v>3.3931000444444442E-3</v>
      </c>
      <c r="V38" s="8">
        <v>-1.2956639111111112E-2</v>
      </c>
      <c r="W38" s="8">
        <v>5.3814951555555553E-2</v>
      </c>
      <c r="X38" s="8">
        <v>8.2168183004444444E-3</v>
      </c>
      <c r="Y38" s="8">
        <v>0</v>
      </c>
      <c r="Z38" s="8">
        <v>8.9798488888888882E-4</v>
      </c>
      <c r="AA38" s="8">
        <v>-2.6907475777777777E-3</v>
      </c>
      <c r="AB38" s="8">
        <v>2.1295070222222223E-2</v>
      </c>
      <c r="AC38" s="8">
        <v>3.2660319755777774E-3</v>
      </c>
      <c r="AD38" s="8">
        <v>0</v>
      </c>
      <c r="AE38" s="8">
        <v>5.0672004444444444E-4</v>
      </c>
      <c r="AF38" s="8">
        <v>-1.064753511111111E-3</v>
      </c>
      <c r="AG38" s="8">
        <v>2.2064771555555554E-5</v>
      </c>
      <c r="AH38" s="8">
        <v>3.654189150888889E-6</v>
      </c>
      <c r="AI38" s="8">
        <v>0</v>
      </c>
      <c r="AJ38" s="8">
        <v>1.1160669333333333E-6</v>
      </c>
      <c r="AK38" s="8">
        <v>-1.1032385777777778E-6</v>
      </c>
      <c r="AL38" s="8">
        <v>930.05577777777773</v>
      </c>
      <c r="AM38" s="8">
        <v>141.94992343777776</v>
      </c>
      <c r="AN38" s="8">
        <v>0</v>
      </c>
      <c r="AO38" s="8">
        <v>12.379363111111111</v>
      </c>
      <c r="AP38" s="8">
        <v>-46.502788888888894</v>
      </c>
      <c r="AQ38" s="8">
        <v>1536.1955777777778</v>
      </c>
      <c r="AR38" s="8">
        <v>232.9514426823111</v>
      </c>
      <c r="AS38" s="8">
        <v>0</v>
      </c>
      <c r="AT38" s="8">
        <v>12.917512626666667</v>
      </c>
      <c r="AU38" s="8">
        <v>-76.809778888888886</v>
      </c>
      <c r="AV38" s="8">
        <v>942.88413333333324</v>
      </c>
      <c r="AW38" s="8">
        <v>143.91843459777775</v>
      </c>
      <c r="AX38" s="8">
        <v>0</v>
      </c>
      <c r="AY38" s="8">
        <v>12.571788444444444</v>
      </c>
      <c r="AZ38" s="8">
        <v>-47.144206666666662</v>
      </c>
      <c r="BA38" s="8">
        <v>593.31144444444442</v>
      </c>
      <c r="BB38" s="8">
        <v>89.033008084533321</v>
      </c>
      <c r="BC38" s="8">
        <v>0</v>
      </c>
      <c r="BD38" s="8">
        <v>0.34572418222222218</v>
      </c>
      <c r="BE38" s="8">
        <v>-29.665572222222224</v>
      </c>
    </row>
    <row r="39" spans="1:57" ht="15.3" x14ac:dyDescent="0.7">
      <c r="A39" s="9" t="s">
        <v>108</v>
      </c>
      <c r="B39" t="s">
        <v>313</v>
      </c>
      <c r="C39" t="s">
        <v>307</v>
      </c>
      <c r="D39" t="s">
        <v>308</v>
      </c>
      <c r="E39" s="6">
        <v>48.265333333333338</v>
      </c>
      <c r="F39" s="7">
        <v>0</v>
      </c>
      <c r="G39" s="7">
        <v>0</v>
      </c>
      <c r="H39" s="8">
        <v>46.334720000000004</v>
      </c>
      <c r="I39" s="8">
        <v>7.0667687800000003</v>
      </c>
      <c r="J39" s="8">
        <v>0</v>
      </c>
      <c r="K39" s="8">
        <v>0.40156757333333332</v>
      </c>
      <c r="L39" s="8">
        <v>-2.3167360000000001</v>
      </c>
      <c r="M39" s="8">
        <v>7.7224533333333345E-12</v>
      </c>
      <c r="N39" s="8">
        <v>2.2092201434666668E-8</v>
      </c>
      <c r="O39" s="8">
        <v>0</v>
      </c>
      <c r="P39" s="8">
        <v>1.1101026666666668E-7</v>
      </c>
      <c r="Q39" s="8">
        <v>-3.8612266666666672E-13</v>
      </c>
      <c r="R39" s="8">
        <v>0.19499194666666669</v>
      </c>
      <c r="S39" s="8">
        <v>2.9736682122000001E-2</v>
      </c>
      <c r="T39" s="8">
        <v>0</v>
      </c>
      <c r="U39" s="8">
        <v>2.5532361333333335E-3</v>
      </c>
      <c r="V39" s="8">
        <v>-9.7495973333333354E-3</v>
      </c>
      <c r="W39" s="8">
        <v>4.0494614666666671E-2</v>
      </c>
      <c r="X39" s="8">
        <v>6.1829822613333344E-3</v>
      </c>
      <c r="Y39" s="8">
        <v>0</v>
      </c>
      <c r="Z39" s="8">
        <v>6.7571466666666675E-4</v>
      </c>
      <c r="AA39" s="8">
        <v>-2.0247307333333335E-3</v>
      </c>
      <c r="AB39" s="8">
        <v>1.6024090666666668E-2</v>
      </c>
      <c r="AC39" s="8">
        <v>2.4576200947333334E-3</v>
      </c>
      <c r="AD39" s="8">
        <v>0</v>
      </c>
      <c r="AE39" s="8">
        <v>3.812961333333334E-4</v>
      </c>
      <c r="AF39" s="8">
        <v>-8.0120453333333346E-4</v>
      </c>
      <c r="AG39" s="8">
        <v>1.6603274666666669E-5</v>
      </c>
      <c r="AH39" s="8">
        <v>2.7497001726666669E-6</v>
      </c>
      <c r="AI39" s="8">
        <v>0</v>
      </c>
      <c r="AJ39" s="8">
        <v>8.3981680000000005E-7</v>
      </c>
      <c r="AK39" s="8">
        <v>-8.3016373333333346E-7</v>
      </c>
      <c r="AL39" s="8">
        <v>699.84733333333338</v>
      </c>
      <c r="AM39" s="8">
        <v>106.81431991333334</v>
      </c>
      <c r="AN39" s="8">
        <v>0</v>
      </c>
      <c r="AO39" s="8">
        <v>9.3152093333333337</v>
      </c>
      <c r="AP39" s="8">
        <v>-34.992366666666676</v>
      </c>
      <c r="AQ39" s="8">
        <v>1155.9547333333335</v>
      </c>
      <c r="AR39" s="8">
        <v>175.29104151893335</v>
      </c>
      <c r="AS39" s="8">
        <v>0</v>
      </c>
      <c r="AT39" s="8">
        <v>9.7201554800000007</v>
      </c>
      <c r="AU39" s="8">
        <v>-57.797736666666673</v>
      </c>
      <c r="AV39" s="8">
        <v>709.50040000000001</v>
      </c>
      <c r="AW39" s="8">
        <v>108.29558299333333</v>
      </c>
      <c r="AX39" s="8">
        <v>0</v>
      </c>
      <c r="AY39" s="8">
        <v>9.4600053333333349</v>
      </c>
      <c r="AZ39" s="8">
        <v>-35.475020000000001</v>
      </c>
      <c r="BA39" s="8">
        <v>446.45433333333335</v>
      </c>
      <c r="BB39" s="8">
        <v>66.9954585256</v>
      </c>
      <c r="BC39" s="8">
        <v>0</v>
      </c>
      <c r="BD39" s="8">
        <v>0.26015014666666669</v>
      </c>
      <c r="BE39" s="8">
        <v>-22.322716666666668</v>
      </c>
    </row>
    <row r="40" spans="1:57" ht="15.3" x14ac:dyDescent="0.7">
      <c r="A40" s="9" t="s">
        <v>108</v>
      </c>
      <c r="B40" t="s">
        <v>315</v>
      </c>
      <c r="C40" t="s">
        <v>307</v>
      </c>
      <c r="D40" t="s">
        <v>308</v>
      </c>
      <c r="E40" s="6">
        <v>207.87777777777777</v>
      </c>
      <c r="F40" s="7">
        <v>0</v>
      </c>
      <c r="G40" s="7">
        <v>0</v>
      </c>
      <c r="H40" s="8">
        <v>199.56266666666664</v>
      </c>
      <c r="I40" s="8">
        <v>30.43642483333333</v>
      </c>
      <c r="J40" s="8">
        <v>0</v>
      </c>
      <c r="K40" s="8">
        <v>1.7295431111111108</v>
      </c>
      <c r="L40" s="8">
        <v>-9.9781333333333322</v>
      </c>
      <c r="M40" s="8">
        <v>3.3260444444444441E-11</v>
      </c>
      <c r="N40" s="8">
        <v>9.5150647955555542E-8</v>
      </c>
      <c r="O40" s="8">
        <v>0</v>
      </c>
      <c r="P40" s="8">
        <v>4.781188888888888E-7</v>
      </c>
      <c r="Q40" s="8">
        <v>-1.6630222222222223E-12</v>
      </c>
      <c r="R40" s="8">
        <v>0.83982622222222225</v>
      </c>
      <c r="S40" s="8">
        <v>0.12807526584999998</v>
      </c>
      <c r="T40" s="8">
        <v>0</v>
      </c>
      <c r="U40" s="8">
        <v>1.0996734444444444E-2</v>
      </c>
      <c r="V40" s="8">
        <v>-4.1991311111111117E-2</v>
      </c>
      <c r="W40" s="8">
        <v>0.17440945555555554</v>
      </c>
      <c r="X40" s="8">
        <v>2.6629974844444446E-2</v>
      </c>
      <c r="Y40" s="8">
        <v>0</v>
      </c>
      <c r="Z40" s="8">
        <v>2.9102888888888887E-3</v>
      </c>
      <c r="AA40" s="8">
        <v>-8.7204727777777779E-3</v>
      </c>
      <c r="AB40" s="8">
        <v>6.901542222222222E-2</v>
      </c>
      <c r="AC40" s="8">
        <v>1.0584918172777777E-2</v>
      </c>
      <c r="AD40" s="8">
        <v>0</v>
      </c>
      <c r="AE40" s="8">
        <v>1.6422344444444444E-3</v>
      </c>
      <c r="AF40" s="8">
        <v>-3.4507711111111108E-3</v>
      </c>
      <c r="AG40" s="8">
        <v>7.1509955555555549E-5</v>
      </c>
      <c r="AH40" s="8">
        <v>1.1842900938888888E-5</v>
      </c>
      <c r="AI40" s="8">
        <v>0</v>
      </c>
      <c r="AJ40" s="8">
        <v>3.6170733333333331E-6</v>
      </c>
      <c r="AK40" s="8">
        <v>-3.575497777777778E-6</v>
      </c>
      <c r="AL40" s="8">
        <v>3014.2277777777776</v>
      </c>
      <c r="AM40" s="8">
        <v>460.0470342777777</v>
      </c>
      <c r="AN40" s="8">
        <v>0</v>
      </c>
      <c r="AO40" s="8">
        <v>40.12041111111111</v>
      </c>
      <c r="AP40" s="8">
        <v>-150.71138888888891</v>
      </c>
      <c r="AQ40" s="8">
        <v>4978.6727777777769</v>
      </c>
      <c r="AR40" s="8">
        <v>754.97483719111108</v>
      </c>
      <c r="AS40" s="8">
        <v>0</v>
      </c>
      <c r="AT40" s="8">
        <v>41.864505666666666</v>
      </c>
      <c r="AU40" s="8">
        <v>-248.93363888888888</v>
      </c>
      <c r="AV40" s="8">
        <v>3055.8033333333328</v>
      </c>
      <c r="AW40" s="8">
        <v>466.42680327777771</v>
      </c>
      <c r="AX40" s="8">
        <v>0</v>
      </c>
      <c r="AY40" s="8">
        <v>40.744044444444441</v>
      </c>
      <c r="AZ40" s="8">
        <v>-152.79016666666666</v>
      </c>
      <c r="BA40" s="8">
        <v>1922.8694444444443</v>
      </c>
      <c r="BB40" s="8">
        <v>288.54803391333331</v>
      </c>
      <c r="BC40" s="8">
        <v>0</v>
      </c>
      <c r="BD40" s="8">
        <v>1.1204612222222221</v>
      </c>
      <c r="BE40" s="8">
        <v>-96.143472222222215</v>
      </c>
    </row>
    <row r="41" spans="1:57" ht="15.3" x14ac:dyDescent="0.7">
      <c r="A41" s="9" t="s">
        <v>330</v>
      </c>
      <c r="B41" t="s">
        <v>331</v>
      </c>
      <c r="C41" t="s">
        <v>332</v>
      </c>
      <c r="D41" t="s">
        <v>333</v>
      </c>
      <c r="E41" s="6">
        <v>296.32885714285715</v>
      </c>
      <c r="F41" s="7">
        <v>0</v>
      </c>
      <c r="G41" s="7">
        <v>0</v>
      </c>
      <c r="H41" s="8">
        <v>284.47570285714284</v>
      </c>
      <c r="I41" s="8">
        <v>43.386989618571427</v>
      </c>
      <c r="J41" s="8">
        <v>0</v>
      </c>
      <c r="K41" s="8">
        <v>2.465456091428571</v>
      </c>
      <c r="L41" s="8">
        <v>-14.223785142857142</v>
      </c>
      <c r="M41" s="8">
        <v>4.7412617142857141E-11</v>
      </c>
      <c r="N41" s="8">
        <v>1.3563682980685714E-7</v>
      </c>
      <c r="O41" s="8">
        <v>0</v>
      </c>
      <c r="P41" s="8">
        <v>6.8155637142857145E-7</v>
      </c>
      <c r="Q41" s="8">
        <v>-2.3706308571428573E-12</v>
      </c>
      <c r="R41" s="8">
        <v>1.197168582857143</v>
      </c>
      <c r="S41" s="8">
        <v>0.18257072768099999</v>
      </c>
      <c r="T41" s="8">
        <v>0</v>
      </c>
      <c r="U41" s="8">
        <v>1.5675796542857143E-2</v>
      </c>
      <c r="V41" s="8">
        <v>-5.9858429142857154E-2</v>
      </c>
      <c r="W41" s="8">
        <v>0.24861991114285714</v>
      </c>
      <c r="X41" s="8">
        <v>3.7960911915428573E-2</v>
      </c>
      <c r="Y41" s="8">
        <v>0</v>
      </c>
      <c r="Z41" s="8">
        <v>4.1486040000000002E-3</v>
      </c>
      <c r="AA41" s="8">
        <v>-1.2430995557142858E-2</v>
      </c>
      <c r="AB41" s="8">
        <v>9.838118057142857E-2</v>
      </c>
      <c r="AC41" s="8">
        <v>1.5088754260414285E-2</v>
      </c>
      <c r="AD41" s="8">
        <v>0</v>
      </c>
      <c r="AE41" s="8">
        <v>2.3409979714285717E-3</v>
      </c>
      <c r="AF41" s="8">
        <v>-4.919059028571429E-3</v>
      </c>
      <c r="AG41" s="8">
        <v>1.0193712685714286E-4</v>
      </c>
      <c r="AH41" s="8">
        <v>1.6882003155857142E-5</v>
      </c>
      <c r="AI41" s="8">
        <v>0</v>
      </c>
      <c r="AJ41" s="8">
        <v>5.1561221142857144E-6</v>
      </c>
      <c r="AK41" s="8">
        <v>-5.0968563428571436E-6</v>
      </c>
      <c r="AL41" s="8">
        <v>4296.7684285714286</v>
      </c>
      <c r="AM41" s="8">
        <v>655.79502223285715</v>
      </c>
      <c r="AN41" s="8">
        <v>0</v>
      </c>
      <c r="AO41" s="8">
        <v>57.19146942857143</v>
      </c>
      <c r="AP41" s="8">
        <v>-214.83842142857145</v>
      </c>
      <c r="AQ41" s="8">
        <v>7097.0761285714289</v>
      </c>
      <c r="AR41" s="8">
        <v>1076.2133070116572</v>
      </c>
      <c r="AS41" s="8">
        <v>0</v>
      </c>
      <c r="AT41" s="8">
        <v>59.677668540000006</v>
      </c>
      <c r="AU41" s="8">
        <v>-354.85380642857143</v>
      </c>
      <c r="AV41" s="8">
        <v>4356.0342000000001</v>
      </c>
      <c r="AW41" s="8">
        <v>664.88935485857132</v>
      </c>
      <c r="AX41" s="8">
        <v>0</v>
      </c>
      <c r="AY41" s="8">
        <v>58.080456000000005</v>
      </c>
      <c r="AZ41" s="8">
        <v>-217.80170999999999</v>
      </c>
      <c r="BA41" s="8">
        <v>2741.0419285714288</v>
      </c>
      <c r="BB41" s="8">
        <v>411.32395215308571</v>
      </c>
      <c r="BC41" s="8">
        <v>0</v>
      </c>
      <c r="BD41" s="8">
        <v>1.5972125399999999</v>
      </c>
      <c r="BE41" s="8">
        <v>-137.05209642857145</v>
      </c>
    </row>
    <row r="42" spans="1:57" ht="15.3" x14ac:dyDescent="0.7">
      <c r="A42" s="9" t="s">
        <v>178</v>
      </c>
      <c r="B42" t="s">
        <v>350</v>
      </c>
      <c r="C42" t="s">
        <v>357</v>
      </c>
      <c r="D42" t="s">
        <v>358</v>
      </c>
      <c r="E42" s="6">
        <v>195.21999999999997</v>
      </c>
      <c r="F42" s="7">
        <v>0</v>
      </c>
      <c r="G42" s="7">
        <v>0</v>
      </c>
      <c r="H42" s="8">
        <v>606.45092999999997</v>
      </c>
      <c r="I42" s="8">
        <v>114.78447949999996</v>
      </c>
      <c r="J42" s="8">
        <v>0</v>
      </c>
      <c r="K42" s="8">
        <v>22.255079999999996</v>
      </c>
      <c r="L42" s="8">
        <v>-30.322546499999998</v>
      </c>
      <c r="M42" s="8">
        <v>3.8263119999999995E-8</v>
      </c>
      <c r="N42" s="8">
        <v>3.5782654679999994E-6</v>
      </c>
      <c r="O42" s="8">
        <v>0</v>
      </c>
      <c r="P42" s="8">
        <v>6.2860839999999988E-7</v>
      </c>
      <c r="Q42" s="8">
        <v>-1.913156E-9</v>
      </c>
      <c r="R42" s="8">
        <v>1.4641499999999996</v>
      </c>
      <c r="S42" s="8">
        <v>0.5378310999999999</v>
      </c>
      <c r="T42" s="8">
        <v>0</v>
      </c>
      <c r="U42" s="8">
        <v>3.2406519999999994E-2</v>
      </c>
      <c r="V42" s="8">
        <v>-7.3207499999999995E-2</v>
      </c>
      <c r="W42" s="8">
        <v>0.13860619999999998</v>
      </c>
      <c r="X42" s="8">
        <v>0.63963832999999992</v>
      </c>
      <c r="Y42" s="8">
        <v>0</v>
      </c>
      <c r="Z42" s="8">
        <v>3.6701359999999994</v>
      </c>
      <c r="AA42" s="8">
        <v>-6.9303099999999994E-3</v>
      </c>
      <c r="AB42" s="8">
        <v>3.1332809999999998</v>
      </c>
      <c r="AC42" s="8">
        <v>0.49537074999999997</v>
      </c>
      <c r="AD42" s="8">
        <v>0</v>
      </c>
      <c r="AE42" s="8">
        <v>6.2079959999999995E-3</v>
      </c>
      <c r="AF42" s="8">
        <v>-0.15666405</v>
      </c>
      <c r="AG42" s="8">
        <v>2.9282999999999995E-4</v>
      </c>
      <c r="AH42" s="8">
        <v>6.0225369999999992E-5</v>
      </c>
      <c r="AI42" s="8">
        <v>0</v>
      </c>
      <c r="AJ42" s="8">
        <v>5.349027999999999E-6</v>
      </c>
      <c r="AK42" s="8">
        <v>-1.46415E-5</v>
      </c>
      <c r="AL42" s="8">
        <v>17027.088399999997</v>
      </c>
      <c r="AM42" s="8">
        <v>2854.7020599999996</v>
      </c>
      <c r="AN42" s="8">
        <v>0</v>
      </c>
      <c r="AO42" s="8">
        <v>56.80901999999999</v>
      </c>
      <c r="AP42" s="8">
        <v>-851.35441999999978</v>
      </c>
      <c r="AQ42" s="8">
        <v>17782.882629999996</v>
      </c>
      <c r="AR42" s="8">
        <v>2983.8644924999994</v>
      </c>
      <c r="AS42" s="8">
        <v>0</v>
      </c>
      <c r="AT42" s="8">
        <v>60.682184799999995</v>
      </c>
      <c r="AU42" s="8">
        <v>-889.14413149999996</v>
      </c>
      <c r="AV42" s="8">
        <v>17417.528399999996</v>
      </c>
      <c r="AW42" s="8">
        <v>2923.0290599999994</v>
      </c>
      <c r="AX42" s="8">
        <v>0</v>
      </c>
      <c r="AY42" s="8">
        <v>58.761219999999987</v>
      </c>
      <c r="AZ42" s="8">
        <v>-870.87641999999994</v>
      </c>
      <c r="BA42" s="8">
        <v>365.35422999999992</v>
      </c>
      <c r="BB42" s="8">
        <v>60.835432499999989</v>
      </c>
      <c r="BC42" s="8">
        <v>0</v>
      </c>
      <c r="BD42" s="8">
        <v>1.9209647999999997</v>
      </c>
      <c r="BE42" s="8">
        <v>-18.267711499999997</v>
      </c>
    </row>
    <row r="43" spans="1:57" ht="15.3" x14ac:dyDescent="0.7">
      <c r="A43" s="9" t="s">
        <v>108</v>
      </c>
      <c r="B43" t="s">
        <v>304</v>
      </c>
      <c r="C43" t="s">
        <v>104</v>
      </c>
      <c r="D43" t="s">
        <v>105</v>
      </c>
      <c r="E43" s="6">
        <v>95.018979999999999</v>
      </c>
      <c r="F43" s="7">
        <v>0</v>
      </c>
      <c r="G43" s="7">
        <v>0</v>
      </c>
      <c r="H43" s="8">
        <v>244.19877859999997</v>
      </c>
      <c r="I43" s="8">
        <v>39.337857719999995</v>
      </c>
      <c r="J43" s="8">
        <v>0</v>
      </c>
      <c r="K43" s="8">
        <v>10.927182700000001</v>
      </c>
      <c r="L43" s="8">
        <v>0</v>
      </c>
      <c r="M43" s="8">
        <v>5.387576166E-6</v>
      </c>
      <c r="N43" s="8">
        <v>2.8315656039999999E-6</v>
      </c>
      <c r="O43" s="8">
        <v>0</v>
      </c>
      <c r="P43" s="8">
        <v>3.2211434219999998E-7</v>
      </c>
      <c r="Q43" s="8">
        <v>0</v>
      </c>
      <c r="R43" s="8">
        <v>1.0642125760000001</v>
      </c>
      <c r="S43" s="8">
        <v>0.3724744016</v>
      </c>
      <c r="T43" s="8">
        <v>0</v>
      </c>
      <c r="U43" s="8">
        <v>1.37777521E-2</v>
      </c>
      <c r="V43" s="8">
        <v>0</v>
      </c>
      <c r="W43" s="8">
        <v>0.3021603564</v>
      </c>
      <c r="X43" s="8">
        <v>0.23849763979999999</v>
      </c>
      <c r="Y43" s="8">
        <v>0</v>
      </c>
      <c r="Z43" s="8">
        <v>1.7768549260000002</v>
      </c>
      <c r="AA43" s="8">
        <v>0</v>
      </c>
      <c r="AB43" s="8">
        <v>0.25370067660000001</v>
      </c>
      <c r="AC43" s="8">
        <v>4.4183825700000005E-2</v>
      </c>
      <c r="AD43" s="8">
        <v>0</v>
      </c>
      <c r="AE43" s="8">
        <v>3.078614952E-3</v>
      </c>
      <c r="AF43" s="8">
        <v>0</v>
      </c>
      <c r="AG43" s="8">
        <v>1.0737144739999999E-4</v>
      </c>
      <c r="AH43" s="8">
        <v>1.5868169659999999E-5</v>
      </c>
      <c r="AI43" s="8">
        <v>0</v>
      </c>
      <c r="AJ43" s="8">
        <v>2.7365466240000001E-6</v>
      </c>
      <c r="AK43" s="8">
        <v>0</v>
      </c>
      <c r="AL43" s="8">
        <v>7221.4424799999997</v>
      </c>
      <c r="AM43" s="8">
        <v>916.93315700000005</v>
      </c>
      <c r="AN43" s="8">
        <v>0</v>
      </c>
      <c r="AO43" s="8">
        <v>29.075807879999999</v>
      </c>
      <c r="AP43" s="8">
        <v>0</v>
      </c>
      <c r="AQ43" s="8">
        <v>8206.7893025999983</v>
      </c>
      <c r="AR43" s="8">
        <v>1028.20038258</v>
      </c>
      <c r="AS43" s="8">
        <v>0</v>
      </c>
      <c r="AT43" s="8">
        <v>31.004693173999996</v>
      </c>
      <c r="AU43" s="8">
        <v>0</v>
      </c>
      <c r="AV43" s="8">
        <v>7848.5677479999995</v>
      </c>
      <c r="AW43" s="8">
        <v>988.19739200000004</v>
      </c>
      <c r="AX43" s="8">
        <v>0</v>
      </c>
      <c r="AY43" s="8">
        <v>30.02599768</v>
      </c>
      <c r="AZ43" s="8">
        <v>0</v>
      </c>
      <c r="BA43" s="8">
        <v>358.22155459999999</v>
      </c>
      <c r="BB43" s="8">
        <v>40.002990579999995</v>
      </c>
      <c r="BC43" s="8">
        <v>0</v>
      </c>
      <c r="BD43" s="8">
        <v>0.978695494</v>
      </c>
      <c r="BE43" s="8">
        <v>0</v>
      </c>
    </row>
    <row r="44" spans="1:57" ht="15.3" x14ac:dyDescent="0.7">
      <c r="A44" s="9" t="s">
        <v>108</v>
      </c>
      <c r="B44" t="s">
        <v>309</v>
      </c>
      <c r="C44" t="s">
        <v>104</v>
      </c>
      <c r="D44" t="s">
        <v>105</v>
      </c>
      <c r="E44" s="6">
        <v>36.684080000000002</v>
      </c>
      <c r="F44" s="7">
        <v>0</v>
      </c>
      <c r="G44" s="7">
        <v>0</v>
      </c>
      <c r="H44" s="8">
        <v>94.278085599999997</v>
      </c>
      <c r="I44" s="8">
        <v>15.18720912</v>
      </c>
      <c r="J44" s="8">
        <v>0</v>
      </c>
      <c r="K44" s="8">
        <v>4.2186692000000008</v>
      </c>
      <c r="L44" s="8">
        <v>0</v>
      </c>
      <c r="M44" s="8">
        <v>2.0799873360000002E-6</v>
      </c>
      <c r="N44" s="8">
        <v>1.093185584E-6</v>
      </c>
      <c r="O44" s="8">
        <v>0</v>
      </c>
      <c r="P44" s="8">
        <v>1.2435903120000001E-7</v>
      </c>
      <c r="Q44" s="8">
        <v>0</v>
      </c>
      <c r="R44" s="8">
        <v>0.410861696</v>
      </c>
      <c r="S44" s="8">
        <v>0.1438015936</v>
      </c>
      <c r="T44" s="8">
        <v>0</v>
      </c>
      <c r="U44" s="8">
        <v>5.3191916000000002E-3</v>
      </c>
      <c r="V44" s="8">
        <v>0</v>
      </c>
      <c r="W44" s="8">
        <v>0.11665537440000001</v>
      </c>
      <c r="X44" s="8">
        <v>9.207704080000001E-2</v>
      </c>
      <c r="Y44" s="8">
        <v>0</v>
      </c>
      <c r="Z44" s="8">
        <v>0.68599229600000011</v>
      </c>
      <c r="AA44" s="8">
        <v>0</v>
      </c>
      <c r="AB44" s="8">
        <v>9.7946493600000004E-2</v>
      </c>
      <c r="AC44" s="8">
        <v>1.70580972E-2</v>
      </c>
      <c r="AD44" s="8">
        <v>0</v>
      </c>
      <c r="AE44" s="8">
        <v>1.1885641920000001E-3</v>
      </c>
      <c r="AF44" s="8">
        <v>0</v>
      </c>
      <c r="AG44" s="8">
        <v>4.1453010399999998E-5</v>
      </c>
      <c r="AH44" s="8">
        <v>6.12624136E-6</v>
      </c>
      <c r="AI44" s="8">
        <v>0</v>
      </c>
      <c r="AJ44" s="8">
        <v>1.0565015040000001E-6</v>
      </c>
      <c r="AK44" s="8">
        <v>0</v>
      </c>
      <c r="AL44" s="8">
        <v>2787.99008</v>
      </c>
      <c r="AM44" s="8">
        <v>354.001372</v>
      </c>
      <c r="AN44" s="8">
        <v>0</v>
      </c>
      <c r="AO44" s="8">
        <v>11.22532848</v>
      </c>
      <c r="AP44" s="8">
        <v>0</v>
      </c>
      <c r="AQ44" s="8">
        <v>3168.4039895999999</v>
      </c>
      <c r="AR44" s="8">
        <v>396.95842967999999</v>
      </c>
      <c r="AS44" s="8">
        <v>0</v>
      </c>
      <c r="AT44" s="8">
        <v>11.970015304</v>
      </c>
      <c r="AU44" s="8">
        <v>0</v>
      </c>
      <c r="AV44" s="8">
        <v>3030.105008</v>
      </c>
      <c r="AW44" s="8">
        <v>381.51443200000006</v>
      </c>
      <c r="AX44" s="8">
        <v>0</v>
      </c>
      <c r="AY44" s="8">
        <v>11.59216928</v>
      </c>
      <c r="AZ44" s="8">
        <v>0</v>
      </c>
      <c r="BA44" s="8">
        <v>138.29898160000002</v>
      </c>
      <c r="BB44" s="8">
        <v>15.443997680000001</v>
      </c>
      <c r="BC44" s="8">
        <v>0</v>
      </c>
      <c r="BD44" s="8">
        <v>0.377846024</v>
      </c>
      <c r="BE44" s="8">
        <v>0</v>
      </c>
    </row>
    <row r="45" spans="1:57" ht="15.3" x14ac:dyDescent="0.7">
      <c r="A45" s="9" t="s">
        <v>108</v>
      </c>
      <c r="B45" t="s">
        <v>312</v>
      </c>
      <c r="C45" t="s">
        <v>104</v>
      </c>
      <c r="D45" t="s">
        <v>105</v>
      </c>
      <c r="E45" s="6">
        <v>489.83559999999994</v>
      </c>
      <c r="F45" s="7">
        <v>0</v>
      </c>
      <c r="G45" s="7">
        <v>0</v>
      </c>
      <c r="H45" s="8">
        <v>1258.8774919999998</v>
      </c>
      <c r="I45" s="8">
        <v>202.79193839999996</v>
      </c>
      <c r="J45" s="8">
        <v>0</v>
      </c>
      <c r="K45" s="8">
        <v>56.331093999999993</v>
      </c>
      <c r="L45" s="8">
        <v>0</v>
      </c>
      <c r="M45" s="8">
        <v>2.7773678519999996E-5</v>
      </c>
      <c r="N45" s="8">
        <v>1.4597100879999998E-5</v>
      </c>
      <c r="O45" s="8">
        <v>0</v>
      </c>
      <c r="P45" s="8">
        <v>1.6605426839999999E-6</v>
      </c>
      <c r="Q45" s="8">
        <v>0</v>
      </c>
      <c r="R45" s="8">
        <v>5.4861587199999997</v>
      </c>
      <c r="S45" s="8">
        <v>1.9201555519999998</v>
      </c>
      <c r="T45" s="8">
        <v>0</v>
      </c>
      <c r="U45" s="8">
        <v>7.102616199999999E-2</v>
      </c>
      <c r="V45" s="8">
        <v>0</v>
      </c>
      <c r="W45" s="8">
        <v>1.5576772079999999</v>
      </c>
      <c r="X45" s="8">
        <v>1.2294873559999999</v>
      </c>
      <c r="Y45" s="8">
        <v>0</v>
      </c>
      <c r="Z45" s="8">
        <v>9.1599257200000004</v>
      </c>
      <c r="AA45" s="8">
        <v>0</v>
      </c>
      <c r="AB45" s="8">
        <v>1.3078610519999998</v>
      </c>
      <c r="AC45" s="8">
        <v>0.22777355399999999</v>
      </c>
      <c r="AD45" s="8">
        <v>0</v>
      </c>
      <c r="AE45" s="8">
        <v>1.587067344E-2</v>
      </c>
      <c r="AF45" s="8">
        <v>0</v>
      </c>
      <c r="AG45" s="8">
        <v>5.5351422799999992E-4</v>
      </c>
      <c r="AH45" s="8">
        <v>8.1802545199999988E-5</v>
      </c>
      <c r="AI45" s="8">
        <v>0</v>
      </c>
      <c r="AJ45" s="8">
        <v>1.4107265279999999E-5</v>
      </c>
      <c r="AK45" s="8">
        <v>0</v>
      </c>
      <c r="AL45" s="8">
        <v>37227.505599999997</v>
      </c>
      <c r="AM45" s="8">
        <v>4726.9135399999996</v>
      </c>
      <c r="AN45" s="8">
        <v>0</v>
      </c>
      <c r="AO45" s="8">
        <v>149.88969359999999</v>
      </c>
      <c r="AP45" s="8">
        <v>0</v>
      </c>
      <c r="AQ45" s="8">
        <v>42307.100771999991</v>
      </c>
      <c r="AR45" s="8">
        <v>5300.5110275999996</v>
      </c>
      <c r="AS45" s="8">
        <v>0</v>
      </c>
      <c r="AT45" s="8">
        <v>159.83335627999998</v>
      </c>
      <c r="AU45" s="8">
        <v>0</v>
      </c>
      <c r="AV45" s="8">
        <v>40460.420559999991</v>
      </c>
      <c r="AW45" s="8">
        <v>5094.2902399999994</v>
      </c>
      <c r="AX45" s="8">
        <v>0</v>
      </c>
      <c r="AY45" s="8">
        <v>154.78804959999999</v>
      </c>
      <c r="AZ45" s="8">
        <v>0</v>
      </c>
      <c r="BA45" s="8">
        <v>1846.6802119999998</v>
      </c>
      <c r="BB45" s="8">
        <v>206.22078759999997</v>
      </c>
      <c r="BC45" s="8">
        <v>0</v>
      </c>
      <c r="BD45" s="8">
        <v>5.0453066799999995</v>
      </c>
      <c r="BE45" s="8">
        <v>0</v>
      </c>
    </row>
    <row r="46" spans="1:57" ht="15.3" x14ac:dyDescent="0.7">
      <c r="A46" s="9" t="s">
        <v>108</v>
      </c>
      <c r="B46" t="s">
        <v>313</v>
      </c>
      <c r="C46" t="s">
        <v>104</v>
      </c>
      <c r="D46" t="s">
        <v>105</v>
      </c>
      <c r="E46" s="6">
        <v>27.544800000000002</v>
      </c>
      <c r="F46" s="7">
        <v>0</v>
      </c>
      <c r="G46" s="7">
        <v>0</v>
      </c>
      <c r="H46" s="8">
        <v>70.790136000000004</v>
      </c>
      <c r="I46" s="8">
        <v>11.4035472</v>
      </c>
      <c r="J46" s="8">
        <v>0</v>
      </c>
      <c r="K46" s="8">
        <v>3.1676520000000004</v>
      </c>
      <c r="L46" s="8">
        <v>0</v>
      </c>
      <c r="M46" s="8">
        <v>1.5617901600000001E-6</v>
      </c>
      <c r="N46" s="8">
        <v>8.2083503999999999E-7</v>
      </c>
      <c r="O46" s="8">
        <v>0</v>
      </c>
      <c r="P46" s="8">
        <v>9.3376872000000015E-8</v>
      </c>
      <c r="Q46" s="8">
        <v>0</v>
      </c>
      <c r="R46" s="8">
        <v>0.30850176000000001</v>
      </c>
      <c r="S46" s="8">
        <v>0.10797561600000001</v>
      </c>
      <c r="T46" s="8">
        <v>0</v>
      </c>
      <c r="U46" s="8">
        <v>3.9939960000000005E-3</v>
      </c>
      <c r="V46" s="8">
        <v>0</v>
      </c>
      <c r="W46" s="8">
        <v>8.7592464000000009E-2</v>
      </c>
      <c r="X46" s="8">
        <v>6.9137448000000004E-2</v>
      </c>
      <c r="Y46" s="8">
        <v>0</v>
      </c>
      <c r="Z46" s="8">
        <v>0.51508776000000012</v>
      </c>
      <c r="AA46" s="8">
        <v>0</v>
      </c>
      <c r="AB46" s="8">
        <v>7.3544616000000007E-2</v>
      </c>
      <c r="AC46" s="8">
        <v>1.2808332000000002E-2</v>
      </c>
      <c r="AD46" s="8">
        <v>0</v>
      </c>
      <c r="AE46" s="8">
        <v>8.9245152000000014E-4</v>
      </c>
      <c r="AF46" s="8">
        <v>0</v>
      </c>
      <c r="AG46" s="8">
        <v>3.1125624000000005E-5</v>
      </c>
      <c r="AH46" s="8">
        <v>4.5999816000000002E-6</v>
      </c>
      <c r="AI46" s="8">
        <v>0</v>
      </c>
      <c r="AJ46" s="8">
        <v>7.9329024000000005E-7</v>
      </c>
      <c r="AK46" s="8">
        <v>0</v>
      </c>
      <c r="AL46" s="8">
        <v>2093.4048000000003</v>
      </c>
      <c r="AM46" s="8">
        <v>265.80732</v>
      </c>
      <c r="AN46" s="8">
        <v>0</v>
      </c>
      <c r="AO46" s="8">
        <v>8.4287088000000008</v>
      </c>
      <c r="AP46" s="8">
        <v>0</v>
      </c>
      <c r="AQ46" s="8">
        <v>2379.0443759999998</v>
      </c>
      <c r="AR46" s="8">
        <v>298.0622808</v>
      </c>
      <c r="AS46" s="8">
        <v>0</v>
      </c>
      <c r="AT46" s="8">
        <v>8.987868240000001</v>
      </c>
      <c r="AU46" s="8">
        <v>0</v>
      </c>
      <c r="AV46" s="8">
        <v>2275.20048</v>
      </c>
      <c r="AW46" s="8">
        <v>286.46592000000004</v>
      </c>
      <c r="AX46" s="8">
        <v>0</v>
      </c>
      <c r="AY46" s="8">
        <v>8.7041568000000016</v>
      </c>
      <c r="AZ46" s="8">
        <v>0</v>
      </c>
      <c r="BA46" s="8">
        <v>103.84389600000002</v>
      </c>
      <c r="BB46" s="8">
        <v>11.596360800000001</v>
      </c>
      <c r="BC46" s="8">
        <v>0</v>
      </c>
      <c r="BD46" s="8">
        <v>0.28371144000000004</v>
      </c>
      <c r="BE46" s="8">
        <v>0</v>
      </c>
    </row>
    <row r="47" spans="1:57" ht="15.3" x14ac:dyDescent="0.7">
      <c r="A47" s="9" t="s">
        <v>97</v>
      </c>
      <c r="B47" t="s">
        <v>347</v>
      </c>
      <c r="C47" t="s">
        <v>104</v>
      </c>
      <c r="D47" t="s">
        <v>105</v>
      </c>
      <c r="E47" s="6">
        <v>183.7585</v>
      </c>
      <c r="F47" s="7">
        <v>0</v>
      </c>
      <c r="G47" s="7">
        <v>0</v>
      </c>
      <c r="H47" s="8">
        <v>472.25934499999994</v>
      </c>
      <c r="I47" s="8">
        <v>76.076019000000002</v>
      </c>
      <c r="J47" s="8">
        <v>0</v>
      </c>
      <c r="K47" s="8">
        <v>21.132227499999999</v>
      </c>
      <c r="L47" s="8">
        <v>0</v>
      </c>
      <c r="M47" s="8">
        <v>1.041910695E-5</v>
      </c>
      <c r="N47" s="8">
        <v>5.4760032999999994E-6</v>
      </c>
      <c r="O47" s="8">
        <v>0</v>
      </c>
      <c r="P47" s="8">
        <v>6.2294131500000005E-7</v>
      </c>
      <c r="Q47" s="8">
        <v>0</v>
      </c>
      <c r="R47" s="8">
        <v>2.0580951999999999</v>
      </c>
      <c r="S47" s="8">
        <v>0.72033331999999994</v>
      </c>
      <c r="T47" s="8">
        <v>0</v>
      </c>
      <c r="U47" s="8">
        <v>2.6644982500000001E-2</v>
      </c>
      <c r="V47" s="8">
        <v>0</v>
      </c>
      <c r="W47" s="8">
        <v>0.58435203000000002</v>
      </c>
      <c r="X47" s="8">
        <v>0.46123383500000004</v>
      </c>
      <c r="Y47" s="8">
        <v>0</v>
      </c>
      <c r="Z47" s="8">
        <v>3.4362839500000004</v>
      </c>
      <c r="AA47" s="8">
        <v>0</v>
      </c>
      <c r="AB47" s="8">
        <v>0.49063519500000002</v>
      </c>
      <c r="AC47" s="8">
        <v>8.54477025E-2</v>
      </c>
      <c r="AD47" s="8">
        <v>0</v>
      </c>
      <c r="AE47" s="8">
        <v>5.9537753999999998E-3</v>
      </c>
      <c r="AF47" s="8">
        <v>0</v>
      </c>
      <c r="AG47" s="8">
        <v>2.07647105E-4</v>
      </c>
      <c r="AH47" s="8">
        <v>3.0687669500000001E-5</v>
      </c>
      <c r="AI47" s="8">
        <v>0</v>
      </c>
      <c r="AJ47" s="8">
        <v>5.2922447999999998E-6</v>
      </c>
      <c r="AK47" s="8">
        <v>0</v>
      </c>
      <c r="AL47" s="8">
        <v>13965.646000000001</v>
      </c>
      <c r="AM47" s="8">
        <v>1773.2695250000002</v>
      </c>
      <c r="AN47" s="8">
        <v>0</v>
      </c>
      <c r="AO47" s="8">
        <v>56.230100999999998</v>
      </c>
      <c r="AP47" s="8">
        <v>0</v>
      </c>
      <c r="AQ47" s="8">
        <v>15871.221644999998</v>
      </c>
      <c r="AR47" s="8">
        <v>1988.4507285</v>
      </c>
      <c r="AS47" s="8">
        <v>0</v>
      </c>
      <c r="AT47" s="8">
        <v>59.960398549999994</v>
      </c>
      <c r="AU47" s="8">
        <v>0</v>
      </c>
      <c r="AV47" s="8">
        <v>15178.452099999999</v>
      </c>
      <c r="AW47" s="8">
        <v>1911.0884000000001</v>
      </c>
      <c r="AX47" s="8">
        <v>0</v>
      </c>
      <c r="AY47" s="8">
        <v>58.067686000000002</v>
      </c>
      <c r="AZ47" s="8">
        <v>0</v>
      </c>
      <c r="BA47" s="8">
        <v>692.76954499999999</v>
      </c>
      <c r="BB47" s="8">
        <v>77.36232849999999</v>
      </c>
      <c r="BC47" s="8">
        <v>0</v>
      </c>
      <c r="BD47" s="8">
        <v>1.8927125499999999</v>
      </c>
      <c r="BE47" s="8">
        <v>0</v>
      </c>
    </row>
    <row r="48" spans="1:57" ht="15.3" x14ac:dyDescent="0.7">
      <c r="A48" s="9" t="s">
        <v>178</v>
      </c>
      <c r="B48" t="s">
        <v>350</v>
      </c>
      <c r="C48" t="s">
        <v>104</v>
      </c>
      <c r="D48" t="s">
        <v>105</v>
      </c>
      <c r="E48" s="6">
        <v>89.804880000000011</v>
      </c>
      <c r="F48" s="7">
        <v>0</v>
      </c>
      <c r="G48" s="7">
        <v>0</v>
      </c>
      <c r="H48" s="8">
        <v>230.79854160000002</v>
      </c>
      <c r="I48" s="8">
        <v>37.179220320000006</v>
      </c>
      <c r="J48" s="8">
        <v>0</v>
      </c>
      <c r="K48" s="8">
        <v>10.327561200000002</v>
      </c>
      <c r="L48" s="8">
        <v>0</v>
      </c>
      <c r="M48" s="8">
        <v>5.0919366960000005E-6</v>
      </c>
      <c r="N48" s="8">
        <v>2.6761854240000004E-6</v>
      </c>
      <c r="O48" s="8">
        <v>0</v>
      </c>
      <c r="P48" s="8">
        <v>3.0443854320000004E-7</v>
      </c>
      <c r="Q48" s="8">
        <v>0</v>
      </c>
      <c r="R48" s="8">
        <v>1.0058146560000001</v>
      </c>
      <c r="S48" s="8">
        <v>0.35203512960000005</v>
      </c>
      <c r="T48" s="8">
        <v>0</v>
      </c>
      <c r="U48" s="8">
        <v>1.3021707600000001E-2</v>
      </c>
      <c r="V48" s="8">
        <v>0</v>
      </c>
      <c r="W48" s="8">
        <v>0.28557951840000007</v>
      </c>
      <c r="X48" s="8">
        <v>0.22541024880000005</v>
      </c>
      <c r="Y48" s="8">
        <v>0</v>
      </c>
      <c r="Z48" s="8">
        <v>1.6793512560000003</v>
      </c>
      <c r="AA48" s="8">
        <v>0</v>
      </c>
      <c r="AB48" s="8">
        <v>0.23977902960000003</v>
      </c>
      <c r="AC48" s="8">
        <v>4.1759269200000004E-2</v>
      </c>
      <c r="AD48" s="8">
        <v>0</v>
      </c>
      <c r="AE48" s="8">
        <v>2.9096781120000006E-3</v>
      </c>
      <c r="AF48" s="8">
        <v>0</v>
      </c>
      <c r="AG48" s="8">
        <v>1.0147951440000001E-4</v>
      </c>
      <c r="AH48" s="8">
        <v>1.4997414960000002E-5</v>
      </c>
      <c r="AI48" s="8">
        <v>0</v>
      </c>
      <c r="AJ48" s="8">
        <v>2.5863805440000005E-6</v>
      </c>
      <c r="AK48" s="8">
        <v>0</v>
      </c>
      <c r="AL48" s="8">
        <v>6825.1708800000006</v>
      </c>
      <c r="AM48" s="8">
        <v>866.61709200000018</v>
      </c>
      <c r="AN48" s="8">
        <v>0</v>
      </c>
      <c r="AO48" s="8">
        <v>27.480293280000001</v>
      </c>
      <c r="AP48" s="8">
        <v>0</v>
      </c>
      <c r="AQ48" s="8">
        <v>7756.4474855999997</v>
      </c>
      <c r="AR48" s="8">
        <v>971.77860648000012</v>
      </c>
      <c r="AS48" s="8">
        <v>0</v>
      </c>
      <c r="AT48" s="8">
        <v>29.303332344000001</v>
      </c>
      <c r="AU48" s="8">
        <v>0</v>
      </c>
      <c r="AV48" s="8">
        <v>7417.8830880000005</v>
      </c>
      <c r="AW48" s="8">
        <v>933.97075200000018</v>
      </c>
      <c r="AX48" s="8">
        <v>0</v>
      </c>
      <c r="AY48" s="8">
        <v>28.378342080000003</v>
      </c>
      <c r="AZ48" s="8">
        <v>0</v>
      </c>
      <c r="BA48" s="8">
        <v>338.56439760000006</v>
      </c>
      <c r="BB48" s="8">
        <v>37.807854480000003</v>
      </c>
      <c r="BC48" s="8">
        <v>0</v>
      </c>
      <c r="BD48" s="8">
        <v>0.92499026400000017</v>
      </c>
      <c r="BE48" s="8">
        <v>0</v>
      </c>
    </row>
    <row r="49" spans="1:57" ht="15.3" x14ac:dyDescent="0.7">
      <c r="A49" s="9" t="s">
        <v>108</v>
      </c>
      <c r="B49" t="s">
        <v>303</v>
      </c>
      <c r="C49" t="s">
        <v>114</v>
      </c>
      <c r="D49" t="s">
        <v>115</v>
      </c>
      <c r="E49" s="6">
        <v>1959.7819999999999</v>
      </c>
      <c r="F49" s="7">
        <v>0</v>
      </c>
      <c r="G49" s="7">
        <v>6</v>
      </c>
      <c r="H49" s="8">
        <v>1324.8126320000001</v>
      </c>
      <c r="I49" s="8">
        <v>352.36880359999998</v>
      </c>
      <c r="J49" s="8">
        <v>6306.7744541999991</v>
      </c>
      <c r="K49" s="8">
        <v>49.778462799999993</v>
      </c>
      <c r="L49" s="8">
        <v>0</v>
      </c>
      <c r="M49" s="8">
        <v>7.3295846799999989E-5</v>
      </c>
      <c r="N49" s="8">
        <v>3.9669907244000004E-6</v>
      </c>
      <c r="O49" s="8">
        <v>2.1815430919919996E-4</v>
      </c>
      <c r="P49" s="8">
        <v>1.7990798759999999E-6</v>
      </c>
      <c r="Q49" s="8">
        <v>0</v>
      </c>
      <c r="R49" s="8">
        <v>5.879346</v>
      </c>
      <c r="S49" s="8">
        <v>0.29396730000000004</v>
      </c>
      <c r="T49" s="8">
        <v>24.693253199999997</v>
      </c>
      <c r="U49" s="8">
        <v>4.9778462799999999E-2</v>
      </c>
      <c r="V49" s="8">
        <v>0</v>
      </c>
      <c r="W49" s="8">
        <v>1.9597819999999999</v>
      </c>
      <c r="X49" s="8">
        <v>2.0577710999999996</v>
      </c>
      <c r="Y49" s="8">
        <v>0</v>
      </c>
      <c r="Z49" s="8">
        <v>7.7999323599999997</v>
      </c>
      <c r="AA49" s="8">
        <v>0</v>
      </c>
      <c r="AB49" s="8">
        <v>0</v>
      </c>
      <c r="AC49" s="8">
        <v>0</v>
      </c>
      <c r="AD49" s="8">
        <v>11.758692</v>
      </c>
      <c r="AE49" s="8">
        <v>1.50903214E-2</v>
      </c>
      <c r="AF49" s="8">
        <v>0</v>
      </c>
      <c r="AG49" s="8">
        <v>1.3147608021380117E-5</v>
      </c>
      <c r="AH49" s="8">
        <v>3.2756776239000001E-11</v>
      </c>
      <c r="AI49" s="8">
        <v>3.9359294284730896E-5</v>
      </c>
      <c r="AJ49" s="8">
        <v>1.52862996E-5</v>
      </c>
      <c r="AK49" s="8">
        <v>0</v>
      </c>
      <c r="AL49" s="8">
        <v>34619.437322425991</v>
      </c>
      <c r="AM49" s="8">
        <v>417.483540441</v>
      </c>
      <c r="AN49" s="8">
        <v>140873.46088626358</v>
      </c>
      <c r="AO49" s="8">
        <v>162.26994959999999</v>
      </c>
      <c r="AP49" s="8">
        <v>0</v>
      </c>
      <c r="AQ49" s="8">
        <v>39011.332301809984</v>
      </c>
      <c r="AR49" s="8">
        <v>417.51293717099998</v>
      </c>
      <c r="AS49" s="8">
        <v>154045.03028221554</v>
      </c>
      <c r="AT49" s="8">
        <v>172.34322908000001</v>
      </c>
      <c r="AU49" s="8">
        <v>0</v>
      </c>
      <c r="AV49" s="8">
        <v>39009.349002425981</v>
      </c>
      <c r="AW49" s="8">
        <v>417.483540441</v>
      </c>
      <c r="AX49" s="8">
        <v>154043.19592626355</v>
      </c>
      <c r="AY49" s="8">
        <v>166.97342639999999</v>
      </c>
      <c r="AZ49" s="8">
        <v>0</v>
      </c>
      <c r="BA49" s="8">
        <v>1.9832993839999997</v>
      </c>
      <c r="BB49" s="8">
        <v>2.9396730000000003E-2</v>
      </c>
      <c r="BC49" s="8">
        <v>1.8343559520000001</v>
      </c>
      <c r="BD49" s="8">
        <v>5.3698026799999994</v>
      </c>
      <c r="BE49" s="8">
        <v>0</v>
      </c>
    </row>
    <row r="50" spans="1:57" ht="15.3" x14ac:dyDescent="0.7">
      <c r="A50" s="9" t="s">
        <v>108</v>
      </c>
      <c r="B50" t="s">
        <v>304</v>
      </c>
      <c r="C50" t="s">
        <v>101</v>
      </c>
      <c r="D50" t="s">
        <v>102</v>
      </c>
      <c r="E50" s="6">
        <v>206.56299999999999</v>
      </c>
      <c r="F50" s="7">
        <v>0</v>
      </c>
      <c r="G50" s="7">
        <v>6</v>
      </c>
      <c r="H50" s="8">
        <v>88.202400999999995</v>
      </c>
      <c r="I50" s="8">
        <v>22.587664050000001</v>
      </c>
      <c r="J50" s="8">
        <v>664.74039029999994</v>
      </c>
      <c r="K50" s="8">
        <v>2.4746247399999999</v>
      </c>
      <c r="L50" s="8">
        <v>0</v>
      </c>
      <c r="M50" s="8">
        <v>3.6355087999999995E-6</v>
      </c>
      <c r="N50" s="8">
        <v>1.967719138E-7</v>
      </c>
      <c r="O50" s="8">
        <v>2.2993684282799997E-5</v>
      </c>
      <c r="P50" s="8">
        <v>8.9235215999999994E-8</v>
      </c>
      <c r="Q50" s="8">
        <v>0</v>
      </c>
      <c r="R50" s="8">
        <v>0.41312599999999999</v>
      </c>
      <c r="S50" s="8">
        <v>2.0656299999999999E-2</v>
      </c>
      <c r="T50" s="8">
        <v>2.6026937999999995</v>
      </c>
      <c r="U50" s="8">
        <v>2.4580996999999999E-3</v>
      </c>
      <c r="V50" s="8">
        <v>0</v>
      </c>
      <c r="W50" s="8">
        <v>0</v>
      </c>
      <c r="X50" s="8">
        <v>0</v>
      </c>
      <c r="Y50" s="8">
        <v>0</v>
      </c>
      <c r="Z50" s="8">
        <v>0.38709906199999999</v>
      </c>
      <c r="AA50" s="8">
        <v>0</v>
      </c>
      <c r="AB50" s="8">
        <v>0</v>
      </c>
      <c r="AC50" s="8">
        <v>0.206563</v>
      </c>
      <c r="AD50" s="8">
        <v>1.2393779999999999</v>
      </c>
      <c r="AE50" s="8">
        <v>7.4775805999999993E-4</v>
      </c>
      <c r="AF50" s="8">
        <v>0</v>
      </c>
      <c r="AG50" s="8">
        <v>6.9141822111990586E-7</v>
      </c>
      <c r="AH50" s="8">
        <v>0</v>
      </c>
      <c r="AI50" s="8">
        <v>4.1485093267194354E-6</v>
      </c>
      <c r="AJ50" s="8">
        <v>7.6015183999999994E-7</v>
      </c>
      <c r="AK50" s="8">
        <v>0</v>
      </c>
      <c r="AL50" s="8">
        <v>2451.6608834143999</v>
      </c>
      <c r="AM50" s="8">
        <v>23.0399337385</v>
      </c>
      <c r="AN50" s="8">
        <v>14848.204902917398</v>
      </c>
      <c r="AO50" s="8">
        <v>8.0559569999999994</v>
      </c>
      <c r="AP50" s="8">
        <v>0</v>
      </c>
      <c r="AQ50" s="8">
        <v>2683.0424278643991</v>
      </c>
      <c r="AR50" s="8">
        <v>23.041173116500001</v>
      </c>
      <c r="AS50" s="8">
        <v>16236.501605885394</v>
      </c>
      <c r="AT50" s="8">
        <v>8.5698857439999987</v>
      </c>
      <c r="AU50" s="8">
        <v>0</v>
      </c>
      <c r="AV50" s="8">
        <v>2683.0114434143993</v>
      </c>
      <c r="AW50" s="8">
        <v>23.0399337385</v>
      </c>
      <c r="AX50" s="8">
        <v>16236.308262917393</v>
      </c>
      <c r="AY50" s="8">
        <v>8.3038325999999998</v>
      </c>
      <c r="AZ50" s="8">
        <v>0</v>
      </c>
      <c r="BA50" s="8">
        <v>3.098445E-2</v>
      </c>
      <c r="BB50" s="8">
        <v>1.239378E-3</v>
      </c>
      <c r="BC50" s="8">
        <v>0.19334296800000003</v>
      </c>
      <c r="BD50" s="8">
        <v>0.26605314400000002</v>
      </c>
      <c r="BE50" s="8">
        <v>0</v>
      </c>
    </row>
    <row r="51" spans="1:57" ht="15.3" x14ac:dyDescent="0.7">
      <c r="A51" s="9" t="s">
        <v>108</v>
      </c>
      <c r="B51" t="s">
        <v>314</v>
      </c>
      <c r="C51" t="s">
        <v>101</v>
      </c>
      <c r="D51" t="s">
        <v>102</v>
      </c>
      <c r="E51" s="6">
        <v>31.262</v>
      </c>
      <c r="F51" s="7">
        <v>0</v>
      </c>
      <c r="G51" s="7">
        <v>6</v>
      </c>
      <c r="H51" s="8">
        <v>13.348874</v>
      </c>
      <c r="I51" s="8">
        <v>3.4184996999999999</v>
      </c>
      <c r="J51" s="8">
        <v>100.6042422</v>
      </c>
      <c r="K51" s="8">
        <v>0.37451876000000001</v>
      </c>
      <c r="L51" s="8">
        <v>0</v>
      </c>
      <c r="M51" s="8">
        <v>5.5021120000000001E-7</v>
      </c>
      <c r="N51" s="8">
        <v>2.9780181200000001E-8</v>
      </c>
      <c r="O51" s="8">
        <v>3.4799482872E-6</v>
      </c>
      <c r="P51" s="8">
        <v>1.3505184E-8</v>
      </c>
      <c r="Q51" s="8">
        <v>0</v>
      </c>
      <c r="R51" s="8">
        <v>6.2523999999999996E-2</v>
      </c>
      <c r="S51" s="8">
        <v>3.1262E-3</v>
      </c>
      <c r="T51" s="8">
        <v>0.39390120000000001</v>
      </c>
      <c r="U51" s="8">
        <v>3.7201779999999999E-4</v>
      </c>
      <c r="V51" s="8">
        <v>0</v>
      </c>
      <c r="W51" s="8">
        <v>0</v>
      </c>
      <c r="X51" s="8">
        <v>0</v>
      </c>
      <c r="Y51" s="8">
        <v>0</v>
      </c>
      <c r="Z51" s="8">
        <v>5.8584988000000005E-2</v>
      </c>
      <c r="AA51" s="8">
        <v>0</v>
      </c>
      <c r="AB51" s="8">
        <v>0</v>
      </c>
      <c r="AC51" s="8">
        <v>3.1261999999999998E-2</v>
      </c>
      <c r="AD51" s="8">
        <v>0.18757200000000002</v>
      </c>
      <c r="AE51" s="8">
        <v>1.1316844E-4</v>
      </c>
      <c r="AF51" s="8">
        <v>0</v>
      </c>
      <c r="AG51" s="8">
        <v>1.0464176270024399E-7</v>
      </c>
      <c r="AH51" s="8">
        <v>0</v>
      </c>
      <c r="AI51" s="8">
        <v>6.2785057620146395E-7</v>
      </c>
      <c r="AJ51" s="8">
        <v>1.1504416000000001E-7</v>
      </c>
      <c r="AK51" s="8">
        <v>0</v>
      </c>
      <c r="AL51" s="8">
        <v>371.04332594559997</v>
      </c>
      <c r="AM51" s="8">
        <v>3.4869478489999999</v>
      </c>
      <c r="AN51" s="8">
        <v>2247.1816427675999</v>
      </c>
      <c r="AO51" s="8">
        <v>1.2192179999999999</v>
      </c>
      <c r="AP51" s="8">
        <v>0</v>
      </c>
      <c r="AQ51" s="8">
        <v>406.06145524559992</v>
      </c>
      <c r="AR51" s="8">
        <v>3.4871354210000001</v>
      </c>
      <c r="AS51" s="8">
        <v>2457.2915439995995</v>
      </c>
      <c r="AT51" s="8">
        <v>1.2969978559999999</v>
      </c>
      <c r="AU51" s="8">
        <v>0</v>
      </c>
      <c r="AV51" s="8">
        <v>406.05676594559992</v>
      </c>
      <c r="AW51" s="8">
        <v>3.4869478489999999</v>
      </c>
      <c r="AX51" s="8">
        <v>2457.2622827675991</v>
      </c>
      <c r="AY51" s="8">
        <v>1.2567324</v>
      </c>
      <c r="AZ51" s="8">
        <v>0</v>
      </c>
      <c r="BA51" s="8">
        <v>4.6893000000000004E-3</v>
      </c>
      <c r="BB51" s="8">
        <v>1.87572E-4</v>
      </c>
      <c r="BC51" s="8">
        <v>2.9261232000000005E-2</v>
      </c>
      <c r="BD51" s="8">
        <v>4.0265456000000005E-2</v>
      </c>
      <c r="BE51" s="8">
        <v>0</v>
      </c>
    </row>
    <row r="52" spans="1:57" ht="15.3" x14ac:dyDescent="0.7">
      <c r="A52" s="9" t="s">
        <v>330</v>
      </c>
      <c r="B52" t="s">
        <v>334</v>
      </c>
      <c r="C52" t="s">
        <v>101</v>
      </c>
      <c r="D52" t="s">
        <v>102</v>
      </c>
      <c r="E52" s="6">
        <v>332.68200000000002</v>
      </c>
      <c r="F52" s="7">
        <v>0</v>
      </c>
      <c r="G52" s="7">
        <v>6</v>
      </c>
      <c r="H52" s="8">
        <v>142.05521400000001</v>
      </c>
      <c r="I52" s="8">
        <v>36.378776700000003</v>
      </c>
      <c r="J52" s="8">
        <v>1070.6039442000001</v>
      </c>
      <c r="K52" s="8">
        <v>3.9855303599999998</v>
      </c>
      <c r="L52" s="8">
        <v>0</v>
      </c>
      <c r="M52" s="8">
        <v>5.8552032E-6</v>
      </c>
      <c r="N52" s="8">
        <v>3.1691287320000003E-7</v>
      </c>
      <c r="O52" s="8">
        <v>3.7032696439199998E-5</v>
      </c>
      <c r="P52" s="8">
        <v>1.43718624E-7</v>
      </c>
      <c r="Q52" s="8">
        <v>0</v>
      </c>
      <c r="R52" s="8">
        <v>0.66536400000000007</v>
      </c>
      <c r="S52" s="8">
        <v>3.3268200000000005E-2</v>
      </c>
      <c r="T52" s="8">
        <v>4.1917932000000002</v>
      </c>
      <c r="U52" s="8">
        <v>3.9589157999999998E-3</v>
      </c>
      <c r="V52" s="8">
        <v>0</v>
      </c>
      <c r="W52" s="8">
        <v>0</v>
      </c>
      <c r="X52" s="8">
        <v>0</v>
      </c>
      <c r="Y52" s="8">
        <v>0</v>
      </c>
      <c r="Z52" s="8">
        <v>0.62344606800000002</v>
      </c>
      <c r="AA52" s="8">
        <v>0</v>
      </c>
      <c r="AB52" s="8">
        <v>0</v>
      </c>
      <c r="AC52" s="8">
        <v>0.33268200000000003</v>
      </c>
      <c r="AD52" s="8">
        <v>1.9960920000000002</v>
      </c>
      <c r="AE52" s="8">
        <v>1.2043088400000002E-3</v>
      </c>
      <c r="AF52" s="8">
        <v>0</v>
      </c>
      <c r="AG52" s="8">
        <v>1.1135701778082839E-6</v>
      </c>
      <c r="AH52" s="8">
        <v>0</v>
      </c>
      <c r="AI52" s="8">
        <v>6.6814210668497037E-6</v>
      </c>
      <c r="AJ52" s="8">
        <v>1.2242697600000001E-6</v>
      </c>
      <c r="AK52" s="8">
        <v>0</v>
      </c>
      <c r="AL52" s="8">
        <v>3948.5457028415999</v>
      </c>
      <c r="AM52" s="8">
        <v>37.107183939000002</v>
      </c>
      <c r="AN52" s="8">
        <v>23913.917320683599</v>
      </c>
      <c r="AO52" s="8">
        <v>12.974598</v>
      </c>
      <c r="AP52" s="8">
        <v>0</v>
      </c>
      <c r="AQ52" s="8">
        <v>4321.1994451415994</v>
      </c>
      <c r="AR52" s="8">
        <v>37.109180031000001</v>
      </c>
      <c r="AS52" s="8">
        <v>26149.851751035596</v>
      </c>
      <c r="AT52" s="8">
        <v>13.802310816</v>
      </c>
      <c r="AU52" s="8">
        <v>0</v>
      </c>
      <c r="AV52" s="8">
        <v>4321.1495428415992</v>
      </c>
      <c r="AW52" s="8">
        <v>37.107183939000002</v>
      </c>
      <c r="AX52" s="8">
        <v>26149.540360683593</v>
      </c>
      <c r="AY52" s="8">
        <v>13.373816400000001</v>
      </c>
      <c r="AZ52" s="8">
        <v>0</v>
      </c>
      <c r="BA52" s="8">
        <v>4.9902300000000011E-2</v>
      </c>
      <c r="BB52" s="8">
        <v>1.9960920000000001E-3</v>
      </c>
      <c r="BC52" s="8">
        <v>0.31139035200000004</v>
      </c>
      <c r="BD52" s="8">
        <v>0.42849441600000004</v>
      </c>
      <c r="BE52" s="8">
        <v>0</v>
      </c>
    </row>
    <row r="53" spans="1:57" ht="15.3" x14ac:dyDescent="0.7">
      <c r="A53" s="9" t="s">
        <v>108</v>
      </c>
      <c r="B53" t="s">
        <v>303</v>
      </c>
      <c r="C53" t="s">
        <v>112</v>
      </c>
      <c r="D53" t="s">
        <v>113</v>
      </c>
      <c r="E53" s="6">
        <v>1959.7819999999999</v>
      </c>
      <c r="F53" s="7">
        <v>0</v>
      </c>
      <c r="G53" s="7">
        <v>0</v>
      </c>
      <c r="H53" s="8">
        <v>535.02048600000001</v>
      </c>
      <c r="I53" s="8">
        <v>114.9412143</v>
      </c>
      <c r="J53" s="8">
        <v>0</v>
      </c>
      <c r="K53" s="8">
        <v>15.227506139999999</v>
      </c>
      <c r="L53" s="8">
        <v>0</v>
      </c>
      <c r="M53" s="8">
        <v>2.2341514799999997E-5</v>
      </c>
      <c r="N53" s="8">
        <v>1.2093814721999999E-6</v>
      </c>
      <c r="O53" s="8">
        <v>0</v>
      </c>
      <c r="P53" s="8">
        <v>5.4873896000000001E-7</v>
      </c>
      <c r="Q53" s="8">
        <v>0</v>
      </c>
      <c r="R53" s="8">
        <v>1.9597819999999999</v>
      </c>
      <c r="S53" s="8">
        <v>9.7989099999999996E-2</v>
      </c>
      <c r="T53" s="8">
        <v>0</v>
      </c>
      <c r="U53" s="8">
        <v>1.512951704E-2</v>
      </c>
      <c r="V53" s="8">
        <v>0</v>
      </c>
      <c r="W53" s="8">
        <v>0</v>
      </c>
      <c r="X53" s="8">
        <v>0</v>
      </c>
      <c r="Y53" s="8">
        <v>0</v>
      </c>
      <c r="Z53" s="8">
        <v>2.3713362199999999</v>
      </c>
      <c r="AA53" s="8">
        <v>0</v>
      </c>
      <c r="AB53" s="8">
        <v>0</v>
      </c>
      <c r="AC53" s="8">
        <v>1.9597819999999999</v>
      </c>
      <c r="AD53" s="8">
        <v>0</v>
      </c>
      <c r="AE53" s="8">
        <v>4.6054876999999999E-3</v>
      </c>
      <c r="AF53" s="8">
        <v>0</v>
      </c>
      <c r="AG53" s="8">
        <v>3.1092128726365736E-6</v>
      </c>
      <c r="AH53" s="8">
        <v>0</v>
      </c>
      <c r="AI53" s="8">
        <v>0</v>
      </c>
      <c r="AJ53" s="8">
        <v>4.6642811599999998E-6</v>
      </c>
      <c r="AK53" s="8">
        <v>0</v>
      </c>
      <c r="AL53" s="8">
        <v>7239.9311207805995</v>
      </c>
      <c r="AM53" s="8">
        <v>148.49131029259999</v>
      </c>
      <c r="AN53" s="8">
        <v>0</v>
      </c>
      <c r="AO53" s="8">
        <v>49.582484600000001</v>
      </c>
      <c r="AP53" s="8">
        <v>0</v>
      </c>
      <c r="AQ53" s="8">
        <v>8722.7021819805977</v>
      </c>
      <c r="AR53" s="8">
        <v>158.2902202926</v>
      </c>
      <c r="AS53" s="8">
        <v>0</v>
      </c>
      <c r="AT53" s="8">
        <v>52.59074996999999</v>
      </c>
      <c r="AU53" s="8">
        <v>0</v>
      </c>
      <c r="AV53" s="8">
        <v>8337.4090407805961</v>
      </c>
      <c r="AW53" s="8">
        <v>148.49131029259999</v>
      </c>
      <c r="AX53" s="8">
        <v>0</v>
      </c>
      <c r="AY53" s="8">
        <v>50.954331999999994</v>
      </c>
      <c r="AZ53" s="8">
        <v>0</v>
      </c>
      <c r="BA53" s="8">
        <v>385.29314119999998</v>
      </c>
      <c r="BB53" s="8">
        <v>9.7989099999999993</v>
      </c>
      <c r="BC53" s="8">
        <v>0</v>
      </c>
      <c r="BD53" s="8">
        <v>1.6364179699999999</v>
      </c>
      <c r="BE53" s="8">
        <v>0</v>
      </c>
    </row>
    <row r="54" spans="1:57" ht="15.3" x14ac:dyDescent="0.7">
      <c r="A54" s="9" t="s">
        <v>108</v>
      </c>
      <c r="B54" t="s">
        <v>304</v>
      </c>
      <c r="C54" t="s">
        <v>112</v>
      </c>
      <c r="D54" t="s">
        <v>113</v>
      </c>
      <c r="E54" s="6">
        <v>413.12700000000001</v>
      </c>
      <c r="F54" s="7">
        <v>0</v>
      </c>
      <c r="G54" s="7">
        <v>0</v>
      </c>
      <c r="H54" s="8">
        <v>112.78367100000001</v>
      </c>
      <c r="I54" s="8">
        <v>24.229898550000001</v>
      </c>
      <c r="J54" s="8">
        <v>0</v>
      </c>
      <c r="K54" s="8">
        <v>3.2099967899999999</v>
      </c>
      <c r="L54" s="8">
        <v>0</v>
      </c>
      <c r="M54" s="8">
        <v>4.7096477999999995E-6</v>
      </c>
      <c r="N54" s="8">
        <v>2.5494067169999997E-7</v>
      </c>
      <c r="O54" s="8">
        <v>0</v>
      </c>
      <c r="P54" s="8">
        <v>1.1567556000000001E-7</v>
      </c>
      <c r="Q54" s="8">
        <v>0</v>
      </c>
      <c r="R54" s="8">
        <v>0.41312700000000002</v>
      </c>
      <c r="S54" s="8">
        <v>2.065635E-2</v>
      </c>
      <c r="T54" s="8">
        <v>0</v>
      </c>
      <c r="U54" s="8">
        <v>3.1893404400000001E-3</v>
      </c>
      <c r="V54" s="8">
        <v>0</v>
      </c>
      <c r="W54" s="8">
        <v>0</v>
      </c>
      <c r="X54" s="8">
        <v>0</v>
      </c>
      <c r="Y54" s="8">
        <v>0</v>
      </c>
      <c r="Z54" s="8">
        <v>0.49988367</v>
      </c>
      <c r="AA54" s="8">
        <v>0</v>
      </c>
      <c r="AB54" s="8">
        <v>0</v>
      </c>
      <c r="AC54" s="8">
        <v>0.41312700000000002</v>
      </c>
      <c r="AD54" s="8">
        <v>0</v>
      </c>
      <c r="AE54" s="8">
        <v>9.7084845E-4</v>
      </c>
      <c r="AF54" s="8">
        <v>0</v>
      </c>
      <c r="AG54" s="8">
        <v>6.5542993375473892E-7</v>
      </c>
      <c r="AH54" s="8">
        <v>0</v>
      </c>
      <c r="AI54" s="8">
        <v>0</v>
      </c>
      <c r="AJ54" s="8">
        <v>9.8324225999999995E-7</v>
      </c>
      <c r="AK54" s="8">
        <v>0</v>
      </c>
      <c r="AL54" s="8">
        <v>1526.1957830690999</v>
      </c>
      <c r="AM54" s="8">
        <v>31.302343601099999</v>
      </c>
      <c r="AN54" s="8">
        <v>0</v>
      </c>
      <c r="AO54" s="8">
        <v>10.4521131</v>
      </c>
      <c r="AP54" s="8">
        <v>0</v>
      </c>
      <c r="AQ54" s="8">
        <v>1838.7676712690995</v>
      </c>
      <c r="AR54" s="8">
        <v>33.367978601099999</v>
      </c>
      <c r="AS54" s="8">
        <v>0</v>
      </c>
      <c r="AT54" s="8">
        <v>11.086263044999999</v>
      </c>
      <c r="AU54" s="8">
        <v>0</v>
      </c>
      <c r="AV54" s="8">
        <v>1757.5469030690995</v>
      </c>
      <c r="AW54" s="8">
        <v>31.302343601099999</v>
      </c>
      <c r="AX54" s="8">
        <v>0</v>
      </c>
      <c r="AY54" s="8">
        <v>10.741301999999999</v>
      </c>
      <c r="AZ54" s="8">
        <v>0</v>
      </c>
      <c r="BA54" s="8">
        <v>81.220768199999995</v>
      </c>
      <c r="BB54" s="8">
        <v>2.0656349999999999</v>
      </c>
      <c r="BC54" s="8">
        <v>0</v>
      </c>
      <c r="BD54" s="8">
        <v>0.34496104500000002</v>
      </c>
      <c r="BE54" s="8">
        <v>0</v>
      </c>
    </row>
    <row r="55" spans="1:57" ht="15.3" x14ac:dyDescent="0.7">
      <c r="A55" s="9" t="s">
        <v>108</v>
      </c>
      <c r="B55" t="s">
        <v>314</v>
      </c>
      <c r="C55" t="s">
        <v>112</v>
      </c>
      <c r="D55" t="s">
        <v>113</v>
      </c>
      <c r="E55" s="6">
        <v>62.524000000000001</v>
      </c>
      <c r="F55" s="7">
        <v>0</v>
      </c>
      <c r="G55" s="7">
        <v>0</v>
      </c>
      <c r="H55" s="8">
        <v>17.069052000000003</v>
      </c>
      <c r="I55" s="8">
        <v>3.6670326000000002</v>
      </c>
      <c r="J55" s="8">
        <v>0</v>
      </c>
      <c r="K55" s="8">
        <v>0.48581148000000002</v>
      </c>
      <c r="L55" s="8">
        <v>0</v>
      </c>
      <c r="M55" s="8">
        <v>7.1277360000000003E-7</v>
      </c>
      <c r="N55" s="8">
        <v>3.8583560399999995E-8</v>
      </c>
      <c r="O55" s="8">
        <v>0</v>
      </c>
      <c r="P55" s="8">
        <v>1.7506720000000003E-8</v>
      </c>
      <c r="Q55" s="8">
        <v>0</v>
      </c>
      <c r="R55" s="8">
        <v>6.2523999999999996E-2</v>
      </c>
      <c r="S55" s="8">
        <v>3.1262E-3</v>
      </c>
      <c r="T55" s="8">
        <v>0</v>
      </c>
      <c r="U55" s="8">
        <v>4.8268528000000002E-4</v>
      </c>
      <c r="V55" s="8">
        <v>0</v>
      </c>
      <c r="W55" s="8">
        <v>0</v>
      </c>
      <c r="X55" s="8">
        <v>0</v>
      </c>
      <c r="Y55" s="8">
        <v>0</v>
      </c>
      <c r="Z55" s="8">
        <v>7.5654039999999992E-2</v>
      </c>
      <c r="AA55" s="8">
        <v>0</v>
      </c>
      <c r="AB55" s="8">
        <v>0</v>
      </c>
      <c r="AC55" s="8">
        <v>6.2523999999999996E-2</v>
      </c>
      <c r="AD55" s="8">
        <v>0</v>
      </c>
      <c r="AE55" s="8">
        <v>1.4693139999999999E-4</v>
      </c>
      <c r="AF55" s="8">
        <v>0</v>
      </c>
      <c r="AG55" s="8">
        <v>9.9194923541867988E-8</v>
      </c>
      <c r="AH55" s="8">
        <v>0</v>
      </c>
      <c r="AI55" s="8">
        <v>0</v>
      </c>
      <c r="AJ55" s="8">
        <v>1.4880712E-7</v>
      </c>
      <c r="AK55" s="8">
        <v>0</v>
      </c>
      <c r="AL55" s="8">
        <v>230.97949332919998</v>
      </c>
      <c r="AM55" s="8">
        <v>4.7373997132000003</v>
      </c>
      <c r="AN55" s="8">
        <v>0</v>
      </c>
      <c r="AO55" s="8">
        <v>1.5818572</v>
      </c>
      <c r="AP55" s="8">
        <v>0</v>
      </c>
      <c r="AQ55" s="8">
        <v>278.28515172919992</v>
      </c>
      <c r="AR55" s="8">
        <v>5.0500197132000002</v>
      </c>
      <c r="AS55" s="8">
        <v>0</v>
      </c>
      <c r="AT55" s="8">
        <v>1.6778315399999999</v>
      </c>
      <c r="AU55" s="8">
        <v>0</v>
      </c>
      <c r="AV55" s="8">
        <v>265.9929333291999</v>
      </c>
      <c r="AW55" s="8">
        <v>4.7373997132000003</v>
      </c>
      <c r="AX55" s="8">
        <v>0</v>
      </c>
      <c r="AY55" s="8">
        <v>1.625624</v>
      </c>
      <c r="AZ55" s="8">
        <v>0</v>
      </c>
      <c r="BA55" s="8">
        <v>12.292218399999999</v>
      </c>
      <c r="BB55" s="8">
        <v>0.31262000000000001</v>
      </c>
      <c r="BC55" s="8">
        <v>0</v>
      </c>
      <c r="BD55" s="8">
        <v>5.2207540000000004E-2</v>
      </c>
      <c r="BE55" s="8">
        <v>0</v>
      </c>
    </row>
    <row r="56" spans="1:57" ht="15.3" x14ac:dyDescent="0.7">
      <c r="A56" s="9" t="s">
        <v>330</v>
      </c>
      <c r="B56" t="s">
        <v>334</v>
      </c>
      <c r="C56" t="s">
        <v>112</v>
      </c>
      <c r="D56" t="s">
        <v>113</v>
      </c>
      <c r="E56" s="6">
        <v>332.68200000000002</v>
      </c>
      <c r="F56" s="7">
        <v>0</v>
      </c>
      <c r="G56" s="7">
        <v>0</v>
      </c>
      <c r="H56" s="8">
        <v>90.822186000000016</v>
      </c>
      <c r="I56" s="8">
        <v>19.5117993</v>
      </c>
      <c r="J56" s="8">
        <v>0</v>
      </c>
      <c r="K56" s="8">
        <v>2.5849391399999999</v>
      </c>
      <c r="L56" s="8">
        <v>0</v>
      </c>
      <c r="M56" s="8">
        <v>3.7925748E-6</v>
      </c>
      <c r="N56" s="8">
        <v>2.0529806219999999E-7</v>
      </c>
      <c r="O56" s="8">
        <v>0</v>
      </c>
      <c r="P56" s="8">
        <v>9.3150960000000012E-8</v>
      </c>
      <c r="Q56" s="8">
        <v>0</v>
      </c>
      <c r="R56" s="8">
        <v>0.33268200000000003</v>
      </c>
      <c r="S56" s="8">
        <v>1.6634100000000002E-2</v>
      </c>
      <c r="T56" s="8">
        <v>0</v>
      </c>
      <c r="U56" s="8">
        <v>2.5683050400000002E-3</v>
      </c>
      <c r="V56" s="8">
        <v>0</v>
      </c>
      <c r="W56" s="8">
        <v>0</v>
      </c>
      <c r="X56" s="8">
        <v>0</v>
      </c>
      <c r="Y56" s="8">
        <v>0</v>
      </c>
      <c r="Z56" s="8">
        <v>0.40254521999999998</v>
      </c>
      <c r="AA56" s="8">
        <v>0</v>
      </c>
      <c r="AB56" s="8">
        <v>0</v>
      </c>
      <c r="AC56" s="8">
        <v>0.33268200000000003</v>
      </c>
      <c r="AD56" s="8">
        <v>0</v>
      </c>
      <c r="AE56" s="8">
        <v>7.8180269999999997E-4</v>
      </c>
      <c r="AF56" s="8">
        <v>0</v>
      </c>
      <c r="AG56" s="8">
        <v>5.2780317244187392E-7</v>
      </c>
      <c r="AH56" s="8">
        <v>0</v>
      </c>
      <c r="AI56" s="8">
        <v>0</v>
      </c>
      <c r="AJ56" s="8">
        <v>7.9178316000000009E-7</v>
      </c>
      <c r="AK56" s="8">
        <v>0</v>
      </c>
      <c r="AL56" s="8">
        <v>1229.0115763506001</v>
      </c>
      <c r="AM56" s="8">
        <v>25.2070822626</v>
      </c>
      <c r="AN56" s="8">
        <v>0</v>
      </c>
      <c r="AO56" s="8">
        <v>8.4168546000000006</v>
      </c>
      <c r="AP56" s="8">
        <v>0</v>
      </c>
      <c r="AQ56" s="8">
        <v>1480.7187775505995</v>
      </c>
      <c r="AR56" s="8">
        <v>26.870492262600003</v>
      </c>
      <c r="AS56" s="8">
        <v>0</v>
      </c>
      <c r="AT56" s="8">
        <v>8.9275214700000003</v>
      </c>
      <c r="AU56" s="8">
        <v>0</v>
      </c>
      <c r="AV56" s="8">
        <v>1415.3134963505995</v>
      </c>
      <c r="AW56" s="8">
        <v>25.2070822626</v>
      </c>
      <c r="AX56" s="8">
        <v>0</v>
      </c>
      <c r="AY56" s="8">
        <v>8.6497320000000002</v>
      </c>
      <c r="AZ56" s="8">
        <v>0</v>
      </c>
      <c r="BA56" s="8">
        <v>65.405281200000005</v>
      </c>
      <c r="BB56" s="8">
        <v>1.6634100000000001</v>
      </c>
      <c r="BC56" s="8">
        <v>0</v>
      </c>
      <c r="BD56" s="8">
        <v>0.27778947000000004</v>
      </c>
      <c r="BE56" s="8">
        <v>0</v>
      </c>
    </row>
    <row r="57" spans="1:57" ht="15.3" x14ac:dyDescent="0.7">
      <c r="A57" s="9" t="s">
        <v>108</v>
      </c>
      <c r="B57" t="s">
        <v>309</v>
      </c>
      <c r="C57" t="s">
        <v>134</v>
      </c>
      <c r="D57" t="s">
        <v>135</v>
      </c>
      <c r="E57" s="6">
        <v>79.748000000000005</v>
      </c>
      <c r="F57" s="7">
        <v>0</v>
      </c>
      <c r="G57" s="7">
        <v>0</v>
      </c>
      <c r="H57" s="8">
        <v>15.152120000000002</v>
      </c>
      <c r="I57" s="8">
        <v>1.2879301999999999</v>
      </c>
      <c r="J57" s="8">
        <v>0</v>
      </c>
      <c r="K57" s="8">
        <v>0.19506360800000003</v>
      </c>
      <c r="L57" s="8">
        <v>-0.17544560000000001</v>
      </c>
      <c r="M57" s="8">
        <v>5.5345112000000001E-7</v>
      </c>
      <c r="N57" s="8">
        <v>8.4537768552400006E-9</v>
      </c>
      <c r="O57" s="8">
        <v>0</v>
      </c>
      <c r="P57" s="8">
        <v>3.320467476E-12</v>
      </c>
      <c r="Q57" s="8">
        <v>8.8520280000000001E-13</v>
      </c>
      <c r="R57" s="8">
        <v>0.17863551999999999</v>
      </c>
      <c r="S57" s="8">
        <v>6.9221263999999999E-3</v>
      </c>
      <c r="T57" s="8">
        <v>0</v>
      </c>
      <c r="U57" s="8">
        <v>2.4570358800000002E-3</v>
      </c>
      <c r="V57" s="8">
        <v>-1.1962200000000001E-4</v>
      </c>
      <c r="W57" s="8">
        <v>8.9317759999999998E-4</v>
      </c>
      <c r="X57" s="8">
        <v>3.4084295200000005E-4</v>
      </c>
      <c r="Y57" s="8">
        <v>0</v>
      </c>
      <c r="Z57" s="8">
        <v>1.0585510276000002E-3</v>
      </c>
      <c r="AA57" s="8">
        <v>0</v>
      </c>
      <c r="AB57" s="8">
        <v>7.3527656000000009E-3</v>
      </c>
      <c r="AC57" s="8">
        <v>6.4595879999999992E-4</v>
      </c>
      <c r="AD57" s="8">
        <v>0</v>
      </c>
      <c r="AE57" s="8">
        <v>1.0428645960000001E-3</v>
      </c>
      <c r="AF57" s="8">
        <v>-7.7275812000000003E-5</v>
      </c>
      <c r="AG57" s="8">
        <v>7.5760600000000008E-5</v>
      </c>
      <c r="AH57" s="8">
        <v>1.1804298960000002E-6</v>
      </c>
      <c r="AI57" s="8">
        <v>0</v>
      </c>
      <c r="AJ57" s="8">
        <v>6.6768215520000003E-8</v>
      </c>
      <c r="AK57" s="8">
        <v>1.6507836000000002E-8</v>
      </c>
      <c r="AL57" s="8">
        <v>255.99108000000001</v>
      </c>
      <c r="AM57" s="8">
        <v>18.2941912</v>
      </c>
      <c r="AN57" s="8">
        <v>0</v>
      </c>
      <c r="AO57" s="8">
        <v>2.9171818400000005</v>
      </c>
      <c r="AP57" s="8">
        <v>-1.5790104000000003</v>
      </c>
      <c r="AQ57" s="8">
        <v>275.46554159999999</v>
      </c>
      <c r="AR57" s="8">
        <v>19.022290439999999</v>
      </c>
      <c r="AS57" s="8">
        <v>0</v>
      </c>
      <c r="AT57" s="8">
        <v>3.158977776</v>
      </c>
      <c r="AU57" s="8">
        <v>-1.4019698400000002</v>
      </c>
      <c r="AV57" s="8">
        <v>269.54824000000002</v>
      </c>
      <c r="AW57" s="8">
        <v>18.501536000000002</v>
      </c>
      <c r="AX57" s="8">
        <v>0</v>
      </c>
      <c r="AY57" s="8">
        <v>2.9809802400000001</v>
      </c>
      <c r="AZ57" s="8">
        <v>-1.4992624000000001</v>
      </c>
      <c r="BA57" s="8">
        <v>5.9173016000000009</v>
      </c>
      <c r="BB57" s="8">
        <v>0.52075444000000004</v>
      </c>
      <c r="BC57" s="8">
        <v>0</v>
      </c>
      <c r="BD57" s="8">
        <v>0.17799753600000001</v>
      </c>
      <c r="BE57" s="8">
        <v>9.729256E-2</v>
      </c>
    </row>
    <row r="58" spans="1:57" ht="15.3" x14ac:dyDescent="0.7">
      <c r="A58" s="9" t="s">
        <v>108</v>
      </c>
      <c r="B58" t="s">
        <v>312</v>
      </c>
      <c r="C58" t="s">
        <v>134</v>
      </c>
      <c r="D58" t="s">
        <v>135</v>
      </c>
      <c r="E58" s="6">
        <v>1064.8599999999999</v>
      </c>
      <c r="F58" s="7">
        <v>0</v>
      </c>
      <c r="G58" s="7">
        <v>0</v>
      </c>
      <c r="H58" s="8">
        <v>202.32339999999999</v>
      </c>
      <c r="I58" s="8">
        <v>17.197488999999997</v>
      </c>
      <c r="J58" s="8">
        <v>0</v>
      </c>
      <c r="K58" s="8">
        <v>2.6046475600000001</v>
      </c>
      <c r="L58" s="8">
        <v>-2.342692</v>
      </c>
      <c r="M58" s="8">
        <v>7.3901283999999986E-6</v>
      </c>
      <c r="N58" s="8">
        <v>1.1288168759179998E-7</v>
      </c>
      <c r="O58" s="8">
        <v>0</v>
      </c>
      <c r="P58" s="8">
        <v>4.4337575819999995E-11</v>
      </c>
      <c r="Q58" s="8">
        <v>1.1819945999999999E-11</v>
      </c>
      <c r="R58" s="8">
        <v>2.3852863999999996</v>
      </c>
      <c r="S58" s="8">
        <v>9.2429847999999981E-2</v>
      </c>
      <c r="T58" s="8">
        <v>0</v>
      </c>
      <c r="U58" s="8">
        <v>3.2808336599999995E-2</v>
      </c>
      <c r="V58" s="8">
        <v>-1.5972899999999999E-3</v>
      </c>
      <c r="W58" s="8">
        <v>1.1926431999999999E-2</v>
      </c>
      <c r="X58" s="8">
        <v>4.5512116399999995E-3</v>
      </c>
      <c r="Y58" s="8">
        <v>0</v>
      </c>
      <c r="Z58" s="8">
        <v>1.4134632182E-2</v>
      </c>
      <c r="AA58" s="8">
        <v>0</v>
      </c>
      <c r="AB58" s="8">
        <v>9.8180091999999997E-2</v>
      </c>
      <c r="AC58" s="8">
        <v>8.6253659999999972E-3</v>
      </c>
      <c r="AD58" s="8">
        <v>0</v>
      </c>
      <c r="AE58" s="8">
        <v>1.3925174219999999E-2</v>
      </c>
      <c r="AF58" s="8">
        <v>-1.0318493399999998E-3</v>
      </c>
      <c r="AG58" s="8">
        <v>1.0116169999999998E-3</v>
      </c>
      <c r="AH58" s="8">
        <v>1.5762057719999999E-5</v>
      </c>
      <c r="AI58" s="8">
        <v>0</v>
      </c>
      <c r="AJ58" s="8">
        <v>8.9154338639999988E-7</v>
      </c>
      <c r="AK58" s="8">
        <v>2.2042601999999998E-7</v>
      </c>
      <c r="AL58" s="8">
        <v>3418.2005999999997</v>
      </c>
      <c r="AM58" s="8">
        <v>244.27888399999998</v>
      </c>
      <c r="AN58" s="8">
        <v>0</v>
      </c>
      <c r="AO58" s="8">
        <v>38.952578799999998</v>
      </c>
      <c r="AP58" s="8">
        <v>-21.084228</v>
      </c>
      <c r="AQ58" s="8">
        <v>3678.2394119999994</v>
      </c>
      <c r="AR58" s="8">
        <v>254.00105579999996</v>
      </c>
      <c r="AS58" s="8">
        <v>0</v>
      </c>
      <c r="AT58" s="8">
        <v>42.181234319999987</v>
      </c>
      <c r="AU58" s="8">
        <v>-18.720238800000001</v>
      </c>
      <c r="AV58" s="8">
        <v>3599.2267999999995</v>
      </c>
      <c r="AW58" s="8">
        <v>247.04751999999996</v>
      </c>
      <c r="AX58" s="8">
        <v>0</v>
      </c>
      <c r="AY58" s="8">
        <v>39.804466799999993</v>
      </c>
      <c r="AZ58" s="8">
        <v>-20.019368</v>
      </c>
      <c r="BA58" s="8">
        <v>79.01261199999999</v>
      </c>
      <c r="BB58" s="8">
        <v>6.9535357999999992</v>
      </c>
      <c r="BC58" s="8">
        <v>0</v>
      </c>
      <c r="BD58" s="8">
        <v>2.37676752</v>
      </c>
      <c r="BE58" s="8">
        <v>1.2991291999999999</v>
      </c>
    </row>
    <row r="59" spans="1:57" ht="15.3" x14ac:dyDescent="0.7">
      <c r="A59" s="9" t="s">
        <v>108</v>
      </c>
      <c r="B59" t="s">
        <v>313</v>
      </c>
      <c r="C59" t="s">
        <v>134</v>
      </c>
      <c r="D59" t="s">
        <v>135</v>
      </c>
      <c r="E59" s="6">
        <v>59.88</v>
      </c>
      <c r="F59" s="7">
        <v>0</v>
      </c>
      <c r="G59" s="7">
        <v>0</v>
      </c>
      <c r="H59" s="8">
        <v>11.3772</v>
      </c>
      <c r="I59" s="8">
        <v>0.96706199999999987</v>
      </c>
      <c r="J59" s="8">
        <v>0</v>
      </c>
      <c r="K59" s="8">
        <v>0.14646648000000001</v>
      </c>
      <c r="L59" s="8">
        <v>-0.13173600000000002</v>
      </c>
      <c r="M59" s="8">
        <v>4.1556720000000002E-7</v>
      </c>
      <c r="N59" s="8">
        <v>6.3476470644000001E-9</v>
      </c>
      <c r="O59" s="8">
        <v>0</v>
      </c>
      <c r="P59" s="8">
        <v>2.4932235599999999E-12</v>
      </c>
      <c r="Q59" s="8">
        <v>6.6466799999999999E-13</v>
      </c>
      <c r="R59" s="8">
        <v>0.13413120000000001</v>
      </c>
      <c r="S59" s="8">
        <v>5.1975839999999999E-3</v>
      </c>
      <c r="T59" s="8">
        <v>0</v>
      </c>
      <c r="U59" s="8">
        <v>1.8449027999999999E-3</v>
      </c>
      <c r="V59" s="8">
        <v>-8.9820000000000004E-5</v>
      </c>
      <c r="W59" s="8">
        <v>6.7065600000000005E-4</v>
      </c>
      <c r="X59" s="8">
        <v>2.5592712000000004E-4</v>
      </c>
      <c r="Y59" s="8">
        <v>0</v>
      </c>
      <c r="Z59" s="8">
        <v>7.9482915600000007E-4</v>
      </c>
      <c r="AA59" s="8">
        <v>0</v>
      </c>
      <c r="AB59" s="8">
        <v>5.5209360000000006E-3</v>
      </c>
      <c r="AC59" s="8">
        <v>4.8502799999999992E-4</v>
      </c>
      <c r="AD59" s="8">
        <v>0</v>
      </c>
      <c r="AE59" s="8">
        <v>7.8305076000000009E-4</v>
      </c>
      <c r="AF59" s="8">
        <v>-5.8023719999999999E-5</v>
      </c>
      <c r="AG59" s="8">
        <v>5.6886000000000004E-5</v>
      </c>
      <c r="AH59" s="8">
        <v>8.8634376000000012E-7</v>
      </c>
      <c r="AI59" s="8">
        <v>0</v>
      </c>
      <c r="AJ59" s="8">
        <v>5.0133931200000002E-8</v>
      </c>
      <c r="AK59" s="8">
        <v>1.2395160000000001E-8</v>
      </c>
      <c r="AL59" s="8">
        <v>192.2148</v>
      </c>
      <c r="AM59" s="8">
        <v>13.736472000000001</v>
      </c>
      <c r="AN59" s="8">
        <v>0</v>
      </c>
      <c r="AO59" s="8">
        <v>2.1904104000000002</v>
      </c>
      <c r="AP59" s="8">
        <v>-1.1856240000000002</v>
      </c>
      <c r="AQ59" s="8">
        <v>206.83749599999999</v>
      </c>
      <c r="AR59" s="8">
        <v>14.2831764</v>
      </c>
      <c r="AS59" s="8">
        <v>0</v>
      </c>
      <c r="AT59" s="8">
        <v>2.3719665599999997</v>
      </c>
      <c r="AU59" s="8">
        <v>-1.0526904000000001</v>
      </c>
      <c r="AV59" s="8">
        <v>202.39439999999999</v>
      </c>
      <c r="AW59" s="8">
        <v>13.892160000000001</v>
      </c>
      <c r="AX59" s="8">
        <v>0</v>
      </c>
      <c r="AY59" s="8">
        <v>2.2383143999999997</v>
      </c>
      <c r="AZ59" s="8">
        <v>-1.1257440000000001</v>
      </c>
      <c r="BA59" s="8">
        <v>4.4430960000000006</v>
      </c>
      <c r="BB59" s="8">
        <v>0.39101640000000004</v>
      </c>
      <c r="BC59" s="8">
        <v>0</v>
      </c>
      <c r="BD59" s="8">
        <v>0.13365216000000002</v>
      </c>
      <c r="BE59" s="8">
        <v>7.3053599999999996E-2</v>
      </c>
    </row>
    <row r="60" spans="1:57" ht="15.3" x14ac:dyDescent="0.7">
      <c r="A60" s="9" t="s">
        <v>108</v>
      </c>
      <c r="B60" t="s">
        <v>315</v>
      </c>
      <c r="C60" t="s">
        <v>134</v>
      </c>
      <c r="D60" t="s">
        <v>135</v>
      </c>
      <c r="E60" s="6">
        <v>516.072</v>
      </c>
      <c r="F60" s="7">
        <v>0</v>
      </c>
      <c r="G60" s="7">
        <v>0</v>
      </c>
      <c r="H60" s="8">
        <v>98.05368</v>
      </c>
      <c r="I60" s="8">
        <v>8.3345627999999987</v>
      </c>
      <c r="J60" s="8">
        <v>0</v>
      </c>
      <c r="K60" s="8">
        <v>1.262312112</v>
      </c>
      <c r="L60" s="8">
        <v>-1.1353584000000001</v>
      </c>
      <c r="M60" s="8">
        <v>3.5815396799999999E-6</v>
      </c>
      <c r="N60" s="8">
        <v>5.4706795521359995E-8</v>
      </c>
      <c r="O60" s="8">
        <v>0</v>
      </c>
      <c r="P60" s="8">
        <v>2.1487689863999997E-11</v>
      </c>
      <c r="Q60" s="8">
        <v>5.7283992E-12</v>
      </c>
      <c r="R60" s="8">
        <v>1.1560012799999999</v>
      </c>
      <c r="S60" s="8">
        <v>4.4795049599999998E-2</v>
      </c>
      <c r="T60" s="8">
        <v>0</v>
      </c>
      <c r="U60" s="8">
        <v>1.590017832E-2</v>
      </c>
      <c r="V60" s="8">
        <v>-7.7410800000000002E-4</v>
      </c>
      <c r="W60" s="8">
        <v>5.7800064E-3</v>
      </c>
      <c r="X60" s="8">
        <v>2.2056917280000002E-3</v>
      </c>
      <c r="Y60" s="8">
        <v>0</v>
      </c>
      <c r="Z60" s="8">
        <v>6.8501849064000007E-3</v>
      </c>
      <c r="AA60" s="8">
        <v>0</v>
      </c>
      <c r="AB60" s="8">
        <v>4.75818384E-2</v>
      </c>
      <c r="AC60" s="8">
        <v>4.1801831999999997E-3</v>
      </c>
      <c r="AD60" s="8">
        <v>0</v>
      </c>
      <c r="AE60" s="8">
        <v>6.7486735440000006E-3</v>
      </c>
      <c r="AF60" s="8">
        <v>-5.0007376799999993E-4</v>
      </c>
      <c r="AG60" s="8">
        <v>4.902684E-4</v>
      </c>
      <c r="AH60" s="8">
        <v>7.638897744000001E-6</v>
      </c>
      <c r="AI60" s="8">
        <v>0</v>
      </c>
      <c r="AJ60" s="8">
        <v>4.3207612127999998E-7</v>
      </c>
      <c r="AK60" s="8">
        <v>1.06826904E-7</v>
      </c>
      <c r="AL60" s="8">
        <v>1656.59112</v>
      </c>
      <c r="AM60" s="8">
        <v>118.38691679999999</v>
      </c>
      <c r="AN60" s="8">
        <v>0</v>
      </c>
      <c r="AO60" s="8">
        <v>18.877913760000002</v>
      </c>
      <c r="AP60" s="8">
        <v>-10.2182256</v>
      </c>
      <c r="AQ60" s="8">
        <v>1782.6159023999999</v>
      </c>
      <c r="AR60" s="8">
        <v>123.09865416</v>
      </c>
      <c r="AS60" s="8">
        <v>0</v>
      </c>
      <c r="AT60" s="8">
        <v>20.442644063999996</v>
      </c>
      <c r="AU60" s="8">
        <v>-9.0725457600000006</v>
      </c>
      <c r="AV60" s="8">
        <v>1744.3233599999999</v>
      </c>
      <c r="AW60" s="8">
        <v>119.72870399999999</v>
      </c>
      <c r="AX60" s="8">
        <v>0</v>
      </c>
      <c r="AY60" s="8">
        <v>19.290771359999997</v>
      </c>
      <c r="AZ60" s="8">
        <v>-9.7021536000000008</v>
      </c>
      <c r="BA60" s="8">
        <v>38.292542400000002</v>
      </c>
      <c r="BB60" s="8">
        <v>3.3699501600000001</v>
      </c>
      <c r="BC60" s="8">
        <v>0</v>
      </c>
      <c r="BD60" s="8">
        <v>1.1518727040000001</v>
      </c>
      <c r="BE60" s="8">
        <v>0.62960784000000003</v>
      </c>
    </row>
    <row r="61" spans="1:57" ht="15.3" x14ac:dyDescent="0.7">
      <c r="A61" s="9" t="s">
        <v>108</v>
      </c>
      <c r="B61" t="s">
        <v>316</v>
      </c>
      <c r="C61" t="s">
        <v>134</v>
      </c>
      <c r="D61" t="s">
        <v>135</v>
      </c>
      <c r="E61" s="6">
        <v>382.29</v>
      </c>
      <c r="F61" s="7">
        <v>0</v>
      </c>
      <c r="G61" s="7">
        <v>0</v>
      </c>
      <c r="H61" s="8">
        <v>72.635100000000008</v>
      </c>
      <c r="I61" s="8">
        <v>6.1739834999999994</v>
      </c>
      <c r="J61" s="8">
        <v>0</v>
      </c>
      <c r="K61" s="8">
        <v>0.93508134000000009</v>
      </c>
      <c r="L61" s="8">
        <v>-0.84103800000000006</v>
      </c>
      <c r="M61" s="8">
        <v>2.6530925999999999E-6</v>
      </c>
      <c r="N61" s="8">
        <v>4.0525083437699998E-8</v>
      </c>
      <c r="O61" s="8">
        <v>0</v>
      </c>
      <c r="P61" s="8">
        <v>1.5917408730000001E-11</v>
      </c>
      <c r="Q61" s="8">
        <v>4.2434189999999999E-12</v>
      </c>
      <c r="R61" s="8">
        <v>0.85632960000000002</v>
      </c>
      <c r="S61" s="8">
        <v>3.3182771999999999E-2</v>
      </c>
      <c r="T61" s="8">
        <v>0</v>
      </c>
      <c r="U61" s="8">
        <v>1.1778354899999999E-2</v>
      </c>
      <c r="V61" s="8">
        <v>-5.7343500000000007E-4</v>
      </c>
      <c r="W61" s="8">
        <v>4.2816479999999999E-3</v>
      </c>
      <c r="X61" s="8">
        <v>1.6339074600000001E-3</v>
      </c>
      <c r="Y61" s="8">
        <v>0</v>
      </c>
      <c r="Z61" s="8">
        <v>5.0744027730000004E-3</v>
      </c>
      <c r="AA61" s="8">
        <v>0</v>
      </c>
      <c r="AB61" s="8">
        <v>3.5247138000000004E-2</v>
      </c>
      <c r="AC61" s="8">
        <v>3.0965489999999997E-3</v>
      </c>
      <c r="AD61" s="8">
        <v>0</v>
      </c>
      <c r="AE61" s="8">
        <v>4.9992063300000004E-3</v>
      </c>
      <c r="AF61" s="8">
        <v>-3.7043900999999998E-4</v>
      </c>
      <c r="AG61" s="8">
        <v>3.6317550000000004E-4</v>
      </c>
      <c r="AH61" s="8">
        <v>5.658656580000001E-6</v>
      </c>
      <c r="AI61" s="8">
        <v>0</v>
      </c>
      <c r="AJ61" s="8">
        <v>3.2006847959999999E-7</v>
      </c>
      <c r="AK61" s="8">
        <v>7.9134030000000002E-8</v>
      </c>
      <c r="AL61" s="8">
        <v>1227.1509000000001</v>
      </c>
      <c r="AM61" s="8">
        <v>87.697326000000004</v>
      </c>
      <c r="AN61" s="8">
        <v>0</v>
      </c>
      <c r="AO61" s="8">
        <v>13.984168200000001</v>
      </c>
      <c r="AP61" s="8">
        <v>-7.5693420000000007</v>
      </c>
      <c r="AQ61" s="8">
        <v>1320.506118</v>
      </c>
      <c r="AR61" s="8">
        <v>91.187633700000006</v>
      </c>
      <c r="AS61" s="8">
        <v>0</v>
      </c>
      <c r="AT61" s="8">
        <v>15.143271479999999</v>
      </c>
      <c r="AU61" s="8">
        <v>-6.7206582000000008</v>
      </c>
      <c r="AV61" s="8">
        <v>1292.1402</v>
      </c>
      <c r="AW61" s="8">
        <v>88.691279999999992</v>
      </c>
      <c r="AX61" s="8">
        <v>0</v>
      </c>
      <c r="AY61" s="8">
        <v>14.2900002</v>
      </c>
      <c r="AZ61" s="8">
        <v>-7.1870520000000004</v>
      </c>
      <c r="BA61" s="8">
        <v>28.365918000000001</v>
      </c>
      <c r="BB61" s="8">
        <v>2.4963537000000002</v>
      </c>
      <c r="BC61" s="8">
        <v>0</v>
      </c>
      <c r="BD61" s="8">
        <v>0.85327128000000008</v>
      </c>
      <c r="BE61" s="8">
        <v>0.46639380000000003</v>
      </c>
    </row>
    <row r="62" spans="1:57" ht="15.3" x14ac:dyDescent="0.7">
      <c r="A62" s="9" t="s">
        <v>108</v>
      </c>
      <c r="B62" t="s">
        <v>317</v>
      </c>
      <c r="C62" t="s">
        <v>134</v>
      </c>
      <c r="D62" t="s">
        <v>135</v>
      </c>
      <c r="E62" s="6">
        <v>26.082000000000001</v>
      </c>
      <c r="F62" s="7">
        <v>0</v>
      </c>
      <c r="G62" s="7">
        <v>0</v>
      </c>
      <c r="H62" s="8">
        <v>4.9555800000000003</v>
      </c>
      <c r="I62" s="8">
        <v>0.42122429999999994</v>
      </c>
      <c r="J62" s="8">
        <v>0</v>
      </c>
      <c r="K62" s="8">
        <v>6.379657200000001E-2</v>
      </c>
      <c r="L62" s="8">
        <v>-5.7380400000000005E-2</v>
      </c>
      <c r="M62" s="8">
        <v>1.8100908E-7</v>
      </c>
      <c r="N62" s="8">
        <v>2.76485188266E-9</v>
      </c>
      <c r="O62" s="8">
        <v>0</v>
      </c>
      <c r="P62" s="8">
        <v>1.0859762339999999E-12</v>
      </c>
      <c r="Q62" s="8">
        <v>2.8951020000000001E-13</v>
      </c>
      <c r="R62" s="8">
        <v>5.8423679999999999E-2</v>
      </c>
      <c r="S62" s="8">
        <v>2.2639176E-3</v>
      </c>
      <c r="T62" s="8">
        <v>0</v>
      </c>
      <c r="U62" s="8">
        <v>8.0358641999999996E-4</v>
      </c>
      <c r="V62" s="8">
        <v>-3.9123000000000005E-5</v>
      </c>
      <c r="W62" s="8">
        <v>2.9211839999999998E-4</v>
      </c>
      <c r="X62" s="8">
        <v>1.1147446800000001E-4</v>
      </c>
      <c r="Y62" s="8">
        <v>0</v>
      </c>
      <c r="Z62" s="8">
        <v>3.4620464340000002E-4</v>
      </c>
      <c r="AA62" s="8">
        <v>0</v>
      </c>
      <c r="AB62" s="8">
        <v>2.4047604000000003E-3</v>
      </c>
      <c r="AC62" s="8">
        <v>2.1126419999999998E-4</v>
      </c>
      <c r="AD62" s="8">
        <v>0</v>
      </c>
      <c r="AE62" s="8">
        <v>3.4107431400000001E-4</v>
      </c>
      <c r="AF62" s="8">
        <v>-2.5273458E-5</v>
      </c>
      <c r="AG62" s="8">
        <v>2.4777900000000002E-5</v>
      </c>
      <c r="AH62" s="8">
        <v>3.8606576400000005E-7</v>
      </c>
      <c r="AI62" s="8">
        <v>0</v>
      </c>
      <c r="AJ62" s="8">
        <v>2.183689368E-8</v>
      </c>
      <c r="AK62" s="8">
        <v>5.3989740000000001E-9</v>
      </c>
      <c r="AL62" s="8">
        <v>83.723219999999998</v>
      </c>
      <c r="AM62" s="8">
        <v>5.9832108000000002</v>
      </c>
      <c r="AN62" s="8">
        <v>0</v>
      </c>
      <c r="AO62" s="8">
        <v>0.95407956000000005</v>
      </c>
      <c r="AP62" s="8">
        <v>-0.51642360000000009</v>
      </c>
      <c r="AQ62" s="8">
        <v>90.092444399999991</v>
      </c>
      <c r="AR62" s="8">
        <v>6.2213394600000003</v>
      </c>
      <c r="AS62" s="8">
        <v>0</v>
      </c>
      <c r="AT62" s="8">
        <v>1.033160184</v>
      </c>
      <c r="AU62" s="8">
        <v>-0.45852156000000005</v>
      </c>
      <c r="AV62" s="8">
        <v>88.157160000000005</v>
      </c>
      <c r="AW62" s="8">
        <v>6.051024</v>
      </c>
      <c r="AX62" s="8">
        <v>0</v>
      </c>
      <c r="AY62" s="8">
        <v>0.97494515999999998</v>
      </c>
      <c r="AZ62" s="8">
        <v>-0.49034160000000004</v>
      </c>
      <c r="BA62" s="8">
        <v>1.9352844</v>
      </c>
      <c r="BB62" s="8">
        <v>0.17031546</v>
      </c>
      <c r="BC62" s="8">
        <v>0</v>
      </c>
      <c r="BD62" s="8">
        <v>5.8215024000000004E-2</v>
      </c>
      <c r="BE62" s="8">
        <v>3.1820040000000001E-2</v>
      </c>
    </row>
    <row r="63" spans="1:57" ht="15.3" x14ac:dyDescent="0.7">
      <c r="A63" s="9" t="s">
        <v>330</v>
      </c>
      <c r="B63" t="s">
        <v>331</v>
      </c>
      <c r="C63" t="s">
        <v>134</v>
      </c>
      <c r="D63" t="s">
        <v>135</v>
      </c>
      <c r="E63" s="6">
        <v>274.37900000000002</v>
      </c>
      <c r="F63" s="7">
        <v>0</v>
      </c>
      <c r="G63" s="7">
        <v>0</v>
      </c>
      <c r="H63" s="8">
        <v>52.132010000000001</v>
      </c>
      <c r="I63" s="8">
        <v>4.4312208499999999</v>
      </c>
      <c r="J63" s="8">
        <v>0</v>
      </c>
      <c r="K63" s="8">
        <v>0.67113103400000007</v>
      </c>
      <c r="L63" s="8">
        <v>-0.60363380000000011</v>
      </c>
      <c r="M63" s="8">
        <v>1.9041902599999999E-6</v>
      </c>
      <c r="N63" s="8">
        <v>2.9085855943270002E-8</v>
      </c>
      <c r="O63" s="8">
        <v>0</v>
      </c>
      <c r="P63" s="8">
        <v>1.1424318423E-11</v>
      </c>
      <c r="Q63" s="8">
        <v>3.0456069000000002E-12</v>
      </c>
      <c r="R63" s="8">
        <v>0.61460895999999998</v>
      </c>
      <c r="S63" s="8">
        <v>2.3816097200000001E-2</v>
      </c>
      <c r="T63" s="8">
        <v>0</v>
      </c>
      <c r="U63" s="8">
        <v>8.4536169899999992E-3</v>
      </c>
      <c r="V63" s="8">
        <v>-4.1156850000000002E-4</v>
      </c>
      <c r="W63" s="8">
        <v>3.0730447999999999E-3</v>
      </c>
      <c r="X63" s="8">
        <v>1.1726958460000002E-3</v>
      </c>
      <c r="Y63" s="8">
        <v>0</v>
      </c>
      <c r="Z63" s="8">
        <v>3.6420245323000007E-3</v>
      </c>
      <c r="AA63" s="8">
        <v>0</v>
      </c>
      <c r="AB63" s="8">
        <v>2.5297743800000005E-2</v>
      </c>
      <c r="AC63" s="8">
        <v>2.2224698999999998E-3</v>
      </c>
      <c r="AD63" s="8">
        <v>0</v>
      </c>
      <c r="AE63" s="8">
        <v>3.5880541830000004E-3</v>
      </c>
      <c r="AF63" s="8">
        <v>-2.6587325099999999E-4</v>
      </c>
      <c r="AG63" s="8">
        <v>2.6066005000000003E-4</v>
      </c>
      <c r="AH63" s="8">
        <v>4.0613579580000008E-6</v>
      </c>
      <c r="AI63" s="8">
        <v>0</v>
      </c>
      <c r="AJ63" s="8">
        <v>2.2972107396000001E-7</v>
      </c>
      <c r="AK63" s="8">
        <v>5.6796453000000003E-8</v>
      </c>
      <c r="AL63" s="8">
        <v>880.75659000000007</v>
      </c>
      <c r="AM63" s="8">
        <v>62.942542600000003</v>
      </c>
      <c r="AN63" s="8">
        <v>0</v>
      </c>
      <c r="AO63" s="8">
        <v>10.036783820000002</v>
      </c>
      <c r="AP63" s="8">
        <v>-5.4327042000000008</v>
      </c>
      <c r="AQ63" s="8">
        <v>947.75994179999998</v>
      </c>
      <c r="AR63" s="8">
        <v>65.447622870000004</v>
      </c>
      <c r="AS63" s="8">
        <v>0</v>
      </c>
      <c r="AT63" s="8">
        <v>10.868700947999999</v>
      </c>
      <c r="AU63" s="8">
        <v>-4.8235828200000013</v>
      </c>
      <c r="AV63" s="8">
        <v>927.40102000000002</v>
      </c>
      <c r="AW63" s="8">
        <v>63.655928000000003</v>
      </c>
      <c r="AX63" s="8">
        <v>0</v>
      </c>
      <c r="AY63" s="8">
        <v>10.25628702</v>
      </c>
      <c r="AZ63" s="8">
        <v>-5.1583252000000002</v>
      </c>
      <c r="BA63" s="8">
        <v>20.358921800000001</v>
      </c>
      <c r="BB63" s="8">
        <v>1.7916948700000002</v>
      </c>
      <c r="BC63" s="8">
        <v>0</v>
      </c>
      <c r="BD63" s="8">
        <v>0.61241392800000005</v>
      </c>
      <c r="BE63" s="8">
        <v>0.33474238000000001</v>
      </c>
    </row>
    <row r="64" spans="1:57" ht="15.3" x14ac:dyDescent="0.7">
      <c r="A64" s="9" t="s">
        <v>108</v>
      </c>
      <c r="B64" t="s">
        <v>304</v>
      </c>
      <c r="C64" t="s">
        <v>130</v>
      </c>
      <c r="D64" t="s">
        <v>131</v>
      </c>
      <c r="E64" s="6">
        <v>206.56299999999999</v>
      </c>
      <c r="F64" s="7">
        <v>0</v>
      </c>
      <c r="G64" s="7">
        <v>6</v>
      </c>
      <c r="H64" s="8">
        <v>76.428309999999996</v>
      </c>
      <c r="I64" s="8">
        <v>7.3474459099999994</v>
      </c>
      <c r="J64" s="8">
        <v>664.74039029999994</v>
      </c>
      <c r="K64" s="8">
        <v>1.0848688759999998</v>
      </c>
      <c r="L64" s="8">
        <v>-0.90887720000000005</v>
      </c>
      <c r="M64" s="8">
        <v>4.1725725999999994E-6</v>
      </c>
      <c r="N64" s="8">
        <v>1.0947838999999999E-7</v>
      </c>
      <c r="O64" s="8">
        <v>2.2993684282799997E-5</v>
      </c>
      <c r="P64" s="8">
        <v>1.8465492821999997E-11</v>
      </c>
      <c r="Q64" s="8">
        <v>4.5650422999999994E-12</v>
      </c>
      <c r="R64" s="8">
        <v>1.11130894</v>
      </c>
      <c r="S64" s="8">
        <v>5.0112183799999994E-2</v>
      </c>
      <c r="T64" s="8">
        <v>2.6026937999999995</v>
      </c>
      <c r="U64" s="8">
        <v>1.3695126899999998E-2</v>
      </c>
      <c r="V64" s="8">
        <v>-6.1762337000000002E-4</v>
      </c>
      <c r="W64" s="8">
        <v>0.108652138</v>
      </c>
      <c r="X64" s="8">
        <v>7.7399156099999993E-3</v>
      </c>
      <c r="Y64" s="8">
        <v>0</v>
      </c>
      <c r="Z64" s="8">
        <v>5.9719428930000004E-3</v>
      </c>
      <c r="AA64" s="8">
        <v>3.0364761000000001E-5</v>
      </c>
      <c r="AB64" s="8">
        <v>3.9453532999999999E-2</v>
      </c>
      <c r="AC64" s="8">
        <v>5.7920265200000008E-2</v>
      </c>
      <c r="AD64" s="8">
        <v>1.2393779999999999</v>
      </c>
      <c r="AE64" s="8">
        <v>5.8023546699999999E-3</v>
      </c>
      <c r="AF64" s="8">
        <v>-4.0073221999999999E-4</v>
      </c>
      <c r="AG64" s="8">
        <v>1.20632792E-4</v>
      </c>
      <c r="AH64" s="8">
        <v>2.9331945999999996E-6</v>
      </c>
      <c r="AI64" s="8">
        <v>4.1485093267194354E-6</v>
      </c>
      <c r="AJ64" s="8">
        <v>3.7251571419999996E-7</v>
      </c>
      <c r="AK64" s="8">
        <v>8.5517082000000004E-8</v>
      </c>
      <c r="AL64" s="8">
        <v>1216.6560699999998</v>
      </c>
      <c r="AM64" s="8">
        <v>101.62899599999999</v>
      </c>
      <c r="AN64" s="8">
        <v>14848.204902917398</v>
      </c>
      <c r="AO64" s="8">
        <v>16.221392389999998</v>
      </c>
      <c r="AP64" s="8">
        <v>-8.1798947999999996</v>
      </c>
      <c r="AQ64" s="8">
        <v>1316.425999</v>
      </c>
      <c r="AR64" s="8">
        <v>106.51007969</v>
      </c>
      <c r="AS64" s="8">
        <v>16236.501605885394</v>
      </c>
      <c r="AT64" s="8">
        <v>17.605157927</v>
      </c>
      <c r="AU64" s="8">
        <v>-7.2627550800000007</v>
      </c>
      <c r="AV64" s="8">
        <v>1293.0843799999998</v>
      </c>
      <c r="AW64" s="8">
        <v>103.694626</v>
      </c>
      <c r="AX64" s="8">
        <v>16236.308262917393</v>
      </c>
      <c r="AY64" s="8">
        <v>16.613862089999998</v>
      </c>
      <c r="AZ64" s="8">
        <v>-7.7667687999999995</v>
      </c>
      <c r="BA64" s="8">
        <v>23.341618999999998</v>
      </c>
      <c r="BB64" s="8">
        <v>2.81545369</v>
      </c>
      <c r="BC64" s="8">
        <v>0.19334296800000003</v>
      </c>
      <c r="BD64" s="8">
        <v>0.99129583699999979</v>
      </c>
      <c r="BE64" s="8">
        <v>0.50401372</v>
      </c>
    </row>
    <row r="65" spans="1:57" ht="15.3" x14ac:dyDescent="0.7">
      <c r="A65" s="9" t="s">
        <v>108</v>
      </c>
      <c r="B65" t="s">
        <v>309</v>
      </c>
      <c r="C65" t="s">
        <v>130</v>
      </c>
      <c r="D65" t="s">
        <v>131</v>
      </c>
      <c r="E65" s="6">
        <v>79.748000000000005</v>
      </c>
      <c r="F65" s="7">
        <v>0</v>
      </c>
      <c r="G65" s="7">
        <v>6</v>
      </c>
      <c r="H65" s="8">
        <v>29.50676</v>
      </c>
      <c r="I65" s="8">
        <v>2.83663636</v>
      </c>
      <c r="J65" s="8">
        <v>256.63703880000003</v>
      </c>
      <c r="K65" s="8">
        <v>0.418836496</v>
      </c>
      <c r="L65" s="8">
        <v>-0.35089120000000001</v>
      </c>
      <c r="M65" s="8">
        <v>1.6109096E-6</v>
      </c>
      <c r="N65" s="8">
        <v>4.2266440000000004E-8</v>
      </c>
      <c r="O65" s="8">
        <v>8.8771964688000012E-6</v>
      </c>
      <c r="P65" s="8">
        <v>7.1289927120000003E-12</v>
      </c>
      <c r="Q65" s="8">
        <v>1.7624308000000001E-12</v>
      </c>
      <c r="R65" s="8">
        <v>0.42904424000000002</v>
      </c>
      <c r="S65" s="8">
        <v>1.9346864799999999E-2</v>
      </c>
      <c r="T65" s="8">
        <v>1.0048248</v>
      </c>
      <c r="U65" s="8">
        <v>5.2872924E-3</v>
      </c>
      <c r="V65" s="8">
        <v>-2.3844652000000002E-4</v>
      </c>
      <c r="W65" s="8">
        <v>4.1947448000000005E-2</v>
      </c>
      <c r="X65" s="8">
        <v>2.9881575599999999E-3</v>
      </c>
      <c r="Y65" s="8">
        <v>0</v>
      </c>
      <c r="Z65" s="8">
        <v>2.3055944280000002E-3</v>
      </c>
      <c r="AA65" s="8">
        <v>1.1722956000000001E-5</v>
      </c>
      <c r="AB65" s="8">
        <v>1.5231868000000001E-2</v>
      </c>
      <c r="AC65" s="8">
        <v>2.2361339200000004E-2</v>
      </c>
      <c r="AD65" s="8">
        <v>0.47848800000000008</v>
      </c>
      <c r="AE65" s="8">
        <v>2.2401213200000003E-3</v>
      </c>
      <c r="AF65" s="8">
        <v>-1.5471112000000001E-4</v>
      </c>
      <c r="AG65" s="8">
        <v>4.6572832000000003E-5</v>
      </c>
      <c r="AH65" s="8">
        <v>1.1324216E-6</v>
      </c>
      <c r="AI65" s="8">
        <v>1.6016194661542561E-6</v>
      </c>
      <c r="AJ65" s="8">
        <v>1.438175432E-7</v>
      </c>
      <c r="AK65" s="8">
        <v>3.3015672000000004E-8</v>
      </c>
      <c r="AL65" s="8">
        <v>469.71571999999998</v>
      </c>
      <c r="AM65" s="8">
        <v>39.236015999999999</v>
      </c>
      <c r="AN65" s="8">
        <v>5732.4624671304</v>
      </c>
      <c r="AO65" s="8">
        <v>6.2626104400000004</v>
      </c>
      <c r="AP65" s="8">
        <v>-3.1580208000000005</v>
      </c>
      <c r="AQ65" s="8">
        <v>508.23400400000003</v>
      </c>
      <c r="AR65" s="8">
        <v>41.120461240000004</v>
      </c>
      <c r="AS65" s="8">
        <v>6268.4436712583993</v>
      </c>
      <c r="AT65" s="8">
        <v>6.796842292</v>
      </c>
      <c r="AU65" s="8">
        <v>-2.8039396800000005</v>
      </c>
      <c r="AV65" s="8">
        <v>499.22248000000002</v>
      </c>
      <c r="AW65" s="8">
        <v>40.033496</v>
      </c>
      <c r="AX65" s="8">
        <v>6268.3690271303985</v>
      </c>
      <c r="AY65" s="8">
        <v>6.4141316400000008</v>
      </c>
      <c r="AZ65" s="8">
        <v>-2.9985248000000002</v>
      </c>
      <c r="BA65" s="8">
        <v>9.0115240000000014</v>
      </c>
      <c r="BB65" s="8">
        <v>1.0869652400000001</v>
      </c>
      <c r="BC65" s="8">
        <v>7.4644128000000018E-2</v>
      </c>
      <c r="BD65" s="8">
        <v>0.38271065199999998</v>
      </c>
      <c r="BE65" s="8">
        <v>0.19458512</v>
      </c>
    </row>
    <row r="66" spans="1:57" ht="15.3" x14ac:dyDescent="0.7">
      <c r="A66" s="9" t="s">
        <v>108</v>
      </c>
      <c r="B66" t="s">
        <v>312</v>
      </c>
      <c r="C66" t="s">
        <v>130</v>
      </c>
      <c r="D66" t="s">
        <v>131</v>
      </c>
      <c r="E66" s="6">
        <v>1064.8599999999999</v>
      </c>
      <c r="F66" s="7">
        <v>0</v>
      </c>
      <c r="G66" s="7">
        <v>6</v>
      </c>
      <c r="H66" s="8">
        <v>393.99819999999994</v>
      </c>
      <c r="I66" s="8">
        <v>37.877070199999991</v>
      </c>
      <c r="J66" s="8">
        <v>3426.8259659999999</v>
      </c>
      <c r="K66" s="8">
        <v>5.5926447199999991</v>
      </c>
      <c r="L66" s="8">
        <v>-4.685384</v>
      </c>
      <c r="M66" s="8">
        <v>2.1510171999999996E-5</v>
      </c>
      <c r="N66" s="8">
        <v>5.6437579999999993E-7</v>
      </c>
      <c r="O66" s="8">
        <v>1.1853552981599999E-4</v>
      </c>
      <c r="P66" s="8">
        <v>9.519209483999999E-11</v>
      </c>
      <c r="Q66" s="8">
        <v>2.3533405999999997E-11</v>
      </c>
      <c r="R66" s="8">
        <v>5.7289468000000001</v>
      </c>
      <c r="S66" s="8">
        <v>0.25833503599999996</v>
      </c>
      <c r="T66" s="8">
        <v>13.417235999999999</v>
      </c>
      <c r="U66" s="8">
        <v>7.0600217999999992E-2</v>
      </c>
      <c r="V66" s="8">
        <v>-3.1839313999999998E-3</v>
      </c>
      <c r="W66" s="8">
        <v>0.56011635999999998</v>
      </c>
      <c r="X66" s="8">
        <v>3.9900304199999993E-2</v>
      </c>
      <c r="Y66" s="8">
        <v>0</v>
      </c>
      <c r="Z66" s="8">
        <v>3.078616746E-2</v>
      </c>
      <c r="AA66" s="8">
        <v>1.5653442E-4</v>
      </c>
      <c r="AB66" s="8">
        <v>0.20338825999999999</v>
      </c>
      <c r="AC66" s="8">
        <v>0.29858674400000002</v>
      </c>
      <c r="AD66" s="8">
        <v>6.3891600000000004</v>
      </c>
      <c r="AE66" s="8">
        <v>2.9911917399999998E-2</v>
      </c>
      <c r="AF66" s="8">
        <v>-2.0658283999999997E-3</v>
      </c>
      <c r="AG66" s="8">
        <v>6.2187823999999999E-4</v>
      </c>
      <c r="AH66" s="8">
        <v>1.5121011999999998E-5</v>
      </c>
      <c r="AI66" s="8">
        <v>2.1386122595287917E-5</v>
      </c>
      <c r="AJ66" s="8">
        <v>1.9203685239999996E-6</v>
      </c>
      <c r="AK66" s="8">
        <v>4.4085203999999997E-7</v>
      </c>
      <c r="AL66" s="8">
        <v>6272.0253999999986</v>
      </c>
      <c r="AM66" s="8">
        <v>523.91111999999998</v>
      </c>
      <c r="AN66" s="8">
        <v>76544.48992762799</v>
      </c>
      <c r="AO66" s="8">
        <v>83.623455799999988</v>
      </c>
      <c r="AP66" s="8">
        <v>-42.168455999999999</v>
      </c>
      <c r="AQ66" s="8">
        <v>6786.3527799999993</v>
      </c>
      <c r="AR66" s="8">
        <v>549.07376179999994</v>
      </c>
      <c r="AS66" s="8">
        <v>83701.345836587978</v>
      </c>
      <c r="AT66" s="8">
        <v>90.756952939999991</v>
      </c>
      <c r="AU66" s="8">
        <v>-37.440477600000001</v>
      </c>
      <c r="AV66" s="8">
        <v>6666.0235999999995</v>
      </c>
      <c r="AW66" s="8">
        <v>534.55971999999997</v>
      </c>
      <c r="AX66" s="8">
        <v>83700.349127627967</v>
      </c>
      <c r="AY66" s="8">
        <v>85.64668979999999</v>
      </c>
      <c r="AZ66" s="8">
        <v>-40.038736</v>
      </c>
      <c r="BA66" s="8">
        <v>120.32917999999999</v>
      </c>
      <c r="BB66" s="8">
        <v>14.514041799999998</v>
      </c>
      <c r="BC66" s="8">
        <v>0.99670896000000009</v>
      </c>
      <c r="BD66" s="8">
        <v>5.1102631399999989</v>
      </c>
      <c r="BE66" s="8">
        <v>2.5982583999999997</v>
      </c>
    </row>
    <row r="67" spans="1:57" ht="15.3" x14ac:dyDescent="0.7">
      <c r="A67" s="9" t="s">
        <v>108</v>
      </c>
      <c r="B67" t="s">
        <v>313</v>
      </c>
      <c r="C67" t="s">
        <v>130</v>
      </c>
      <c r="D67" t="s">
        <v>131</v>
      </c>
      <c r="E67" s="6">
        <v>59.88</v>
      </c>
      <c r="F67" s="7">
        <v>0</v>
      </c>
      <c r="G67" s="7">
        <v>6</v>
      </c>
      <c r="H67" s="8">
        <v>22.1556</v>
      </c>
      <c r="I67" s="8">
        <v>2.1299315999999999</v>
      </c>
      <c r="J67" s="8">
        <v>192.69982800000002</v>
      </c>
      <c r="K67" s="8">
        <v>0.31448976000000001</v>
      </c>
      <c r="L67" s="8">
        <v>-0.26347200000000004</v>
      </c>
      <c r="M67" s="8">
        <v>1.209576E-6</v>
      </c>
      <c r="N67" s="8">
        <v>3.1736400000000002E-8</v>
      </c>
      <c r="O67" s="8">
        <v>6.6655781280000005E-6</v>
      </c>
      <c r="P67" s="8">
        <v>5.3529127200000002E-12</v>
      </c>
      <c r="Q67" s="8">
        <v>1.3233480000000001E-12</v>
      </c>
      <c r="R67" s="8">
        <v>0.32215440000000001</v>
      </c>
      <c r="S67" s="8">
        <v>1.4526888E-2</v>
      </c>
      <c r="T67" s="8">
        <v>0.75448800000000005</v>
      </c>
      <c r="U67" s="8">
        <v>3.9700439999999998E-3</v>
      </c>
      <c r="V67" s="8">
        <v>-1.7904120000000002E-4</v>
      </c>
      <c r="W67" s="8">
        <v>3.1496879999999998E-2</v>
      </c>
      <c r="X67" s="8">
        <v>2.2437035999999999E-3</v>
      </c>
      <c r="Y67" s="8">
        <v>0</v>
      </c>
      <c r="Z67" s="8">
        <v>1.7311906800000002E-3</v>
      </c>
      <c r="AA67" s="8">
        <v>8.8023600000000012E-6</v>
      </c>
      <c r="AB67" s="8">
        <v>1.1437080000000001E-2</v>
      </c>
      <c r="AC67" s="8">
        <v>1.6790352000000001E-2</v>
      </c>
      <c r="AD67" s="8">
        <v>0.35928000000000004</v>
      </c>
      <c r="AE67" s="8">
        <v>1.6820292000000001E-3</v>
      </c>
      <c r="AF67" s="8">
        <v>-1.1616720000000001E-4</v>
      </c>
      <c r="AG67" s="8">
        <v>3.4969920000000007E-5</v>
      </c>
      <c r="AH67" s="8">
        <v>8.5029600000000003E-7</v>
      </c>
      <c r="AI67" s="8">
        <v>1.20260036155536E-6</v>
      </c>
      <c r="AJ67" s="8">
        <v>1.07987592E-7</v>
      </c>
      <c r="AK67" s="8">
        <v>2.4790320000000002E-8</v>
      </c>
      <c r="AL67" s="8">
        <v>352.69319999999999</v>
      </c>
      <c r="AM67" s="8">
        <v>29.46096</v>
      </c>
      <c r="AN67" s="8">
        <v>4304.3067228239997</v>
      </c>
      <c r="AO67" s="8">
        <v>4.7023764000000003</v>
      </c>
      <c r="AP67" s="8">
        <v>-2.3712480000000005</v>
      </c>
      <c r="AQ67" s="8">
        <v>381.61524000000003</v>
      </c>
      <c r="AR67" s="8">
        <v>30.875924400000002</v>
      </c>
      <c r="AS67" s="8">
        <v>4706.7563705039993</v>
      </c>
      <c r="AT67" s="8">
        <v>5.1035125199999998</v>
      </c>
      <c r="AU67" s="8">
        <v>-2.1053808000000003</v>
      </c>
      <c r="AV67" s="8">
        <v>374.84879999999998</v>
      </c>
      <c r="AW67" s="8">
        <v>30.059760000000001</v>
      </c>
      <c r="AX67" s="8">
        <v>4706.7003228239992</v>
      </c>
      <c r="AY67" s="8">
        <v>4.8161484000000003</v>
      </c>
      <c r="AZ67" s="8">
        <v>-2.2514880000000002</v>
      </c>
      <c r="BA67" s="8">
        <v>6.7664400000000002</v>
      </c>
      <c r="BB67" s="8">
        <v>0.81616440000000001</v>
      </c>
      <c r="BC67" s="8">
        <v>5.6047680000000016E-2</v>
      </c>
      <c r="BD67" s="8">
        <v>0.28736412</v>
      </c>
      <c r="BE67" s="8">
        <v>0.14610719999999999</v>
      </c>
    </row>
    <row r="68" spans="1:57" ht="15.3" x14ac:dyDescent="0.7">
      <c r="A68" s="9" t="s">
        <v>108</v>
      </c>
      <c r="B68" t="s">
        <v>315</v>
      </c>
      <c r="C68" t="s">
        <v>130</v>
      </c>
      <c r="D68" t="s">
        <v>131</v>
      </c>
      <c r="E68" s="6">
        <v>516.072</v>
      </c>
      <c r="F68" s="7">
        <v>0</v>
      </c>
      <c r="G68" s="7">
        <v>6</v>
      </c>
      <c r="H68" s="8">
        <v>190.94664</v>
      </c>
      <c r="I68" s="8">
        <v>18.356681039999998</v>
      </c>
      <c r="J68" s="8">
        <v>1660.7713031999999</v>
      </c>
      <c r="K68" s="8">
        <v>2.7104101439999999</v>
      </c>
      <c r="L68" s="8">
        <v>-2.2707168000000002</v>
      </c>
      <c r="M68" s="8">
        <v>1.0424654399999999E-5</v>
      </c>
      <c r="N68" s="8">
        <v>2.7351816000000003E-7</v>
      </c>
      <c r="O68" s="8">
        <v>5.7446864323199992E-5</v>
      </c>
      <c r="P68" s="8">
        <v>4.6133740368000002E-11</v>
      </c>
      <c r="Q68" s="8">
        <v>1.1405191199999999E-11</v>
      </c>
      <c r="R68" s="8">
        <v>2.7764673600000003</v>
      </c>
      <c r="S68" s="8">
        <v>0.12519906719999999</v>
      </c>
      <c r="T68" s="8">
        <v>6.5025071999999993</v>
      </c>
      <c r="U68" s="8">
        <v>3.42155736E-2</v>
      </c>
      <c r="V68" s="8">
        <v>-1.5430552800000002E-3</v>
      </c>
      <c r="W68" s="8">
        <v>0.27145387199999998</v>
      </c>
      <c r="X68" s="8">
        <v>1.933721784E-2</v>
      </c>
      <c r="Y68" s="8">
        <v>0</v>
      </c>
      <c r="Z68" s="8">
        <v>1.4920157592000001E-2</v>
      </c>
      <c r="AA68" s="8">
        <v>7.5862583999999997E-5</v>
      </c>
      <c r="AB68" s="8">
        <v>9.856975200000001E-2</v>
      </c>
      <c r="AC68" s="8">
        <v>0.14470658880000001</v>
      </c>
      <c r="AD68" s="8">
        <v>3.0964320000000001</v>
      </c>
      <c r="AE68" s="8">
        <v>1.449646248E-2</v>
      </c>
      <c r="AF68" s="8">
        <v>-1.0011796799999999E-3</v>
      </c>
      <c r="AG68" s="8">
        <v>3.0138604800000003E-4</v>
      </c>
      <c r="AH68" s="8">
        <v>7.3282223999999995E-6</v>
      </c>
      <c r="AI68" s="8">
        <v>1.0364535300410782E-5</v>
      </c>
      <c r="AJ68" s="8">
        <v>9.3068424480000002E-7</v>
      </c>
      <c r="AK68" s="8">
        <v>2.1365380800000001E-7</v>
      </c>
      <c r="AL68" s="8">
        <v>3039.66408</v>
      </c>
      <c r="AM68" s="8">
        <v>253.90742399999999</v>
      </c>
      <c r="AN68" s="8">
        <v>37096.395775905592</v>
      </c>
      <c r="AO68" s="8">
        <v>40.527134160000003</v>
      </c>
      <c r="AP68" s="8">
        <v>-20.4364512</v>
      </c>
      <c r="AQ68" s="8">
        <v>3288.926856</v>
      </c>
      <c r="AR68" s="8">
        <v>266.10220536000003</v>
      </c>
      <c r="AS68" s="8">
        <v>40564.882659297589</v>
      </c>
      <c r="AT68" s="8">
        <v>43.984300488000002</v>
      </c>
      <c r="AU68" s="8">
        <v>-18.145091520000001</v>
      </c>
      <c r="AV68" s="8">
        <v>3230.6107200000001</v>
      </c>
      <c r="AW68" s="8">
        <v>259.06814400000002</v>
      </c>
      <c r="AX68" s="8">
        <v>40564.399615905582</v>
      </c>
      <c r="AY68" s="8">
        <v>41.507670959999999</v>
      </c>
      <c r="AZ68" s="8">
        <v>-19.404307200000002</v>
      </c>
      <c r="BA68" s="8">
        <v>58.316136</v>
      </c>
      <c r="BB68" s="8">
        <v>7.0340613599999999</v>
      </c>
      <c r="BC68" s="8">
        <v>0.48304339200000002</v>
      </c>
      <c r="BD68" s="8">
        <v>2.4766295279999997</v>
      </c>
      <c r="BE68" s="8">
        <v>1.2592156800000001</v>
      </c>
    </row>
    <row r="69" spans="1:57" ht="15.3" x14ac:dyDescent="0.7">
      <c r="A69" s="9" t="s">
        <v>108</v>
      </c>
      <c r="B69" t="s">
        <v>316</v>
      </c>
      <c r="C69" t="s">
        <v>130</v>
      </c>
      <c r="D69" t="s">
        <v>131</v>
      </c>
      <c r="E69" s="6">
        <v>382.29</v>
      </c>
      <c r="F69" s="7">
        <v>0</v>
      </c>
      <c r="G69" s="7">
        <v>6</v>
      </c>
      <c r="H69" s="8">
        <v>141.44730000000001</v>
      </c>
      <c r="I69" s="8">
        <v>13.5980553</v>
      </c>
      <c r="J69" s="8">
        <v>1230.2474490000002</v>
      </c>
      <c r="K69" s="8">
        <v>2.0077870799999999</v>
      </c>
      <c r="L69" s="8">
        <v>-1.6820760000000001</v>
      </c>
      <c r="M69" s="8">
        <v>7.7222580000000007E-6</v>
      </c>
      <c r="N69" s="8">
        <v>2.0261370000000001E-7</v>
      </c>
      <c r="O69" s="8">
        <v>4.2554840723999999E-5</v>
      </c>
      <c r="P69" s="8">
        <v>3.4174432260000001E-11</v>
      </c>
      <c r="Q69" s="8">
        <v>8.4486090000000005E-12</v>
      </c>
      <c r="R69" s="8">
        <v>2.0567202</v>
      </c>
      <c r="S69" s="8">
        <v>9.2743554000000006E-2</v>
      </c>
      <c r="T69" s="8">
        <v>4.8168540000000002</v>
      </c>
      <c r="U69" s="8">
        <v>2.5345827000000001E-2</v>
      </c>
      <c r="V69" s="8">
        <v>-1.1430471000000002E-3</v>
      </c>
      <c r="W69" s="8">
        <v>0.20108454000000001</v>
      </c>
      <c r="X69" s="8">
        <v>1.43244063E-2</v>
      </c>
      <c r="Y69" s="8">
        <v>0</v>
      </c>
      <c r="Z69" s="8">
        <v>1.1052386190000001E-2</v>
      </c>
      <c r="AA69" s="8">
        <v>5.6196630000000005E-5</v>
      </c>
      <c r="AB69" s="8">
        <v>7.3017390000000001E-2</v>
      </c>
      <c r="AC69" s="8">
        <v>0.10719411600000002</v>
      </c>
      <c r="AD69" s="8">
        <v>2.2937400000000001</v>
      </c>
      <c r="AE69" s="8">
        <v>1.0738526100000001E-2</v>
      </c>
      <c r="AF69" s="8">
        <v>-7.4164260000000003E-4</v>
      </c>
      <c r="AG69" s="8">
        <v>2.2325736000000003E-4</v>
      </c>
      <c r="AH69" s="8">
        <v>5.4285179999999999E-6</v>
      </c>
      <c r="AI69" s="8">
        <v>7.6777236509518798E-6</v>
      </c>
      <c r="AJ69" s="8">
        <v>6.8942178600000006E-7</v>
      </c>
      <c r="AK69" s="8">
        <v>1.5826806E-7</v>
      </c>
      <c r="AL69" s="8">
        <v>2251.6880999999998</v>
      </c>
      <c r="AM69" s="8">
        <v>188.08668</v>
      </c>
      <c r="AN69" s="8">
        <v>27479.849984442</v>
      </c>
      <c r="AO69" s="8">
        <v>30.021233700000003</v>
      </c>
      <c r="AP69" s="8">
        <v>-15.138684000000001</v>
      </c>
      <c r="AQ69" s="8">
        <v>2436.3341700000001</v>
      </c>
      <c r="AR69" s="8">
        <v>197.12019270000002</v>
      </c>
      <c r="AS69" s="8">
        <v>30049.196607881993</v>
      </c>
      <c r="AT69" s="8">
        <v>32.58219441</v>
      </c>
      <c r="AU69" s="8">
        <v>-13.441316400000002</v>
      </c>
      <c r="AV69" s="8">
        <v>2393.1354000000001</v>
      </c>
      <c r="AW69" s="8">
        <v>191.90958000000001</v>
      </c>
      <c r="AX69" s="8">
        <v>30048.838784441992</v>
      </c>
      <c r="AY69" s="8">
        <v>30.747584700000001</v>
      </c>
      <c r="AZ69" s="8">
        <v>-14.374104000000001</v>
      </c>
      <c r="BA69" s="8">
        <v>43.198770000000003</v>
      </c>
      <c r="BB69" s="8">
        <v>5.2106127000000004</v>
      </c>
      <c r="BC69" s="8">
        <v>0.3578234400000001</v>
      </c>
      <c r="BD69" s="8">
        <v>1.8346097099999998</v>
      </c>
      <c r="BE69" s="8">
        <v>0.93278760000000005</v>
      </c>
    </row>
    <row r="70" spans="1:57" ht="15.3" x14ac:dyDescent="0.7">
      <c r="A70" s="9" t="s">
        <v>108</v>
      </c>
      <c r="B70" t="s">
        <v>317</v>
      </c>
      <c r="C70" t="s">
        <v>130</v>
      </c>
      <c r="D70" t="s">
        <v>131</v>
      </c>
      <c r="E70" s="6">
        <v>26.082000000000001</v>
      </c>
      <c r="F70" s="7">
        <v>0</v>
      </c>
      <c r="G70" s="7">
        <v>6</v>
      </c>
      <c r="H70" s="8">
        <v>9.6503399999999999</v>
      </c>
      <c r="I70" s="8">
        <v>0.92773673999999995</v>
      </c>
      <c r="J70" s="8">
        <v>83.934484200000014</v>
      </c>
      <c r="K70" s="8">
        <v>0.136982664</v>
      </c>
      <c r="L70" s="8">
        <v>-0.11476080000000001</v>
      </c>
      <c r="M70" s="8">
        <v>5.2685640000000001E-7</v>
      </c>
      <c r="N70" s="8">
        <v>1.3823460000000002E-8</v>
      </c>
      <c r="O70" s="8">
        <v>2.9033334792000004E-6</v>
      </c>
      <c r="P70" s="8">
        <v>2.3315743080000001E-12</v>
      </c>
      <c r="Q70" s="8">
        <v>5.7641220000000002E-13</v>
      </c>
      <c r="R70" s="8">
        <v>0.14032116</v>
      </c>
      <c r="S70" s="8">
        <v>6.3274932000000001E-3</v>
      </c>
      <c r="T70" s="8">
        <v>0.32863320000000001</v>
      </c>
      <c r="U70" s="8">
        <v>1.7292366000000001E-3</v>
      </c>
      <c r="V70" s="8">
        <v>-7.7985180000000005E-5</v>
      </c>
      <c r="W70" s="8">
        <v>1.3719132E-2</v>
      </c>
      <c r="X70" s="8">
        <v>9.7729254000000006E-4</v>
      </c>
      <c r="Y70" s="8">
        <v>0</v>
      </c>
      <c r="Z70" s="8">
        <v>7.5405670200000003E-4</v>
      </c>
      <c r="AA70" s="8">
        <v>3.8340540000000003E-6</v>
      </c>
      <c r="AB70" s="8">
        <v>4.9816620000000004E-3</v>
      </c>
      <c r="AC70" s="8">
        <v>7.3133928000000013E-3</v>
      </c>
      <c r="AD70" s="8">
        <v>0.15649200000000002</v>
      </c>
      <c r="AE70" s="8">
        <v>7.3264338000000005E-4</v>
      </c>
      <c r="AF70" s="8">
        <v>-5.059908E-5</v>
      </c>
      <c r="AG70" s="8">
        <v>1.5231888000000001E-5</v>
      </c>
      <c r="AH70" s="8">
        <v>3.7036440000000002E-7</v>
      </c>
      <c r="AI70" s="8">
        <v>5.2381801319450405E-7</v>
      </c>
      <c r="AJ70" s="8">
        <v>4.7036278800000001E-8</v>
      </c>
      <c r="AK70" s="8">
        <v>1.0797948E-8</v>
      </c>
      <c r="AL70" s="8">
        <v>153.62297999999998</v>
      </c>
      <c r="AM70" s="8">
        <v>12.832344000000001</v>
      </c>
      <c r="AN70" s="8">
        <v>1874.8317960035999</v>
      </c>
      <c r="AO70" s="8">
        <v>2.0482194600000003</v>
      </c>
      <c r="AP70" s="8">
        <v>-1.0328472000000002</v>
      </c>
      <c r="AQ70" s="8">
        <v>166.220586</v>
      </c>
      <c r="AR70" s="8">
        <v>13.448661660000001</v>
      </c>
      <c r="AS70" s="8">
        <v>2050.1272487555998</v>
      </c>
      <c r="AT70" s="8">
        <v>2.2229427780000002</v>
      </c>
      <c r="AU70" s="8">
        <v>-0.9170431200000001</v>
      </c>
      <c r="AV70" s="8">
        <v>163.27332000000001</v>
      </c>
      <c r="AW70" s="8">
        <v>13.093164</v>
      </c>
      <c r="AX70" s="8">
        <v>2050.1028360035998</v>
      </c>
      <c r="AY70" s="8">
        <v>2.0977752600000001</v>
      </c>
      <c r="AZ70" s="8">
        <v>-0.98068320000000009</v>
      </c>
      <c r="BA70" s="8">
        <v>2.9472660000000004</v>
      </c>
      <c r="BB70" s="8">
        <v>0.35549765999999999</v>
      </c>
      <c r="BC70" s="8">
        <v>2.4412752000000006E-2</v>
      </c>
      <c r="BD70" s="8">
        <v>0.12516751799999998</v>
      </c>
      <c r="BE70" s="8">
        <v>6.3640080000000002E-2</v>
      </c>
    </row>
    <row r="71" spans="1:57" ht="15.3" x14ac:dyDescent="0.7">
      <c r="A71" s="9" t="s">
        <v>330</v>
      </c>
      <c r="B71" t="s">
        <v>331</v>
      </c>
      <c r="C71" t="s">
        <v>130</v>
      </c>
      <c r="D71" t="s">
        <v>131</v>
      </c>
      <c r="E71" s="6">
        <v>274.37900000000002</v>
      </c>
      <c r="F71" s="7">
        <v>0</v>
      </c>
      <c r="G71" s="7">
        <v>6</v>
      </c>
      <c r="H71" s="8">
        <v>101.52023000000001</v>
      </c>
      <c r="I71" s="8">
        <v>9.7596610300000002</v>
      </c>
      <c r="J71" s="8">
        <v>882.97905990000004</v>
      </c>
      <c r="K71" s="8">
        <v>1.4410385080000001</v>
      </c>
      <c r="L71" s="8">
        <v>-1.2072676000000002</v>
      </c>
      <c r="M71" s="8">
        <v>5.5424558000000005E-6</v>
      </c>
      <c r="N71" s="8">
        <v>1.4542087000000002E-7</v>
      </c>
      <c r="O71" s="8">
        <v>3.05426630124E-5</v>
      </c>
      <c r="P71" s="8">
        <v>2.4527836326000002E-11</v>
      </c>
      <c r="Q71" s="8">
        <v>6.0637758999999999E-12</v>
      </c>
      <c r="R71" s="8">
        <v>1.4761590200000001</v>
      </c>
      <c r="S71" s="8">
        <v>6.6564345400000002E-2</v>
      </c>
      <c r="T71" s="8">
        <v>3.4571754000000001</v>
      </c>
      <c r="U71" s="8">
        <v>1.8191327700000003E-2</v>
      </c>
      <c r="V71" s="8">
        <v>-8.2039321000000013E-4</v>
      </c>
      <c r="W71" s="8">
        <v>0.14432335400000001</v>
      </c>
      <c r="X71" s="8">
        <v>1.028098113E-2</v>
      </c>
      <c r="Y71" s="8">
        <v>0</v>
      </c>
      <c r="Z71" s="8">
        <v>7.9325712690000005E-3</v>
      </c>
      <c r="AA71" s="8">
        <v>4.0333713000000005E-5</v>
      </c>
      <c r="AB71" s="8">
        <v>5.2406389000000005E-2</v>
      </c>
      <c r="AC71" s="8">
        <v>7.6935871600000011E-2</v>
      </c>
      <c r="AD71" s="8">
        <v>1.6462740000000002</v>
      </c>
      <c r="AE71" s="8">
        <v>7.707306110000001E-3</v>
      </c>
      <c r="AF71" s="8">
        <v>-5.3229526000000006E-4</v>
      </c>
      <c r="AG71" s="8">
        <v>1.6023733600000002E-4</v>
      </c>
      <c r="AH71" s="8">
        <v>3.8961818000000001E-6</v>
      </c>
      <c r="AI71" s="8">
        <v>5.5104923948429877E-6</v>
      </c>
      <c r="AJ71" s="8">
        <v>4.9481508860000003E-7</v>
      </c>
      <c r="AK71" s="8">
        <v>1.1359290600000001E-7</v>
      </c>
      <c r="AL71" s="8">
        <v>1616.09231</v>
      </c>
      <c r="AM71" s="8">
        <v>134.99446800000001</v>
      </c>
      <c r="AN71" s="8">
        <v>19722.968842714199</v>
      </c>
      <c r="AO71" s="8">
        <v>21.546982870000001</v>
      </c>
      <c r="AP71" s="8">
        <v>-10.865408400000002</v>
      </c>
      <c r="AQ71" s="8">
        <v>1748.6173670000003</v>
      </c>
      <c r="AR71" s="8">
        <v>141.47804377000003</v>
      </c>
      <c r="AS71" s="8">
        <v>21567.052541458197</v>
      </c>
      <c r="AT71" s="8">
        <v>23.385047791000002</v>
      </c>
      <c r="AU71" s="8">
        <v>-9.6471656400000025</v>
      </c>
      <c r="AV71" s="8">
        <v>1717.6125400000001</v>
      </c>
      <c r="AW71" s="8">
        <v>137.738258</v>
      </c>
      <c r="AX71" s="8">
        <v>21566.795722714196</v>
      </c>
      <c r="AY71" s="8">
        <v>22.068302970000001</v>
      </c>
      <c r="AZ71" s="8">
        <v>-10.3166504</v>
      </c>
      <c r="BA71" s="8">
        <v>31.004827000000002</v>
      </c>
      <c r="BB71" s="8">
        <v>3.7397857700000001</v>
      </c>
      <c r="BC71" s="8">
        <v>0.25681874400000004</v>
      </c>
      <c r="BD71" s="8">
        <v>1.3167448209999999</v>
      </c>
      <c r="BE71" s="8">
        <v>0.66948476000000001</v>
      </c>
    </row>
    <row r="72" spans="1:57" ht="15.3" x14ac:dyDescent="0.7">
      <c r="A72" s="9" t="s">
        <v>108</v>
      </c>
      <c r="B72" t="s">
        <v>304</v>
      </c>
      <c r="C72" t="s">
        <v>153</v>
      </c>
      <c r="D72" t="s">
        <v>154</v>
      </c>
      <c r="E72" s="6">
        <v>1386.23</v>
      </c>
      <c r="F72" s="7">
        <v>0</v>
      </c>
      <c r="G72" s="7">
        <v>0</v>
      </c>
      <c r="H72" s="8">
        <v>386.90300000000002</v>
      </c>
      <c r="I72" s="8">
        <v>149.69215</v>
      </c>
      <c r="J72" s="8">
        <v>0</v>
      </c>
      <c r="K72" s="8">
        <v>389.26166000000001</v>
      </c>
      <c r="L72" s="8">
        <v>0</v>
      </c>
      <c r="M72" s="8">
        <v>2.62763E-9</v>
      </c>
      <c r="N72" s="8">
        <v>6.4591076499999999E-10</v>
      </c>
      <c r="O72" s="8">
        <v>0</v>
      </c>
      <c r="P72" s="8">
        <v>5.9442990700000001E-11</v>
      </c>
      <c r="Q72" s="8">
        <v>0</v>
      </c>
      <c r="R72" s="8">
        <v>1.506232</v>
      </c>
      <c r="S72" s="8">
        <v>0.54435390000000006</v>
      </c>
      <c r="T72" s="8">
        <v>0</v>
      </c>
      <c r="U72" s="8">
        <v>0.4044895</v>
      </c>
      <c r="V72" s="8">
        <v>0</v>
      </c>
      <c r="W72" s="8">
        <v>0.22759000000000001</v>
      </c>
      <c r="X72" s="8">
        <v>9.5567109999999997E-2</v>
      </c>
      <c r="Y72" s="8">
        <v>0</v>
      </c>
      <c r="Z72" s="8">
        <v>9.0663580000000007E-2</v>
      </c>
      <c r="AA72" s="8">
        <v>0</v>
      </c>
      <c r="AB72" s="8">
        <v>0.11876059999999999</v>
      </c>
      <c r="AC72" s="8">
        <v>-2.3627979999999996E-2</v>
      </c>
      <c r="AD72" s="8">
        <v>0</v>
      </c>
      <c r="AE72" s="8">
        <v>7.0552900000000016E-2</v>
      </c>
      <c r="AF72" s="8">
        <v>0</v>
      </c>
      <c r="AG72" s="8">
        <v>1.8745140000000002E-4</v>
      </c>
      <c r="AH72" s="8">
        <v>8.276E-5</v>
      </c>
      <c r="AI72" s="8">
        <v>0</v>
      </c>
      <c r="AJ72" s="8">
        <v>9.0907721999999994E-6</v>
      </c>
      <c r="AK72" s="8">
        <v>0</v>
      </c>
      <c r="AL72" s="8">
        <v>5648.3700000000008</v>
      </c>
      <c r="AM72" s="8">
        <v>1964.1017000000002</v>
      </c>
      <c r="AN72" s="8">
        <v>0</v>
      </c>
      <c r="AO72" s="8">
        <v>1786.7884000000001</v>
      </c>
      <c r="AP72" s="8">
        <v>0</v>
      </c>
      <c r="AQ72" s="8">
        <v>9931.1999999999989</v>
      </c>
      <c r="AR72" s="8">
        <v>2756.1149</v>
      </c>
      <c r="AS72" s="8">
        <v>0</v>
      </c>
      <c r="AT72" s="8">
        <v>1985.5510229999995</v>
      </c>
      <c r="AU72" s="8">
        <v>0</v>
      </c>
      <c r="AV72" s="8">
        <v>5731.13</v>
      </c>
      <c r="AW72" s="8">
        <v>1991.6193999999998</v>
      </c>
      <c r="AX72" s="8">
        <v>0</v>
      </c>
      <c r="AY72" s="8">
        <v>1819.8923999999997</v>
      </c>
      <c r="AZ72" s="8">
        <v>0</v>
      </c>
      <c r="BA72" s="8">
        <v>4200.0700000000006</v>
      </c>
      <c r="BB72" s="8">
        <v>764.49549999999999</v>
      </c>
      <c r="BC72" s="8">
        <v>0</v>
      </c>
      <c r="BD72" s="8">
        <v>165.65862300000001</v>
      </c>
      <c r="BE72" s="8">
        <v>0</v>
      </c>
    </row>
    <row r="73" spans="1:57" ht="15.3" x14ac:dyDescent="0.7">
      <c r="A73" s="9" t="s">
        <v>108</v>
      </c>
      <c r="B73" t="s">
        <v>309</v>
      </c>
      <c r="C73" t="s">
        <v>153</v>
      </c>
      <c r="D73" t="s">
        <v>154</v>
      </c>
      <c r="E73" s="6">
        <v>533.32000000000005</v>
      </c>
      <c r="F73" s="7">
        <v>0</v>
      </c>
      <c r="G73" s="7">
        <v>0</v>
      </c>
      <c r="H73" s="8">
        <v>148.852</v>
      </c>
      <c r="I73" s="8">
        <v>57.590600000000002</v>
      </c>
      <c r="J73" s="8">
        <v>0</v>
      </c>
      <c r="K73" s="8">
        <v>149.75944000000001</v>
      </c>
      <c r="L73" s="8">
        <v>0</v>
      </c>
      <c r="M73" s="8">
        <v>1.0109200000000001E-9</v>
      </c>
      <c r="N73" s="8">
        <v>2.4849925999999998E-10</v>
      </c>
      <c r="O73" s="8">
        <v>0</v>
      </c>
      <c r="P73" s="8">
        <v>2.2869318800000002E-11</v>
      </c>
      <c r="Q73" s="8">
        <v>0</v>
      </c>
      <c r="R73" s="8">
        <v>0.579488</v>
      </c>
      <c r="S73" s="8">
        <v>0.20942760000000002</v>
      </c>
      <c r="T73" s="8">
        <v>0</v>
      </c>
      <c r="U73" s="8">
        <v>0.15561800000000001</v>
      </c>
      <c r="V73" s="8">
        <v>0</v>
      </c>
      <c r="W73" s="8">
        <v>8.7560000000000013E-2</v>
      </c>
      <c r="X73" s="8">
        <v>3.6767240000000007E-2</v>
      </c>
      <c r="Y73" s="8">
        <v>0</v>
      </c>
      <c r="Z73" s="8">
        <v>3.4880720000000004E-2</v>
      </c>
      <c r="AA73" s="8">
        <v>0</v>
      </c>
      <c r="AB73" s="8">
        <v>4.5690400000000006E-2</v>
      </c>
      <c r="AC73" s="8">
        <v>-9.090319999999999E-3</v>
      </c>
      <c r="AD73" s="8">
        <v>0</v>
      </c>
      <c r="AE73" s="8">
        <v>2.7143600000000007E-2</v>
      </c>
      <c r="AF73" s="8">
        <v>0</v>
      </c>
      <c r="AG73" s="8">
        <v>7.2117600000000002E-5</v>
      </c>
      <c r="AH73" s="8">
        <v>3.184E-5</v>
      </c>
      <c r="AI73" s="8">
        <v>0</v>
      </c>
      <c r="AJ73" s="8">
        <v>3.4974648000000002E-6</v>
      </c>
      <c r="AK73" s="8">
        <v>0</v>
      </c>
      <c r="AL73" s="8">
        <v>2173.0800000000004</v>
      </c>
      <c r="AM73" s="8">
        <v>755.64280000000008</v>
      </c>
      <c r="AN73" s="8">
        <v>0</v>
      </c>
      <c r="AO73" s="8">
        <v>687.42560000000003</v>
      </c>
      <c r="AP73" s="8">
        <v>0</v>
      </c>
      <c r="AQ73" s="8">
        <v>3820.8</v>
      </c>
      <c r="AR73" s="8">
        <v>1060.3516000000002</v>
      </c>
      <c r="AS73" s="8">
        <v>0</v>
      </c>
      <c r="AT73" s="8">
        <v>763.89493199999993</v>
      </c>
      <c r="AU73" s="8">
        <v>0</v>
      </c>
      <c r="AV73" s="8">
        <v>2204.92</v>
      </c>
      <c r="AW73" s="8">
        <v>766.2296</v>
      </c>
      <c r="AX73" s="8">
        <v>0</v>
      </c>
      <c r="AY73" s="8">
        <v>700.16160000000002</v>
      </c>
      <c r="AZ73" s="8">
        <v>0</v>
      </c>
      <c r="BA73" s="8">
        <v>1615.88</v>
      </c>
      <c r="BB73" s="8">
        <v>294.12200000000001</v>
      </c>
      <c r="BC73" s="8">
        <v>0</v>
      </c>
      <c r="BD73" s="8">
        <v>63.733332000000004</v>
      </c>
      <c r="BE73" s="8">
        <v>0</v>
      </c>
    </row>
    <row r="74" spans="1:57" ht="15.3" x14ac:dyDescent="0.7">
      <c r="A74" s="9" t="s">
        <v>108</v>
      </c>
      <c r="B74" t="s">
        <v>312</v>
      </c>
      <c r="C74" t="s">
        <v>153</v>
      </c>
      <c r="D74" t="s">
        <v>154</v>
      </c>
      <c r="E74" s="6">
        <v>7134.829999999999</v>
      </c>
      <c r="F74" s="7">
        <v>0</v>
      </c>
      <c r="G74" s="7">
        <v>0</v>
      </c>
      <c r="H74" s="8">
        <v>1991.3629999999996</v>
      </c>
      <c r="I74" s="8">
        <v>770.45514999999989</v>
      </c>
      <c r="J74" s="8">
        <v>0</v>
      </c>
      <c r="K74" s="8">
        <v>2003.5028599999998</v>
      </c>
      <c r="L74" s="8">
        <v>0</v>
      </c>
      <c r="M74" s="8">
        <v>1.3524229999999996E-8</v>
      </c>
      <c r="N74" s="8">
        <v>3.324458064999999E-9</v>
      </c>
      <c r="O74" s="8">
        <v>0</v>
      </c>
      <c r="P74" s="8">
        <v>3.0594896469999995E-10</v>
      </c>
      <c r="Q74" s="8">
        <v>0</v>
      </c>
      <c r="R74" s="8">
        <v>7.7524719999999983</v>
      </c>
      <c r="S74" s="8">
        <v>2.8017518999999997</v>
      </c>
      <c r="T74" s="8">
        <v>0</v>
      </c>
      <c r="U74" s="8">
        <v>2.0818794999999999</v>
      </c>
      <c r="V74" s="8">
        <v>0</v>
      </c>
      <c r="W74" s="8">
        <v>1.1713899999999999</v>
      </c>
      <c r="X74" s="8">
        <v>0.4918773099999999</v>
      </c>
      <c r="Y74" s="8">
        <v>0</v>
      </c>
      <c r="Z74" s="8">
        <v>0.46663917999999999</v>
      </c>
      <c r="AA74" s="8">
        <v>0</v>
      </c>
      <c r="AB74" s="8">
        <v>0.61125259999999992</v>
      </c>
      <c r="AC74" s="8">
        <v>-0.12161157999999997</v>
      </c>
      <c r="AD74" s="8">
        <v>0</v>
      </c>
      <c r="AE74" s="8">
        <v>0.36313089999999998</v>
      </c>
      <c r="AF74" s="8">
        <v>0</v>
      </c>
      <c r="AG74" s="8">
        <v>9.6479939999999994E-4</v>
      </c>
      <c r="AH74" s="8">
        <v>4.2595999999999991E-4</v>
      </c>
      <c r="AI74" s="8">
        <v>0</v>
      </c>
      <c r="AJ74" s="8">
        <v>4.6789576199999994E-5</v>
      </c>
      <c r="AK74" s="8">
        <v>0</v>
      </c>
      <c r="AL74" s="8">
        <v>29071.77</v>
      </c>
      <c r="AM74" s="8">
        <v>10109.0957</v>
      </c>
      <c r="AN74" s="8">
        <v>0</v>
      </c>
      <c r="AO74" s="8">
        <v>9196.4763999999996</v>
      </c>
      <c r="AP74" s="8">
        <v>0</v>
      </c>
      <c r="AQ74" s="8">
        <v>51115.19999999999</v>
      </c>
      <c r="AR74" s="8">
        <v>14185.532899999998</v>
      </c>
      <c r="AS74" s="8">
        <v>0</v>
      </c>
      <c r="AT74" s="8">
        <v>10219.493882999996</v>
      </c>
      <c r="AU74" s="8">
        <v>0</v>
      </c>
      <c r="AV74" s="8">
        <v>29497.729999999992</v>
      </c>
      <c r="AW74" s="8">
        <v>10250.727399999998</v>
      </c>
      <c r="AX74" s="8">
        <v>0</v>
      </c>
      <c r="AY74" s="8">
        <v>9366.8603999999978</v>
      </c>
      <c r="AZ74" s="8">
        <v>0</v>
      </c>
      <c r="BA74" s="8">
        <v>21617.469999999998</v>
      </c>
      <c r="BB74" s="8">
        <v>3934.8054999999995</v>
      </c>
      <c r="BC74" s="8">
        <v>0</v>
      </c>
      <c r="BD74" s="8">
        <v>852.63348299999984</v>
      </c>
      <c r="BE74" s="8">
        <v>0</v>
      </c>
    </row>
    <row r="75" spans="1:57" ht="15.3" x14ac:dyDescent="0.7">
      <c r="A75" s="9" t="s">
        <v>108</v>
      </c>
      <c r="B75" t="s">
        <v>313</v>
      </c>
      <c r="C75" t="s">
        <v>153</v>
      </c>
      <c r="D75" t="s">
        <v>154</v>
      </c>
      <c r="E75" s="6">
        <v>402</v>
      </c>
      <c r="F75" s="7">
        <v>0</v>
      </c>
      <c r="G75" s="7">
        <v>0</v>
      </c>
      <c r="H75" s="8">
        <v>112.2</v>
      </c>
      <c r="I75" s="8">
        <v>43.41</v>
      </c>
      <c r="J75" s="8">
        <v>0</v>
      </c>
      <c r="K75" s="8">
        <v>112.884</v>
      </c>
      <c r="L75" s="8">
        <v>0</v>
      </c>
      <c r="M75" s="8">
        <v>7.6199999999999995E-10</v>
      </c>
      <c r="N75" s="8">
        <v>1.8731099999999998E-10</v>
      </c>
      <c r="O75" s="8">
        <v>0</v>
      </c>
      <c r="P75" s="8">
        <v>1.723818E-11</v>
      </c>
      <c r="Q75" s="8">
        <v>0</v>
      </c>
      <c r="R75" s="8">
        <v>0.43679999999999997</v>
      </c>
      <c r="S75" s="8">
        <v>0.15786</v>
      </c>
      <c r="T75" s="8">
        <v>0</v>
      </c>
      <c r="U75" s="8">
        <v>0.1173</v>
      </c>
      <c r="V75" s="8">
        <v>0</v>
      </c>
      <c r="W75" s="8">
        <v>6.6000000000000003E-2</v>
      </c>
      <c r="X75" s="8">
        <v>2.7713999999999999E-2</v>
      </c>
      <c r="Y75" s="8">
        <v>0</v>
      </c>
      <c r="Z75" s="8">
        <v>2.6292000000000003E-2</v>
      </c>
      <c r="AA75" s="8">
        <v>0</v>
      </c>
      <c r="AB75" s="8">
        <v>3.4439999999999998E-2</v>
      </c>
      <c r="AC75" s="8">
        <v>-6.8519999999999987E-3</v>
      </c>
      <c r="AD75" s="8">
        <v>0</v>
      </c>
      <c r="AE75" s="8">
        <v>2.0460000000000002E-2</v>
      </c>
      <c r="AF75" s="8">
        <v>0</v>
      </c>
      <c r="AG75" s="8">
        <v>5.4360000000000001E-5</v>
      </c>
      <c r="AH75" s="8">
        <v>2.3999999999999997E-5</v>
      </c>
      <c r="AI75" s="8">
        <v>0</v>
      </c>
      <c r="AJ75" s="8">
        <v>2.6362799999999999E-6</v>
      </c>
      <c r="AK75" s="8">
        <v>0</v>
      </c>
      <c r="AL75" s="8">
        <v>1638.0000000000002</v>
      </c>
      <c r="AM75" s="8">
        <v>569.58000000000004</v>
      </c>
      <c r="AN75" s="8">
        <v>0</v>
      </c>
      <c r="AO75" s="8">
        <v>518.16</v>
      </c>
      <c r="AP75" s="8">
        <v>0</v>
      </c>
      <c r="AQ75" s="8">
        <v>2879.9999999999995</v>
      </c>
      <c r="AR75" s="8">
        <v>799.26</v>
      </c>
      <c r="AS75" s="8">
        <v>0</v>
      </c>
      <c r="AT75" s="8">
        <v>575.8001999999999</v>
      </c>
      <c r="AU75" s="8">
        <v>0</v>
      </c>
      <c r="AV75" s="8">
        <v>1662</v>
      </c>
      <c r="AW75" s="8">
        <v>577.55999999999995</v>
      </c>
      <c r="AX75" s="8">
        <v>0</v>
      </c>
      <c r="AY75" s="8">
        <v>527.75999999999988</v>
      </c>
      <c r="AZ75" s="8">
        <v>0</v>
      </c>
      <c r="BA75" s="8">
        <v>1218</v>
      </c>
      <c r="BB75" s="8">
        <v>221.7</v>
      </c>
      <c r="BC75" s="8">
        <v>0</v>
      </c>
      <c r="BD75" s="8">
        <v>48.040199999999999</v>
      </c>
      <c r="BE75" s="8">
        <v>0</v>
      </c>
    </row>
    <row r="76" spans="1:57" ht="15.3" x14ac:dyDescent="0.7">
      <c r="A76" s="9" t="s">
        <v>108</v>
      </c>
      <c r="B76" t="s">
        <v>315</v>
      </c>
      <c r="C76" t="s">
        <v>153</v>
      </c>
      <c r="D76" t="s">
        <v>154</v>
      </c>
      <c r="E76" s="6">
        <v>3457.87</v>
      </c>
      <c r="F76" s="7">
        <v>0</v>
      </c>
      <c r="G76" s="7">
        <v>0</v>
      </c>
      <c r="H76" s="8">
        <v>965.10699999999997</v>
      </c>
      <c r="I76" s="8">
        <v>373.39834999999999</v>
      </c>
      <c r="J76" s="8">
        <v>0</v>
      </c>
      <c r="K76" s="8">
        <v>970.99054000000001</v>
      </c>
      <c r="L76" s="8">
        <v>0</v>
      </c>
      <c r="M76" s="8">
        <v>6.5544699999999996E-9</v>
      </c>
      <c r="N76" s="8">
        <v>1.6111867849999997E-9</v>
      </c>
      <c r="O76" s="8">
        <v>0</v>
      </c>
      <c r="P76" s="8">
        <v>1.4827707829999999E-10</v>
      </c>
      <c r="Q76" s="8">
        <v>0</v>
      </c>
      <c r="R76" s="8">
        <v>3.7572079999999999</v>
      </c>
      <c r="S76" s="8">
        <v>1.3578591</v>
      </c>
      <c r="T76" s="8">
        <v>0</v>
      </c>
      <c r="U76" s="8">
        <v>1.0089755</v>
      </c>
      <c r="V76" s="8">
        <v>0</v>
      </c>
      <c r="W76" s="8">
        <v>0.56771000000000005</v>
      </c>
      <c r="X76" s="8">
        <v>0.23838658999999998</v>
      </c>
      <c r="Y76" s="8">
        <v>0</v>
      </c>
      <c r="Z76" s="8">
        <v>0.22615502000000001</v>
      </c>
      <c r="AA76" s="8">
        <v>0</v>
      </c>
      <c r="AB76" s="8">
        <v>0.29624139999999999</v>
      </c>
      <c r="AC76" s="8">
        <v>-5.893861999999999E-2</v>
      </c>
      <c r="AD76" s="8">
        <v>0</v>
      </c>
      <c r="AE76" s="8">
        <v>0.17599010000000001</v>
      </c>
      <c r="AF76" s="8">
        <v>0</v>
      </c>
      <c r="AG76" s="8">
        <v>4.6758660000000002E-4</v>
      </c>
      <c r="AH76" s="8">
        <v>2.0643999999999998E-4</v>
      </c>
      <c r="AI76" s="8">
        <v>0</v>
      </c>
      <c r="AJ76" s="8">
        <v>2.2676401799999997E-5</v>
      </c>
      <c r="AK76" s="8">
        <v>0</v>
      </c>
      <c r="AL76" s="8">
        <v>14089.53</v>
      </c>
      <c r="AM76" s="8">
        <v>4899.3373000000001</v>
      </c>
      <c r="AN76" s="8">
        <v>0</v>
      </c>
      <c r="AO76" s="8">
        <v>4457.0396000000001</v>
      </c>
      <c r="AP76" s="8">
        <v>0</v>
      </c>
      <c r="AQ76" s="8">
        <v>24772.799999999996</v>
      </c>
      <c r="AR76" s="8">
        <v>6874.9681</v>
      </c>
      <c r="AS76" s="8">
        <v>0</v>
      </c>
      <c r="AT76" s="8">
        <v>4952.8413869999986</v>
      </c>
      <c r="AU76" s="8">
        <v>0</v>
      </c>
      <c r="AV76" s="8">
        <v>14295.97</v>
      </c>
      <c r="AW76" s="8">
        <v>4967.9785999999995</v>
      </c>
      <c r="AX76" s="8">
        <v>0</v>
      </c>
      <c r="AY76" s="8">
        <v>4539.6155999999992</v>
      </c>
      <c r="AZ76" s="8">
        <v>0</v>
      </c>
      <c r="BA76" s="8">
        <v>10476.83</v>
      </c>
      <c r="BB76" s="8">
        <v>1906.9894999999999</v>
      </c>
      <c r="BC76" s="8">
        <v>0</v>
      </c>
      <c r="BD76" s="8">
        <v>413.22578699999997</v>
      </c>
      <c r="BE76" s="8">
        <v>0</v>
      </c>
    </row>
    <row r="77" spans="1:57" ht="15.3" x14ac:dyDescent="0.7">
      <c r="A77" s="9" t="s">
        <v>108</v>
      </c>
      <c r="B77" t="s">
        <v>316</v>
      </c>
      <c r="C77" t="s">
        <v>153</v>
      </c>
      <c r="D77" t="s">
        <v>154</v>
      </c>
      <c r="E77" s="6">
        <v>2351.0299999999997</v>
      </c>
      <c r="F77" s="7">
        <v>0</v>
      </c>
      <c r="G77" s="7">
        <v>0</v>
      </c>
      <c r="H77" s="8">
        <v>656.18299999999988</v>
      </c>
      <c r="I77" s="8">
        <v>253.87614999999997</v>
      </c>
      <c r="J77" s="8">
        <v>0</v>
      </c>
      <c r="K77" s="8">
        <v>660.1832599999999</v>
      </c>
      <c r="L77" s="8">
        <v>0</v>
      </c>
      <c r="M77" s="8">
        <v>4.4564299999999993E-9</v>
      </c>
      <c r="N77" s="8">
        <v>1.0954571649999997E-9</v>
      </c>
      <c r="O77" s="8">
        <v>0</v>
      </c>
      <c r="P77" s="8">
        <v>1.008146227E-10</v>
      </c>
      <c r="Q77" s="8">
        <v>0</v>
      </c>
      <c r="R77" s="8">
        <v>2.5545519999999997</v>
      </c>
      <c r="S77" s="8">
        <v>0.92321789999999992</v>
      </c>
      <c r="T77" s="8">
        <v>0</v>
      </c>
      <c r="U77" s="8">
        <v>0.68600949999999994</v>
      </c>
      <c r="V77" s="8">
        <v>0</v>
      </c>
      <c r="W77" s="8">
        <v>0.38599</v>
      </c>
      <c r="X77" s="8">
        <v>0.16208070999999999</v>
      </c>
      <c r="Y77" s="8">
        <v>0</v>
      </c>
      <c r="Z77" s="8">
        <v>0.15376438000000001</v>
      </c>
      <c r="AA77" s="8">
        <v>0</v>
      </c>
      <c r="AB77" s="8">
        <v>0.20141659999999997</v>
      </c>
      <c r="AC77" s="8">
        <v>-4.0072779999999988E-2</v>
      </c>
      <c r="AD77" s="8">
        <v>0</v>
      </c>
      <c r="AE77" s="8">
        <v>0.11965690000000001</v>
      </c>
      <c r="AF77" s="8">
        <v>0</v>
      </c>
      <c r="AG77" s="8">
        <v>3.1791539999999997E-4</v>
      </c>
      <c r="AH77" s="8">
        <v>1.4035999999999996E-4</v>
      </c>
      <c r="AI77" s="8">
        <v>0</v>
      </c>
      <c r="AJ77" s="8">
        <v>1.5417844199999997E-5</v>
      </c>
      <c r="AK77" s="8">
        <v>0</v>
      </c>
      <c r="AL77" s="8">
        <v>9579.57</v>
      </c>
      <c r="AM77" s="8">
        <v>3331.0936999999999</v>
      </c>
      <c r="AN77" s="8">
        <v>0</v>
      </c>
      <c r="AO77" s="8">
        <v>3030.3723999999997</v>
      </c>
      <c r="AP77" s="8">
        <v>0</v>
      </c>
      <c r="AQ77" s="8">
        <v>16843.199999999997</v>
      </c>
      <c r="AR77" s="8">
        <v>4674.3388999999997</v>
      </c>
      <c r="AS77" s="8">
        <v>0</v>
      </c>
      <c r="AT77" s="8">
        <v>3367.4715029999988</v>
      </c>
      <c r="AU77" s="8">
        <v>0</v>
      </c>
      <c r="AV77" s="8">
        <v>9719.9299999999985</v>
      </c>
      <c r="AW77" s="8">
        <v>3377.7633999999994</v>
      </c>
      <c r="AX77" s="8">
        <v>0</v>
      </c>
      <c r="AY77" s="8">
        <v>3086.5163999999991</v>
      </c>
      <c r="AZ77" s="8">
        <v>0</v>
      </c>
      <c r="BA77" s="8">
        <v>7123.2699999999995</v>
      </c>
      <c r="BB77" s="8">
        <v>1296.5754999999999</v>
      </c>
      <c r="BC77" s="8">
        <v>0</v>
      </c>
      <c r="BD77" s="8">
        <v>280.95510299999995</v>
      </c>
      <c r="BE77" s="8">
        <v>0</v>
      </c>
    </row>
    <row r="78" spans="1:57" ht="15.3" x14ac:dyDescent="0.7">
      <c r="A78" s="9" t="s">
        <v>108</v>
      </c>
      <c r="B78" t="s">
        <v>317</v>
      </c>
      <c r="C78" t="s">
        <v>153</v>
      </c>
      <c r="D78" t="s">
        <v>154</v>
      </c>
      <c r="E78" s="6">
        <v>173.53</v>
      </c>
      <c r="F78" s="7">
        <v>0</v>
      </c>
      <c r="G78" s="7">
        <v>0</v>
      </c>
      <c r="H78" s="8">
        <v>48.433</v>
      </c>
      <c r="I78" s="8">
        <v>18.73865</v>
      </c>
      <c r="J78" s="8">
        <v>0</v>
      </c>
      <c r="K78" s="8">
        <v>48.728259999999999</v>
      </c>
      <c r="L78" s="8">
        <v>0</v>
      </c>
      <c r="M78" s="8">
        <v>3.2892999999999997E-10</v>
      </c>
      <c r="N78" s="8">
        <v>8.0855914999999993E-11</v>
      </c>
      <c r="O78" s="8">
        <v>0</v>
      </c>
      <c r="P78" s="8">
        <v>7.4411477000000007E-12</v>
      </c>
      <c r="Q78" s="8">
        <v>0</v>
      </c>
      <c r="R78" s="8">
        <v>0.188552</v>
      </c>
      <c r="S78" s="8">
        <v>6.8142900000000006E-2</v>
      </c>
      <c r="T78" s="8">
        <v>0</v>
      </c>
      <c r="U78" s="8">
        <v>5.0634499999999999E-2</v>
      </c>
      <c r="V78" s="8">
        <v>0</v>
      </c>
      <c r="W78" s="8">
        <v>2.8490000000000001E-2</v>
      </c>
      <c r="X78" s="8">
        <v>1.196321E-2</v>
      </c>
      <c r="Y78" s="8">
        <v>0</v>
      </c>
      <c r="Z78" s="8">
        <v>1.1349380000000001E-2</v>
      </c>
      <c r="AA78" s="8">
        <v>0</v>
      </c>
      <c r="AB78" s="8">
        <v>1.4866600000000001E-2</v>
      </c>
      <c r="AC78" s="8">
        <v>-2.9577799999999997E-3</v>
      </c>
      <c r="AD78" s="8">
        <v>0</v>
      </c>
      <c r="AE78" s="8">
        <v>8.8319000000000019E-3</v>
      </c>
      <c r="AF78" s="8">
        <v>0</v>
      </c>
      <c r="AG78" s="8">
        <v>2.3465400000000001E-5</v>
      </c>
      <c r="AH78" s="8">
        <v>1.0359999999999999E-5</v>
      </c>
      <c r="AI78" s="8">
        <v>0</v>
      </c>
      <c r="AJ78" s="8">
        <v>1.1379941999999999E-6</v>
      </c>
      <c r="AK78" s="8">
        <v>0</v>
      </c>
      <c r="AL78" s="8">
        <v>707.07</v>
      </c>
      <c r="AM78" s="8">
        <v>245.86870000000002</v>
      </c>
      <c r="AN78" s="8">
        <v>0</v>
      </c>
      <c r="AO78" s="8">
        <v>223.67240000000001</v>
      </c>
      <c r="AP78" s="8">
        <v>0</v>
      </c>
      <c r="AQ78" s="8">
        <v>1243.1999999999998</v>
      </c>
      <c r="AR78" s="8">
        <v>345.01390000000004</v>
      </c>
      <c r="AS78" s="8">
        <v>0</v>
      </c>
      <c r="AT78" s="8">
        <v>248.55375299999994</v>
      </c>
      <c r="AU78" s="8">
        <v>0</v>
      </c>
      <c r="AV78" s="8">
        <v>717.43</v>
      </c>
      <c r="AW78" s="8">
        <v>249.3134</v>
      </c>
      <c r="AX78" s="8">
        <v>0</v>
      </c>
      <c r="AY78" s="8">
        <v>227.81639999999996</v>
      </c>
      <c r="AZ78" s="8">
        <v>0</v>
      </c>
      <c r="BA78" s="8">
        <v>525.77</v>
      </c>
      <c r="BB78" s="8">
        <v>95.700500000000005</v>
      </c>
      <c r="BC78" s="8">
        <v>0</v>
      </c>
      <c r="BD78" s="8">
        <v>20.737352999999999</v>
      </c>
      <c r="BE78" s="8">
        <v>0</v>
      </c>
    </row>
    <row r="79" spans="1:57" ht="15.3" x14ac:dyDescent="0.7">
      <c r="A79" s="9" t="s">
        <v>330</v>
      </c>
      <c r="B79" t="s">
        <v>334</v>
      </c>
      <c r="C79" t="s">
        <v>153</v>
      </c>
      <c r="D79" t="s">
        <v>154</v>
      </c>
      <c r="E79" s="6">
        <v>3566.4100000000003</v>
      </c>
      <c r="F79" s="7">
        <v>0</v>
      </c>
      <c r="G79" s="7">
        <v>0</v>
      </c>
      <c r="H79" s="8">
        <v>995.40100000000007</v>
      </c>
      <c r="I79" s="8">
        <v>385.11905000000002</v>
      </c>
      <c r="J79" s="8">
        <v>0</v>
      </c>
      <c r="K79" s="8">
        <v>1001.4692200000001</v>
      </c>
      <c r="L79" s="8">
        <v>0</v>
      </c>
      <c r="M79" s="8">
        <v>6.7602099999999998E-9</v>
      </c>
      <c r="N79" s="8">
        <v>1.661760755E-9</v>
      </c>
      <c r="O79" s="8">
        <v>0</v>
      </c>
      <c r="P79" s="8">
        <v>1.5293138690000003E-10</v>
      </c>
      <c r="Q79" s="8">
        <v>0</v>
      </c>
      <c r="R79" s="8">
        <v>3.8751440000000001</v>
      </c>
      <c r="S79" s="8">
        <v>1.4004813000000003</v>
      </c>
      <c r="T79" s="8">
        <v>0</v>
      </c>
      <c r="U79" s="8">
        <v>1.0406465</v>
      </c>
      <c r="V79" s="8">
        <v>0</v>
      </c>
      <c r="W79" s="8">
        <v>0.58553000000000011</v>
      </c>
      <c r="X79" s="8">
        <v>0.24586937000000003</v>
      </c>
      <c r="Y79" s="8">
        <v>0</v>
      </c>
      <c r="Z79" s="8">
        <v>0.23325386000000004</v>
      </c>
      <c r="AA79" s="8">
        <v>0</v>
      </c>
      <c r="AB79" s="8">
        <v>0.30554020000000004</v>
      </c>
      <c r="AC79" s="8">
        <v>-6.0788659999999994E-2</v>
      </c>
      <c r="AD79" s="8">
        <v>0</v>
      </c>
      <c r="AE79" s="8">
        <v>0.18151430000000005</v>
      </c>
      <c r="AF79" s="8">
        <v>0</v>
      </c>
      <c r="AG79" s="8">
        <v>4.8226380000000003E-4</v>
      </c>
      <c r="AH79" s="8">
        <v>2.1292000000000001E-4</v>
      </c>
      <c r="AI79" s="8">
        <v>0</v>
      </c>
      <c r="AJ79" s="8">
        <v>2.3388197400000002E-5</v>
      </c>
      <c r="AK79" s="8">
        <v>0</v>
      </c>
      <c r="AL79" s="8">
        <v>14531.790000000003</v>
      </c>
      <c r="AM79" s="8">
        <v>5053.1239000000005</v>
      </c>
      <c r="AN79" s="8">
        <v>0</v>
      </c>
      <c r="AO79" s="8">
        <v>4596.9428000000007</v>
      </c>
      <c r="AP79" s="8">
        <v>0</v>
      </c>
      <c r="AQ79" s="8">
        <v>25550.400000000001</v>
      </c>
      <c r="AR79" s="8">
        <v>7090.7683000000006</v>
      </c>
      <c r="AS79" s="8">
        <v>0</v>
      </c>
      <c r="AT79" s="8">
        <v>5108.307440999999</v>
      </c>
      <c r="AU79" s="8">
        <v>0</v>
      </c>
      <c r="AV79" s="8">
        <v>14744.710000000001</v>
      </c>
      <c r="AW79" s="8">
        <v>5123.9198000000006</v>
      </c>
      <c r="AX79" s="8">
        <v>0</v>
      </c>
      <c r="AY79" s="8">
        <v>4682.1107999999995</v>
      </c>
      <c r="AZ79" s="8">
        <v>0</v>
      </c>
      <c r="BA79" s="8">
        <v>10805.69</v>
      </c>
      <c r="BB79" s="8">
        <v>1966.8485000000003</v>
      </c>
      <c r="BC79" s="8">
        <v>0</v>
      </c>
      <c r="BD79" s="8">
        <v>426.19664100000006</v>
      </c>
      <c r="BE79" s="8">
        <v>0</v>
      </c>
    </row>
    <row r="80" spans="1:57" ht="15.3" x14ac:dyDescent="0.7">
      <c r="A80" s="9" t="s">
        <v>330</v>
      </c>
      <c r="B80" t="s">
        <v>331</v>
      </c>
      <c r="C80" t="s">
        <v>128</v>
      </c>
      <c r="D80" t="s">
        <v>129</v>
      </c>
      <c r="E80" s="6">
        <v>2401.5876923076921</v>
      </c>
      <c r="F80" s="7">
        <v>0</v>
      </c>
      <c r="G80" s="7">
        <v>0</v>
      </c>
      <c r="H80" s="8">
        <v>647.00307692307683</v>
      </c>
      <c r="I80" s="8">
        <v>245.47735384615382</v>
      </c>
      <c r="J80" s="8">
        <v>0</v>
      </c>
      <c r="K80" s="8">
        <v>564.94883076923077</v>
      </c>
      <c r="L80" s="8">
        <v>0</v>
      </c>
      <c r="M80" s="8">
        <v>3.7284923076923075E-9</v>
      </c>
      <c r="N80" s="8">
        <v>9.0701606769230754E-10</v>
      </c>
      <c r="O80" s="8">
        <v>0</v>
      </c>
      <c r="P80" s="8">
        <v>1.0127023753846152E-10</v>
      </c>
      <c r="Q80" s="8">
        <v>0</v>
      </c>
      <c r="R80" s="8">
        <v>2.53044</v>
      </c>
      <c r="S80" s="8">
        <v>0.89812799999999982</v>
      </c>
      <c r="T80" s="8">
        <v>0</v>
      </c>
      <c r="U80" s="8">
        <v>0.68127230769230762</v>
      </c>
      <c r="V80" s="8">
        <v>0</v>
      </c>
      <c r="W80" s="8">
        <v>0.37559076923076917</v>
      </c>
      <c r="X80" s="8">
        <v>0.15706273846153845</v>
      </c>
      <c r="Y80" s="8">
        <v>0</v>
      </c>
      <c r="Z80" s="8">
        <v>0.14055867692307691</v>
      </c>
      <c r="AA80" s="8">
        <v>0</v>
      </c>
      <c r="AB80" s="8">
        <v>0.20534123076923075</v>
      </c>
      <c r="AC80" s="8">
        <v>-4.6798061538461527E-2</v>
      </c>
      <c r="AD80" s="8">
        <v>0</v>
      </c>
      <c r="AE80" s="8">
        <v>0.10124501538461537</v>
      </c>
      <c r="AF80" s="8">
        <v>0</v>
      </c>
      <c r="AG80" s="8">
        <v>3.1527692307692303E-4</v>
      </c>
      <c r="AH80" s="8">
        <v>1.4689711384615386E-4</v>
      </c>
      <c r="AI80" s="8">
        <v>0</v>
      </c>
      <c r="AJ80" s="8">
        <v>1.550778646153846E-5</v>
      </c>
      <c r="AK80" s="8">
        <v>0</v>
      </c>
      <c r="AL80" s="8">
        <v>9430.8923076923074</v>
      </c>
      <c r="AM80" s="8">
        <v>3264.3498461538461</v>
      </c>
      <c r="AN80" s="8">
        <v>0</v>
      </c>
      <c r="AO80" s="8">
        <v>3057.363692307692</v>
      </c>
      <c r="AP80" s="8">
        <v>0</v>
      </c>
      <c r="AQ80" s="8">
        <v>15242.953846153845</v>
      </c>
      <c r="AR80" s="8">
        <v>4370.8347692307689</v>
      </c>
      <c r="AS80" s="8">
        <v>0</v>
      </c>
      <c r="AT80" s="8">
        <v>3394.5509907692303</v>
      </c>
      <c r="AU80" s="8">
        <v>0</v>
      </c>
      <c r="AV80" s="8">
        <v>9540.5538461538454</v>
      </c>
      <c r="AW80" s="8">
        <v>3303.5538461538463</v>
      </c>
      <c r="AX80" s="8">
        <v>0</v>
      </c>
      <c r="AY80" s="8">
        <v>3112.1944615384614</v>
      </c>
      <c r="AZ80" s="8">
        <v>0</v>
      </c>
      <c r="BA80" s="8">
        <v>5702.4000000000005</v>
      </c>
      <c r="BB80" s="8">
        <v>1067.280923076923</v>
      </c>
      <c r="BC80" s="8">
        <v>0</v>
      </c>
      <c r="BD80" s="8">
        <v>282.35652923076918</v>
      </c>
      <c r="BE80" s="8">
        <v>0</v>
      </c>
    </row>
    <row r="81" spans="1:57" ht="15.3" x14ac:dyDescent="0.7">
      <c r="A81" s="9" t="s">
        <v>178</v>
      </c>
      <c r="B81" t="s">
        <v>360</v>
      </c>
      <c r="C81" t="s">
        <v>361</v>
      </c>
      <c r="D81" t="s">
        <v>362</v>
      </c>
      <c r="E81" s="6">
        <v>2833.7066666666669</v>
      </c>
      <c r="F81" s="7">
        <v>0</v>
      </c>
      <c r="G81" s="7">
        <v>0</v>
      </c>
      <c r="H81" s="8">
        <v>2358.8693333333335</v>
      </c>
      <c r="I81" s="8">
        <v>764.74693130666674</v>
      </c>
      <c r="J81" s="8">
        <v>0</v>
      </c>
      <c r="K81" s="8">
        <v>568.66059519999999</v>
      </c>
      <c r="L81" s="8">
        <v>-20.29546666666667</v>
      </c>
      <c r="M81" s="8">
        <v>6.6630399999999994E-9</v>
      </c>
      <c r="N81" s="8">
        <v>3.6120095281828529E-5</v>
      </c>
      <c r="O81" s="8">
        <v>0</v>
      </c>
      <c r="P81" s="8">
        <v>1.7513904032000005E-6</v>
      </c>
      <c r="Q81" s="8">
        <v>-1.6944800000000003E-12</v>
      </c>
      <c r="R81" s="8">
        <v>11.219946666666667</v>
      </c>
      <c r="S81" s="8">
        <v>5.5434654720000003</v>
      </c>
      <c r="T81" s="8">
        <v>0</v>
      </c>
      <c r="U81" s="8">
        <v>1.0850798933333332</v>
      </c>
      <c r="V81" s="8">
        <v>-0.14934400000000003</v>
      </c>
      <c r="W81" s="8">
        <v>2.9179520000000001</v>
      </c>
      <c r="X81" s="8">
        <v>0.78549757168000012</v>
      </c>
      <c r="Y81" s="8">
        <v>0</v>
      </c>
      <c r="Z81" s="8">
        <v>0.14558895573333333</v>
      </c>
      <c r="AA81" s="8">
        <v>-3.4655466666666669E-2</v>
      </c>
      <c r="AB81" s="8">
        <v>5.3993599999999997</v>
      </c>
      <c r="AC81" s="8">
        <v>0.88871129706666663</v>
      </c>
      <c r="AD81" s="8">
        <v>0</v>
      </c>
      <c r="AE81" s="8">
        <v>0.22452147200000003</v>
      </c>
      <c r="AF81" s="8">
        <v>-6.1556533333333344E-2</v>
      </c>
      <c r="AG81" s="8">
        <v>1.6159786666666667E-3</v>
      </c>
      <c r="AH81" s="8">
        <v>2.6796045285333333E-3</v>
      </c>
      <c r="AI81" s="8">
        <v>0</v>
      </c>
      <c r="AJ81" s="8">
        <v>9.7701610666666667E-5</v>
      </c>
      <c r="AK81" s="8">
        <v>-2.9090712056737596E-5</v>
      </c>
      <c r="AL81" s="8">
        <v>38293.333333333336</v>
      </c>
      <c r="AM81" s="8">
        <v>9082.4891951999998</v>
      </c>
      <c r="AN81" s="8">
        <v>0</v>
      </c>
      <c r="AO81" s="8">
        <v>4930.9023360000001</v>
      </c>
      <c r="AP81" s="8">
        <v>-248.90666666666667</v>
      </c>
      <c r="AQ81" s="8">
        <v>125985.06666666668</v>
      </c>
      <c r="AR81" s="8">
        <v>16947.218350368003</v>
      </c>
      <c r="AS81" s="8">
        <v>0</v>
      </c>
      <c r="AT81" s="8">
        <v>5350.1164582400006</v>
      </c>
      <c r="AU81" s="8">
        <v>-608.86400000000003</v>
      </c>
      <c r="AV81" s="8">
        <v>42505.600000000006</v>
      </c>
      <c r="AW81" s="8">
        <v>9647.6754362666688</v>
      </c>
      <c r="AX81" s="8">
        <v>0</v>
      </c>
      <c r="AY81" s="8">
        <v>5045.2155946666671</v>
      </c>
      <c r="AZ81" s="8">
        <v>-248.90666666666667</v>
      </c>
      <c r="BA81" s="8">
        <v>83479.466666666674</v>
      </c>
      <c r="BB81" s="8">
        <v>7299.5429141013337</v>
      </c>
      <c r="BC81" s="8">
        <v>0</v>
      </c>
      <c r="BD81" s="8">
        <v>304.90086357333337</v>
      </c>
      <c r="BE81" s="8">
        <v>-359.95733333333339</v>
      </c>
    </row>
    <row r="82" spans="1:57" ht="15.3" x14ac:dyDescent="0.7">
      <c r="A82" s="9" t="s">
        <v>318</v>
      </c>
      <c r="B82" t="s">
        <v>319</v>
      </c>
      <c r="C82" t="s">
        <v>320</v>
      </c>
      <c r="D82" t="s">
        <v>321</v>
      </c>
      <c r="E82" s="6">
        <v>1188.1634399999921</v>
      </c>
      <c r="F82" s="7">
        <v>0</v>
      </c>
      <c r="G82" s="7">
        <v>0</v>
      </c>
      <c r="H82" s="8">
        <v>3909.0577175999738</v>
      </c>
      <c r="I82" s="8">
        <v>82.523380814920259</v>
      </c>
      <c r="J82" s="8">
        <v>0</v>
      </c>
      <c r="K82" s="8">
        <v>119.70468909967191</v>
      </c>
      <c r="L82" s="8">
        <v>-1191.8554910129042</v>
      </c>
      <c r="M82" s="8">
        <v>2.5307881271999831E-9</v>
      </c>
      <c r="N82" s="8">
        <v>7.2744936022139282E-6</v>
      </c>
      <c r="O82" s="8">
        <v>0</v>
      </c>
      <c r="P82" s="8">
        <v>1.8795416033385553E-5</v>
      </c>
      <c r="Q82" s="8">
        <v>6.9833519223300242E-6</v>
      </c>
      <c r="R82" s="8">
        <v>12.594532463999917</v>
      </c>
      <c r="S82" s="8">
        <v>0.86803566135657984</v>
      </c>
      <c r="T82" s="8">
        <v>0</v>
      </c>
      <c r="U82" s="8">
        <v>1.7557030872224098</v>
      </c>
      <c r="V82" s="8">
        <v>-1.0498989297605996</v>
      </c>
      <c r="W82" s="8">
        <v>1.2832165151999915</v>
      </c>
      <c r="X82" s="8">
        <v>9.3171273825361778E-2</v>
      </c>
      <c r="Y82" s="8">
        <v>0</v>
      </c>
      <c r="Z82" s="8">
        <v>0.21909653321946895</v>
      </c>
      <c r="AA82" s="8">
        <v>-3.7216432913976145E-2</v>
      </c>
      <c r="AB82" s="8">
        <v>2.1268125575999859</v>
      </c>
      <c r="AC82" s="8">
        <v>6.559202327899781E-2</v>
      </c>
      <c r="AD82" s="8">
        <v>0</v>
      </c>
      <c r="AE82" s="8">
        <v>0.11501167015556511</v>
      </c>
      <c r="AF82" s="8">
        <v>-0.50433299355053585</v>
      </c>
      <c r="AG82" s="8">
        <v>0.19010615039999876</v>
      </c>
      <c r="AH82" s="8">
        <v>1.9319296009288444E-3</v>
      </c>
      <c r="AI82" s="8">
        <v>0</v>
      </c>
      <c r="AJ82" s="8">
        <v>5.3769931265390615E-5</v>
      </c>
      <c r="AK82" s="8">
        <v>-4.8058904909412488E-3</v>
      </c>
      <c r="AL82" s="8">
        <v>44437.312655999704</v>
      </c>
      <c r="AM82" s="8">
        <v>1065.5839395981434</v>
      </c>
      <c r="AN82" s="8">
        <v>0</v>
      </c>
      <c r="AO82" s="8">
        <v>613.55208016288555</v>
      </c>
      <c r="AP82" s="8">
        <v>-11433.563949117362</v>
      </c>
      <c r="AQ82" s="8">
        <v>46611.651751199686</v>
      </c>
      <c r="AR82" s="8">
        <v>1133.3915220216134</v>
      </c>
      <c r="AS82" s="8">
        <v>0</v>
      </c>
      <c r="AT82" s="8">
        <v>1827.4502993971903</v>
      </c>
      <c r="AU82" s="8">
        <v>-10122.834074322935</v>
      </c>
      <c r="AV82" s="8">
        <v>44912.578031999699</v>
      </c>
      <c r="AW82" s="8">
        <v>1104.1860085304688</v>
      </c>
      <c r="AX82" s="8">
        <v>0</v>
      </c>
      <c r="AY82" s="8">
        <v>1791.7983593101433</v>
      </c>
      <c r="AZ82" s="8">
        <v>-10946.137253053677</v>
      </c>
      <c r="BA82" s="8">
        <v>1699.0737191999885</v>
      </c>
      <c r="BB82" s="8">
        <v>29.205513491144423</v>
      </c>
      <c r="BC82" s="8">
        <v>0</v>
      </c>
      <c r="BD82" s="8">
        <v>35.651940087046803</v>
      </c>
      <c r="BE82" s="8">
        <v>823.30317873074273</v>
      </c>
    </row>
    <row r="83" spans="1:57" ht="15.3" x14ac:dyDescent="0.7">
      <c r="A83" s="9" t="s">
        <v>108</v>
      </c>
      <c r="B83" t="s">
        <v>303</v>
      </c>
      <c r="C83" t="s">
        <v>145</v>
      </c>
      <c r="D83" t="s">
        <v>146</v>
      </c>
      <c r="E83" s="6">
        <v>359324.3887898089</v>
      </c>
      <c r="F83" s="7">
        <v>0</v>
      </c>
      <c r="G83" s="7">
        <v>0</v>
      </c>
      <c r="H83" s="8">
        <v>81648.314056542367</v>
      </c>
      <c r="I83" s="8">
        <v>6575.6363148535029</v>
      </c>
      <c r="J83" s="8">
        <v>0</v>
      </c>
      <c r="K83" s="8">
        <v>6157.8514377113261</v>
      </c>
      <c r="L83" s="8">
        <v>-2269.0623730792358</v>
      </c>
      <c r="M83" s="8">
        <v>2.8292528815836967E-3</v>
      </c>
      <c r="N83" s="8">
        <v>1.2037367024458597E-3</v>
      </c>
      <c r="O83" s="8">
        <v>0</v>
      </c>
      <c r="P83" s="8">
        <v>1.2952821567864211E-3</v>
      </c>
      <c r="Q83" s="8">
        <v>-1.1934482156514651E-4</v>
      </c>
      <c r="R83" s="8">
        <v>517.08155607792719</v>
      </c>
      <c r="S83" s="8">
        <v>43.837575432356687</v>
      </c>
      <c r="T83" s="8">
        <v>0</v>
      </c>
      <c r="U83" s="8">
        <v>42.732064380437606</v>
      </c>
      <c r="V83" s="8">
        <v>-10.455621270970703</v>
      </c>
      <c r="W83" s="8">
        <v>65.589767201786032</v>
      </c>
      <c r="X83" s="8">
        <v>11.606177757910828</v>
      </c>
      <c r="Y83" s="8">
        <v>0</v>
      </c>
      <c r="Z83" s="8">
        <v>10.927701089459855</v>
      </c>
      <c r="AA83" s="8">
        <v>-10.110310804842804</v>
      </c>
      <c r="AB83" s="8">
        <v>34.734217646803842</v>
      </c>
      <c r="AC83" s="8">
        <v>6.8630958258853498</v>
      </c>
      <c r="AD83" s="8">
        <v>0</v>
      </c>
      <c r="AE83" s="8">
        <v>6.3153395585245828</v>
      </c>
      <c r="AF83" s="8">
        <v>-0.24051943103082801</v>
      </c>
      <c r="AG83" s="8">
        <v>0.12500552153874081</v>
      </c>
      <c r="AH83" s="8">
        <v>5.3180009540891721E-3</v>
      </c>
      <c r="AI83" s="8">
        <v>0</v>
      </c>
      <c r="AJ83" s="8">
        <v>6.4491452140494846E-3</v>
      </c>
      <c r="AK83" s="8">
        <v>-2.2823568792764335E-3</v>
      </c>
      <c r="AL83" s="8">
        <v>685786.86698975274</v>
      </c>
      <c r="AM83" s="8">
        <v>97376.909362038219</v>
      </c>
      <c r="AN83" s="8">
        <v>0</v>
      </c>
      <c r="AO83" s="8">
        <v>110558.52312017124</v>
      </c>
      <c r="AP83" s="8">
        <v>-20479.895993151596</v>
      </c>
      <c r="AQ83" s="8">
        <v>756474.35624033422</v>
      </c>
      <c r="AR83" s="8">
        <v>99011.835331031849</v>
      </c>
      <c r="AS83" s="8">
        <v>0</v>
      </c>
      <c r="AT83" s="8">
        <v>114951.96484161257</v>
      </c>
      <c r="AU83" s="8">
        <v>-23132.346863156177</v>
      </c>
      <c r="AV83" s="8">
        <v>696167.37722474348</v>
      </c>
      <c r="AW83" s="8">
        <v>98095.558139617831</v>
      </c>
      <c r="AX83" s="8">
        <v>0</v>
      </c>
      <c r="AY83" s="8">
        <v>112223.54378225589</v>
      </c>
      <c r="AZ83" s="8">
        <v>-20389.847415806373</v>
      </c>
      <c r="BA83" s="8">
        <v>60306.97901559063</v>
      </c>
      <c r="BB83" s="8">
        <v>916.2771914140128</v>
      </c>
      <c r="BC83" s="8">
        <v>0</v>
      </c>
      <c r="BD83" s="8">
        <v>2728.4210593566763</v>
      </c>
      <c r="BE83" s="8">
        <v>-2742.4994473498091</v>
      </c>
    </row>
    <row r="84" spans="1:57" ht="15.3" x14ac:dyDescent="0.7">
      <c r="A84" s="9" t="s">
        <v>178</v>
      </c>
      <c r="B84" t="s">
        <v>359</v>
      </c>
      <c r="C84" t="s">
        <v>145</v>
      </c>
      <c r="D84" t="s">
        <v>146</v>
      </c>
      <c r="E84" s="6">
        <v>110842.86121019108</v>
      </c>
      <c r="F84" s="7">
        <v>0</v>
      </c>
      <c r="G84" s="7">
        <v>0</v>
      </c>
      <c r="H84" s="8">
        <v>25186.525115915254</v>
      </c>
      <c r="I84" s="8">
        <v>2028.4243601464968</v>
      </c>
      <c r="J84" s="8">
        <v>0</v>
      </c>
      <c r="K84" s="8">
        <v>1899.5478558024631</v>
      </c>
      <c r="L84" s="8">
        <v>-699.95072292076441</v>
      </c>
      <c r="M84" s="8">
        <v>8.7275591155422632E-4</v>
      </c>
      <c r="N84" s="8">
        <v>3.7132358505414013E-4</v>
      </c>
      <c r="O84" s="8">
        <v>0</v>
      </c>
      <c r="P84" s="8">
        <v>3.9956313796639853E-4</v>
      </c>
      <c r="Q84" s="8">
        <v>-3.6814983634853511E-5</v>
      </c>
      <c r="R84" s="8">
        <v>159.50712209580158</v>
      </c>
      <c r="S84" s="8">
        <v>13.522829067643311</v>
      </c>
      <c r="T84" s="8">
        <v>0</v>
      </c>
      <c r="U84" s="8">
        <v>13.181805714046574</v>
      </c>
      <c r="V84" s="8">
        <v>-3.2253056390293002</v>
      </c>
      <c r="W84" s="8">
        <v>20.232852791434311</v>
      </c>
      <c r="X84" s="8">
        <v>3.5802244170891719</v>
      </c>
      <c r="Y84" s="8">
        <v>0</v>
      </c>
      <c r="Z84" s="8">
        <v>3.3709308162602687</v>
      </c>
      <c r="AA84" s="8">
        <v>-3.1187857331571984</v>
      </c>
      <c r="AB84" s="8">
        <v>10.714663924806327</v>
      </c>
      <c r="AC84" s="8">
        <v>2.1170986491146495</v>
      </c>
      <c r="AD84" s="8">
        <v>0</v>
      </c>
      <c r="AE84" s="8">
        <v>1.9481291223742934</v>
      </c>
      <c r="AF84" s="8">
        <v>-7.4194412469171966E-2</v>
      </c>
      <c r="AG84" s="8">
        <v>3.8561172318674466E-2</v>
      </c>
      <c r="AH84" s="8">
        <v>1.640474345910828E-3</v>
      </c>
      <c r="AI84" s="8">
        <v>0</v>
      </c>
      <c r="AJ84" s="8">
        <v>1.9894049226461229E-3</v>
      </c>
      <c r="AK84" s="8">
        <v>-7.0405175572356698E-4</v>
      </c>
      <c r="AL84" s="8">
        <v>211548.61982380654</v>
      </c>
      <c r="AM84" s="8">
        <v>30038.415387961784</v>
      </c>
      <c r="AN84" s="8">
        <v>0</v>
      </c>
      <c r="AO84" s="8">
        <v>34104.623610676565</v>
      </c>
      <c r="AP84" s="8">
        <v>-6317.5513268484092</v>
      </c>
      <c r="AQ84" s="8">
        <v>233353.99626008951</v>
      </c>
      <c r="AR84" s="8">
        <v>30542.750406468156</v>
      </c>
      <c r="AS84" s="8">
        <v>0</v>
      </c>
      <c r="AT84" s="8">
        <v>35459.893851599874</v>
      </c>
      <c r="AU84" s="8">
        <v>-7135.7681048438226</v>
      </c>
      <c r="AV84" s="8">
        <v>214750.75552949368</v>
      </c>
      <c r="AW84" s="8">
        <v>30260.101110382169</v>
      </c>
      <c r="AX84" s="8">
        <v>0</v>
      </c>
      <c r="AY84" s="8">
        <v>34618.242112279331</v>
      </c>
      <c r="AZ84" s="8">
        <v>-6289.7735241936316</v>
      </c>
      <c r="BA84" s="8">
        <v>18603.240730595811</v>
      </c>
      <c r="BB84" s="8">
        <v>282.64929608598726</v>
      </c>
      <c r="BC84" s="8">
        <v>0</v>
      </c>
      <c r="BD84" s="8">
        <v>841.65173932054552</v>
      </c>
      <c r="BE84" s="8">
        <v>-845.99458065019121</v>
      </c>
    </row>
    <row r="85" spans="1:57" ht="15.3" x14ac:dyDescent="0.7">
      <c r="A85" s="15" t="s">
        <v>178</v>
      </c>
      <c r="B85" s="16" t="s">
        <v>350</v>
      </c>
      <c r="C85" s="16" t="s">
        <v>351</v>
      </c>
      <c r="D85" s="16" t="s">
        <v>352</v>
      </c>
      <c r="E85" s="17">
        <v>16593.699999999997</v>
      </c>
      <c r="F85" s="18">
        <v>0</v>
      </c>
      <c r="G85" s="18">
        <v>0</v>
      </c>
      <c r="H85" s="19">
        <v>45.300800999999986</v>
      </c>
      <c r="I85" s="19">
        <v>86.619113999999982</v>
      </c>
      <c r="J85" s="19">
        <v>0</v>
      </c>
      <c r="K85" s="19">
        <v>92.59284599999998</v>
      </c>
      <c r="L85" s="19">
        <v>-23.511115718999996</v>
      </c>
      <c r="M85" s="19">
        <v>4.9947036999999992E-6</v>
      </c>
      <c r="N85" s="19">
        <v>1.6245232299999997E-5</v>
      </c>
      <c r="O85" s="19">
        <v>0</v>
      </c>
      <c r="P85" s="19">
        <v>2.3563053999999996E-5</v>
      </c>
      <c r="Q85" s="19">
        <v>-2.5922512202999994E-6</v>
      </c>
      <c r="R85" s="19">
        <v>0.30366470999999995</v>
      </c>
      <c r="S85" s="19">
        <v>0.40488627999999993</v>
      </c>
      <c r="T85" s="19">
        <v>0</v>
      </c>
      <c r="U85" s="19">
        <v>0.57912012999999996</v>
      </c>
      <c r="V85" s="19">
        <v>-0.15760198448999999</v>
      </c>
      <c r="W85" s="19">
        <v>9.4418152999999977E-2</v>
      </c>
      <c r="X85" s="19">
        <v>0.10852279799999998</v>
      </c>
      <c r="Y85" s="19">
        <v>0</v>
      </c>
      <c r="Z85" s="19">
        <v>0.15365766199999997</v>
      </c>
      <c r="AA85" s="19">
        <v>-4.900302140699999E-2</v>
      </c>
      <c r="AB85" s="19">
        <v>4.8619540999999988E-2</v>
      </c>
      <c r="AC85" s="19">
        <v>6.5545114999999987E-2</v>
      </c>
      <c r="AD85" s="19">
        <v>0</v>
      </c>
      <c r="AE85" s="19">
        <v>8.6453176999999992E-2</v>
      </c>
      <c r="AF85" s="19">
        <v>-2.5233541778999995E-2</v>
      </c>
      <c r="AG85" s="19">
        <v>4.1982060999999995E-4</v>
      </c>
      <c r="AH85" s="19">
        <v>1.8419006999999997E-4</v>
      </c>
      <c r="AI85" s="19">
        <v>0</v>
      </c>
      <c r="AJ85" s="19">
        <v>2.2069620999999996E-4</v>
      </c>
      <c r="AK85" s="19">
        <v>-2.1788689658999998E-4</v>
      </c>
      <c r="AL85" s="19">
        <v>524.36091999999996</v>
      </c>
      <c r="AM85" s="19">
        <v>1337.4522199999999</v>
      </c>
      <c r="AN85" s="19">
        <v>0</v>
      </c>
      <c r="AO85" s="19">
        <v>1974.6502999999996</v>
      </c>
      <c r="AP85" s="19">
        <v>-272.14331748000001</v>
      </c>
      <c r="AQ85" s="19">
        <v>669.38985799999989</v>
      </c>
      <c r="AR85" s="19">
        <v>1385.5739499999997</v>
      </c>
      <c r="AS85" s="19">
        <v>0</v>
      </c>
      <c r="AT85" s="19">
        <v>2058.2825479999997</v>
      </c>
      <c r="AU85" s="19">
        <v>-347.41333630199989</v>
      </c>
      <c r="AV85" s="19">
        <v>534.31713999999988</v>
      </c>
      <c r="AW85" s="19">
        <v>1360.6833999999999</v>
      </c>
      <c r="AX85" s="19">
        <v>0</v>
      </c>
      <c r="AY85" s="19">
        <v>2007.8376999999996</v>
      </c>
      <c r="AZ85" s="19">
        <v>-277.31059565999993</v>
      </c>
      <c r="BA85" s="19">
        <v>135.07271799999998</v>
      </c>
      <c r="BB85" s="19">
        <v>24.890549999999998</v>
      </c>
      <c r="BC85" s="19">
        <v>0</v>
      </c>
      <c r="BD85" s="19">
        <v>50.444847999999993</v>
      </c>
      <c r="BE85" s="19">
        <v>-70.102740641999986</v>
      </c>
    </row>
    <row r="86" spans="1:57" ht="15.3" x14ac:dyDescent="0.7">
      <c r="A86" s="9" t="s">
        <v>108</v>
      </c>
      <c r="B86" t="s">
        <v>304</v>
      </c>
      <c r="C86" t="s">
        <v>305</v>
      </c>
      <c r="D86" t="s">
        <v>306</v>
      </c>
      <c r="E86" s="6">
        <v>1691.4856875</v>
      </c>
      <c r="F86" s="7">
        <v>0</v>
      </c>
      <c r="G86" s="7">
        <v>0</v>
      </c>
      <c r="H86" s="8">
        <v>384.61179613500002</v>
      </c>
      <c r="I86" s="8">
        <v>374.49555439143757</v>
      </c>
      <c r="J86" s="8">
        <v>0</v>
      </c>
      <c r="K86" s="8">
        <v>861.13536350624997</v>
      </c>
      <c r="L86" s="8">
        <v>-209.53946645625001</v>
      </c>
      <c r="M86" s="8">
        <v>3.3652374829499992E-9</v>
      </c>
      <c r="N86" s="8">
        <v>2.2581366631300385E-5</v>
      </c>
      <c r="O86" s="8">
        <v>0</v>
      </c>
      <c r="P86" s="8">
        <v>6.732306704595276E-7</v>
      </c>
      <c r="Q86" s="8">
        <v>-3.6342193174874996E-11</v>
      </c>
      <c r="R86" s="8">
        <v>3.3111811614000004</v>
      </c>
      <c r="S86" s="8">
        <v>0.85950890208960007</v>
      </c>
      <c r="T86" s="8">
        <v>0</v>
      </c>
      <c r="U86" s="8">
        <v>0.46095744776812508</v>
      </c>
      <c r="V86" s="8">
        <v>-0.19279375815000002</v>
      </c>
      <c r="W86" s="8">
        <v>0.54877849440750004</v>
      </c>
      <c r="X86" s="8">
        <v>0.1704113607438375</v>
      </c>
      <c r="Y86" s="8">
        <v>0</v>
      </c>
      <c r="Z86" s="8">
        <v>6.5166711749999995E-2</v>
      </c>
      <c r="AA86" s="8">
        <v>-5.6121714599999997E-2</v>
      </c>
      <c r="AB86" s="8">
        <v>1.0490985946350002</v>
      </c>
      <c r="AC86" s="8">
        <v>0.16205197437780752</v>
      </c>
      <c r="AD86" s="8">
        <v>0</v>
      </c>
      <c r="AE86" s="8">
        <v>3.0479414756437499E-2</v>
      </c>
      <c r="AF86" s="8">
        <v>-8.6069913825000025E-2</v>
      </c>
      <c r="AG86" s="8">
        <v>1.1317641709500002E-2</v>
      </c>
      <c r="AH86" s="8">
        <v>1.3965844361284992E-3</v>
      </c>
      <c r="AI86" s="8">
        <v>0</v>
      </c>
      <c r="AJ86" s="8">
        <v>2.4344253726975E-5</v>
      </c>
      <c r="AK86" s="8">
        <v>-1.8599220517500001E-5</v>
      </c>
      <c r="AL86" s="8">
        <v>4454.8391474999999</v>
      </c>
      <c r="AM86" s="8">
        <v>2410.5941198718751</v>
      </c>
      <c r="AN86" s="8">
        <v>0</v>
      </c>
      <c r="AO86" s="8">
        <v>2221.9801118812502</v>
      </c>
      <c r="AP86" s="8">
        <v>-3464.5187902500006</v>
      </c>
      <c r="AQ86" s="8">
        <v>57034.112662905005</v>
      </c>
      <c r="AR86" s="8">
        <v>5560.2409032949545</v>
      </c>
      <c r="AS86" s="8">
        <v>0</v>
      </c>
      <c r="AT86" s="8">
        <v>-4789.0012256730024</v>
      </c>
      <c r="AU86" s="8">
        <v>-6022.4333012025008</v>
      </c>
      <c r="AV86" s="8">
        <v>4516.7297185500001</v>
      </c>
      <c r="AW86" s="8">
        <v>2447.7411041317505</v>
      </c>
      <c r="AX86" s="8">
        <v>0</v>
      </c>
      <c r="AY86" s="8">
        <v>2252.5336849312498</v>
      </c>
      <c r="AZ86" s="8">
        <v>-3462.8451096750005</v>
      </c>
      <c r="BA86" s="8">
        <v>52517.382944354998</v>
      </c>
      <c r="BB86" s="8">
        <v>3112.499799163204</v>
      </c>
      <c r="BC86" s="8">
        <v>0</v>
      </c>
      <c r="BD86" s="8">
        <v>-7041.5349106042522</v>
      </c>
      <c r="BE86" s="8">
        <v>-2559.5881915275004</v>
      </c>
    </row>
    <row r="87" spans="1:57" ht="15.3" x14ac:dyDescent="0.7">
      <c r="A87" s="9" t="s">
        <v>108</v>
      </c>
      <c r="B87" t="s">
        <v>314</v>
      </c>
      <c r="C87" t="s">
        <v>305</v>
      </c>
      <c r="D87" t="s">
        <v>306</v>
      </c>
      <c r="E87" s="6">
        <v>259.86537499999997</v>
      </c>
      <c r="F87" s="7">
        <v>0</v>
      </c>
      <c r="G87" s="7">
        <v>0</v>
      </c>
      <c r="H87" s="8">
        <v>59.088462509999992</v>
      </c>
      <c r="I87" s="8">
        <v>57.534289764874998</v>
      </c>
      <c r="J87" s="8">
        <v>0</v>
      </c>
      <c r="K87" s="8">
        <v>132.29746241249998</v>
      </c>
      <c r="L87" s="8">
        <v>-32.191849112500002</v>
      </c>
      <c r="M87" s="8">
        <v>5.1700626669999985E-10</v>
      </c>
      <c r="N87" s="8">
        <v>3.4692077804857929E-6</v>
      </c>
      <c r="O87" s="8">
        <v>0</v>
      </c>
      <c r="P87" s="8">
        <v>1.0342939460459759E-7</v>
      </c>
      <c r="Q87" s="8">
        <v>-5.583303321749999E-12</v>
      </c>
      <c r="R87" s="8">
        <v>0.50870151639999994</v>
      </c>
      <c r="S87" s="8">
        <v>0.13204758680959999</v>
      </c>
      <c r="T87" s="8">
        <v>0</v>
      </c>
      <c r="U87" s="8">
        <v>7.0817554596249999E-2</v>
      </c>
      <c r="V87" s="8">
        <v>-2.9619181899999996E-2</v>
      </c>
      <c r="W87" s="8">
        <v>8.4309628094999992E-2</v>
      </c>
      <c r="X87" s="8">
        <v>2.6180542047274998E-2</v>
      </c>
      <c r="Y87" s="8">
        <v>0</v>
      </c>
      <c r="Z87" s="8">
        <v>1.0011655499999999E-2</v>
      </c>
      <c r="AA87" s="8">
        <v>-8.622059599999999E-3</v>
      </c>
      <c r="AB87" s="8">
        <v>0.16117452351</v>
      </c>
      <c r="AC87" s="8">
        <v>2.4896277516495001E-2</v>
      </c>
      <c r="AD87" s="8">
        <v>0</v>
      </c>
      <c r="AE87" s="8">
        <v>4.6825962548749994E-3</v>
      </c>
      <c r="AF87" s="8">
        <v>-1.3223044450000002E-2</v>
      </c>
      <c r="AG87" s="8">
        <v>1.7387455470000001E-3</v>
      </c>
      <c r="AH87" s="8">
        <v>2.1455927229871753E-4</v>
      </c>
      <c r="AI87" s="8">
        <v>0</v>
      </c>
      <c r="AJ87" s="8">
        <v>3.7400426563499994E-6</v>
      </c>
      <c r="AK87" s="8">
        <v>-2.8574249549999999E-6</v>
      </c>
      <c r="AL87" s="8">
        <v>684.40333499999986</v>
      </c>
      <c r="AM87" s="8">
        <v>370.34303604374998</v>
      </c>
      <c r="AN87" s="8">
        <v>0</v>
      </c>
      <c r="AO87" s="8">
        <v>341.36599516249993</v>
      </c>
      <c r="AP87" s="8">
        <v>-532.25899649999997</v>
      </c>
      <c r="AQ87" s="8">
        <v>8762.2326245299992</v>
      </c>
      <c r="AR87" s="8">
        <v>854.22779400554748</v>
      </c>
      <c r="AS87" s="8">
        <v>0</v>
      </c>
      <c r="AT87" s="8">
        <v>-735.74113489800027</v>
      </c>
      <c r="AU87" s="8">
        <v>-925.23507576499992</v>
      </c>
      <c r="AV87" s="8">
        <v>693.91167229999996</v>
      </c>
      <c r="AW87" s="8">
        <v>376.0499805755</v>
      </c>
      <c r="AX87" s="8">
        <v>0</v>
      </c>
      <c r="AY87" s="8">
        <v>346.05998446249993</v>
      </c>
      <c r="AZ87" s="8">
        <v>-532.00186654999993</v>
      </c>
      <c r="BA87" s="8">
        <v>8068.3209522299985</v>
      </c>
      <c r="BB87" s="8">
        <v>478.17781343004748</v>
      </c>
      <c r="BC87" s="8">
        <v>0</v>
      </c>
      <c r="BD87" s="8">
        <v>-1081.8011193605003</v>
      </c>
      <c r="BE87" s="8">
        <v>-393.23320921499999</v>
      </c>
    </row>
    <row r="88" spans="1:57" ht="15.3" x14ac:dyDescent="0.7">
      <c r="A88" s="9" t="s">
        <v>108</v>
      </c>
      <c r="B88" t="s">
        <v>304</v>
      </c>
      <c r="C88" t="s">
        <v>120</v>
      </c>
      <c r="D88" t="s">
        <v>121</v>
      </c>
      <c r="E88" s="6">
        <v>2365.848</v>
      </c>
      <c r="F88" s="7">
        <v>0</v>
      </c>
      <c r="G88" s="7">
        <v>0</v>
      </c>
      <c r="H88" s="8">
        <v>335.40519999999998</v>
      </c>
      <c r="I88" s="8">
        <v>554.45940708000001</v>
      </c>
      <c r="J88" s="8">
        <v>0</v>
      </c>
      <c r="K88" s="8">
        <v>1457.1803048000002</v>
      </c>
      <c r="L88" s="8">
        <v>-284.70011199999999</v>
      </c>
      <c r="M88" s="8">
        <v>7.5848307999999992E-10</v>
      </c>
      <c r="N88" s="8">
        <v>4.1821460987811859E-5</v>
      </c>
      <c r="O88" s="8">
        <v>0</v>
      </c>
      <c r="P88" s="8">
        <v>4.9441517979026915E-5</v>
      </c>
      <c r="Q88" s="8">
        <v>-3.6293179280000009E-11</v>
      </c>
      <c r="R88" s="8">
        <v>2.4899819999999995</v>
      </c>
      <c r="S88" s="8">
        <v>1.2206488191359999</v>
      </c>
      <c r="T88" s="8">
        <v>0</v>
      </c>
      <c r="U88" s="8">
        <v>2.6043115559199999</v>
      </c>
      <c r="V88" s="8">
        <v>-0.23220360000000001</v>
      </c>
      <c r="W88" s="8">
        <v>0.58352715999999993</v>
      </c>
      <c r="X88" s="8">
        <v>0.27083764470399996</v>
      </c>
      <c r="Y88" s="8">
        <v>0</v>
      </c>
      <c r="Z88" s="8">
        <v>0.56251473008000008</v>
      </c>
      <c r="AA88" s="8">
        <v>-7.0001839999999996E-2</v>
      </c>
      <c r="AB88" s="8">
        <v>1.143848564</v>
      </c>
      <c r="AC88" s="8">
        <v>0.21962667609120001</v>
      </c>
      <c r="AD88" s="8">
        <v>0</v>
      </c>
      <c r="AE88" s="8">
        <v>0.25044437570399997</v>
      </c>
      <c r="AF88" s="8">
        <v>-0.10583032000000001</v>
      </c>
      <c r="AG88" s="8">
        <v>5.8917404000000004E-5</v>
      </c>
      <c r="AH88" s="8">
        <v>4.9574614168639995E-4</v>
      </c>
      <c r="AI88" s="8">
        <v>0</v>
      </c>
      <c r="AJ88" s="8">
        <v>1.2110357264E-4</v>
      </c>
      <c r="AK88" s="8">
        <v>-2.4598004000000002E-5</v>
      </c>
      <c r="AL88" s="8">
        <v>3613.0296000000003</v>
      </c>
      <c r="AM88" s="8">
        <v>3959.4965511199998</v>
      </c>
      <c r="AN88" s="8">
        <v>0</v>
      </c>
      <c r="AO88" s="8">
        <v>6924.2753287999994</v>
      </c>
      <c r="AP88" s="8">
        <v>-4719.7694000000001</v>
      </c>
      <c r="AQ88" s="8">
        <v>69979.447199999995</v>
      </c>
      <c r="AR88" s="8">
        <v>7717.8296587432014</v>
      </c>
      <c r="AS88" s="8">
        <v>0</v>
      </c>
      <c r="AT88" s="8">
        <v>-2707.6099707039984</v>
      </c>
      <c r="AU88" s="8">
        <v>-7927.8398159999997</v>
      </c>
      <c r="AV88" s="8">
        <v>3633.4751999999994</v>
      </c>
      <c r="AW88" s="8">
        <v>4026.9009236800007</v>
      </c>
      <c r="AX88" s="8">
        <v>0</v>
      </c>
      <c r="AY88" s="8">
        <v>7007.7693176000002</v>
      </c>
      <c r="AZ88" s="8">
        <v>-4720.88904</v>
      </c>
      <c r="BA88" s="8">
        <v>66345.971999999994</v>
      </c>
      <c r="BB88" s="8">
        <v>3690.9287350632007</v>
      </c>
      <c r="BC88" s="8">
        <v>0</v>
      </c>
      <c r="BD88" s="8">
        <v>-9715.3792883039987</v>
      </c>
      <c r="BE88" s="8">
        <v>-3206.9507760000001</v>
      </c>
    </row>
    <row r="89" spans="1:57" s="16" customFormat="1" ht="15.3" x14ac:dyDescent="0.7">
      <c r="A89" s="9" t="s">
        <v>108</v>
      </c>
      <c r="B89" t="s">
        <v>309</v>
      </c>
      <c r="C89" t="s">
        <v>120</v>
      </c>
      <c r="D89" t="s">
        <v>121</v>
      </c>
      <c r="E89" s="6">
        <v>835.92</v>
      </c>
      <c r="F89" s="7">
        <v>0</v>
      </c>
      <c r="G89" s="7">
        <v>0</v>
      </c>
      <c r="H89" s="8">
        <v>118.508</v>
      </c>
      <c r="I89" s="8">
        <v>195.9059532</v>
      </c>
      <c r="J89" s="8">
        <v>0</v>
      </c>
      <c r="K89" s="8">
        <v>514.862392</v>
      </c>
      <c r="L89" s="8">
        <v>-100.59247999999999</v>
      </c>
      <c r="M89" s="8">
        <v>2.6799319999999996E-10</v>
      </c>
      <c r="N89" s="8">
        <v>1.4776687119769186E-5</v>
      </c>
      <c r="O89" s="8">
        <v>0</v>
      </c>
      <c r="P89" s="8">
        <v>1.746906551436448E-5</v>
      </c>
      <c r="Q89" s="8">
        <v>-1.2823391200000002E-11</v>
      </c>
      <c r="R89" s="8">
        <v>0.87977999999999978</v>
      </c>
      <c r="S89" s="8">
        <v>0.43128922943999992</v>
      </c>
      <c r="T89" s="8">
        <v>0</v>
      </c>
      <c r="U89" s="8">
        <v>0.92017581679999993</v>
      </c>
      <c r="V89" s="8">
        <v>-8.2043999999999992E-2</v>
      </c>
      <c r="W89" s="8">
        <v>0.20617639999999998</v>
      </c>
      <c r="X89" s="8">
        <v>9.5694484159999996E-2</v>
      </c>
      <c r="Y89" s="8">
        <v>0</v>
      </c>
      <c r="Z89" s="8">
        <v>0.19875212320000002</v>
      </c>
      <c r="AA89" s="8">
        <v>-2.4733599999999998E-2</v>
      </c>
      <c r="AB89" s="8">
        <v>0.40415356000000002</v>
      </c>
      <c r="AC89" s="8">
        <v>7.7600222447999995E-2</v>
      </c>
      <c r="AD89" s="8">
        <v>0</v>
      </c>
      <c r="AE89" s="8">
        <v>8.8488974159999997E-2</v>
      </c>
      <c r="AF89" s="8">
        <v>-3.7392800000000004E-2</v>
      </c>
      <c r="AG89" s="8">
        <v>2.0817160000000002E-5</v>
      </c>
      <c r="AH89" s="8">
        <v>1.7516092105599997E-4</v>
      </c>
      <c r="AI89" s="8">
        <v>0</v>
      </c>
      <c r="AJ89" s="8">
        <v>4.2789265599999994E-5</v>
      </c>
      <c r="AK89" s="8">
        <v>-8.6911599999999996E-6</v>
      </c>
      <c r="AL89" s="8">
        <v>1276.5840000000001</v>
      </c>
      <c r="AM89" s="8">
        <v>1399.0004248</v>
      </c>
      <c r="AN89" s="8">
        <v>0</v>
      </c>
      <c r="AO89" s="8">
        <v>2446.5393519999998</v>
      </c>
      <c r="AP89" s="8">
        <v>-1667.626</v>
      </c>
      <c r="AQ89" s="8">
        <v>24725.687999999998</v>
      </c>
      <c r="AR89" s="8">
        <v>2726.9242015280006</v>
      </c>
      <c r="AS89" s="8">
        <v>0</v>
      </c>
      <c r="AT89" s="8">
        <v>-956.67402415999936</v>
      </c>
      <c r="AU89" s="8">
        <v>-2801.12664</v>
      </c>
      <c r="AV89" s="8">
        <v>1283.8079999999998</v>
      </c>
      <c r="AW89" s="8">
        <v>1422.8162672000003</v>
      </c>
      <c r="AX89" s="8">
        <v>0</v>
      </c>
      <c r="AY89" s="8">
        <v>2476.0401040000002</v>
      </c>
      <c r="AZ89" s="8">
        <v>-1668.0216</v>
      </c>
      <c r="BA89" s="8">
        <v>23441.879999999997</v>
      </c>
      <c r="BB89" s="8">
        <v>1304.1079343280001</v>
      </c>
      <c r="BC89" s="8">
        <v>0</v>
      </c>
      <c r="BD89" s="8">
        <v>-3432.7141281599993</v>
      </c>
      <c r="BE89" s="8">
        <v>-1133.1050399999999</v>
      </c>
    </row>
    <row r="90" spans="1:57" s="16" customFormat="1" ht="15.3" x14ac:dyDescent="0.7">
      <c r="A90" s="9" t="s">
        <v>108</v>
      </c>
      <c r="B90" t="s">
        <v>312</v>
      </c>
      <c r="C90" t="s">
        <v>120</v>
      </c>
      <c r="D90" t="s">
        <v>121</v>
      </c>
      <c r="E90" s="6">
        <v>2069.8740000000003</v>
      </c>
      <c r="F90" s="7">
        <v>0</v>
      </c>
      <c r="G90" s="7">
        <v>0</v>
      </c>
      <c r="H90" s="8">
        <v>293.44510000000002</v>
      </c>
      <c r="I90" s="8">
        <v>485.09503179000006</v>
      </c>
      <c r="J90" s="8">
        <v>0</v>
      </c>
      <c r="K90" s="8">
        <v>1274.8830974000002</v>
      </c>
      <c r="L90" s="8">
        <v>-249.08335600000004</v>
      </c>
      <c r="M90" s="8">
        <v>6.6359479000000002E-10</v>
      </c>
      <c r="N90" s="8">
        <v>3.6589482815754057E-5</v>
      </c>
      <c r="O90" s="8">
        <v>0</v>
      </c>
      <c r="P90" s="8">
        <v>4.3256250014929265E-5</v>
      </c>
      <c r="Q90" s="8">
        <v>-3.1752804140000012E-11</v>
      </c>
      <c r="R90" s="8">
        <v>2.1784784999999998</v>
      </c>
      <c r="S90" s="8">
        <v>1.0679423419680001</v>
      </c>
      <c r="T90" s="8">
        <v>0</v>
      </c>
      <c r="U90" s="8">
        <v>2.27850511846</v>
      </c>
      <c r="V90" s="8">
        <v>-0.20315430000000004</v>
      </c>
      <c r="W90" s="8">
        <v>0.51052633000000003</v>
      </c>
      <c r="X90" s="8">
        <v>0.23695512095200003</v>
      </c>
      <c r="Y90" s="8">
        <v>0</v>
      </c>
      <c r="Z90" s="8">
        <v>0.49214261204000009</v>
      </c>
      <c r="AA90" s="8">
        <v>-6.1244420000000001E-2</v>
      </c>
      <c r="AB90" s="8">
        <v>1.0007500070000002</v>
      </c>
      <c r="AC90" s="8">
        <v>0.19215078337560001</v>
      </c>
      <c r="AD90" s="8">
        <v>0</v>
      </c>
      <c r="AE90" s="8">
        <v>0.21911310520200003</v>
      </c>
      <c r="AF90" s="8">
        <v>-9.2590660000000019E-2</v>
      </c>
      <c r="AG90" s="8">
        <v>5.154667700000001E-5</v>
      </c>
      <c r="AH90" s="8">
        <v>4.3372695510320003E-4</v>
      </c>
      <c r="AI90" s="8">
        <v>0</v>
      </c>
      <c r="AJ90" s="8">
        <v>1.0595318732000001E-4</v>
      </c>
      <c r="AK90" s="8">
        <v>-2.1520727000000003E-5</v>
      </c>
      <c r="AL90" s="8">
        <v>3161.0298000000007</v>
      </c>
      <c r="AM90" s="8">
        <v>3464.1527960600006</v>
      </c>
      <c r="AN90" s="8">
        <v>0</v>
      </c>
      <c r="AO90" s="8">
        <v>6058.0297094000007</v>
      </c>
      <c r="AP90" s="8">
        <v>-4129.3134500000006</v>
      </c>
      <c r="AQ90" s="8">
        <v>61224.828600000008</v>
      </c>
      <c r="AR90" s="8">
        <v>6752.3082408766022</v>
      </c>
      <c r="AS90" s="8">
        <v>0</v>
      </c>
      <c r="AT90" s="8">
        <v>-2368.8806214519986</v>
      </c>
      <c r="AU90" s="8">
        <v>-6936.0455580000007</v>
      </c>
      <c r="AV90" s="8">
        <v>3178.9176000000002</v>
      </c>
      <c r="AW90" s="8">
        <v>3523.1246988400012</v>
      </c>
      <c r="AX90" s="8">
        <v>0</v>
      </c>
      <c r="AY90" s="8">
        <v>6131.0783738000009</v>
      </c>
      <c r="AZ90" s="8">
        <v>-4130.293020000001</v>
      </c>
      <c r="BA90" s="8">
        <v>58045.911000000007</v>
      </c>
      <c r="BB90" s="8">
        <v>3229.183542036601</v>
      </c>
      <c r="BC90" s="8">
        <v>0</v>
      </c>
      <c r="BD90" s="8">
        <v>-8499.958995252</v>
      </c>
      <c r="BE90" s="8">
        <v>-2805.7525380000006</v>
      </c>
    </row>
    <row r="91" spans="1:57" ht="15.3" x14ac:dyDescent="0.7">
      <c r="A91" s="9" t="s">
        <v>108</v>
      </c>
      <c r="B91" t="s">
        <v>313</v>
      </c>
      <c r="C91" t="s">
        <v>120</v>
      </c>
      <c r="D91" t="s">
        <v>121</v>
      </c>
      <c r="E91" s="6">
        <v>629.37</v>
      </c>
      <c r="F91" s="7">
        <v>0</v>
      </c>
      <c r="G91" s="7">
        <v>0</v>
      </c>
      <c r="H91" s="8">
        <v>89.225499999999997</v>
      </c>
      <c r="I91" s="8">
        <v>147.49895895</v>
      </c>
      <c r="J91" s="8">
        <v>0</v>
      </c>
      <c r="K91" s="8">
        <v>387.64348700000005</v>
      </c>
      <c r="L91" s="8">
        <v>-75.736779999999996</v>
      </c>
      <c r="M91" s="8">
        <v>2.0177394999999998E-10</v>
      </c>
      <c r="N91" s="8">
        <v>1.1125470825640173E-5</v>
      </c>
      <c r="O91" s="8">
        <v>0</v>
      </c>
      <c r="P91" s="8">
        <v>1.3152581302966282E-5</v>
      </c>
      <c r="Q91" s="8">
        <v>-9.6548207000000011E-12</v>
      </c>
      <c r="R91" s="8">
        <v>0.66239249999999994</v>
      </c>
      <c r="S91" s="8">
        <v>0.32472066983999998</v>
      </c>
      <c r="T91" s="8">
        <v>0</v>
      </c>
      <c r="U91" s="8">
        <v>0.69280679229999997</v>
      </c>
      <c r="V91" s="8">
        <v>-6.17715E-2</v>
      </c>
      <c r="W91" s="8">
        <v>0.15523165</v>
      </c>
      <c r="X91" s="8">
        <v>7.204904476E-2</v>
      </c>
      <c r="Y91" s="8">
        <v>0</v>
      </c>
      <c r="Z91" s="8">
        <v>0.1496418602</v>
      </c>
      <c r="AA91" s="8">
        <v>-1.8622099999999999E-2</v>
      </c>
      <c r="AB91" s="8">
        <v>0.30429003500000001</v>
      </c>
      <c r="AC91" s="8">
        <v>5.8425748877999999E-2</v>
      </c>
      <c r="AD91" s="8">
        <v>0</v>
      </c>
      <c r="AE91" s="8">
        <v>6.6623966009999994E-2</v>
      </c>
      <c r="AF91" s="8">
        <v>-2.8153300000000003E-2</v>
      </c>
      <c r="AG91" s="8">
        <v>1.5673385E-5</v>
      </c>
      <c r="AH91" s="8">
        <v>1.3187987951599999E-4</v>
      </c>
      <c r="AI91" s="8">
        <v>0</v>
      </c>
      <c r="AJ91" s="8">
        <v>3.22163366E-5</v>
      </c>
      <c r="AK91" s="8">
        <v>-6.5436350000000002E-6</v>
      </c>
      <c r="AL91" s="8">
        <v>961.149</v>
      </c>
      <c r="AM91" s="8">
        <v>1053.3171803</v>
      </c>
      <c r="AN91" s="8">
        <v>0</v>
      </c>
      <c r="AO91" s="8">
        <v>1842.0165469999999</v>
      </c>
      <c r="AP91" s="8">
        <v>-1255.5672500000001</v>
      </c>
      <c r="AQ91" s="8">
        <v>18616.143</v>
      </c>
      <c r="AR91" s="8">
        <v>2053.1202563830007</v>
      </c>
      <c r="AS91" s="8">
        <v>0</v>
      </c>
      <c r="AT91" s="8">
        <v>-720.28654725999957</v>
      </c>
      <c r="AU91" s="8">
        <v>-2108.9877900000001</v>
      </c>
      <c r="AV91" s="8">
        <v>966.58799999999997</v>
      </c>
      <c r="AW91" s="8">
        <v>1071.2482942000001</v>
      </c>
      <c r="AX91" s="8">
        <v>0</v>
      </c>
      <c r="AY91" s="8">
        <v>1864.2278690000001</v>
      </c>
      <c r="AZ91" s="8">
        <v>-1255.8651</v>
      </c>
      <c r="BA91" s="8">
        <v>17649.555</v>
      </c>
      <c r="BB91" s="8">
        <v>981.87196218300016</v>
      </c>
      <c r="BC91" s="8">
        <v>0</v>
      </c>
      <c r="BD91" s="8">
        <v>-2584.5144162599995</v>
      </c>
      <c r="BE91" s="8">
        <v>-853.12269000000003</v>
      </c>
    </row>
    <row r="92" spans="1:57" ht="15.3" x14ac:dyDescent="0.7">
      <c r="A92" s="9" t="s">
        <v>108</v>
      </c>
      <c r="B92" t="s">
        <v>315</v>
      </c>
      <c r="C92" t="s">
        <v>120</v>
      </c>
      <c r="D92" t="s">
        <v>121</v>
      </c>
      <c r="E92" s="6">
        <v>2708.9639999999999</v>
      </c>
      <c r="F92" s="7">
        <v>0</v>
      </c>
      <c r="G92" s="7">
        <v>0</v>
      </c>
      <c r="H92" s="8">
        <v>384.04860000000002</v>
      </c>
      <c r="I92" s="8">
        <v>634.87196693999999</v>
      </c>
      <c r="J92" s="8">
        <v>0</v>
      </c>
      <c r="K92" s="8">
        <v>1668.5133564</v>
      </c>
      <c r="L92" s="8">
        <v>-325.98981600000002</v>
      </c>
      <c r="M92" s="8">
        <v>8.6848493999999997E-10</v>
      </c>
      <c r="N92" s="8">
        <v>4.788677558464735E-5</v>
      </c>
      <c r="O92" s="8">
        <v>0</v>
      </c>
      <c r="P92" s="8">
        <v>5.6611959986667224E-5</v>
      </c>
      <c r="Q92" s="8">
        <v>-4.1556734040000003E-11</v>
      </c>
      <c r="R92" s="8">
        <v>2.8511009999999994</v>
      </c>
      <c r="S92" s="8">
        <v>1.3976780028479998</v>
      </c>
      <c r="T92" s="8">
        <v>0</v>
      </c>
      <c r="U92" s="8">
        <v>2.9820116295599997</v>
      </c>
      <c r="V92" s="8">
        <v>-0.2658798</v>
      </c>
      <c r="W92" s="8">
        <v>0.66815537999999997</v>
      </c>
      <c r="X92" s="8">
        <v>0.31011689227199996</v>
      </c>
      <c r="Y92" s="8">
        <v>0</v>
      </c>
      <c r="Z92" s="8">
        <v>0.64409554344000008</v>
      </c>
      <c r="AA92" s="8">
        <v>-8.0154119999999995E-2</v>
      </c>
      <c r="AB92" s="8">
        <v>1.3097395020000002</v>
      </c>
      <c r="AC92" s="8">
        <v>0.2514788604216</v>
      </c>
      <c r="AD92" s="8">
        <v>0</v>
      </c>
      <c r="AE92" s="8">
        <v>0.28676601277199998</v>
      </c>
      <c r="AF92" s="8">
        <v>-0.12117876000000001</v>
      </c>
      <c r="AG92" s="8">
        <v>6.7462121999999999E-5</v>
      </c>
      <c r="AH92" s="8">
        <v>5.6764358951519995E-4</v>
      </c>
      <c r="AI92" s="8">
        <v>0</v>
      </c>
      <c r="AJ92" s="8">
        <v>1.3866707351999999E-4</v>
      </c>
      <c r="AK92" s="8">
        <v>-2.8165422E-5</v>
      </c>
      <c r="AL92" s="8">
        <v>4137.0227999999997</v>
      </c>
      <c r="AM92" s="8">
        <v>4533.7374231599997</v>
      </c>
      <c r="AN92" s="8">
        <v>0</v>
      </c>
      <c r="AO92" s="8">
        <v>7928.4943883999995</v>
      </c>
      <c r="AP92" s="8">
        <v>-5404.2717000000002</v>
      </c>
      <c r="AQ92" s="8">
        <v>80128.479599999991</v>
      </c>
      <c r="AR92" s="8">
        <v>8837.1369182076014</v>
      </c>
      <c r="AS92" s="8">
        <v>0</v>
      </c>
      <c r="AT92" s="8">
        <v>-3100.2912852719978</v>
      </c>
      <c r="AU92" s="8">
        <v>-9077.6045880000001</v>
      </c>
      <c r="AV92" s="8">
        <v>4160.4335999999994</v>
      </c>
      <c r="AW92" s="8">
        <v>4610.9173682400005</v>
      </c>
      <c r="AX92" s="8">
        <v>0</v>
      </c>
      <c r="AY92" s="8">
        <v>8024.0974068000005</v>
      </c>
      <c r="AZ92" s="8">
        <v>-5405.5537199999999</v>
      </c>
      <c r="BA92" s="8">
        <v>75968.046000000002</v>
      </c>
      <c r="BB92" s="8">
        <v>4226.2195499676009</v>
      </c>
      <c r="BC92" s="8">
        <v>0</v>
      </c>
      <c r="BD92" s="8">
        <v>-11124.388692071998</v>
      </c>
      <c r="BE92" s="8">
        <v>-3672.0508680000003</v>
      </c>
    </row>
    <row r="93" spans="1:57" ht="15.3" x14ac:dyDescent="0.7">
      <c r="A93" s="9" t="s">
        <v>108</v>
      </c>
      <c r="B93" t="s">
        <v>316</v>
      </c>
      <c r="C93" t="s">
        <v>120</v>
      </c>
      <c r="D93" t="s">
        <v>121</v>
      </c>
      <c r="E93" s="6">
        <v>1841.94</v>
      </c>
      <c r="F93" s="7">
        <v>0</v>
      </c>
      <c r="G93" s="7">
        <v>0</v>
      </c>
      <c r="H93" s="8">
        <v>261.13100000000003</v>
      </c>
      <c r="I93" s="8">
        <v>431.67648990000004</v>
      </c>
      <c r="J93" s="8">
        <v>0</v>
      </c>
      <c r="K93" s="8">
        <v>1134.4932940000001</v>
      </c>
      <c r="L93" s="8">
        <v>-221.65436</v>
      </c>
      <c r="M93" s="8">
        <v>5.9051990000000001E-10</v>
      </c>
      <c r="N93" s="8">
        <v>3.2560258246468148E-5</v>
      </c>
      <c r="O93" s="8">
        <v>0</v>
      </c>
      <c r="P93" s="8">
        <v>3.8492882732233369E-5</v>
      </c>
      <c r="Q93" s="8">
        <v>-2.8256193400000004E-11</v>
      </c>
      <c r="R93" s="8">
        <v>1.9385849999999998</v>
      </c>
      <c r="S93" s="8">
        <v>0.95034080207999994</v>
      </c>
      <c r="T93" s="8">
        <v>0</v>
      </c>
      <c r="U93" s="8">
        <v>2.0275967125999999</v>
      </c>
      <c r="V93" s="8">
        <v>-0.180783</v>
      </c>
      <c r="W93" s="8">
        <v>0.45430729999999997</v>
      </c>
      <c r="X93" s="8">
        <v>0.21086168312</v>
      </c>
      <c r="Y93" s="8">
        <v>0</v>
      </c>
      <c r="Z93" s="8">
        <v>0.43794799240000004</v>
      </c>
      <c r="AA93" s="8">
        <v>-5.4500199999999999E-2</v>
      </c>
      <c r="AB93" s="8">
        <v>0.89054767000000012</v>
      </c>
      <c r="AC93" s="8">
        <v>0.17099118783600001</v>
      </c>
      <c r="AD93" s="8">
        <v>0</v>
      </c>
      <c r="AE93" s="8">
        <v>0.19498442562000001</v>
      </c>
      <c r="AF93" s="8">
        <v>-8.2394600000000012E-2</v>
      </c>
      <c r="AG93" s="8">
        <v>4.5870370000000005E-5</v>
      </c>
      <c r="AH93" s="8">
        <v>3.8596505279199999E-4</v>
      </c>
      <c r="AI93" s="8">
        <v>0</v>
      </c>
      <c r="AJ93" s="8">
        <v>9.4285649200000001E-5</v>
      </c>
      <c r="AK93" s="8">
        <v>-1.9150870000000001E-5</v>
      </c>
      <c r="AL93" s="8">
        <v>2812.9380000000001</v>
      </c>
      <c r="AM93" s="8">
        <v>3082.6811686000001</v>
      </c>
      <c r="AN93" s="8">
        <v>0</v>
      </c>
      <c r="AO93" s="8">
        <v>5390.9210139999996</v>
      </c>
      <c r="AP93" s="8">
        <v>-3674.5945000000002</v>
      </c>
      <c r="AQ93" s="8">
        <v>54482.766000000003</v>
      </c>
      <c r="AR93" s="8">
        <v>6008.7457696460015</v>
      </c>
      <c r="AS93" s="8">
        <v>0</v>
      </c>
      <c r="AT93" s="8">
        <v>-2108.0200881199989</v>
      </c>
      <c r="AU93" s="8">
        <v>-6172.2499800000005</v>
      </c>
      <c r="AV93" s="8">
        <v>2828.8559999999998</v>
      </c>
      <c r="AW93" s="8">
        <v>3135.1591004000006</v>
      </c>
      <c r="AX93" s="8">
        <v>0</v>
      </c>
      <c r="AY93" s="8">
        <v>5455.9255780000003</v>
      </c>
      <c r="AZ93" s="8">
        <v>-3675.4662000000003</v>
      </c>
      <c r="BA93" s="8">
        <v>51653.909999999996</v>
      </c>
      <c r="BB93" s="8">
        <v>2873.5866692460004</v>
      </c>
      <c r="BC93" s="8">
        <v>0</v>
      </c>
      <c r="BD93" s="8">
        <v>-7563.9456661199993</v>
      </c>
      <c r="BE93" s="8">
        <v>-2496.7837800000002</v>
      </c>
    </row>
    <row r="94" spans="1:57" ht="15.3" x14ac:dyDescent="0.7">
      <c r="A94" s="9" t="s">
        <v>108</v>
      </c>
      <c r="B94" t="s">
        <v>317</v>
      </c>
      <c r="C94" t="s">
        <v>120</v>
      </c>
      <c r="D94" t="s">
        <v>121</v>
      </c>
      <c r="E94" s="6">
        <v>220.15800000000002</v>
      </c>
      <c r="F94" s="7">
        <v>0</v>
      </c>
      <c r="G94" s="7">
        <v>0</v>
      </c>
      <c r="H94" s="8">
        <v>31.211700000000004</v>
      </c>
      <c r="I94" s="8">
        <v>51.596160930000003</v>
      </c>
      <c r="J94" s="8">
        <v>0</v>
      </c>
      <c r="K94" s="8">
        <v>135.60038580000003</v>
      </c>
      <c r="L94" s="8">
        <v>-26.493252000000002</v>
      </c>
      <c r="M94" s="8">
        <v>7.0581930000000006E-11</v>
      </c>
      <c r="N94" s="8">
        <v>3.8917670146833969E-6</v>
      </c>
      <c r="O94" s="8">
        <v>0</v>
      </c>
      <c r="P94" s="8">
        <v>4.6008643476785528E-6</v>
      </c>
      <c r="Q94" s="8">
        <v>-3.377323380000001E-12</v>
      </c>
      <c r="R94" s="8">
        <v>0.23170949999999998</v>
      </c>
      <c r="S94" s="8">
        <v>0.113589547056</v>
      </c>
      <c r="T94" s="8">
        <v>0</v>
      </c>
      <c r="U94" s="8">
        <v>0.24234863081999999</v>
      </c>
      <c r="V94" s="8">
        <v>-2.1608100000000002E-2</v>
      </c>
      <c r="W94" s="8">
        <v>5.430111E-2</v>
      </c>
      <c r="X94" s="8">
        <v>2.5203256584000001E-2</v>
      </c>
      <c r="Y94" s="8">
        <v>0</v>
      </c>
      <c r="Z94" s="8">
        <v>5.2345762680000012E-2</v>
      </c>
      <c r="AA94" s="8">
        <v>-6.5141399999999999E-3</v>
      </c>
      <c r="AB94" s="8">
        <v>0.10644276900000002</v>
      </c>
      <c r="AC94" s="8">
        <v>2.0437733005200003E-2</v>
      </c>
      <c r="AD94" s="8">
        <v>0</v>
      </c>
      <c r="AE94" s="8">
        <v>2.3305526334000001E-2</v>
      </c>
      <c r="AF94" s="8">
        <v>-9.8482200000000013E-3</v>
      </c>
      <c r="AG94" s="8">
        <v>5.4826590000000004E-6</v>
      </c>
      <c r="AH94" s="8">
        <v>4.6132498394400001E-5</v>
      </c>
      <c r="AI94" s="8">
        <v>0</v>
      </c>
      <c r="AJ94" s="8">
        <v>1.1269498440000001E-5</v>
      </c>
      <c r="AK94" s="8">
        <v>-2.2890090000000001E-6</v>
      </c>
      <c r="AL94" s="8">
        <v>336.21660000000003</v>
      </c>
      <c r="AM94" s="8">
        <v>368.45767002000002</v>
      </c>
      <c r="AN94" s="8">
        <v>0</v>
      </c>
      <c r="AO94" s="8">
        <v>644.35018979999995</v>
      </c>
      <c r="AP94" s="8">
        <v>-439.20615000000004</v>
      </c>
      <c r="AQ94" s="8">
        <v>6512.0562</v>
      </c>
      <c r="AR94" s="8">
        <v>718.19573447220023</v>
      </c>
      <c r="AS94" s="8">
        <v>0</v>
      </c>
      <c r="AT94" s="8">
        <v>-251.96124008399985</v>
      </c>
      <c r="AU94" s="8">
        <v>-737.73858600000005</v>
      </c>
      <c r="AV94" s="8">
        <v>338.11919999999998</v>
      </c>
      <c r="AW94" s="8">
        <v>374.73009828000011</v>
      </c>
      <c r="AX94" s="8">
        <v>0</v>
      </c>
      <c r="AY94" s="8">
        <v>652.11986460000003</v>
      </c>
      <c r="AZ94" s="8">
        <v>-439.31034000000005</v>
      </c>
      <c r="BA94" s="8">
        <v>6173.9369999999999</v>
      </c>
      <c r="BB94" s="8">
        <v>343.46563619220007</v>
      </c>
      <c r="BC94" s="8">
        <v>0</v>
      </c>
      <c r="BD94" s="8">
        <v>-904.08110468399991</v>
      </c>
      <c r="BE94" s="8">
        <v>-298.42824600000006</v>
      </c>
    </row>
    <row r="95" spans="1:57" ht="15.3" x14ac:dyDescent="0.7">
      <c r="A95" s="9" t="s">
        <v>330</v>
      </c>
      <c r="B95" t="s">
        <v>331</v>
      </c>
      <c r="C95" t="s">
        <v>120</v>
      </c>
      <c r="D95" t="s">
        <v>121</v>
      </c>
      <c r="E95" s="6">
        <v>267.3</v>
      </c>
      <c r="F95" s="7">
        <v>0</v>
      </c>
      <c r="G95" s="7">
        <v>0</v>
      </c>
      <c r="H95" s="8">
        <v>37.895000000000003</v>
      </c>
      <c r="I95" s="8">
        <v>62.644345500000007</v>
      </c>
      <c r="J95" s="8">
        <v>0</v>
      </c>
      <c r="K95" s="8">
        <v>164.63623000000001</v>
      </c>
      <c r="L95" s="8">
        <v>-32.166200000000003</v>
      </c>
      <c r="M95" s="8">
        <v>8.5695499999999999E-11</v>
      </c>
      <c r="N95" s="8">
        <v>4.7251034394610775E-6</v>
      </c>
      <c r="O95" s="8">
        <v>0</v>
      </c>
      <c r="P95" s="8">
        <v>5.5860383912212014E-6</v>
      </c>
      <c r="Q95" s="8">
        <v>-4.1005030000000011E-12</v>
      </c>
      <c r="R95" s="8">
        <v>0.28132499999999999</v>
      </c>
      <c r="S95" s="8">
        <v>0.13791225359999998</v>
      </c>
      <c r="T95" s="8">
        <v>0</v>
      </c>
      <c r="U95" s="8">
        <v>0.294242267</v>
      </c>
      <c r="V95" s="8">
        <v>-2.6235000000000001E-2</v>
      </c>
      <c r="W95" s="8">
        <v>6.5928500000000001E-2</v>
      </c>
      <c r="X95" s="8">
        <v>3.0599980400000001E-2</v>
      </c>
      <c r="Y95" s="8">
        <v>0</v>
      </c>
      <c r="Z95" s="8">
        <v>6.3554458000000008E-2</v>
      </c>
      <c r="AA95" s="8">
        <v>-7.9089999999999994E-3</v>
      </c>
      <c r="AB95" s="8">
        <v>0.12923515000000002</v>
      </c>
      <c r="AC95" s="8">
        <v>2.481402462E-2</v>
      </c>
      <c r="AD95" s="8">
        <v>0</v>
      </c>
      <c r="AE95" s="8">
        <v>2.8295892900000001E-2</v>
      </c>
      <c r="AF95" s="8">
        <v>-1.1957000000000002E-2</v>
      </c>
      <c r="AG95" s="8">
        <v>6.6566500000000009E-6</v>
      </c>
      <c r="AH95" s="8">
        <v>5.6010759639999999E-5</v>
      </c>
      <c r="AI95" s="8">
        <v>0</v>
      </c>
      <c r="AJ95" s="8">
        <v>1.3682614E-5</v>
      </c>
      <c r="AK95" s="8">
        <v>-2.7791500000000003E-6</v>
      </c>
      <c r="AL95" s="8">
        <v>408.21000000000004</v>
      </c>
      <c r="AM95" s="8">
        <v>447.35478700000004</v>
      </c>
      <c r="AN95" s="8">
        <v>0</v>
      </c>
      <c r="AO95" s="8">
        <v>782.32362999999998</v>
      </c>
      <c r="AP95" s="8">
        <v>-533.25250000000005</v>
      </c>
      <c r="AQ95" s="8">
        <v>7906.47</v>
      </c>
      <c r="AR95" s="8">
        <v>871.9815760700003</v>
      </c>
      <c r="AS95" s="8">
        <v>0</v>
      </c>
      <c r="AT95" s="8">
        <v>-305.91320539999981</v>
      </c>
      <c r="AU95" s="8">
        <v>-895.70910000000003</v>
      </c>
      <c r="AV95" s="8">
        <v>410.52</v>
      </c>
      <c r="AW95" s="8">
        <v>454.97031800000013</v>
      </c>
      <c r="AX95" s="8">
        <v>0</v>
      </c>
      <c r="AY95" s="8">
        <v>791.75701000000004</v>
      </c>
      <c r="AZ95" s="8">
        <v>-533.37900000000002</v>
      </c>
      <c r="BA95" s="8">
        <v>7495.95</v>
      </c>
      <c r="BB95" s="8">
        <v>417.01125807000011</v>
      </c>
      <c r="BC95" s="8">
        <v>0</v>
      </c>
      <c r="BD95" s="8">
        <v>-1097.6702154</v>
      </c>
      <c r="BE95" s="8">
        <v>-362.33010000000002</v>
      </c>
    </row>
    <row r="96" spans="1:57" ht="15.3" x14ac:dyDescent="0.7">
      <c r="A96" s="9" t="s">
        <v>178</v>
      </c>
      <c r="B96" t="s">
        <v>360</v>
      </c>
      <c r="C96" t="s">
        <v>120</v>
      </c>
      <c r="D96" t="s">
        <v>121</v>
      </c>
      <c r="E96" s="6">
        <v>1954.2059999999999</v>
      </c>
      <c r="F96" s="7">
        <v>0</v>
      </c>
      <c r="G96" s="7">
        <v>0</v>
      </c>
      <c r="H96" s="8">
        <v>277.04689999999999</v>
      </c>
      <c r="I96" s="8">
        <v>457.98711501000002</v>
      </c>
      <c r="J96" s="8">
        <v>0</v>
      </c>
      <c r="K96" s="8">
        <v>1203.6405106</v>
      </c>
      <c r="L96" s="8">
        <v>-235.164164</v>
      </c>
      <c r="M96" s="8">
        <v>6.265120099999999E-10</v>
      </c>
      <c r="N96" s="8">
        <v>3.4544801691041799E-5</v>
      </c>
      <c r="O96" s="8">
        <v>0</v>
      </c>
      <c r="P96" s="8">
        <v>4.0839018856546268E-5</v>
      </c>
      <c r="Q96" s="8">
        <v>-2.9978404660000004E-11</v>
      </c>
      <c r="R96" s="8">
        <v>2.0567414999999998</v>
      </c>
      <c r="S96" s="8">
        <v>1.0082639485919997</v>
      </c>
      <c r="T96" s="8">
        <v>0</v>
      </c>
      <c r="U96" s="8">
        <v>2.1511784647399996</v>
      </c>
      <c r="V96" s="8">
        <v>-0.19180169999999999</v>
      </c>
      <c r="W96" s="8">
        <v>0.48199726999999998</v>
      </c>
      <c r="X96" s="8">
        <v>0.22371367488799998</v>
      </c>
      <c r="Y96" s="8">
        <v>0</v>
      </c>
      <c r="Z96" s="8">
        <v>0.46464086476000005</v>
      </c>
      <c r="AA96" s="8">
        <v>-5.7821979999999995E-2</v>
      </c>
      <c r="AB96" s="8">
        <v>0.94482643300000002</v>
      </c>
      <c r="AC96" s="8">
        <v>0.18141307817639998</v>
      </c>
      <c r="AD96" s="8">
        <v>0</v>
      </c>
      <c r="AE96" s="8">
        <v>0.20686870063799997</v>
      </c>
      <c r="AF96" s="8">
        <v>-8.7416540000000001E-2</v>
      </c>
      <c r="AG96" s="8">
        <v>4.8666162999999997E-5</v>
      </c>
      <c r="AH96" s="8">
        <v>4.0948957184079994E-4</v>
      </c>
      <c r="AI96" s="8">
        <v>0</v>
      </c>
      <c r="AJ96" s="8">
        <v>1.0003234707999999E-4</v>
      </c>
      <c r="AK96" s="8">
        <v>-2.0318113E-5</v>
      </c>
      <c r="AL96" s="8">
        <v>2984.3861999999999</v>
      </c>
      <c r="AM96" s="8">
        <v>3270.5701791399997</v>
      </c>
      <c r="AN96" s="8">
        <v>0</v>
      </c>
      <c r="AO96" s="8">
        <v>5719.4969385999993</v>
      </c>
      <c r="AP96" s="8">
        <v>-3898.5605500000001</v>
      </c>
      <c r="AQ96" s="8">
        <v>57803.483399999997</v>
      </c>
      <c r="AR96" s="8">
        <v>6374.9780315954013</v>
      </c>
      <c r="AS96" s="8">
        <v>0</v>
      </c>
      <c r="AT96" s="8">
        <v>-2236.5036343879983</v>
      </c>
      <c r="AU96" s="8">
        <v>-6548.4478019999997</v>
      </c>
      <c r="AV96" s="8">
        <v>3001.2743999999993</v>
      </c>
      <c r="AW96" s="8">
        <v>3326.2466339600005</v>
      </c>
      <c r="AX96" s="8">
        <v>0</v>
      </c>
      <c r="AY96" s="8">
        <v>5788.4635221999997</v>
      </c>
      <c r="AZ96" s="8">
        <v>-3899.4853800000001</v>
      </c>
      <c r="BA96" s="8">
        <v>54802.208999999995</v>
      </c>
      <c r="BB96" s="8">
        <v>3048.7313976354003</v>
      </c>
      <c r="BC96" s="8">
        <v>0</v>
      </c>
      <c r="BD96" s="8">
        <v>-8024.967156587998</v>
      </c>
      <c r="BE96" s="8">
        <v>-2648.9624220000001</v>
      </c>
    </row>
    <row r="97" spans="1:57" ht="15.3" x14ac:dyDescent="0.7">
      <c r="A97" s="9" t="s">
        <v>178</v>
      </c>
      <c r="B97" t="s">
        <v>350</v>
      </c>
      <c r="C97" t="s">
        <v>287</v>
      </c>
      <c r="D97" t="s">
        <v>288</v>
      </c>
      <c r="E97" s="6">
        <v>1464.1999999999955</v>
      </c>
      <c r="F97" s="7">
        <v>0</v>
      </c>
      <c r="G97" s="7">
        <v>0</v>
      </c>
      <c r="H97" s="8">
        <v>5812.8739999999825</v>
      </c>
      <c r="I97" s="8">
        <v>337.0152602331961</v>
      </c>
      <c r="J97" s="8">
        <v>0</v>
      </c>
      <c r="K97" s="8">
        <v>160.94576136465733</v>
      </c>
      <c r="L97" s="8">
        <v>-525.26118539325682</v>
      </c>
      <c r="M97" s="8">
        <v>3.7044259999999886E-9</v>
      </c>
      <c r="N97" s="8">
        <v>7.8487731340479644E-6</v>
      </c>
      <c r="O97" s="8">
        <v>0</v>
      </c>
      <c r="P97" s="8">
        <v>1.8235161608015396E-5</v>
      </c>
      <c r="Q97" s="8">
        <v>3.2492901235954957E-6</v>
      </c>
      <c r="R97" s="8">
        <v>60.032199999999818</v>
      </c>
      <c r="S97" s="8">
        <v>3.6270143517211326</v>
      </c>
      <c r="T97" s="8">
        <v>0</v>
      </c>
      <c r="U97" s="8">
        <v>1.150502254136871</v>
      </c>
      <c r="V97" s="8">
        <v>0.41125100561797628</v>
      </c>
      <c r="W97" s="8">
        <v>2.9576839999999911</v>
      </c>
      <c r="X97" s="8">
        <v>0.24200600834473884</v>
      </c>
      <c r="Y97" s="8">
        <v>0</v>
      </c>
      <c r="Z97" s="8">
        <v>0.22768115570990743</v>
      </c>
      <c r="AA97" s="8">
        <v>7.4106616853932369E-2</v>
      </c>
      <c r="AB97" s="8">
        <v>2.8991159999999909</v>
      </c>
      <c r="AC97" s="8">
        <v>0.20104883723988706</v>
      </c>
      <c r="AD97" s="8">
        <v>0</v>
      </c>
      <c r="AE97" s="8">
        <v>0.13622258732584228</v>
      </c>
      <c r="AF97" s="8">
        <v>-0.1868952589887635</v>
      </c>
      <c r="AG97" s="8">
        <v>5.6664539999999825E-4</v>
      </c>
      <c r="AH97" s="8">
        <v>4.9720019246833346E-5</v>
      </c>
      <c r="AI97" s="8">
        <v>0</v>
      </c>
      <c r="AJ97" s="8">
        <v>4.3668665728294048E-5</v>
      </c>
      <c r="AK97" s="8">
        <v>-1.5554245955056134E-4</v>
      </c>
      <c r="AL97" s="8">
        <v>73063.579999999769</v>
      </c>
      <c r="AM97" s="8">
        <v>4311.2346789484036</v>
      </c>
      <c r="AN97" s="8">
        <v>0</v>
      </c>
      <c r="AO97" s="8">
        <v>2321.7557668641402</v>
      </c>
      <c r="AP97" s="8">
        <v>-4967.5864044943664</v>
      </c>
      <c r="AQ97" s="8">
        <v>81819.495999999752</v>
      </c>
      <c r="AR97" s="8">
        <v>4799.7707890985048</v>
      </c>
      <c r="AS97" s="8">
        <v>0</v>
      </c>
      <c r="AT97" s="8">
        <v>2543.5081838406459</v>
      </c>
      <c r="AU97" s="8">
        <v>-4263.1663651685258</v>
      </c>
      <c r="AV97" s="8">
        <v>73502.839999999778</v>
      </c>
      <c r="AW97" s="8">
        <v>4352.0477508626018</v>
      </c>
      <c r="AX97" s="8">
        <v>0</v>
      </c>
      <c r="AY97" s="8">
        <v>2372.9824265985626</v>
      </c>
      <c r="AZ97" s="8">
        <v>-4641.8430337078507</v>
      </c>
      <c r="BA97" s="8">
        <v>8316.6559999999736</v>
      </c>
      <c r="BB97" s="8">
        <v>447.72303823590261</v>
      </c>
      <c r="BC97" s="8">
        <v>0</v>
      </c>
      <c r="BD97" s="8">
        <v>170.52575724208322</v>
      </c>
      <c r="BE97" s="8">
        <v>378.67666853932468</v>
      </c>
    </row>
    <row r="98" spans="1:57" ht="15.3" x14ac:dyDescent="0.7">
      <c r="A98" s="9" t="s">
        <v>178</v>
      </c>
      <c r="B98" t="s">
        <v>349</v>
      </c>
      <c r="C98" t="s">
        <v>187</v>
      </c>
      <c r="D98" t="s">
        <v>188</v>
      </c>
      <c r="E98" s="6">
        <v>145.95500000000001</v>
      </c>
      <c r="F98" s="7">
        <v>0</v>
      </c>
      <c r="G98" s="7">
        <v>0</v>
      </c>
      <c r="H98" s="8">
        <v>1456.6309000000001</v>
      </c>
      <c r="I98" s="8">
        <v>567.18113000000005</v>
      </c>
      <c r="J98" s="8">
        <v>0</v>
      </c>
      <c r="K98" s="8">
        <v>37.714771999999996</v>
      </c>
      <c r="L98" s="8">
        <v>-3.7853429250000001</v>
      </c>
      <c r="M98" s="8">
        <v>8.9032550000000009E-5</v>
      </c>
      <c r="N98" s="8">
        <v>7.8786509000000013E-5</v>
      </c>
      <c r="O98" s="8">
        <v>0</v>
      </c>
      <c r="P98" s="8">
        <v>8.0143890500000014E-6</v>
      </c>
      <c r="Q98" s="8">
        <v>-4.1735832250000003E-7</v>
      </c>
      <c r="R98" s="8">
        <v>4.5683915000000006</v>
      </c>
      <c r="S98" s="8">
        <v>8.3048394999999999</v>
      </c>
      <c r="T98" s="8">
        <v>0</v>
      </c>
      <c r="U98" s="8">
        <v>0.26649923450000002</v>
      </c>
      <c r="V98" s="8">
        <v>-2.5374276750000001E-2</v>
      </c>
      <c r="W98" s="8">
        <v>1.5617185</v>
      </c>
      <c r="X98" s="8">
        <v>1.0824022800000002</v>
      </c>
      <c r="Y98" s="8">
        <v>0</v>
      </c>
      <c r="Z98" s="8">
        <v>7.0715197500000007E-2</v>
      </c>
      <c r="AA98" s="8">
        <v>-7.889597525E-3</v>
      </c>
      <c r="AB98" s="8">
        <v>0.23936620000000003</v>
      </c>
      <c r="AC98" s="8">
        <v>0.58133876500000015</v>
      </c>
      <c r="AD98" s="8">
        <v>0</v>
      </c>
      <c r="AE98" s="8">
        <v>4.0765231500000006E-2</v>
      </c>
      <c r="AF98" s="8">
        <v>-4.0626574250000004E-3</v>
      </c>
      <c r="AG98" s="8">
        <v>7.2101770000000003E-4</v>
      </c>
      <c r="AH98" s="8">
        <v>2.4514601800000005E-4</v>
      </c>
      <c r="AI98" s="8">
        <v>0</v>
      </c>
      <c r="AJ98" s="8">
        <v>3.4941626999999998E-5</v>
      </c>
      <c r="AK98" s="8">
        <v>-3.5080284250000006E-5</v>
      </c>
      <c r="AL98" s="8">
        <v>22331.115000000002</v>
      </c>
      <c r="AM98" s="8">
        <v>8139.9103500000001</v>
      </c>
      <c r="AN98" s="8">
        <v>0</v>
      </c>
      <c r="AO98" s="8">
        <v>654.46222</v>
      </c>
      <c r="AP98" s="8">
        <v>-43.815691000000008</v>
      </c>
      <c r="AQ98" s="8">
        <v>23068.041795000005</v>
      </c>
      <c r="AR98" s="8">
        <v>8577.1623390000022</v>
      </c>
      <c r="AS98" s="8">
        <v>0</v>
      </c>
      <c r="AT98" s="8">
        <v>670.82377550000001</v>
      </c>
      <c r="AU98" s="8">
        <v>-55.934334650000004</v>
      </c>
      <c r="AV98" s="8">
        <v>23060.890000000003</v>
      </c>
      <c r="AW98" s="8">
        <v>8462.4709000000021</v>
      </c>
      <c r="AX98" s="8">
        <v>0</v>
      </c>
      <c r="AY98" s="8">
        <v>662.781655</v>
      </c>
      <c r="AZ98" s="8">
        <v>-44.647634500000002</v>
      </c>
      <c r="BA98" s="8">
        <v>7.1517950000000008</v>
      </c>
      <c r="BB98" s="8">
        <v>114.691439</v>
      </c>
      <c r="BC98" s="8">
        <v>0</v>
      </c>
      <c r="BD98" s="8">
        <v>8.0421204999999993</v>
      </c>
      <c r="BE98" s="8">
        <v>-11.28670015</v>
      </c>
    </row>
    <row r="99" spans="1:57" ht="15.3" x14ac:dyDescent="0.7">
      <c r="A99" s="9" t="s">
        <v>343</v>
      </c>
      <c r="B99" t="s">
        <v>344</v>
      </c>
      <c r="C99" t="s">
        <v>345</v>
      </c>
      <c r="D99" t="s">
        <v>346</v>
      </c>
      <c r="E99" s="6">
        <v>21</v>
      </c>
      <c r="F99" s="7">
        <v>1</v>
      </c>
      <c r="G99" s="7">
        <v>0</v>
      </c>
      <c r="H99" s="8">
        <v>369.68399999999997</v>
      </c>
      <c r="I99" s="8">
        <v>111.88799999999999</v>
      </c>
      <c r="J99" s="8">
        <v>484.88327999999996</v>
      </c>
      <c r="K99" s="8">
        <v>3.3112800000000004</v>
      </c>
      <c r="L99" s="8">
        <v>0</v>
      </c>
      <c r="M99" s="8">
        <v>3.4473599999999995E-5</v>
      </c>
      <c r="N99" s="8">
        <v>1.81062E-5</v>
      </c>
      <c r="O99" s="8">
        <v>5.3494559999999992E-5</v>
      </c>
      <c r="P99" s="8">
        <v>9.1476000000000007E-7</v>
      </c>
      <c r="Q99" s="8">
        <v>0</v>
      </c>
      <c r="R99" s="8">
        <v>1.6367399999999999</v>
      </c>
      <c r="S99" s="8">
        <v>2.3058000000000001</v>
      </c>
      <c r="T99" s="8">
        <v>3.9635946000000004</v>
      </c>
      <c r="U99" s="8">
        <v>2.10546E-2</v>
      </c>
      <c r="V99" s="8">
        <v>0</v>
      </c>
      <c r="W99" s="8">
        <v>8.2026000000000003</v>
      </c>
      <c r="X99" s="8">
        <v>0.25326000000000004</v>
      </c>
      <c r="Y99" s="8">
        <v>8.4614165999999997</v>
      </c>
      <c r="Z99" s="8">
        <v>5.5565999999999992E-3</v>
      </c>
      <c r="AA99" s="8">
        <v>0</v>
      </c>
      <c r="AB99" s="8">
        <v>0.154224</v>
      </c>
      <c r="AC99" s="8">
        <v>0.15271199999999999</v>
      </c>
      <c r="AD99" s="8">
        <v>0.31008096000000002</v>
      </c>
      <c r="AE99" s="8">
        <v>3.14496E-3</v>
      </c>
      <c r="AF99" s="8">
        <v>0</v>
      </c>
      <c r="AG99" s="8">
        <v>2.3625000000000002E-4</v>
      </c>
      <c r="AH99" s="8">
        <v>3.7799999999999997E-5</v>
      </c>
      <c r="AI99" s="8">
        <v>2.809674E-4</v>
      </c>
      <c r="AJ99" s="8">
        <v>6.9173999999999992E-6</v>
      </c>
      <c r="AK99" s="8">
        <v>0</v>
      </c>
      <c r="AL99" s="8">
        <v>6274.8</v>
      </c>
      <c r="AM99" s="8">
        <v>1546.02</v>
      </c>
      <c r="AN99" s="8">
        <v>7897.5540000000001</v>
      </c>
      <c r="AO99" s="8">
        <v>76.734000000000009</v>
      </c>
      <c r="AP99" s="8">
        <v>0</v>
      </c>
      <c r="AQ99" s="8">
        <v>19353.600000000002</v>
      </c>
      <c r="AR99" s="8">
        <v>1650.5748000000003</v>
      </c>
      <c r="AS99" s="8">
        <v>21083.649300000001</v>
      </c>
      <c r="AT99" s="8">
        <v>79.474499999999992</v>
      </c>
      <c r="AU99" s="8">
        <v>0</v>
      </c>
      <c r="AV99" s="8">
        <v>6274.8</v>
      </c>
      <c r="AW99" s="8">
        <v>1617.8400000000001</v>
      </c>
      <c r="AX99" s="8">
        <v>7970.5080000000016</v>
      </c>
      <c r="AY99" s="8">
        <v>77.867999999999995</v>
      </c>
      <c r="AZ99" s="8">
        <v>0</v>
      </c>
      <c r="BA99" s="8">
        <v>13078.800000000001</v>
      </c>
      <c r="BB99" s="8">
        <v>32.7348</v>
      </c>
      <c r="BC99" s="8">
        <v>13113.141300000003</v>
      </c>
      <c r="BD99" s="8">
        <v>1.6065000000000003</v>
      </c>
      <c r="BE99" s="8">
        <v>0</v>
      </c>
    </row>
    <row r="100" spans="1:57" ht="15.3" x14ac:dyDescent="0.7">
      <c r="A100" s="9" t="s">
        <v>366</v>
      </c>
      <c r="B100" t="s">
        <v>367</v>
      </c>
      <c r="C100" t="s">
        <v>291</v>
      </c>
      <c r="D100" t="s">
        <v>292</v>
      </c>
      <c r="E100" s="6">
        <v>501.18749999999915</v>
      </c>
      <c r="F100" s="7">
        <v>0</v>
      </c>
      <c r="G100" s="7">
        <v>0</v>
      </c>
      <c r="H100" s="8">
        <v>4219.9987499999925</v>
      </c>
      <c r="I100" s="8">
        <v>2.1049874999999965</v>
      </c>
      <c r="J100" s="8">
        <v>0</v>
      </c>
      <c r="K100" s="8">
        <v>96.407849206730589</v>
      </c>
      <c r="L100" s="8">
        <v>-2718.6876396079838</v>
      </c>
      <c r="M100" s="8">
        <v>2.9169112499999951E-4</v>
      </c>
      <c r="N100" s="8">
        <v>3.9894524999999935E-7</v>
      </c>
      <c r="O100" s="8">
        <v>0</v>
      </c>
      <c r="P100" s="8">
        <v>5.7636599075813508E-6</v>
      </c>
      <c r="Q100" s="8">
        <v>-1.7212795362426007E-4</v>
      </c>
      <c r="R100" s="8">
        <v>37.188112499999939</v>
      </c>
      <c r="S100" s="8">
        <v>8.8108762499999847E-3</v>
      </c>
      <c r="T100" s="8">
        <v>0</v>
      </c>
      <c r="U100" s="8">
        <v>0.70628476449075328</v>
      </c>
      <c r="V100" s="8">
        <v>-25.852551174186345</v>
      </c>
      <c r="W100" s="8">
        <v>6.214724999999989</v>
      </c>
      <c r="X100" s="8">
        <v>1.9646549999999966E-3</v>
      </c>
      <c r="Y100" s="8">
        <v>0</v>
      </c>
      <c r="Z100" s="8">
        <v>0.15972633485281038</v>
      </c>
      <c r="AA100" s="8">
        <v>-3.8361850129437807</v>
      </c>
      <c r="AB100" s="8">
        <v>3.132421874999995</v>
      </c>
      <c r="AC100" s="8">
        <v>9.7531087499999841E-4</v>
      </c>
      <c r="AD100" s="8">
        <v>0</v>
      </c>
      <c r="AE100" s="8">
        <v>4.435404857141264E-2</v>
      </c>
      <c r="AF100" s="8">
        <v>-2.2349947466715943</v>
      </c>
      <c r="AG100" s="8">
        <v>1.4684793749999975E-2</v>
      </c>
      <c r="AH100" s="8">
        <v>4.6810912499999917E-6</v>
      </c>
      <c r="AI100" s="8">
        <v>0</v>
      </c>
      <c r="AJ100" s="8">
        <v>1.2786622932614623E-3</v>
      </c>
      <c r="AK100" s="8">
        <v>0.12542657085798795</v>
      </c>
      <c r="AL100" s="8">
        <v>43152.243749999921</v>
      </c>
      <c r="AM100" s="8">
        <v>33.178612499999943</v>
      </c>
      <c r="AN100" s="8">
        <v>0</v>
      </c>
      <c r="AO100" s="8">
        <v>758.01682321375608</v>
      </c>
      <c r="AP100" s="8">
        <v>-23884.421471893449</v>
      </c>
      <c r="AQ100" s="8">
        <v>67760.549999999872</v>
      </c>
      <c r="AR100" s="8">
        <v>34.273205999999945</v>
      </c>
      <c r="AS100" s="8">
        <v>0</v>
      </c>
      <c r="AT100" s="8">
        <v>894.90162603028705</v>
      </c>
      <c r="AU100" s="8">
        <v>-38061.626954511776</v>
      </c>
      <c r="AV100" s="8">
        <v>44405.212499999921</v>
      </c>
      <c r="AW100" s="8">
        <v>33.780037499999942</v>
      </c>
      <c r="AX100" s="8">
        <v>0</v>
      </c>
      <c r="AY100" s="8">
        <v>791.81602841715846</v>
      </c>
      <c r="AZ100" s="8">
        <v>-24318.077169008837</v>
      </c>
      <c r="BA100" s="8">
        <v>23355.337499999961</v>
      </c>
      <c r="BB100" s="8">
        <v>0.49316849999999918</v>
      </c>
      <c r="BC100" s="8">
        <v>0</v>
      </c>
      <c r="BD100" s="8">
        <v>103.08559761312851</v>
      </c>
      <c r="BE100" s="8">
        <v>-13743.549785502937</v>
      </c>
    </row>
    <row r="101" spans="1:57" ht="15.3" x14ac:dyDescent="0.7">
      <c r="A101" s="9" t="s">
        <v>366</v>
      </c>
      <c r="B101" t="s">
        <v>367</v>
      </c>
      <c r="C101" t="s">
        <v>368</v>
      </c>
      <c r="D101" t="s">
        <v>369</v>
      </c>
      <c r="E101" s="6">
        <v>2520.7349999999997</v>
      </c>
      <c r="F101" s="7">
        <v>1</v>
      </c>
      <c r="G101" s="7">
        <v>0</v>
      </c>
      <c r="H101" s="8">
        <v>2596.3570499999996</v>
      </c>
      <c r="I101" s="8">
        <v>10.587086999999999</v>
      </c>
      <c r="J101" s="8">
        <v>2629.0257756000001</v>
      </c>
      <c r="K101" s="8">
        <v>22.081638599999998</v>
      </c>
      <c r="L101" s="8">
        <v>0</v>
      </c>
      <c r="M101" s="8">
        <v>2.0720441699999996E-4</v>
      </c>
      <c r="N101" s="8">
        <v>2.0065050599999999E-6</v>
      </c>
      <c r="O101" s="8">
        <v>2.1531110075999997E-4</v>
      </c>
      <c r="P101" s="8">
        <v>6.100178699999999E-6</v>
      </c>
      <c r="Q101" s="8">
        <v>0</v>
      </c>
      <c r="R101" s="8">
        <v>25.963570499999996</v>
      </c>
      <c r="S101" s="8">
        <v>4.43145213E-2</v>
      </c>
      <c r="T101" s="8">
        <v>26.148289960799996</v>
      </c>
      <c r="U101" s="8">
        <v>0.14040493949999996</v>
      </c>
      <c r="V101" s="8">
        <v>0</v>
      </c>
      <c r="W101" s="8">
        <v>2.8736378999999994</v>
      </c>
      <c r="X101" s="8">
        <v>9.8812811999999979E-3</v>
      </c>
      <c r="Y101" s="8">
        <v>2.9205739856999995</v>
      </c>
      <c r="Z101" s="8">
        <v>3.7054804499999996E-2</v>
      </c>
      <c r="AA101" s="8">
        <v>0</v>
      </c>
      <c r="AB101" s="8">
        <v>1.5073995299999998</v>
      </c>
      <c r="AC101" s="8">
        <v>4.9053503099999998E-3</v>
      </c>
      <c r="AD101" s="8">
        <v>1.5332773955099999</v>
      </c>
      <c r="AE101" s="8">
        <v>2.0972515199999996E-2</v>
      </c>
      <c r="AF101" s="8">
        <v>0</v>
      </c>
      <c r="AG101" s="8">
        <v>1.131810015E-2</v>
      </c>
      <c r="AH101" s="8">
        <v>2.3543664899999995E-5</v>
      </c>
      <c r="AI101" s="8">
        <v>1.1387773265400001E-2</v>
      </c>
      <c r="AJ101" s="8">
        <v>4.6129450499999987E-5</v>
      </c>
      <c r="AK101" s="8">
        <v>0</v>
      </c>
      <c r="AL101" s="8">
        <v>28232.231999999996</v>
      </c>
      <c r="AM101" s="8">
        <v>166.87265699999998</v>
      </c>
      <c r="AN101" s="8">
        <v>28910.813861999992</v>
      </c>
      <c r="AO101" s="8">
        <v>511.70920499999994</v>
      </c>
      <c r="AP101" s="8">
        <v>0</v>
      </c>
      <c r="AQ101" s="8">
        <v>30226.133384999994</v>
      </c>
      <c r="AR101" s="8">
        <v>172.37794223999998</v>
      </c>
      <c r="AS101" s="8">
        <v>30932.075304689995</v>
      </c>
      <c r="AT101" s="8">
        <v>533.56397744999992</v>
      </c>
      <c r="AU101" s="8">
        <v>0</v>
      </c>
      <c r="AV101" s="8">
        <v>28988.452499999996</v>
      </c>
      <c r="AW101" s="8">
        <v>169.89753899999999</v>
      </c>
      <c r="AX101" s="8">
        <v>29677.621448999995</v>
      </c>
      <c r="AY101" s="8">
        <v>519.27140999999995</v>
      </c>
      <c r="AZ101" s="8">
        <v>0</v>
      </c>
      <c r="BA101" s="8">
        <v>1237.6808849999998</v>
      </c>
      <c r="BB101" s="8">
        <v>2.4804032399999998</v>
      </c>
      <c r="BC101" s="8">
        <v>1254.4538556899997</v>
      </c>
      <c r="BD101" s="8">
        <v>14.292567449999998</v>
      </c>
      <c r="BE101" s="8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BEE5-94C5-4055-BDBB-E2F16E7F8CB3}">
  <dimension ref="A1:BE111"/>
  <sheetViews>
    <sheetView topLeftCell="G17" zoomScale="70" zoomScaleNormal="70" workbookViewId="0">
      <selection activeCell="N27" sqref="N27"/>
    </sheetView>
  </sheetViews>
  <sheetFormatPr defaultRowHeight="14.4" x14ac:dyDescent="0.55000000000000004"/>
  <cols>
    <col min="1" max="1" width="39.83984375" bestFit="1" customWidth="1"/>
    <col min="2" max="2" width="51.578125" bestFit="1" customWidth="1"/>
    <col min="3" max="3" width="30.578125" bestFit="1" customWidth="1"/>
    <col min="4" max="4" width="78.83984375" customWidth="1"/>
    <col min="5" max="5" width="30.41796875" customWidth="1"/>
    <col min="6" max="6" width="35.68359375" customWidth="1"/>
    <col min="7" max="7" width="23.26171875" customWidth="1"/>
    <col min="8" max="9" width="26.15625" customWidth="1"/>
    <col min="10" max="10" width="26.83984375" customWidth="1"/>
    <col min="11" max="11" width="26.15625" customWidth="1"/>
    <col min="12" max="12" width="20.41796875" customWidth="1"/>
    <col min="13" max="14" width="25.68359375" customWidth="1"/>
    <col min="15" max="15" width="26.41796875" customWidth="1"/>
    <col min="16" max="16" width="25.68359375" customWidth="1"/>
    <col min="17" max="17" width="20" customWidth="1"/>
    <col min="18" max="19" width="24" customWidth="1"/>
    <col min="20" max="20" width="24.68359375" customWidth="1"/>
    <col min="21" max="21" width="24" customWidth="1"/>
    <col min="22" max="22" width="18.26171875" customWidth="1"/>
    <col min="23" max="24" width="24" customWidth="1"/>
    <col min="25" max="25" width="24.68359375" customWidth="1"/>
    <col min="26" max="26" width="24" customWidth="1"/>
    <col min="27" max="27" width="18.26171875" customWidth="1"/>
    <col min="28" max="29" width="27.578125" customWidth="1"/>
    <col min="30" max="30" width="28.26171875" customWidth="1"/>
    <col min="31" max="31" width="27.578125" customWidth="1"/>
    <col min="32" max="32" width="21.83984375" customWidth="1"/>
    <col min="33" max="34" width="27.578125" customWidth="1"/>
    <col min="35" max="35" width="28.26171875" customWidth="1"/>
    <col min="36" max="36" width="27.578125" customWidth="1"/>
    <col min="37" max="37" width="21.83984375" customWidth="1"/>
    <col min="38" max="39" width="27.15625" customWidth="1"/>
    <col min="40" max="40" width="27.83984375" customWidth="1"/>
    <col min="41" max="41" width="27.15625" customWidth="1"/>
    <col min="42" max="42" width="21.41796875" customWidth="1"/>
    <col min="43" max="44" width="25.68359375" customWidth="1"/>
    <col min="45" max="45" width="26.41796875" customWidth="1"/>
    <col min="46" max="46" width="25.68359375" customWidth="1"/>
    <col min="47" max="47" width="20" customWidth="1"/>
    <col min="48" max="49" width="29.26171875" customWidth="1"/>
    <col min="50" max="50" width="30" customWidth="1"/>
    <col min="51" max="51" width="29.26171875" customWidth="1"/>
    <col min="52" max="52" width="23.578125" customWidth="1"/>
    <col min="53" max="54" width="27.578125" customWidth="1"/>
    <col min="55" max="55" width="28.26171875" customWidth="1"/>
    <col min="56" max="56" width="27.578125" customWidth="1"/>
    <col min="57" max="57" width="21.83984375" customWidth="1"/>
  </cols>
  <sheetData>
    <row r="1" spans="1:15" ht="16.8" x14ac:dyDescent="0.8">
      <c r="A1" s="3" t="s">
        <v>15</v>
      </c>
      <c r="B1" s="3" t="s">
        <v>16</v>
      </c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36"/>
    </row>
    <row r="2" spans="1:15" ht="16.8" x14ac:dyDescent="0.8">
      <c r="A2" s="3" t="s">
        <v>17</v>
      </c>
      <c r="B2" s="3" t="s">
        <v>370</v>
      </c>
      <c r="D2" s="1" t="s">
        <v>10</v>
      </c>
      <c r="E2" s="2">
        <v>18428.577503417579</v>
      </c>
      <c r="F2" s="2">
        <v>2.230452168728145E-4</v>
      </c>
      <c r="G2" s="2">
        <v>116.19933626956737</v>
      </c>
      <c r="H2" s="2">
        <v>22.993318962337245</v>
      </c>
      <c r="I2" s="2">
        <v>30.558731509250602</v>
      </c>
      <c r="J2" s="2">
        <v>0.21115128175930872</v>
      </c>
      <c r="K2" s="2">
        <v>239693.67148135728</v>
      </c>
      <c r="L2" s="2">
        <v>740684.27861534804</v>
      </c>
      <c r="M2" s="2">
        <v>252994.15223619863</v>
      </c>
      <c r="N2" s="2">
        <v>487690.12637914898</v>
      </c>
      <c r="O2" s="36"/>
    </row>
    <row r="3" spans="1:15" ht="16.8" x14ac:dyDescent="0.8">
      <c r="A3" s="3" t="s">
        <v>19</v>
      </c>
      <c r="B3" s="3" t="s">
        <v>20</v>
      </c>
      <c r="D3" s="1" t="s">
        <v>11</v>
      </c>
      <c r="E3" s="2">
        <v>3753.5346393732834</v>
      </c>
      <c r="F3" s="2">
        <v>2.6035330746039428E-4</v>
      </c>
      <c r="G3" s="2">
        <v>20.979350586491115</v>
      </c>
      <c r="H3" s="2">
        <v>3.4722560389288266</v>
      </c>
      <c r="I3" s="2">
        <v>3.0419718555008166</v>
      </c>
      <c r="J3" s="2">
        <v>4.9453467567600988E-3</v>
      </c>
      <c r="K3" s="2">
        <v>37887.734689657038</v>
      </c>
      <c r="L3" s="2">
        <v>64330.327084866214</v>
      </c>
      <c r="M3" s="2">
        <v>38841.437612222413</v>
      </c>
      <c r="N3" s="2">
        <v>25488.889472643783</v>
      </c>
      <c r="O3" s="36"/>
    </row>
    <row r="4" spans="1:15" ht="16.8" x14ac:dyDescent="0.8">
      <c r="A4" s="3" t="s">
        <v>21</v>
      </c>
      <c r="B4" s="3">
        <v>4</v>
      </c>
      <c r="D4" s="1" t="s">
        <v>12</v>
      </c>
      <c r="E4" s="2">
        <v>7711.9022954125548</v>
      </c>
      <c r="F4" s="2">
        <v>2.8793941520894152E-4</v>
      </c>
      <c r="G4" s="2">
        <v>50.797289590829756</v>
      </c>
      <c r="H4" s="2">
        <v>18.52505246835365</v>
      </c>
      <c r="I4" s="2">
        <v>7.527687950180975</v>
      </c>
      <c r="J4" s="2">
        <v>0.18830227504049821</v>
      </c>
      <c r="K4" s="2">
        <v>120211.65119349075</v>
      </c>
      <c r="L4" s="2">
        <v>143899.80064306397</v>
      </c>
      <c r="M4" s="2">
        <v>133922.85707723504</v>
      </c>
      <c r="N4" s="2">
        <v>9976.9435658289494</v>
      </c>
      <c r="O4" s="36"/>
    </row>
    <row r="5" spans="1:15" ht="16.8" x14ac:dyDescent="0.8">
      <c r="A5" s="3" t="s">
        <v>22</v>
      </c>
      <c r="B5" s="3">
        <v>0</v>
      </c>
      <c r="D5" s="1" t="s">
        <v>13</v>
      </c>
      <c r="E5" s="2">
        <v>7867.5180761121874</v>
      </c>
      <c r="F5" s="2">
        <v>3.3386770352884277E-4</v>
      </c>
      <c r="G5" s="2">
        <v>23.800541002255073</v>
      </c>
      <c r="H5" s="2">
        <v>17.153608819965516</v>
      </c>
      <c r="I5" s="2">
        <v>1.9782515783432006</v>
      </c>
      <c r="J5" s="2">
        <v>1.0943571875768878E-3</v>
      </c>
      <c r="K5" s="2">
        <v>57695.832471651243</v>
      </c>
      <c r="L5" s="2">
        <v>32041.739254407759</v>
      </c>
      <c r="M5" s="2">
        <v>58413.721289880523</v>
      </c>
      <c r="N5" s="2">
        <v>-26371.982035472778</v>
      </c>
      <c r="O5" s="36"/>
    </row>
    <row r="6" spans="1:15" ht="16.8" x14ac:dyDescent="0.8">
      <c r="A6" s="3" t="s">
        <v>23</v>
      </c>
      <c r="B6" s="3" t="s">
        <v>371</v>
      </c>
      <c r="D6" s="1" t="s">
        <v>14</v>
      </c>
      <c r="E6" s="2">
        <v>-1886.5710317873859</v>
      </c>
      <c r="F6" s="2">
        <v>6.3943475219726367E-6</v>
      </c>
      <c r="G6" s="2">
        <v>-7.5373137796758416E-3</v>
      </c>
      <c r="H6" s="2">
        <v>-0.10186006372071194</v>
      </c>
      <c r="I6" s="2">
        <v>-0.7917919210990727</v>
      </c>
      <c r="J6" s="2">
        <v>-4.1877934088549446E-4</v>
      </c>
      <c r="K6" s="2">
        <v>-23990.573204793531</v>
      </c>
      <c r="L6" s="2">
        <v>-32918.323405894014</v>
      </c>
      <c r="M6" s="2">
        <v>-23326.14179384381</v>
      </c>
      <c r="N6" s="2">
        <v>-9592.1816120501971</v>
      </c>
      <c r="O6" s="36"/>
    </row>
    <row r="7" spans="1:15" ht="16.8" x14ac:dyDescent="0.8">
      <c r="A7" s="3" t="s">
        <v>25</v>
      </c>
      <c r="B7" s="3">
        <v>50</v>
      </c>
      <c r="D7" s="11" t="s">
        <v>935</v>
      </c>
      <c r="E7" s="14">
        <f>E2+E3</f>
        <v>22182.112142790862</v>
      </c>
      <c r="F7" s="14">
        <f t="shared" ref="F7:N7" si="0">F2+F3</f>
        <v>4.833985243332088E-4</v>
      </c>
      <c r="G7" s="14">
        <f t="shared" si="0"/>
        <v>137.17868685605848</v>
      </c>
      <c r="H7" s="14">
        <f t="shared" si="0"/>
        <v>26.465575001266071</v>
      </c>
      <c r="I7" s="14">
        <f t="shared" si="0"/>
        <v>33.600703364751418</v>
      </c>
      <c r="J7" s="14">
        <f t="shared" si="0"/>
        <v>0.21609662851606881</v>
      </c>
      <c r="K7" s="14">
        <f t="shared" si="0"/>
        <v>277581.4061710143</v>
      </c>
      <c r="L7" s="14">
        <f t="shared" si="0"/>
        <v>805014.60570021428</v>
      </c>
      <c r="M7" s="14">
        <f t="shared" si="0"/>
        <v>291835.58984842105</v>
      </c>
      <c r="N7" s="14">
        <f t="shared" si="0"/>
        <v>513179.01585179276</v>
      </c>
      <c r="O7" s="36"/>
    </row>
    <row r="8" spans="1:15" ht="16.8" x14ac:dyDescent="0.8">
      <c r="A8" s="3" t="s">
        <v>26</v>
      </c>
      <c r="B8" s="3">
        <v>106</v>
      </c>
      <c r="D8" s="11" t="s">
        <v>936</v>
      </c>
      <c r="E8" s="14">
        <f>SUM(E2:E5)</f>
        <v>37761.532514315601</v>
      </c>
      <c r="F8" s="14">
        <f t="shared" ref="F8:N8" si="1">SUM(F2:F5)</f>
        <v>1.1052056430709931E-3</v>
      </c>
      <c r="G8" s="14">
        <f t="shared" si="1"/>
        <v>211.77651744914331</v>
      </c>
      <c r="H8" s="14">
        <f t="shared" si="1"/>
        <v>62.144236289585237</v>
      </c>
      <c r="I8" s="14">
        <f t="shared" si="1"/>
        <v>43.106642893275591</v>
      </c>
      <c r="J8" s="14">
        <f t="shared" si="1"/>
        <v>0.40549326074414394</v>
      </c>
      <c r="K8" s="14">
        <f t="shared" si="1"/>
        <v>455488.88983615628</v>
      </c>
      <c r="L8" s="14">
        <f t="shared" si="1"/>
        <v>980956.14559768606</v>
      </c>
      <c r="M8" s="14">
        <f t="shared" si="1"/>
        <v>484172.16821553657</v>
      </c>
      <c r="N8" s="14">
        <f t="shared" si="1"/>
        <v>496783.97738214897</v>
      </c>
      <c r="O8" s="36"/>
    </row>
    <row r="9" spans="1:15" ht="16.8" x14ac:dyDescent="0.8">
      <c r="A9" s="3" t="s">
        <v>27</v>
      </c>
      <c r="B9" s="3" t="s">
        <v>28</v>
      </c>
      <c r="D9" s="11" t="s">
        <v>934</v>
      </c>
      <c r="E9" s="8">
        <f>SUM(E2:E6)</f>
        <v>35874.961482528211</v>
      </c>
      <c r="F9" s="8">
        <f t="shared" ref="F9:N9" si="2">SUM(F2:F6)</f>
        <v>1.1115999905929657E-3</v>
      </c>
      <c r="G9" s="8">
        <f t="shared" si="2"/>
        <v>211.76898013536365</v>
      </c>
      <c r="H9" s="8">
        <f t="shared" si="2"/>
        <v>62.042376225864523</v>
      </c>
      <c r="I9" s="8">
        <f t="shared" si="2"/>
        <v>42.314850972176515</v>
      </c>
      <c r="J9" s="8">
        <f t="shared" si="2"/>
        <v>0.40507448140325847</v>
      </c>
      <c r="K9" s="8">
        <f t="shared" si="2"/>
        <v>431498.31663136277</v>
      </c>
      <c r="L9" s="8">
        <f t="shared" si="2"/>
        <v>948037.82219179207</v>
      </c>
      <c r="M9" s="8">
        <f t="shared" si="2"/>
        <v>460846.02642169275</v>
      </c>
      <c r="N9" s="8">
        <f t="shared" si="2"/>
        <v>487191.79577009875</v>
      </c>
      <c r="O9" s="36"/>
    </row>
    <row r="10" spans="1:15" ht="16.8" x14ac:dyDescent="0.8">
      <c r="A10" s="3" t="s">
        <v>29</v>
      </c>
      <c r="B10" s="3">
        <v>2</v>
      </c>
      <c r="D10" s="12" t="s">
        <v>933</v>
      </c>
      <c r="E10" s="8">
        <f>E7/$B$8</f>
        <v>209.26520889425342</v>
      </c>
      <c r="F10" s="8">
        <f t="shared" ref="F10:N12" si="3">F7/$B$8</f>
        <v>4.5603634371057434E-6</v>
      </c>
      <c r="G10" s="8">
        <f t="shared" si="3"/>
        <v>1.2941385552458347</v>
      </c>
      <c r="H10" s="8">
        <f t="shared" si="3"/>
        <v>0.24967523586100068</v>
      </c>
      <c r="I10" s="8">
        <f t="shared" si="3"/>
        <v>0.31698776759199448</v>
      </c>
      <c r="J10" s="8">
        <f t="shared" si="3"/>
        <v>2.0386474388308378E-3</v>
      </c>
      <c r="K10" s="8">
        <f t="shared" si="3"/>
        <v>2618.6925110473048</v>
      </c>
      <c r="L10" s="8">
        <f t="shared" si="3"/>
        <v>7594.477412266172</v>
      </c>
      <c r="M10" s="8">
        <f t="shared" si="3"/>
        <v>2753.1659419662365</v>
      </c>
      <c r="N10" s="8">
        <f t="shared" si="3"/>
        <v>4841.3114702999319</v>
      </c>
      <c r="O10" s="36"/>
    </row>
    <row r="11" spans="1:15" ht="16.8" x14ac:dyDescent="0.8">
      <c r="A11" s="3" t="s">
        <v>30</v>
      </c>
      <c r="B11" s="3" t="s">
        <v>372</v>
      </c>
      <c r="D11" s="12" t="s">
        <v>937</v>
      </c>
      <c r="E11" s="8">
        <f>E8/$B$8</f>
        <v>356.24087277656224</v>
      </c>
      <c r="F11" s="8">
        <f t="shared" si="3"/>
        <v>1.0426468330858425E-5</v>
      </c>
      <c r="G11" s="8">
        <f t="shared" si="3"/>
        <v>1.9978916740485217</v>
      </c>
      <c r="H11" s="8">
        <f t="shared" si="3"/>
        <v>0.58626638009042675</v>
      </c>
      <c r="I11" s="8">
        <f t="shared" si="3"/>
        <v>0.40666644238939237</v>
      </c>
      <c r="J11" s="8">
        <f t="shared" si="3"/>
        <v>3.8254081202277728E-3</v>
      </c>
      <c r="K11" s="8">
        <f t="shared" si="3"/>
        <v>4297.0649984543043</v>
      </c>
      <c r="L11" s="8">
        <f t="shared" si="3"/>
        <v>9254.3032603555293</v>
      </c>
      <c r="M11" s="8">
        <f t="shared" si="3"/>
        <v>4567.6619642975147</v>
      </c>
      <c r="N11" s="8">
        <f t="shared" si="3"/>
        <v>4686.6412960580092</v>
      </c>
      <c r="O11" s="36"/>
    </row>
    <row r="12" spans="1:15" ht="16.8" x14ac:dyDescent="0.8">
      <c r="A12" s="3" t="s">
        <v>32</v>
      </c>
      <c r="B12" s="3" t="s">
        <v>33</v>
      </c>
      <c r="D12" s="12" t="s">
        <v>932</v>
      </c>
      <c r="E12" s="8">
        <f>E9/$B$8</f>
        <v>338.44303285403976</v>
      </c>
      <c r="F12" s="8">
        <f t="shared" si="3"/>
        <v>1.0486792364084582E-5</v>
      </c>
      <c r="G12" s="8">
        <f t="shared" si="3"/>
        <v>1.9978205673147513</v>
      </c>
      <c r="H12" s="8">
        <f t="shared" si="3"/>
        <v>0.58530543609306152</v>
      </c>
      <c r="I12" s="8">
        <f t="shared" si="3"/>
        <v>0.39919670728468409</v>
      </c>
      <c r="J12" s="8">
        <f t="shared" si="3"/>
        <v>3.8214573717288533E-3</v>
      </c>
      <c r="K12" s="8">
        <f t="shared" si="3"/>
        <v>4070.7388361449316</v>
      </c>
      <c r="L12" s="8">
        <f t="shared" si="3"/>
        <v>8943.7530395452086</v>
      </c>
      <c r="M12" s="8">
        <f t="shared" si="3"/>
        <v>4347.6040228461579</v>
      </c>
      <c r="N12" s="8">
        <f t="shared" si="3"/>
        <v>4596.1490166990452</v>
      </c>
      <c r="O12" s="36"/>
    </row>
    <row r="13" spans="1:15" ht="16.8" x14ac:dyDescent="0.8">
      <c r="A13" s="3" t="s">
        <v>34</v>
      </c>
      <c r="B13" s="3" t="s">
        <v>28</v>
      </c>
      <c r="D13" s="13" t="s">
        <v>939</v>
      </c>
      <c r="E13" s="8">
        <f>E7/$B$4</f>
        <v>5545.5280356977155</v>
      </c>
      <c r="F13" s="8">
        <f t="shared" ref="F13:N15" si="4">F7/$B$4</f>
        <v>1.208496310833022E-4</v>
      </c>
      <c r="G13" s="8">
        <f t="shared" si="4"/>
        <v>34.294671714014619</v>
      </c>
      <c r="H13" s="8">
        <f t="shared" si="4"/>
        <v>6.6163937503165178</v>
      </c>
      <c r="I13" s="8">
        <f t="shared" si="4"/>
        <v>8.4001758411878544</v>
      </c>
      <c r="J13" s="8">
        <f t="shared" si="4"/>
        <v>5.4024157129017203E-2</v>
      </c>
      <c r="K13" s="8">
        <f t="shared" si="4"/>
        <v>69395.351542753575</v>
      </c>
      <c r="L13" s="8">
        <f t="shared" si="4"/>
        <v>201253.65142505357</v>
      </c>
      <c r="M13" s="8">
        <f t="shared" si="4"/>
        <v>72958.897462105262</v>
      </c>
      <c r="N13" s="8">
        <f t="shared" si="4"/>
        <v>128294.75396294819</v>
      </c>
      <c r="O13" s="36"/>
    </row>
    <row r="14" spans="1:15" ht="16.8" x14ac:dyDescent="0.8">
      <c r="A14" s="3" t="s">
        <v>35</v>
      </c>
      <c r="B14" s="3" t="s">
        <v>36</v>
      </c>
      <c r="D14" s="13" t="s">
        <v>940</v>
      </c>
      <c r="E14" s="8">
        <f>E8/$B$4</f>
        <v>9440.3831285789001</v>
      </c>
      <c r="F14" s="8">
        <f t="shared" si="4"/>
        <v>2.7630141076774828E-4</v>
      </c>
      <c r="G14" s="8">
        <f t="shared" si="4"/>
        <v>52.944129362285828</v>
      </c>
      <c r="H14" s="8">
        <f t="shared" si="4"/>
        <v>15.536059072396309</v>
      </c>
      <c r="I14" s="8">
        <f t="shared" si="4"/>
        <v>10.776660723318898</v>
      </c>
      <c r="J14" s="8">
        <f t="shared" si="4"/>
        <v>0.10137331518603598</v>
      </c>
      <c r="K14" s="8">
        <f t="shared" si="4"/>
        <v>113872.22245903907</v>
      </c>
      <c r="L14" s="8">
        <f t="shared" si="4"/>
        <v>245239.03639942151</v>
      </c>
      <c r="M14" s="8">
        <f t="shared" si="4"/>
        <v>121043.04205388414</v>
      </c>
      <c r="N14" s="8">
        <f t="shared" si="4"/>
        <v>124195.99434553724</v>
      </c>
      <c r="O14" s="36"/>
    </row>
    <row r="15" spans="1:15" ht="16.8" x14ac:dyDescent="0.8">
      <c r="A15" s="3" t="s">
        <v>37</v>
      </c>
      <c r="B15" s="3" t="s">
        <v>296</v>
      </c>
      <c r="D15" s="13" t="s">
        <v>938</v>
      </c>
      <c r="E15" s="8">
        <f>E9/$B$4</f>
        <v>8968.7403706320529</v>
      </c>
      <c r="F15" s="8">
        <f t="shared" si="4"/>
        <v>2.7789999764824143E-4</v>
      </c>
      <c r="G15" s="8">
        <f t="shared" si="4"/>
        <v>52.942245033840912</v>
      </c>
      <c r="H15" s="8">
        <f t="shared" si="4"/>
        <v>15.510594056466131</v>
      </c>
      <c r="I15" s="8">
        <f t="shared" si="4"/>
        <v>10.578712743044129</v>
      </c>
      <c r="J15" s="8">
        <f t="shared" si="4"/>
        <v>0.10126862035081462</v>
      </c>
      <c r="K15" s="8">
        <f t="shared" si="4"/>
        <v>107874.57915784069</v>
      </c>
      <c r="L15" s="8">
        <f t="shared" si="4"/>
        <v>237009.45554794802</v>
      </c>
      <c r="M15" s="8">
        <f t="shared" si="4"/>
        <v>115211.50660542319</v>
      </c>
      <c r="N15" s="8">
        <f t="shared" si="4"/>
        <v>121797.94894252469</v>
      </c>
      <c r="O15" s="36"/>
    </row>
    <row r="16" spans="1:15" ht="16.8" x14ac:dyDescent="0.8">
      <c r="A16" s="3" t="s">
        <v>38</v>
      </c>
      <c r="B16" s="3" t="s">
        <v>39</v>
      </c>
    </row>
    <row r="20" spans="1:57" ht="16.8" x14ac:dyDescent="0.8">
      <c r="A20" s="4" t="s">
        <v>40</v>
      </c>
      <c r="B20" s="4" t="s">
        <v>41</v>
      </c>
      <c r="C20" s="4" t="s">
        <v>42</v>
      </c>
      <c r="D20" s="4" t="s">
        <v>43</v>
      </c>
      <c r="E20" s="4" t="s">
        <v>44</v>
      </c>
      <c r="F20" s="4" t="s">
        <v>45</v>
      </c>
      <c r="G20" s="4" t="s">
        <v>46</v>
      </c>
      <c r="H20" s="4" t="s">
        <v>47</v>
      </c>
      <c r="I20" s="4" t="s">
        <v>48</v>
      </c>
      <c r="J20" s="4" t="s">
        <v>49</v>
      </c>
      <c r="K20" s="4" t="s">
        <v>50</v>
      </c>
      <c r="L20" s="4" t="s">
        <v>51</v>
      </c>
      <c r="M20" s="4" t="s">
        <v>52</v>
      </c>
      <c r="N20" s="4" t="s">
        <v>53</v>
      </c>
      <c r="O20" s="4" t="s">
        <v>54</v>
      </c>
      <c r="P20" s="4" t="s">
        <v>55</v>
      </c>
      <c r="Q20" s="4" t="s">
        <v>56</v>
      </c>
      <c r="R20" s="4" t="s">
        <v>57</v>
      </c>
      <c r="S20" s="4" t="s">
        <v>58</v>
      </c>
      <c r="T20" s="4" t="s">
        <v>59</v>
      </c>
      <c r="U20" s="4" t="s">
        <v>60</v>
      </c>
      <c r="V20" s="4" t="s">
        <v>61</v>
      </c>
      <c r="W20" s="4" t="s">
        <v>62</v>
      </c>
      <c r="X20" s="4" t="s">
        <v>63</v>
      </c>
      <c r="Y20" s="4" t="s">
        <v>64</v>
      </c>
      <c r="Z20" s="4" t="s">
        <v>65</v>
      </c>
      <c r="AA20" s="4" t="s">
        <v>66</v>
      </c>
      <c r="AB20" s="4" t="s">
        <v>67</v>
      </c>
      <c r="AC20" s="4" t="s">
        <v>68</v>
      </c>
      <c r="AD20" s="4" t="s">
        <v>69</v>
      </c>
      <c r="AE20" s="4" t="s">
        <v>70</v>
      </c>
      <c r="AF20" s="4" t="s">
        <v>71</v>
      </c>
      <c r="AG20" s="4" t="s">
        <v>72</v>
      </c>
      <c r="AH20" s="4" t="s">
        <v>73</v>
      </c>
      <c r="AI20" s="4" t="s">
        <v>74</v>
      </c>
      <c r="AJ20" s="4" t="s">
        <v>75</v>
      </c>
      <c r="AK20" s="4" t="s">
        <v>76</v>
      </c>
      <c r="AL20" s="4" t="s">
        <v>77</v>
      </c>
      <c r="AM20" s="4" t="s">
        <v>78</v>
      </c>
      <c r="AN20" s="4" t="s">
        <v>79</v>
      </c>
      <c r="AO20" s="4" t="s">
        <v>80</v>
      </c>
      <c r="AP20" s="4" t="s">
        <v>81</v>
      </c>
      <c r="AQ20" s="4" t="s">
        <v>82</v>
      </c>
      <c r="AR20" s="4" t="s">
        <v>83</v>
      </c>
      <c r="AS20" s="4" t="s">
        <v>84</v>
      </c>
      <c r="AT20" s="4" t="s">
        <v>85</v>
      </c>
      <c r="AU20" s="4" t="s">
        <v>86</v>
      </c>
      <c r="AV20" s="4" t="s">
        <v>87</v>
      </c>
      <c r="AW20" s="4" t="s">
        <v>88</v>
      </c>
      <c r="AX20" s="4" t="s">
        <v>89</v>
      </c>
      <c r="AY20" s="4" t="s">
        <v>90</v>
      </c>
      <c r="AZ20" s="4" t="s">
        <v>91</v>
      </c>
      <c r="BA20" s="4" t="s">
        <v>92</v>
      </c>
      <c r="BB20" s="4" t="s">
        <v>93</v>
      </c>
      <c r="BC20" s="4" t="s">
        <v>94</v>
      </c>
      <c r="BD20" s="4" t="s">
        <v>95</v>
      </c>
      <c r="BE20" s="4" t="s">
        <v>96</v>
      </c>
    </row>
    <row r="21" spans="1:57" ht="15.3" x14ac:dyDescent="0.7">
      <c r="A21" s="9" t="s">
        <v>424</v>
      </c>
      <c r="B21" t="s">
        <v>425</v>
      </c>
      <c r="C21" t="s">
        <v>421</v>
      </c>
      <c r="D21" t="s">
        <v>422</v>
      </c>
      <c r="E21" s="6">
        <v>757.43874000000005</v>
      </c>
      <c r="F21" s="7">
        <v>1</v>
      </c>
      <c r="G21" s="7">
        <v>0</v>
      </c>
      <c r="H21" s="8">
        <v>2105.6796972000002</v>
      </c>
      <c r="I21" s="8">
        <v>6.3624854160000002</v>
      </c>
      <c r="J21" s="8">
        <v>2495.631541778791</v>
      </c>
      <c r="K21" s="8">
        <v>383.58935916279069</v>
      </c>
      <c r="L21" s="8">
        <v>0</v>
      </c>
      <c r="M21" s="8">
        <v>8.6348016360000005E-5</v>
      </c>
      <c r="N21" s="8">
        <v>1.2043275966000002E-6</v>
      </c>
      <c r="O21" s="8">
        <v>9.5012752886832567E-5</v>
      </c>
      <c r="P21" s="8">
        <v>7.4604089302325586E-6</v>
      </c>
      <c r="Q21" s="8">
        <v>0</v>
      </c>
      <c r="R21" s="8">
        <v>14.239848312000001</v>
      </c>
      <c r="S21" s="8">
        <v>2.6813331396000003E-2</v>
      </c>
      <c r="T21" s="8">
        <v>14.529492886176003</v>
      </c>
      <c r="U21" s="8">
        <v>0.26283124277999997</v>
      </c>
      <c r="V21" s="8">
        <v>0</v>
      </c>
      <c r="W21" s="8">
        <v>4.2492313314000008</v>
      </c>
      <c r="X21" s="8">
        <v>7.2032424174000012E-3</v>
      </c>
      <c r="Y21" s="8">
        <v>12.1337974698174</v>
      </c>
      <c r="Z21" s="8">
        <v>7.8773628960000002</v>
      </c>
      <c r="AA21" s="8">
        <v>0</v>
      </c>
      <c r="AB21" s="8">
        <v>2.0829565350000001</v>
      </c>
      <c r="AC21" s="8">
        <v>4.4158678542000002E-3</v>
      </c>
      <c r="AD21" s="8">
        <v>2.1051722132442001</v>
      </c>
      <c r="AE21" s="8">
        <v>1.779981039E-2</v>
      </c>
      <c r="AF21" s="8">
        <v>0</v>
      </c>
      <c r="AG21" s="8">
        <v>0.14618567682</v>
      </c>
      <c r="AH21" s="8">
        <v>1.4618567682000001E-5</v>
      </c>
      <c r="AI21" s="8">
        <v>0.14641250257503086</v>
      </c>
      <c r="AJ21" s="8">
        <v>2.1220718734883719E-4</v>
      </c>
      <c r="AK21" s="8">
        <v>0</v>
      </c>
      <c r="AL21" s="8">
        <v>34084.743300000002</v>
      </c>
      <c r="AM21" s="8">
        <v>99.224474940000007</v>
      </c>
      <c r="AN21" s="8">
        <v>34587.451557916749</v>
      </c>
      <c r="AO21" s="8">
        <v>403.48378297674418</v>
      </c>
      <c r="AP21" s="8">
        <v>0</v>
      </c>
      <c r="AQ21" s="8">
        <v>43302.772765800008</v>
      </c>
      <c r="AR21" s="8">
        <v>102.98894547780002</v>
      </c>
      <c r="AS21" s="8">
        <v>43860.935766461989</v>
      </c>
      <c r="AT21" s="8">
        <v>455.17405518418605</v>
      </c>
      <c r="AU21" s="8">
        <v>0</v>
      </c>
      <c r="AV21" s="8">
        <v>40901.691960000004</v>
      </c>
      <c r="AW21" s="8">
        <v>101.49679116000001</v>
      </c>
      <c r="AX21" s="8">
        <v>41432.369498229767</v>
      </c>
      <c r="AY21" s="8">
        <v>429.18074706976745</v>
      </c>
      <c r="AZ21" s="8">
        <v>0</v>
      </c>
      <c r="BA21" s="8">
        <v>2401.0808058000002</v>
      </c>
      <c r="BB21" s="8">
        <v>1.4921543178000001</v>
      </c>
      <c r="BC21" s="8">
        <v>2428.566268232219</v>
      </c>
      <c r="BD21" s="8">
        <v>25.99330811441861</v>
      </c>
      <c r="BE21" s="8">
        <v>0</v>
      </c>
    </row>
    <row r="22" spans="1:57" ht="15.3" x14ac:dyDescent="0.7">
      <c r="A22" s="9" t="s">
        <v>424</v>
      </c>
      <c r="B22" t="s">
        <v>425</v>
      </c>
      <c r="C22" t="s">
        <v>943</v>
      </c>
      <c r="D22" t="s">
        <v>941</v>
      </c>
      <c r="E22" s="6">
        <v>696.13750000000005</v>
      </c>
      <c r="F22" s="7">
        <v>1</v>
      </c>
      <c r="G22" s="7">
        <v>0</v>
      </c>
      <c r="H22" s="8">
        <v>786.63537499999995</v>
      </c>
      <c r="I22" s="8">
        <v>5.8475549999999998</v>
      </c>
      <c r="J22" s="8">
        <v>798.58109450000006</v>
      </c>
      <c r="K22" s="8">
        <v>6.0981645000000011</v>
      </c>
      <c r="L22" s="8">
        <v>0</v>
      </c>
      <c r="M22" s="8">
        <v>6.6272290000000012E-5</v>
      </c>
      <c r="N22" s="8">
        <v>1.1068586250000001E-6</v>
      </c>
      <c r="O22" s="8">
        <v>6.9063801375000009E-5</v>
      </c>
      <c r="P22" s="8">
        <v>1.6846527500000001E-6</v>
      </c>
      <c r="Q22" s="8">
        <v>0</v>
      </c>
      <c r="R22" s="8">
        <v>7.7967400000000007</v>
      </c>
      <c r="S22" s="8">
        <v>2.4643267500000003E-2</v>
      </c>
      <c r="T22" s="8">
        <v>7.8601581262500009</v>
      </c>
      <c r="U22" s="8">
        <v>3.8774858750000002E-2</v>
      </c>
      <c r="V22" s="8">
        <v>0</v>
      </c>
      <c r="W22" s="8">
        <v>0.96066974999999999</v>
      </c>
      <c r="X22" s="8">
        <v>6.6202676250000005E-3</v>
      </c>
      <c r="Y22" s="8">
        <v>0.97752323887500003</v>
      </c>
      <c r="Z22" s="8">
        <v>1.0233221250000001E-2</v>
      </c>
      <c r="AA22" s="8">
        <v>0</v>
      </c>
      <c r="AB22" s="8">
        <v>0.45666620000000002</v>
      </c>
      <c r="AC22" s="8">
        <v>4.0584816250000006E-3</v>
      </c>
      <c r="AD22" s="8">
        <v>0.46651654562500006</v>
      </c>
      <c r="AE22" s="8">
        <v>5.7918640000000007E-3</v>
      </c>
      <c r="AF22" s="8">
        <v>0</v>
      </c>
      <c r="AG22" s="8">
        <v>4.9773831250000001E-3</v>
      </c>
      <c r="AH22" s="8">
        <v>1.3435453750000002E-5</v>
      </c>
      <c r="AI22" s="8">
        <v>5.0035578950000008E-3</v>
      </c>
      <c r="AJ22" s="8">
        <v>1.273931625E-5</v>
      </c>
      <c r="AK22" s="8">
        <v>0</v>
      </c>
      <c r="AL22" s="8">
        <v>8562.4912500000009</v>
      </c>
      <c r="AM22" s="8">
        <v>91.194012500000014</v>
      </c>
      <c r="AN22" s="8">
        <v>8795.0011750000012</v>
      </c>
      <c r="AO22" s="8">
        <v>141.31591250000002</v>
      </c>
      <c r="AP22" s="8">
        <v>0</v>
      </c>
      <c r="AQ22" s="8">
        <v>9428.4863000000005</v>
      </c>
      <c r="AR22" s="8">
        <v>94.653815875000006</v>
      </c>
      <c r="AS22" s="8">
        <v>9670.4915405000011</v>
      </c>
      <c r="AT22" s="8">
        <v>147.35142462500002</v>
      </c>
      <c r="AU22" s="8">
        <v>0</v>
      </c>
      <c r="AV22" s="8">
        <v>8980.1737499999999</v>
      </c>
      <c r="AW22" s="8">
        <v>93.282425000000018</v>
      </c>
      <c r="AX22" s="8">
        <v>9216.8605000000007</v>
      </c>
      <c r="AY22" s="8">
        <v>143.404325</v>
      </c>
      <c r="AZ22" s="8">
        <v>0</v>
      </c>
      <c r="BA22" s="8">
        <v>448.31255000000004</v>
      </c>
      <c r="BB22" s="8">
        <v>1.3713908750000001</v>
      </c>
      <c r="BC22" s="8">
        <v>453.63104050000004</v>
      </c>
      <c r="BD22" s="8">
        <v>3.9470996249999999</v>
      </c>
      <c r="BE22" s="8">
        <v>0</v>
      </c>
    </row>
    <row r="23" spans="1:57" ht="15.3" x14ac:dyDescent="0.7">
      <c r="A23" s="9" t="s">
        <v>178</v>
      </c>
      <c r="B23" t="s">
        <v>399</v>
      </c>
      <c r="C23" t="s">
        <v>402</v>
      </c>
      <c r="D23" t="s">
        <v>403</v>
      </c>
      <c r="E23" s="6">
        <v>27.032550065000002</v>
      </c>
      <c r="F23" s="7">
        <v>1</v>
      </c>
      <c r="G23" s="7">
        <v>0</v>
      </c>
      <c r="H23" s="8">
        <v>96.506203732050011</v>
      </c>
      <c r="I23" s="8">
        <v>13.759567983085001</v>
      </c>
      <c r="J23" s="8">
        <v>113.21231967222</v>
      </c>
      <c r="K23" s="8">
        <v>3.3885301506477505</v>
      </c>
      <c r="L23" s="8">
        <v>0</v>
      </c>
      <c r="M23" s="8">
        <v>1.8598394444720004E-5</v>
      </c>
      <c r="N23" s="8">
        <v>2.3653481306875001E-6</v>
      </c>
      <c r="O23" s="8">
        <v>2.1055112594627202E-5</v>
      </c>
      <c r="P23" s="8">
        <v>1.0507552210265501E-7</v>
      </c>
      <c r="Q23" s="8">
        <v>0</v>
      </c>
      <c r="R23" s="8">
        <v>0.57579331638450004</v>
      </c>
      <c r="S23" s="8">
        <v>0.20490672949270003</v>
      </c>
      <c r="T23" s="8">
        <v>0.78453866798643002</v>
      </c>
      <c r="U23" s="8">
        <v>4.4144154256145008E-3</v>
      </c>
      <c r="V23" s="8">
        <v>0</v>
      </c>
      <c r="W23" s="8">
        <v>0.19112012895955002</v>
      </c>
      <c r="X23" s="8">
        <v>5.3254123628050001E-2</v>
      </c>
      <c r="Y23" s="8">
        <v>0.72285038873810004</v>
      </c>
      <c r="Z23" s="8">
        <v>0.55024755657307511</v>
      </c>
      <c r="AA23" s="8">
        <v>0</v>
      </c>
      <c r="AB23" s="8">
        <v>7.9205371690449999E-2</v>
      </c>
      <c r="AC23" s="8">
        <v>1.5922171988285001E-2</v>
      </c>
      <c r="AD23" s="8">
        <v>9.597366249576951E-2</v>
      </c>
      <c r="AE23" s="8">
        <v>9.7303663958967521E-4</v>
      </c>
      <c r="AF23" s="8">
        <v>0</v>
      </c>
      <c r="AG23" s="8">
        <v>2.3572383656680004E-3</v>
      </c>
      <c r="AH23" s="8">
        <v>1.2083549879055002E-4</v>
      </c>
      <c r="AI23" s="8">
        <v>2.4788524019004224E-3</v>
      </c>
      <c r="AJ23" s="8">
        <v>8.9531805815280008E-7</v>
      </c>
      <c r="AK23" s="8">
        <v>0</v>
      </c>
      <c r="AL23" s="8">
        <v>2395.0839357590003</v>
      </c>
      <c r="AM23" s="8">
        <v>241.67099758110001</v>
      </c>
      <c r="AN23" s="8">
        <v>2645.02689365999</v>
      </c>
      <c r="AO23" s="8">
        <v>9.5127543678735016</v>
      </c>
      <c r="AP23" s="8">
        <v>0</v>
      </c>
      <c r="AQ23" s="8">
        <v>2733.5314625728001</v>
      </c>
      <c r="AR23" s="8">
        <v>266.73017149135501</v>
      </c>
      <c r="AS23" s="8">
        <v>3009.0526193452934</v>
      </c>
      <c r="AT23" s="8">
        <v>10.1096330733087</v>
      </c>
      <c r="AU23" s="8">
        <v>0</v>
      </c>
      <c r="AV23" s="8">
        <v>2562.6857461620002</v>
      </c>
      <c r="AW23" s="8">
        <v>255.45759811425</v>
      </c>
      <c r="AX23" s="8">
        <v>2826.6585975467251</v>
      </c>
      <c r="AY23" s="8">
        <v>9.7925412610462512</v>
      </c>
      <c r="AZ23" s="8">
        <v>0</v>
      </c>
      <c r="BA23" s="8">
        <v>170.84571641080001</v>
      </c>
      <c r="BB23" s="8">
        <v>11.272573377105001</v>
      </c>
      <c r="BC23" s="8">
        <v>182.39402179856802</v>
      </c>
      <c r="BD23" s="8">
        <v>0.31709181226245003</v>
      </c>
      <c r="BE23" s="8">
        <v>0</v>
      </c>
    </row>
    <row r="24" spans="1:57" ht="15.3" x14ac:dyDescent="0.7">
      <c r="A24" s="9" t="s">
        <v>419</v>
      </c>
      <c r="B24" t="s">
        <v>420</v>
      </c>
      <c r="C24" t="s">
        <v>421</v>
      </c>
      <c r="D24" t="s">
        <v>422</v>
      </c>
      <c r="E24" s="6">
        <v>62.397836999999996</v>
      </c>
      <c r="F24" s="7">
        <v>1</v>
      </c>
      <c r="G24" s="7">
        <v>0</v>
      </c>
      <c r="H24" s="8">
        <v>173.46598685999999</v>
      </c>
      <c r="I24" s="8">
        <v>0.52414183079999987</v>
      </c>
      <c r="J24" s="8">
        <v>205.59023711405578</v>
      </c>
      <c r="K24" s="8">
        <v>31.600108423255808</v>
      </c>
      <c r="L24" s="8">
        <v>0</v>
      </c>
      <c r="M24" s="8">
        <v>7.1133534179999997E-6</v>
      </c>
      <c r="N24" s="8">
        <v>9.9212560829999997E-8</v>
      </c>
      <c r="O24" s="8">
        <v>7.8271547974346512E-6</v>
      </c>
      <c r="P24" s="8">
        <v>6.1458881860465108E-7</v>
      </c>
      <c r="Q24" s="8">
        <v>0</v>
      </c>
      <c r="R24" s="8">
        <v>1.1730793356</v>
      </c>
      <c r="S24" s="8">
        <v>2.2088834297999999E-3</v>
      </c>
      <c r="T24" s="8">
        <v>1.1969402684688</v>
      </c>
      <c r="U24" s="8">
        <v>2.1652049438999996E-2</v>
      </c>
      <c r="V24" s="8">
        <v>0</v>
      </c>
      <c r="W24" s="8">
        <v>0.35005186557000001</v>
      </c>
      <c r="X24" s="8">
        <v>5.9340342987E-4</v>
      </c>
      <c r="Y24" s="8">
        <v>0.99958277379986993</v>
      </c>
      <c r="Z24" s="8">
        <v>0.6489375047999999</v>
      </c>
      <c r="AA24" s="8">
        <v>0</v>
      </c>
      <c r="AB24" s="8">
        <v>0.17159405174999998</v>
      </c>
      <c r="AC24" s="8">
        <v>3.6377938971E-4</v>
      </c>
      <c r="AD24" s="8">
        <v>0.17342418030920997</v>
      </c>
      <c r="AE24" s="8">
        <v>1.4663491694999998E-3</v>
      </c>
      <c r="AF24" s="8">
        <v>0</v>
      </c>
      <c r="AG24" s="8">
        <v>1.2042782540999998E-2</v>
      </c>
      <c r="AH24" s="8">
        <v>1.2042782541E-6</v>
      </c>
      <c r="AI24" s="8">
        <v>1.2061468456761076E-2</v>
      </c>
      <c r="AJ24" s="8">
        <v>1.7481637506976741E-5</v>
      </c>
      <c r="AK24" s="8">
        <v>0</v>
      </c>
      <c r="AL24" s="8">
        <v>2807.9026649999996</v>
      </c>
      <c r="AM24" s="8">
        <v>8.174116647</v>
      </c>
      <c r="AN24" s="8">
        <v>2849.3157935865347</v>
      </c>
      <c r="AO24" s="8">
        <v>33.239011939534876</v>
      </c>
      <c r="AP24" s="8">
        <v>0</v>
      </c>
      <c r="AQ24" s="8">
        <v>3567.2843412899997</v>
      </c>
      <c r="AR24" s="8">
        <v>8.4842338968900002</v>
      </c>
      <c r="AS24" s="8">
        <v>3613.2658340437738</v>
      </c>
      <c r="AT24" s="8">
        <v>37.497258856883718</v>
      </c>
      <c r="AU24" s="8">
        <v>0</v>
      </c>
      <c r="AV24" s="8">
        <v>3369.4831979999999</v>
      </c>
      <c r="AW24" s="8">
        <v>8.3613101580000002</v>
      </c>
      <c r="AX24" s="8">
        <v>3413.200437139395</v>
      </c>
      <c r="AY24" s="8">
        <v>35.355928981395344</v>
      </c>
      <c r="AZ24" s="8">
        <v>0</v>
      </c>
      <c r="BA24" s="8">
        <v>197.80114328999997</v>
      </c>
      <c r="BB24" s="8">
        <v>0.12292373888999999</v>
      </c>
      <c r="BC24" s="8">
        <v>200.06539690437836</v>
      </c>
      <c r="BD24" s="8">
        <v>2.1413298754883723</v>
      </c>
      <c r="BE24" s="8">
        <v>0</v>
      </c>
    </row>
    <row r="25" spans="1:57" ht="15.3" x14ac:dyDescent="0.7">
      <c r="A25" s="9" t="s">
        <v>419</v>
      </c>
      <c r="B25" t="s">
        <v>423</v>
      </c>
      <c r="C25" t="s">
        <v>421</v>
      </c>
      <c r="D25" t="s">
        <v>422</v>
      </c>
      <c r="E25" s="6">
        <v>54.1402128</v>
      </c>
      <c r="F25" s="7">
        <v>1</v>
      </c>
      <c r="G25" s="7">
        <v>0</v>
      </c>
      <c r="H25" s="8">
        <v>150.509791584</v>
      </c>
      <c r="I25" s="8">
        <v>0.45477778751999998</v>
      </c>
      <c r="J25" s="8">
        <v>178.38277289896186</v>
      </c>
      <c r="K25" s="8">
        <v>27.418203527441857</v>
      </c>
      <c r="L25" s="8">
        <v>0</v>
      </c>
      <c r="M25" s="8">
        <v>6.1719842591999999E-6</v>
      </c>
      <c r="N25" s="8">
        <v>8.6082938352000004E-8</v>
      </c>
      <c r="O25" s="8">
        <v>6.7913223715054885E-6</v>
      </c>
      <c r="P25" s="8">
        <v>5.3325517395348832E-7</v>
      </c>
      <c r="Q25" s="8">
        <v>0</v>
      </c>
      <c r="R25" s="8">
        <v>1.01783600064</v>
      </c>
      <c r="S25" s="8">
        <v>1.91656353312E-3</v>
      </c>
      <c r="T25" s="8">
        <v>1.0385392180147202</v>
      </c>
      <c r="U25" s="8">
        <v>1.8786653841599998E-2</v>
      </c>
      <c r="V25" s="8">
        <v>0</v>
      </c>
      <c r="W25" s="8">
        <v>0.30372659380800004</v>
      </c>
      <c r="X25" s="8">
        <v>5.1487342372800006E-4</v>
      </c>
      <c r="Y25" s="8">
        <v>0.867299680351728</v>
      </c>
      <c r="Z25" s="8">
        <v>0.56305821311999993</v>
      </c>
      <c r="AA25" s="8">
        <v>0</v>
      </c>
      <c r="AB25" s="8">
        <v>0.1488855852</v>
      </c>
      <c r="AC25" s="8">
        <v>3.1563744062400003E-4</v>
      </c>
      <c r="AD25" s="8">
        <v>0.150473517641424</v>
      </c>
      <c r="AE25" s="8">
        <v>1.2722950007999999E-3</v>
      </c>
      <c r="AF25" s="8">
        <v>0</v>
      </c>
      <c r="AG25" s="8">
        <v>1.0449061070400001E-2</v>
      </c>
      <c r="AH25" s="8">
        <v>1.04490610704E-6</v>
      </c>
      <c r="AI25" s="8">
        <v>1.0465274123677273E-2</v>
      </c>
      <c r="AJ25" s="8">
        <v>1.5168147170232557E-5</v>
      </c>
      <c r="AK25" s="8">
        <v>0</v>
      </c>
      <c r="AL25" s="8">
        <v>2436.3095760000001</v>
      </c>
      <c r="AM25" s="8">
        <v>7.0923678768</v>
      </c>
      <c r="AN25" s="8">
        <v>2472.2421612014514</v>
      </c>
      <c r="AO25" s="8">
        <v>28.84021732465116</v>
      </c>
      <c r="AP25" s="8">
        <v>0</v>
      </c>
      <c r="AQ25" s="8">
        <v>3095.1959657760003</v>
      </c>
      <c r="AR25" s="8">
        <v>7.3614447344160006</v>
      </c>
      <c r="AS25" s="8">
        <v>3135.0923455583788</v>
      </c>
      <c r="AT25" s="8">
        <v>32.53493504796279</v>
      </c>
      <c r="AU25" s="8">
        <v>0</v>
      </c>
      <c r="AV25" s="8">
        <v>2923.5714911999999</v>
      </c>
      <c r="AW25" s="8">
        <v>7.2547885152000005</v>
      </c>
      <c r="AX25" s="8">
        <v>2961.5032648612464</v>
      </c>
      <c r="AY25" s="8">
        <v>30.676985146046512</v>
      </c>
      <c r="AZ25" s="8">
        <v>0</v>
      </c>
      <c r="BA25" s="8">
        <v>171.62447457600001</v>
      </c>
      <c r="BB25" s="8">
        <v>0.10665621921599999</v>
      </c>
      <c r="BC25" s="8">
        <v>173.58908069713229</v>
      </c>
      <c r="BD25" s="8">
        <v>1.8579499019162793</v>
      </c>
      <c r="BE25" s="8">
        <v>0</v>
      </c>
    </row>
    <row r="26" spans="1:57" ht="15.3" x14ac:dyDescent="0.7">
      <c r="A26" s="9" t="s">
        <v>419</v>
      </c>
      <c r="B26" t="s">
        <v>420</v>
      </c>
      <c r="C26" t="s">
        <v>943</v>
      </c>
      <c r="D26" t="s">
        <v>941</v>
      </c>
      <c r="E26" s="6">
        <v>41.108999999999995</v>
      </c>
      <c r="F26" s="7">
        <v>1</v>
      </c>
      <c r="G26" s="7">
        <v>0</v>
      </c>
      <c r="H26" s="8">
        <v>46.453169999999993</v>
      </c>
      <c r="I26" s="8">
        <v>0.34531559999999994</v>
      </c>
      <c r="J26" s="8">
        <v>47.158600439999994</v>
      </c>
      <c r="K26" s="8">
        <v>0.36011483999999999</v>
      </c>
      <c r="L26" s="8">
        <v>0</v>
      </c>
      <c r="M26" s="8">
        <v>3.9135767999999998E-6</v>
      </c>
      <c r="N26" s="8">
        <v>6.5363310000000001E-8</v>
      </c>
      <c r="O26" s="8">
        <v>4.0784238899999998E-6</v>
      </c>
      <c r="P26" s="8">
        <v>9.9483779999999989E-8</v>
      </c>
      <c r="Q26" s="8">
        <v>0</v>
      </c>
      <c r="R26" s="8">
        <v>0.46042079999999991</v>
      </c>
      <c r="S26" s="8">
        <v>1.4552585999999998E-3</v>
      </c>
      <c r="T26" s="8">
        <v>0.46416582989999994</v>
      </c>
      <c r="U26" s="8">
        <v>2.2897712999999996E-3</v>
      </c>
      <c r="V26" s="8">
        <v>0</v>
      </c>
      <c r="W26" s="8">
        <v>5.673041999999999E-2</v>
      </c>
      <c r="X26" s="8">
        <v>3.9094658999999995E-4</v>
      </c>
      <c r="Y26" s="8">
        <v>5.7725668889999991E-2</v>
      </c>
      <c r="Z26" s="8">
        <v>6.0430229999999991E-4</v>
      </c>
      <c r="AA26" s="8">
        <v>0</v>
      </c>
      <c r="AB26" s="8">
        <v>2.6967503999999996E-2</v>
      </c>
      <c r="AC26" s="8">
        <v>2.3966546999999998E-4</v>
      </c>
      <c r="AD26" s="8">
        <v>2.7549196349999996E-2</v>
      </c>
      <c r="AE26" s="8">
        <v>3.4202687999999995E-4</v>
      </c>
      <c r="AF26" s="8">
        <v>0</v>
      </c>
      <c r="AG26" s="8">
        <v>2.9392934999999997E-4</v>
      </c>
      <c r="AH26" s="8">
        <v>7.9340369999999997E-7</v>
      </c>
      <c r="AI26" s="8">
        <v>2.954750484E-4</v>
      </c>
      <c r="AJ26" s="8">
        <v>7.5229469999999981E-7</v>
      </c>
      <c r="AK26" s="8">
        <v>0</v>
      </c>
      <c r="AL26" s="8">
        <v>505.64069999999998</v>
      </c>
      <c r="AM26" s="8">
        <v>5.3852789999999997</v>
      </c>
      <c r="AN26" s="8">
        <v>519.37110599999994</v>
      </c>
      <c r="AO26" s="8">
        <v>8.3451269999999997</v>
      </c>
      <c r="AP26" s="8">
        <v>0</v>
      </c>
      <c r="AQ26" s="8">
        <v>556.78029599999991</v>
      </c>
      <c r="AR26" s="8">
        <v>5.5895907299999994</v>
      </c>
      <c r="AS26" s="8">
        <v>571.07142876</v>
      </c>
      <c r="AT26" s="8">
        <v>8.7015420299999988</v>
      </c>
      <c r="AU26" s="8">
        <v>0</v>
      </c>
      <c r="AV26" s="8">
        <v>530.3060999999999</v>
      </c>
      <c r="AW26" s="8">
        <v>5.5086059999999994</v>
      </c>
      <c r="AX26" s="8">
        <v>544.28315999999995</v>
      </c>
      <c r="AY26" s="8">
        <v>8.4684539999999977</v>
      </c>
      <c r="AZ26" s="8">
        <v>0</v>
      </c>
      <c r="BA26" s="8">
        <v>26.474195999999996</v>
      </c>
      <c r="BB26" s="8">
        <v>8.0984729999999991E-2</v>
      </c>
      <c r="BC26" s="8">
        <v>26.788268759999998</v>
      </c>
      <c r="BD26" s="8">
        <v>0.23308802999999995</v>
      </c>
      <c r="BE26" s="8">
        <v>0</v>
      </c>
    </row>
    <row r="27" spans="1:57" ht="15.3" x14ac:dyDescent="0.7">
      <c r="A27" s="9" t="s">
        <v>391</v>
      </c>
      <c r="B27" t="s">
        <v>391</v>
      </c>
      <c r="C27" t="s">
        <v>337</v>
      </c>
      <c r="D27" t="s">
        <v>338</v>
      </c>
      <c r="E27" s="6">
        <v>4</v>
      </c>
      <c r="F27" s="7">
        <v>1</v>
      </c>
      <c r="G27" s="7">
        <v>0</v>
      </c>
      <c r="H27" s="8">
        <v>35.207999999999998</v>
      </c>
      <c r="I27" s="8">
        <v>10.655999999999999</v>
      </c>
      <c r="J27" s="8">
        <v>46.179359999999996</v>
      </c>
      <c r="K27" s="8">
        <v>0.31536000000000003</v>
      </c>
      <c r="L27" s="8">
        <v>0</v>
      </c>
      <c r="M27" s="8">
        <v>3.2831999999999998E-6</v>
      </c>
      <c r="N27" s="8">
        <v>1.7244E-6</v>
      </c>
      <c r="O27" s="8">
        <v>5.0947199999999994E-6</v>
      </c>
      <c r="P27" s="8">
        <v>8.7120000000000002E-8</v>
      </c>
      <c r="Q27" s="8">
        <v>0</v>
      </c>
      <c r="R27" s="8">
        <v>0.15587999999999999</v>
      </c>
      <c r="S27" s="8">
        <v>0.21960000000000002</v>
      </c>
      <c r="T27" s="8">
        <v>0.37748520000000002</v>
      </c>
      <c r="U27" s="8">
        <v>2.0052E-3</v>
      </c>
      <c r="V27" s="8">
        <v>0</v>
      </c>
      <c r="W27" s="8">
        <v>0.78120000000000001</v>
      </c>
      <c r="X27" s="8">
        <v>2.4120000000000003E-2</v>
      </c>
      <c r="Y27" s="8">
        <v>0.80584920000000004</v>
      </c>
      <c r="Z27" s="8">
        <v>5.2919999999999996E-4</v>
      </c>
      <c r="AA27" s="8">
        <v>0</v>
      </c>
      <c r="AB27" s="8">
        <v>1.4688E-2</v>
      </c>
      <c r="AC27" s="8">
        <v>1.4544E-2</v>
      </c>
      <c r="AD27" s="8">
        <v>2.9531520000000002E-2</v>
      </c>
      <c r="AE27" s="8">
        <v>2.9952000000000001E-4</v>
      </c>
      <c r="AF27" s="8">
        <v>0</v>
      </c>
      <c r="AG27" s="8">
        <v>2.2500000000000001E-5</v>
      </c>
      <c r="AH27" s="8">
        <v>3.5999999999999998E-6</v>
      </c>
      <c r="AI27" s="8">
        <v>2.6758800000000002E-5</v>
      </c>
      <c r="AJ27" s="8">
        <v>6.5879999999999994E-7</v>
      </c>
      <c r="AK27" s="8">
        <v>0</v>
      </c>
      <c r="AL27" s="8">
        <v>597.6</v>
      </c>
      <c r="AM27" s="8">
        <v>147.24</v>
      </c>
      <c r="AN27" s="8">
        <v>752.14800000000002</v>
      </c>
      <c r="AO27" s="8">
        <v>7.3080000000000007</v>
      </c>
      <c r="AP27" s="8">
        <v>0</v>
      </c>
      <c r="AQ27" s="8">
        <v>1843.2000000000003</v>
      </c>
      <c r="AR27" s="8">
        <v>157.19760000000002</v>
      </c>
      <c r="AS27" s="8">
        <v>2007.9666000000002</v>
      </c>
      <c r="AT27" s="8">
        <v>7.5689999999999991</v>
      </c>
      <c r="AU27" s="8">
        <v>0</v>
      </c>
      <c r="AV27" s="8">
        <v>597.6</v>
      </c>
      <c r="AW27" s="8">
        <v>154.08000000000001</v>
      </c>
      <c r="AX27" s="8">
        <v>759.09600000000012</v>
      </c>
      <c r="AY27" s="8">
        <v>7.4159999999999995</v>
      </c>
      <c r="AZ27" s="8">
        <v>0</v>
      </c>
      <c r="BA27" s="8">
        <v>1245.6000000000001</v>
      </c>
      <c r="BB27" s="8">
        <v>3.1175999999999999</v>
      </c>
      <c r="BC27" s="8">
        <v>1248.8706000000002</v>
      </c>
      <c r="BD27" s="8">
        <v>0.15300000000000002</v>
      </c>
      <c r="BE27" s="8">
        <v>0</v>
      </c>
    </row>
    <row r="28" spans="1:57" ht="15.3" x14ac:dyDescent="0.7">
      <c r="A28" s="9" t="s">
        <v>418</v>
      </c>
      <c r="B28" t="s">
        <v>418</v>
      </c>
      <c r="C28" t="s">
        <v>345</v>
      </c>
      <c r="D28" t="s">
        <v>346</v>
      </c>
      <c r="E28" s="6">
        <v>2</v>
      </c>
      <c r="F28" s="7">
        <v>1</v>
      </c>
      <c r="G28" s="7">
        <v>0</v>
      </c>
      <c r="H28" s="8">
        <v>35.207999999999998</v>
      </c>
      <c r="I28" s="8">
        <v>10.655999999999999</v>
      </c>
      <c r="J28" s="8">
        <v>46.179359999999996</v>
      </c>
      <c r="K28" s="8">
        <v>0.31536000000000003</v>
      </c>
      <c r="L28" s="8">
        <v>0</v>
      </c>
      <c r="M28" s="8">
        <v>3.2831999999999998E-6</v>
      </c>
      <c r="N28" s="8">
        <v>1.7244E-6</v>
      </c>
      <c r="O28" s="8">
        <v>5.0947199999999994E-6</v>
      </c>
      <c r="P28" s="8">
        <v>8.7120000000000002E-8</v>
      </c>
      <c r="Q28" s="8">
        <v>0</v>
      </c>
      <c r="R28" s="8">
        <v>0.15587999999999999</v>
      </c>
      <c r="S28" s="8">
        <v>0.21960000000000002</v>
      </c>
      <c r="T28" s="8">
        <v>0.37748520000000002</v>
      </c>
      <c r="U28" s="8">
        <v>2.0052E-3</v>
      </c>
      <c r="V28" s="8">
        <v>0</v>
      </c>
      <c r="W28" s="8">
        <v>0.78120000000000001</v>
      </c>
      <c r="X28" s="8">
        <v>2.4120000000000003E-2</v>
      </c>
      <c r="Y28" s="8">
        <v>0.80584920000000004</v>
      </c>
      <c r="Z28" s="8">
        <v>5.2919999999999996E-4</v>
      </c>
      <c r="AA28" s="8">
        <v>0</v>
      </c>
      <c r="AB28" s="8">
        <v>1.4688E-2</v>
      </c>
      <c r="AC28" s="8">
        <v>1.4544E-2</v>
      </c>
      <c r="AD28" s="8">
        <v>2.9531520000000002E-2</v>
      </c>
      <c r="AE28" s="8">
        <v>2.9952000000000001E-4</v>
      </c>
      <c r="AF28" s="8">
        <v>0</v>
      </c>
      <c r="AG28" s="8">
        <v>2.2500000000000001E-5</v>
      </c>
      <c r="AH28" s="8">
        <v>3.5999999999999998E-6</v>
      </c>
      <c r="AI28" s="8">
        <v>2.6758800000000002E-5</v>
      </c>
      <c r="AJ28" s="8">
        <v>6.5879999999999994E-7</v>
      </c>
      <c r="AK28" s="8">
        <v>0</v>
      </c>
      <c r="AL28" s="8">
        <v>597.6</v>
      </c>
      <c r="AM28" s="8">
        <v>147.24</v>
      </c>
      <c r="AN28" s="8">
        <v>752.14800000000002</v>
      </c>
      <c r="AO28" s="8">
        <v>7.3080000000000007</v>
      </c>
      <c r="AP28" s="8">
        <v>0</v>
      </c>
      <c r="AQ28" s="8">
        <v>1843.2000000000003</v>
      </c>
      <c r="AR28" s="8">
        <v>157.19760000000002</v>
      </c>
      <c r="AS28" s="8">
        <v>2007.9666000000002</v>
      </c>
      <c r="AT28" s="8">
        <v>7.5689999999999991</v>
      </c>
      <c r="AU28" s="8">
        <v>0</v>
      </c>
      <c r="AV28" s="8">
        <v>597.6</v>
      </c>
      <c r="AW28" s="8">
        <v>154.08000000000001</v>
      </c>
      <c r="AX28" s="8">
        <v>759.09600000000012</v>
      </c>
      <c r="AY28" s="8">
        <v>7.4159999999999995</v>
      </c>
      <c r="AZ28" s="8">
        <v>0</v>
      </c>
      <c r="BA28" s="8">
        <v>1245.6000000000001</v>
      </c>
      <c r="BB28" s="8">
        <v>3.1175999999999999</v>
      </c>
      <c r="BC28" s="8">
        <v>1248.8706000000002</v>
      </c>
      <c r="BD28" s="8">
        <v>0.15300000000000002</v>
      </c>
      <c r="BE28" s="8">
        <v>0</v>
      </c>
    </row>
    <row r="29" spans="1:57" ht="15.3" x14ac:dyDescent="0.7">
      <c r="A29" s="9" t="s">
        <v>108</v>
      </c>
      <c r="B29" t="s">
        <v>379</v>
      </c>
      <c r="C29" t="s">
        <v>104</v>
      </c>
      <c r="D29" t="s">
        <v>105</v>
      </c>
      <c r="E29" s="6">
        <v>47.772322500000001</v>
      </c>
      <c r="F29" s="7">
        <v>0</v>
      </c>
      <c r="G29" s="7">
        <v>0</v>
      </c>
      <c r="H29" s="8">
        <v>122.774868825</v>
      </c>
      <c r="I29" s="8">
        <v>19.777741514999999</v>
      </c>
      <c r="J29" s="8">
        <v>0</v>
      </c>
      <c r="K29" s="8">
        <v>5.4938170875000001</v>
      </c>
      <c r="L29" s="8">
        <v>0</v>
      </c>
      <c r="M29" s="8">
        <v>2.7086906857499998E-6</v>
      </c>
      <c r="N29" s="8">
        <v>1.4236152105000001E-6</v>
      </c>
      <c r="O29" s="8">
        <v>0</v>
      </c>
      <c r="P29" s="8">
        <v>1.61948173275E-7</v>
      </c>
      <c r="Q29" s="8">
        <v>0</v>
      </c>
      <c r="R29" s="8">
        <v>0.53505001200000002</v>
      </c>
      <c r="S29" s="8">
        <v>0.18726750419999999</v>
      </c>
      <c r="T29" s="8">
        <v>0</v>
      </c>
      <c r="U29" s="8">
        <v>6.9269867625000002E-3</v>
      </c>
      <c r="V29" s="8">
        <v>0</v>
      </c>
      <c r="W29" s="8">
        <v>0.15191598555000002</v>
      </c>
      <c r="X29" s="8">
        <v>0.11990852947500001</v>
      </c>
      <c r="Y29" s="8">
        <v>0</v>
      </c>
      <c r="Z29" s="8">
        <v>0.89334243075000008</v>
      </c>
      <c r="AA29" s="8">
        <v>0</v>
      </c>
      <c r="AB29" s="8">
        <v>0.12755210107500001</v>
      </c>
      <c r="AC29" s="8">
        <v>2.2214129962500002E-2</v>
      </c>
      <c r="AD29" s="8">
        <v>0</v>
      </c>
      <c r="AE29" s="8">
        <v>1.5478232490000001E-3</v>
      </c>
      <c r="AF29" s="8">
        <v>0</v>
      </c>
      <c r="AG29" s="8">
        <v>5.3982724425000001E-5</v>
      </c>
      <c r="AH29" s="8">
        <v>7.9779778575000003E-6</v>
      </c>
      <c r="AI29" s="8">
        <v>0</v>
      </c>
      <c r="AJ29" s="8">
        <v>1.375842888E-6</v>
      </c>
      <c r="AK29" s="8">
        <v>0</v>
      </c>
      <c r="AL29" s="8">
        <v>3630.6965100000002</v>
      </c>
      <c r="AM29" s="8">
        <v>461.00291212500002</v>
      </c>
      <c r="AN29" s="8">
        <v>0</v>
      </c>
      <c r="AO29" s="8">
        <v>14.618330685</v>
      </c>
      <c r="AP29" s="8">
        <v>0</v>
      </c>
      <c r="AQ29" s="8">
        <v>4126.0954943249999</v>
      </c>
      <c r="AR29" s="8">
        <v>516.94430177250001</v>
      </c>
      <c r="AS29" s="8">
        <v>0</v>
      </c>
      <c r="AT29" s="8">
        <v>15.588108831749999</v>
      </c>
      <c r="AU29" s="8">
        <v>0</v>
      </c>
      <c r="AV29" s="8">
        <v>3945.9938385</v>
      </c>
      <c r="AW29" s="8">
        <v>496.832154</v>
      </c>
      <c r="AX29" s="8">
        <v>0</v>
      </c>
      <c r="AY29" s="8">
        <v>15.09605391</v>
      </c>
      <c r="AZ29" s="8">
        <v>0</v>
      </c>
      <c r="BA29" s="8">
        <v>180.10165582499999</v>
      </c>
      <c r="BB29" s="8">
        <v>20.112147772499998</v>
      </c>
      <c r="BC29" s="8">
        <v>0</v>
      </c>
      <c r="BD29" s="8">
        <v>0.49205492175000004</v>
      </c>
      <c r="BE29" s="8">
        <v>0</v>
      </c>
    </row>
    <row r="30" spans="1:57" ht="15.3" x14ac:dyDescent="0.7">
      <c r="A30" s="9" t="s">
        <v>419</v>
      </c>
      <c r="B30" t="s">
        <v>423</v>
      </c>
      <c r="C30" t="s">
        <v>943</v>
      </c>
      <c r="D30" t="s">
        <v>941</v>
      </c>
      <c r="E30" s="6">
        <v>27.406000000000002</v>
      </c>
      <c r="F30" s="7">
        <v>1</v>
      </c>
      <c r="G30" s="7">
        <v>0</v>
      </c>
      <c r="H30" s="8">
        <v>30.968779999999999</v>
      </c>
      <c r="I30" s="8">
        <v>0.23021040000000001</v>
      </c>
      <c r="J30" s="8">
        <v>31.439066960000002</v>
      </c>
      <c r="K30" s="8">
        <v>0.24007656000000002</v>
      </c>
      <c r="L30" s="8">
        <v>0</v>
      </c>
      <c r="M30" s="8">
        <v>2.6090512000000006E-6</v>
      </c>
      <c r="N30" s="8">
        <v>4.3575540000000005E-8</v>
      </c>
      <c r="O30" s="8">
        <v>2.7189492600000007E-6</v>
      </c>
      <c r="P30" s="8">
        <v>6.6322519999999997E-8</v>
      </c>
      <c r="Q30" s="8">
        <v>0</v>
      </c>
      <c r="R30" s="8">
        <v>0.30694720000000003</v>
      </c>
      <c r="S30" s="8">
        <v>9.7017240000000008E-4</v>
      </c>
      <c r="T30" s="8">
        <v>0.30944388660000005</v>
      </c>
      <c r="U30" s="8">
        <v>1.5265142000000002E-3</v>
      </c>
      <c r="V30" s="8">
        <v>0</v>
      </c>
      <c r="W30" s="8">
        <v>3.7820280000000005E-2</v>
      </c>
      <c r="X30" s="8">
        <v>2.6063106000000002E-4</v>
      </c>
      <c r="Y30" s="8">
        <v>3.8483779260000003E-2</v>
      </c>
      <c r="Z30" s="8">
        <v>4.0286820000000003E-4</v>
      </c>
      <c r="AA30" s="8">
        <v>0</v>
      </c>
      <c r="AB30" s="8">
        <v>1.7978336000000001E-2</v>
      </c>
      <c r="AC30" s="8">
        <v>1.5977698000000002E-4</v>
      </c>
      <c r="AD30" s="8">
        <v>1.8366130900000003E-2</v>
      </c>
      <c r="AE30" s="8">
        <v>2.2801792000000002E-4</v>
      </c>
      <c r="AF30" s="8">
        <v>0</v>
      </c>
      <c r="AG30" s="8">
        <v>1.9595290000000003E-4</v>
      </c>
      <c r="AH30" s="8">
        <v>5.2893580000000009E-7</v>
      </c>
      <c r="AI30" s="8">
        <v>1.9698336560000003E-4</v>
      </c>
      <c r="AJ30" s="8">
        <v>5.0152979999999998E-7</v>
      </c>
      <c r="AK30" s="8">
        <v>0</v>
      </c>
      <c r="AL30" s="8">
        <v>337.09380000000004</v>
      </c>
      <c r="AM30" s="8">
        <v>3.5901860000000005</v>
      </c>
      <c r="AN30" s="8">
        <v>346.24740400000002</v>
      </c>
      <c r="AO30" s="8">
        <v>5.5634180000000004</v>
      </c>
      <c r="AP30" s="8">
        <v>0</v>
      </c>
      <c r="AQ30" s="8">
        <v>371.18686400000007</v>
      </c>
      <c r="AR30" s="8">
        <v>3.7263938200000006</v>
      </c>
      <c r="AS30" s="8">
        <v>380.71428584000006</v>
      </c>
      <c r="AT30" s="8">
        <v>5.8010280200000004</v>
      </c>
      <c r="AU30" s="8">
        <v>0</v>
      </c>
      <c r="AV30" s="8">
        <v>353.53740000000005</v>
      </c>
      <c r="AW30" s="8">
        <v>3.6724040000000007</v>
      </c>
      <c r="AX30" s="8">
        <v>362.85544000000004</v>
      </c>
      <c r="AY30" s="8">
        <v>5.6456360000000005</v>
      </c>
      <c r="AZ30" s="8">
        <v>0</v>
      </c>
      <c r="BA30" s="8">
        <v>17.649464000000002</v>
      </c>
      <c r="BB30" s="8">
        <v>5.3989820000000001E-2</v>
      </c>
      <c r="BC30" s="8">
        <v>17.858845840000001</v>
      </c>
      <c r="BD30" s="8">
        <v>0.15539201999999999</v>
      </c>
      <c r="BE30" s="8">
        <v>0</v>
      </c>
    </row>
    <row r="31" spans="1:57" ht="15.3" x14ac:dyDescent="0.7">
      <c r="A31" s="9" t="s">
        <v>108</v>
      </c>
      <c r="B31" t="s">
        <v>390</v>
      </c>
      <c r="C31" t="s">
        <v>130</v>
      </c>
      <c r="D31" t="s">
        <v>131</v>
      </c>
      <c r="E31" s="6">
        <v>105.921307</v>
      </c>
      <c r="F31" s="7">
        <v>0</v>
      </c>
      <c r="G31" s="7">
        <v>6</v>
      </c>
      <c r="H31" s="8">
        <v>39.190883589999999</v>
      </c>
      <c r="I31" s="8">
        <v>3.7676208899899999</v>
      </c>
      <c r="J31" s="8">
        <v>340.86535805669996</v>
      </c>
      <c r="K31" s="8">
        <v>0.55629870436399997</v>
      </c>
      <c r="L31" s="8">
        <v>-0.4660537508</v>
      </c>
      <c r="M31" s="8">
        <v>2.1396104014E-6</v>
      </c>
      <c r="N31" s="8">
        <v>5.613829271E-8</v>
      </c>
      <c r="O31" s="8">
        <v>1.1790693841489199E-5</v>
      </c>
      <c r="P31" s="8">
        <v>9.4687293179579996E-12</v>
      </c>
      <c r="Q31" s="8">
        <v>2.3408608847E-12</v>
      </c>
      <c r="R31" s="8">
        <v>0.56985663166</v>
      </c>
      <c r="S31" s="8">
        <v>2.5696509078199998E-2</v>
      </c>
      <c r="T31" s="8">
        <v>1.3346084681999999</v>
      </c>
      <c r="U31" s="8">
        <v>7.0225826541000002E-3</v>
      </c>
      <c r="V31" s="8">
        <v>-3.1670470793E-4</v>
      </c>
      <c r="W31" s="8">
        <v>5.5714607482000002E-2</v>
      </c>
      <c r="X31" s="8">
        <v>3.9688713732900002E-3</v>
      </c>
      <c r="Y31" s="8">
        <v>0</v>
      </c>
      <c r="Z31" s="8">
        <v>3.062290906677E-3</v>
      </c>
      <c r="AA31" s="8">
        <v>1.5570432129000001E-5</v>
      </c>
      <c r="AB31" s="8">
        <v>2.0230969636999999E-2</v>
      </c>
      <c r="AC31" s="8">
        <v>2.9700334482800003E-2</v>
      </c>
      <c r="AD31" s="8">
        <v>0.63552784200000001</v>
      </c>
      <c r="AE31" s="8">
        <v>2.9753295136300002E-3</v>
      </c>
      <c r="AF31" s="8">
        <v>-2.0548733558000001E-4</v>
      </c>
      <c r="AG31" s="8">
        <v>6.1858043288000005E-5</v>
      </c>
      <c r="AH31" s="8">
        <v>1.5040825594E-6</v>
      </c>
      <c r="AI31" s="8">
        <v>2.127271244065068E-6</v>
      </c>
      <c r="AJ31" s="8">
        <v>1.910184850438E-7</v>
      </c>
      <c r="AK31" s="8">
        <v>4.3851421098000003E-8</v>
      </c>
      <c r="AL31" s="8">
        <v>623.87649822999992</v>
      </c>
      <c r="AM31" s="8">
        <v>52.113283043999999</v>
      </c>
      <c r="AN31" s="8">
        <v>7613.8576120642074</v>
      </c>
      <c r="AO31" s="8">
        <v>8.3180002387100007</v>
      </c>
      <c r="AP31" s="8">
        <v>-4.1944837572000004</v>
      </c>
      <c r="AQ31" s="8">
        <v>675.03648951100001</v>
      </c>
      <c r="AR31" s="8">
        <v>54.616203528410004</v>
      </c>
      <c r="AS31" s="8">
        <v>8325.747937447557</v>
      </c>
      <c r="AT31" s="8">
        <v>9.0275670743030005</v>
      </c>
      <c r="AU31" s="8">
        <v>-3.7241931541200004</v>
      </c>
      <c r="AV31" s="8">
        <v>663.06738181999992</v>
      </c>
      <c r="AW31" s="8">
        <v>53.172496113999998</v>
      </c>
      <c r="AX31" s="8">
        <v>8325.6487951042054</v>
      </c>
      <c r="AY31" s="8">
        <v>8.5192507220099998</v>
      </c>
      <c r="AZ31" s="8">
        <v>-3.9826411432</v>
      </c>
      <c r="BA31" s="8">
        <v>11.969107691</v>
      </c>
      <c r="BB31" s="8">
        <v>1.4437074144099999</v>
      </c>
      <c r="BC31" s="8">
        <v>9.9142343352000006E-2</v>
      </c>
      <c r="BD31" s="8">
        <v>0.50831635229299998</v>
      </c>
      <c r="BE31" s="8">
        <v>0.25844798908</v>
      </c>
    </row>
    <row r="32" spans="1:57" ht="15.3" x14ac:dyDescent="0.7">
      <c r="A32" s="9" t="s">
        <v>108</v>
      </c>
      <c r="B32" t="s">
        <v>379</v>
      </c>
      <c r="C32" t="s">
        <v>130</v>
      </c>
      <c r="D32" t="s">
        <v>131</v>
      </c>
      <c r="E32" s="6">
        <v>103.852875</v>
      </c>
      <c r="F32" s="7">
        <v>0</v>
      </c>
      <c r="G32" s="7">
        <v>6</v>
      </c>
      <c r="H32" s="8">
        <v>38.425563750000002</v>
      </c>
      <c r="I32" s="8">
        <v>3.6940467637499999</v>
      </c>
      <c r="J32" s="8">
        <v>334.20893703749999</v>
      </c>
      <c r="K32" s="8">
        <v>0.54543529949999991</v>
      </c>
      <c r="L32" s="8">
        <v>-0.45695265000000002</v>
      </c>
      <c r="M32" s="8">
        <v>2.0978280749999999E-6</v>
      </c>
      <c r="N32" s="8">
        <v>5.5042023750000004E-8</v>
      </c>
      <c r="O32" s="8">
        <v>1.156044509235E-5</v>
      </c>
      <c r="P32" s="8">
        <v>9.2838239077500003E-12</v>
      </c>
      <c r="Q32" s="8">
        <v>2.2951485374999999E-12</v>
      </c>
      <c r="R32" s="8">
        <v>0.55872846750000005</v>
      </c>
      <c r="S32" s="8">
        <v>2.5194707474999998E-2</v>
      </c>
      <c r="T32" s="8">
        <v>1.308546225</v>
      </c>
      <c r="U32" s="8">
        <v>6.8854456125E-3</v>
      </c>
      <c r="V32" s="8">
        <v>-3.1052009625E-4</v>
      </c>
      <c r="W32" s="8">
        <v>5.4626612249999998E-2</v>
      </c>
      <c r="X32" s="8">
        <v>3.8913672262499998E-3</v>
      </c>
      <c r="Y32" s="8">
        <v>0</v>
      </c>
      <c r="Z32" s="8">
        <v>3.0024904691250002E-3</v>
      </c>
      <c r="AA32" s="8">
        <v>1.5266372625000001E-5</v>
      </c>
      <c r="AB32" s="8">
        <v>1.9835899125000001E-2</v>
      </c>
      <c r="AC32" s="8">
        <v>2.9120346150000004E-2</v>
      </c>
      <c r="AD32" s="8">
        <v>0.62311725000000007</v>
      </c>
      <c r="AE32" s="8">
        <v>2.9172272587499998E-3</v>
      </c>
      <c r="AF32" s="8">
        <v>-2.0147457750000001E-4</v>
      </c>
      <c r="AG32" s="8">
        <v>6.0650079E-5</v>
      </c>
      <c r="AH32" s="8">
        <v>1.474710825E-6</v>
      </c>
      <c r="AI32" s="8">
        <v>2.0857298768130192E-6</v>
      </c>
      <c r="AJ32" s="8">
        <v>1.8728827477499999E-7</v>
      </c>
      <c r="AK32" s="8">
        <v>4.2995090249999999E-8</v>
      </c>
      <c r="AL32" s="8">
        <v>611.69343374999994</v>
      </c>
      <c r="AM32" s="8">
        <v>51.095614499999996</v>
      </c>
      <c r="AN32" s="8">
        <v>7465.1741490831746</v>
      </c>
      <c r="AO32" s="8">
        <v>8.1555662737500008</v>
      </c>
      <c r="AP32" s="8">
        <v>-4.1125738500000004</v>
      </c>
      <c r="AQ32" s="8">
        <v>661.85437237500003</v>
      </c>
      <c r="AR32" s="8">
        <v>53.54965793625</v>
      </c>
      <c r="AS32" s="8">
        <v>8163.162675374173</v>
      </c>
      <c r="AT32" s="8">
        <v>8.8512766833749996</v>
      </c>
      <c r="AU32" s="8">
        <v>-3.6514670850000002</v>
      </c>
      <c r="AV32" s="8">
        <v>650.11899749999998</v>
      </c>
      <c r="AW32" s="8">
        <v>52.134143250000001</v>
      </c>
      <c r="AX32" s="8">
        <v>8163.0654690831725</v>
      </c>
      <c r="AY32" s="8">
        <v>8.3528867362499994</v>
      </c>
      <c r="AZ32" s="8">
        <v>-3.9048680999999998</v>
      </c>
      <c r="BA32" s="8">
        <v>11.735374875</v>
      </c>
      <c r="BB32" s="8">
        <v>1.4155146862499999</v>
      </c>
      <c r="BC32" s="8">
        <v>9.7206291000000014E-2</v>
      </c>
      <c r="BD32" s="8">
        <v>0.49838994712499995</v>
      </c>
      <c r="BE32" s="8">
        <v>0.25340101500000001</v>
      </c>
    </row>
    <row r="33" spans="1:57" ht="15.3" x14ac:dyDescent="0.7">
      <c r="A33" s="5" t="s">
        <v>97</v>
      </c>
      <c r="B33" t="s">
        <v>373</v>
      </c>
      <c r="C33" t="s">
        <v>104</v>
      </c>
      <c r="D33" t="s">
        <v>105</v>
      </c>
      <c r="E33" s="6">
        <v>35.60820348</v>
      </c>
      <c r="F33" s="7">
        <v>0</v>
      </c>
      <c r="G33" s="7">
        <v>0</v>
      </c>
      <c r="H33" s="8">
        <v>91.513082943599997</v>
      </c>
      <c r="I33" s="8">
        <v>14.741796240719999</v>
      </c>
      <c r="J33" s="8">
        <v>0</v>
      </c>
      <c r="K33" s="8">
        <v>4.0949434002</v>
      </c>
      <c r="L33" s="8">
        <v>0</v>
      </c>
      <c r="M33" s="8">
        <v>2.0189851373159999E-6</v>
      </c>
      <c r="N33" s="8">
        <v>1.061124463704E-6</v>
      </c>
      <c r="O33" s="8">
        <v>0</v>
      </c>
      <c r="P33" s="8">
        <v>1.2071180979720001E-7</v>
      </c>
      <c r="Q33" s="8">
        <v>0</v>
      </c>
      <c r="R33" s="8">
        <v>0.39881187897600001</v>
      </c>
      <c r="S33" s="8">
        <v>0.13958415764160001</v>
      </c>
      <c r="T33" s="8">
        <v>0</v>
      </c>
      <c r="U33" s="8">
        <v>5.1631895046000001E-3</v>
      </c>
      <c r="V33" s="8">
        <v>0</v>
      </c>
      <c r="W33" s="8">
        <v>0.11323408706640001</v>
      </c>
      <c r="X33" s="8">
        <v>8.9376590734800004E-2</v>
      </c>
      <c r="Y33" s="8">
        <v>0</v>
      </c>
      <c r="Z33" s="8">
        <v>0.66587340507600001</v>
      </c>
      <c r="AA33" s="8">
        <v>0</v>
      </c>
      <c r="AB33" s="8">
        <v>9.5073903291600009E-2</v>
      </c>
      <c r="AC33" s="8">
        <v>1.6557814618200002E-2</v>
      </c>
      <c r="AD33" s="8">
        <v>0</v>
      </c>
      <c r="AE33" s="8">
        <v>1.153705792752E-3</v>
      </c>
      <c r="AF33" s="8">
        <v>0</v>
      </c>
      <c r="AG33" s="8">
        <v>4.0237269932400001E-5</v>
      </c>
      <c r="AH33" s="8">
        <v>5.9465699811599997E-6</v>
      </c>
      <c r="AI33" s="8">
        <v>0</v>
      </c>
      <c r="AJ33" s="8">
        <v>1.0255162602240001E-6</v>
      </c>
      <c r="AK33" s="8">
        <v>0</v>
      </c>
      <c r="AL33" s="8">
        <v>2706.2234644800001</v>
      </c>
      <c r="AM33" s="8">
        <v>343.619163582</v>
      </c>
      <c r="AN33" s="8">
        <v>0</v>
      </c>
      <c r="AO33" s="8">
        <v>10.896110264879999</v>
      </c>
      <c r="AP33" s="8">
        <v>0</v>
      </c>
      <c r="AQ33" s="8">
        <v>3075.4805345675995</v>
      </c>
      <c r="AR33" s="8">
        <v>385.31636985708002</v>
      </c>
      <c r="AS33" s="8">
        <v>0</v>
      </c>
      <c r="AT33" s="8">
        <v>11.618956795523999</v>
      </c>
      <c r="AU33" s="8">
        <v>0</v>
      </c>
      <c r="AV33" s="8">
        <v>2941.2376074479998</v>
      </c>
      <c r="AW33" s="8">
        <v>370.325316192</v>
      </c>
      <c r="AX33" s="8">
        <v>0</v>
      </c>
      <c r="AY33" s="8">
        <v>11.252192299680001</v>
      </c>
      <c r="AZ33" s="8">
        <v>0</v>
      </c>
      <c r="BA33" s="8">
        <v>134.24292711960001</v>
      </c>
      <c r="BB33" s="8">
        <v>14.991053665079999</v>
      </c>
      <c r="BC33" s="8">
        <v>0</v>
      </c>
      <c r="BD33" s="8">
        <v>0.366764495844</v>
      </c>
      <c r="BE33" s="8">
        <v>0</v>
      </c>
    </row>
    <row r="34" spans="1:57" ht="15.3" x14ac:dyDescent="0.7">
      <c r="A34" s="9" t="s">
        <v>108</v>
      </c>
      <c r="B34" t="s">
        <v>379</v>
      </c>
      <c r="C34" t="s">
        <v>101</v>
      </c>
      <c r="D34" t="s">
        <v>102</v>
      </c>
      <c r="E34" s="6">
        <v>103.852875</v>
      </c>
      <c r="F34" s="7">
        <v>0</v>
      </c>
      <c r="G34" s="7">
        <v>6</v>
      </c>
      <c r="H34" s="8">
        <v>44.345177624999998</v>
      </c>
      <c r="I34" s="8">
        <v>11.356311881250001</v>
      </c>
      <c r="J34" s="8">
        <v>334.20893703749999</v>
      </c>
      <c r="K34" s="8">
        <v>1.2441574424999999</v>
      </c>
      <c r="L34" s="8">
        <v>0</v>
      </c>
      <c r="M34" s="8">
        <v>1.8278105999999998E-6</v>
      </c>
      <c r="N34" s="8">
        <v>9.8930248724999997E-8</v>
      </c>
      <c r="O34" s="8">
        <v>1.156044509235E-5</v>
      </c>
      <c r="P34" s="8">
        <v>4.4864441999999999E-8</v>
      </c>
      <c r="Q34" s="8">
        <v>0</v>
      </c>
      <c r="R34" s="8">
        <v>0.20770574999999999</v>
      </c>
      <c r="S34" s="8">
        <v>1.03852875E-2</v>
      </c>
      <c r="T34" s="8">
        <v>1.308546225</v>
      </c>
      <c r="U34" s="8">
        <v>1.2358492124999998E-3</v>
      </c>
      <c r="V34" s="8">
        <v>0</v>
      </c>
      <c r="W34" s="8">
        <v>0</v>
      </c>
      <c r="X34" s="8">
        <v>0</v>
      </c>
      <c r="Y34" s="8">
        <v>0</v>
      </c>
      <c r="Z34" s="8">
        <v>0.19462028775000001</v>
      </c>
      <c r="AA34" s="8">
        <v>0</v>
      </c>
      <c r="AB34" s="8">
        <v>0</v>
      </c>
      <c r="AC34" s="8">
        <v>0.103852875</v>
      </c>
      <c r="AD34" s="8">
        <v>0.62311725000000007</v>
      </c>
      <c r="AE34" s="8">
        <v>3.7594740750000001E-4</v>
      </c>
      <c r="AF34" s="8">
        <v>0</v>
      </c>
      <c r="AG34" s="8">
        <v>3.4762164613550322E-7</v>
      </c>
      <c r="AH34" s="8">
        <v>0</v>
      </c>
      <c r="AI34" s="8">
        <v>2.0857298768130192E-6</v>
      </c>
      <c r="AJ34" s="8">
        <v>3.8217857999999998E-7</v>
      </c>
      <c r="AK34" s="8">
        <v>0</v>
      </c>
      <c r="AL34" s="8">
        <v>1232.6119937627998</v>
      </c>
      <c r="AM34" s="8">
        <v>11.5836977510625</v>
      </c>
      <c r="AN34" s="8">
        <v>7465.1741490831746</v>
      </c>
      <c r="AO34" s="8">
        <v>4.0502621249999997</v>
      </c>
      <c r="AP34" s="8">
        <v>0</v>
      </c>
      <c r="AQ34" s="8">
        <v>1348.9427916940497</v>
      </c>
      <c r="AR34" s="8">
        <v>11.584320868312501</v>
      </c>
      <c r="AS34" s="8">
        <v>8163.162675374173</v>
      </c>
      <c r="AT34" s="8">
        <v>4.3086480779999992</v>
      </c>
      <c r="AU34" s="8">
        <v>0</v>
      </c>
      <c r="AV34" s="8">
        <v>1348.9272137627997</v>
      </c>
      <c r="AW34" s="8">
        <v>11.5836977510625</v>
      </c>
      <c r="AX34" s="8">
        <v>8163.0654690831725</v>
      </c>
      <c r="AY34" s="8">
        <v>4.1748855750000002</v>
      </c>
      <c r="AZ34" s="8">
        <v>0</v>
      </c>
      <c r="BA34" s="8">
        <v>1.5577931250000001E-2</v>
      </c>
      <c r="BB34" s="8">
        <v>6.2311725000000005E-4</v>
      </c>
      <c r="BC34" s="8">
        <v>9.7206291000000014E-2</v>
      </c>
      <c r="BD34" s="8">
        <v>0.133762503</v>
      </c>
      <c r="BE34" s="8">
        <v>0</v>
      </c>
    </row>
    <row r="35" spans="1:57" ht="15.3" x14ac:dyDescent="0.7">
      <c r="A35" s="9" t="s">
        <v>97</v>
      </c>
      <c r="B35" t="s">
        <v>373</v>
      </c>
      <c r="C35" t="s">
        <v>130</v>
      </c>
      <c r="D35" t="s">
        <v>131</v>
      </c>
      <c r="E35" s="6">
        <v>77.409137999999999</v>
      </c>
      <c r="F35" s="7">
        <v>0</v>
      </c>
      <c r="G35" s="7">
        <v>6</v>
      </c>
      <c r="H35" s="8">
        <v>28.641381060000001</v>
      </c>
      <c r="I35" s="8">
        <v>2.75344303866</v>
      </c>
      <c r="J35" s="8">
        <v>249.11034699780001</v>
      </c>
      <c r="K35" s="8">
        <v>0.40655279277599998</v>
      </c>
      <c r="L35" s="8">
        <v>-0.3406002072</v>
      </c>
      <c r="M35" s="8">
        <v>1.5636645875999999E-6</v>
      </c>
      <c r="N35" s="8">
        <v>4.1026843140000001E-8</v>
      </c>
      <c r="O35" s="8">
        <v>8.6168446419528001E-6</v>
      </c>
      <c r="P35" s="8">
        <v>6.919912482372E-12</v>
      </c>
      <c r="Q35" s="8">
        <v>1.7107419498E-12</v>
      </c>
      <c r="R35" s="8">
        <v>0.41646116244000003</v>
      </c>
      <c r="S35" s="8">
        <v>1.8779456878799998E-2</v>
      </c>
      <c r="T35" s="8">
        <v>0.97535513880000002</v>
      </c>
      <c r="U35" s="8">
        <v>5.1322258493999998E-3</v>
      </c>
      <c r="V35" s="8">
        <v>-2.3145332262E-4</v>
      </c>
      <c r="W35" s="8">
        <v>4.0717206588000002E-2</v>
      </c>
      <c r="X35" s="8">
        <v>2.9005204008599999E-3</v>
      </c>
      <c r="Y35" s="8">
        <v>0</v>
      </c>
      <c r="Z35" s="8">
        <v>2.2379755887180003E-3</v>
      </c>
      <c r="AA35" s="8">
        <v>1.1379143286000001E-5</v>
      </c>
      <c r="AB35" s="8">
        <v>1.4785145358000001E-2</v>
      </c>
      <c r="AC35" s="8">
        <v>2.1705522295200001E-2</v>
      </c>
      <c r="AD35" s="8">
        <v>0.46445482800000004</v>
      </c>
      <c r="AE35" s="8">
        <v>2.1744226864199999E-3</v>
      </c>
      <c r="AF35" s="8">
        <v>-1.5017372772000001E-4</v>
      </c>
      <c r="AG35" s="8">
        <v>4.5206936592000001E-5</v>
      </c>
      <c r="AH35" s="8">
        <v>1.0992097596E-6</v>
      </c>
      <c r="AI35" s="8">
        <v>1.5546469162740273E-6</v>
      </c>
      <c r="AJ35" s="8">
        <v>1.395996394692E-7</v>
      </c>
      <c r="AK35" s="8">
        <v>3.2047383132000002E-8</v>
      </c>
      <c r="AL35" s="8">
        <v>455.93982281999996</v>
      </c>
      <c r="AM35" s="8">
        <v>38.085295895999998</v>
      </c>
      <c r="AN35" s="8">
        <v>5564.3398981531518</v>
      </c>
      <c r="AO35" s="8">
        <v>6.0789396071399997</v>
      </c>
      <c r="AP35" s="8">
        <v>-3.0654018648000001</v>
      </c>
      <c r="AQ35" s="8">
        <v>493.328436474</v>
      </c>
      <c r="AR35" s="8">
        <v>39.914473826940004</v>
      </c>
      <c r="AS35" s="8">
        <v>6084.6017604663193</v>
      </c>
      <c r="AT35" s="8">
        <v>6.5975034226020002</v>
      </c>
      <c r="AU35" s="8">
        <v>-2.7217052920800002</v>
      </c>
      <c r="AV35" s="8">
        <v>484.58120387999998</v>
      </c>
      <c r="AW35" s="8">
        <v>38.859387276</v>
      </c>
      <c r="AX35" s="8">
        <v>6084.5293055131506</v>
      </c>
      <c r="AY35" s="8">
        <v>6.2260169693399998</v>
      </c>
      <c r="AZ35" s="8">
        <v>-2.9105835888000002</v>
      </c>
      <c r="BA35" s="8">
        <v>8.7472325939999998</v>
      </c>
      <c r="BB35" s="8">
        <v>1.05508655094</v>
      </c>
      <c r="BC35" s="8">
        <v>7.2454953168000019E-2</v>
      </c>
      <c r="BD35" s="8">
        <v>0.37148645326199997</v>
      </c>
      <c r="BE35" s="8">
        <v>0.18887829671999998</v>
      </c>
    </row>
    <row r="36" spans="1:57" ht="15.3" x14ac:dyDescent="0.7">
      <c r="A36" s="9" t="s">
        <v>178</v>
      </c>
      <c r="B36" t="s">
        <v>407</v>
      </c>
      <c r="C36" t="s">
        <v>180</v>
      </c>
      <c r="D36" t="s">
        <v>181</v>
      </c>
      <c r="E36" s="6">
        <v>11.299205000000001</v>
      </c>
      <c r="F36" s="7">
        <v>1</v>
      </c>
      <c r="G36" s="7">
        <v>0</v>
      </c>
      <c r="H36" s="8">
        <v>87.6818308</v>
      </c>
      <c r="I36" s="8">
        <v>10.846952850311698</v>
      </c>
      <c r="J36" s="8">
        <v>103.0258672403117</v>
      </c>
      <c r="K36" s="8">
        <v>4.4970835900000008</v>
      </c>
      <c r="L36" s="8">
        <v>0</v>
      </c>
      <c r="M36" s="8">
        <v>1.53669188E-6</v>
      </c>
      <c r="N36" s="8">
        <v>6.281039512818643E-7</v>
      </c>
      <c r="O36" s="8">
        <v>2.5726971317818642E-6</v>
      </c>
      <c r="P36" s="8">
        <v>4.079013005E-7</v>
      </c>
      <c r="Q36" s="8">
        <v>0</v>
      </c>
      <c r="R36" s="8">
        <v>0.26892107900000001</v>
      </c>
      <c r="S36" s="8">
        <v>7.7963755512377969E-2</v>
      </c>
      <c r="T36" s="8">
        <v>0.35670384365737801</v>
      </c>
      <c r="U36" s="8">
        <v>9.8190091449999999E-3</v>
      </c>
      <c r="V36" s="8">
        <v>0</v>
      </c>
      <c r="W36" s="8">
        <v>6.5196412849999996E-2</v>
      </c>
      <c r="X36" s="8">
        <v>1.1565379975390819E-2</v>
      </c>
      <c r="Y36" s="8">
        <v>0.22175319138539082</v>
      </c>
      <c r="Z36" s="8">
        <v>0.14499139856000001</v>
      </c>
      <c r="AA36" s="8">
        <v>0</v>
      </c>
      <c r="AB36" s="8">
        <v>2.225943385E-2</v>
      </c>
      <c r="AC36" s="8">
        <v>5.1601044852242397E-3</v>
      </c>
      <c r="AD36" s="8">
        <v>2.7678945483614242E-2</v>
      </c>
      <c r="AE36" s="8">
        <v>2.5940714839000001E-4</v>
      </c>
      <c r="AF36" s="8">
        <v>0</v>
      </c>
      <c r="AG36" s="8">
        <v>2.37283305E-4</v>
      </c>
      <c r="AH36" s="8">
        <v>2.3074542563256726E-5</v>
      </c>
      <c r="AI36" s="8">
        <v>2.6527300173825673E-4</v>
      </c>
      <c r="AJ36" s="8">
        <v>4.9151541750000003E-6</v>
      </c>
      <c r="AK36" s="8">
        <v>0</v>
      </c>
      <c r="AL36" s="8">
        <v>1355.9046000000001</v>
      </c>
      <c r="AM36" s="8">
        <v>164.71823412256612</v>
      </c>
      <c r="AN36" s="8">
        <v>1555.3113934725659</v>
      </c>
      <c r="AO36" s="8">
        <v>34.688559350000006</v>
      </c>
      <c r="AP36" s="8">
        <v>0</v>
      </c>
      <c r="AQ36" s="8">
        <v>2176.33987505</v>
      </c>
      <c r="AR36" s="8">
        <v>241.03584026381566</v>
      </c>
      <c r="AS36" s="8">
        <v>2453.8382498488158</v>
      </c>
      <c r="AT36" s="8">
        <v>36.462534535000003</v>
      </c>
      <c r="AU36" s="8">
        <v>0</v>
      </c>
      <c r="AV36" s="8">
        <v>2101.6521299999999</v>
      </c>
      <c r="AW36" s="8">
        <v>233.47295763038676</v>
      </c>
      <c r="AX36" s="8">
        <v>2370.9435674803867</v>
      </c>
      <c r="AY36" s="8">
        <v>35.818479850000003</v>
      </c>
      <c r="AZ36" s="8">
        <v>0</v>
      </c>
      <c r="BA36" s="8">
        <v>74.687745050000004</v>
      </c>
      <c r="BB36" s="8">
        <v>7.5628826334288988</v>
      </c>
      <c r="BC36" s="8">
        <v>82.894682368428917</v>
      </c>
      <c r="BD36" s="8">
        <v>0.64405468500000007</v>
      </c>
      <c r="BE36" s="8">
        <v>0</v>
      </c>
    </row>
    <row r="37" spans="1:57" ht="15.3" x14ac:dyDescent="0.7">
      <c r="A37" s="9" t="s">
        <v>108</v>
      </c>
      <c r="B37" t="s">
        <v>389</v>
      </c>
      <c r="C37" t="s">
        <v>130</v>
      </c>
      <c r="D37" t="s">
        <v>131</v>
      </c>
      <c r="E37" s="6">
        <v>68.891378000000003</v>
      </c>
      <c r="F37" s="7">
        <v>0</v>
      </c>
      <c r="G37" s="7">
        <v>6</v>
      </c>
      <c r="H37" s="8">
        <v>25.489809860000001</v>
      </c>
      <c r="I37" s="8">
        <v>2.4504663154599999</v>
      </c>
      <c r="J37" s="8">
        <v>221.6993435418</v>
      </c>
      <c r="K37" s="8">
        <v>0.36181751725599998</v>
      </c>
      <c r="L37" s="8">
        <v>-0.30312206320000001</v>
      </c>
      <c r="M37" s="8">
        <v>1.3916058356000001E-6</v>
      </c>
      <c r="N37" s="8">
        <v>3.6512430340000005E-8</v>
      </c>
      <c r="O37" s="8">
        <v>7.6686850768967991E-6</v>
      </c>
      <c r="P37" s="8">
        <v>6.1584758449320004E-12</v>
      </c>
      <c r="Q37" s="8">
        <v>1.5224994538E-12</v>
      </c>
      <c r="R37" s="8">
        <v>0.37063561364000003</v>
      </c>
      <c r="S37" s="8">
        <v>1.6713048302800002E-2</v>
      </c>
      <c r="T37" s="8">
        <v>0.86803136280000004</v>
      </c>
      <c r="U37" s="8">
        <v>4.5674983613999999E-3</v>
      </c>
      <c r="V37" s="8">
        <v>-2.0598522022000003E-4</v>
      </c>
      <c r="W37" s="8">
        <v>3.6236864828000002E-2</v>
      </c>
      <c r="X37" s="8">
        <v>2.5813599336600001E-3</v>
      </c>
      <c r="Y37" s="8">
        <v>0</v>
      </c>
      <c r="Z37" s="8">
        <v>1.9917186293580001E-3</v>
      </c>
      <c r="AA37" s="8">
        <v>1.0127032566000001E-5</v>
      </c>
      <c r="AB37" s="8">
        <v>1.3158253198000002E-2</v>
      </c>
      <c r="AC37" s="8">
        <v>1.9317142391200002E-2</v>
      </c>
      <c r="AD37" s="8">
        <v>0.41334826800000002</v>
      </c>
      <c r="AE37" s="8">
        <v>1.9351588080200001E-3</v>
      </c>
      <c r="AF37" s="8">
        <v>-1.3364927332000002E-4</v>
      </c>
      <c r="AG37" s="8">
        <v>4.0232564752000004E-5</v>
      </c>
      <c r="AH37" s="8">
        <v>9.7825756759999996E-7</v>
      </c>
      <c r="AI37" s="8">
        <v>1.3835804290388606E-6</v>
      </c>
      <c r="AJ37" s="8">
        <v>1.2423871108520002E-7</v>
      </c>
      <c r="AK37" s="8">
        <v>2.8521030492000001E-8</v>
      </c>
      <c r="AL37" s="8">
        <v>405.77021642</v>
      </c>
      <c r="AM37" s="8">
        <v>33.894557976000002</v>
      </c>
      <c r="AN37" s="8">
        <v>4952.064486807104</v>
      </c>
      <c r="AO37" s="8">
        <v>5.4100399143400004</v>
      </c>
      <c r="AP37" s="8">
        <v>-2.7280985688000006</v>
      </c>
      <c r="AQ37" s="8">
        <v>439.04475199400002</v>
      </c>
      <c r="AR37" s="8">
        <v>35.522461238140004</v>
      </c>
      <c r="AS37" s="8">
        <v>5415.0790292969114</v>
      </c>
      <c r="AT37" s="8">
        <v>5.871543255562</v>
      </c>
      <c r="AU37" s="8">
        <v>-2.4222208504800005</v>
      </c>
      <c r="AV37" s="8">
        <v>431.26002627999998</v>
      </c>
      <c r="AW37" s="8">
        <v>34.583471756000002</v>
      </c>
      <c r="AX37" s="8">
        <v>5415.0145469671033</v>
      </c>
      <c r="AY37" s="8">
        <v>5.5409335325400004</v>
      </c>
      <c r="AZ37" s="8">
        <v>-2.5903158128000001</v>
      </c>
      <c r="BA37" s="8">
        <v>7.7847257140000004</v>
      </c>
      <c r="BB37" s="8">
        <v>0.93898948214</v>
      </c>
      <c r="BC37" s="8">
        <v>6.4482329808000019E-2</v>
      </c>
      <c r="BD37" s="8">
        <v>0.33060972302199998</v>
      </c>
      <c r="BE37" s="8">
        <v>0.16809496232000001</v>
      </c>
    </row>
    <row r="38" spans="1:57" ht="15.3" x14ac:dyDescent="0.7">
      <c r="A38" s="9" t="s">
        <v>108</v>
      </c>
      <c r="B38" t="s">
        <v>379</v>
      </c>
      <c r="C38" t="s">
        <v>380</v>
      </c>
      <c r="D38" t="s">
        <v>381</v>
      </c>
      <c r="E38" s="6">
        <v>23.886161250000001</v>
      </c>
      <c r="F38" s="7">
        <v>0</v>
      </c>
      <c r="G38" s="7">
        <v>0</v>
      </c>
      <c r="H38" s="8">
        <v>61.387434412499999</v>
      </c>
      <c r="I38" s="8">
        <v>9.8888707574999994</v>
      </c>
      <c r="J38" s="8">
        <v>0</v>
      </c>
      <c r="K38" s="8">
        <v>2.74690854375</v>
      </c>
      <c r="L38" s="8">
        <v>0</v>
      </c>
      <c r="M38" s="8">
        <v>1.3543453428749999E-6</v>
      </c>
      <c r="N38" s="8">
        <v>7.1180760525000004E-7</v>
      </c>
      <c r="O38" s="8">
        <v>0</v>
      </c>
      <c r="P38" s="8">
        <v>8.09740866375E-8</v>
      </c>
      <c r="Q38" s="8">
        <v>0</v>
      </c>
      <c r="R38" s="8">
        <v>0.26752500600000001</v>
      </c>
      <c r="S38" s="8">
        <v>9.3633752099999995E-2</v>
      </c>
      <c r="T38" s="8">
        <v>0</v>
      </c>
      <c r="U38" s="8">
        <v>3.4634933812500001E-3</v>
      </c>
      <c r="V38" s="8">
        <v>0</v>
      </c>
      <c r="W38" s="8">
        <v>7.5957992775000011E-2</v>
      </c>
      <c r="X38" s="8">
        <v>5.9954264737500006E-2</v>
      </c>
      <c r="Y38" s="8">
        <v>0</v>
      </c>
      <c r="Z38" s="8">
        <v>0.44667121537500004</v>
      </c>
      <c r="AA38" s="8">
        <v>0</v>
      </c>
      <c r="AB38" s="8">
        <v>6.3776050537500004E-2</v>
      </c>
      <c r="AC38" s="8">
        <v>1.1107064981250001E-2</v>
      </c>
      <c r="AD38" s="8">
        <v>0</v>
      </c>
      <c r="AE38" s="8">
        <v>7.7391162450000006E-4</v>
      </c>
      <c r="AF38" s="8">
        <v>0</v>
      </c>
      <c r="AG38" s="8">
        <v>2.69913622125E-5</v>
      </c>
      <c r="AH38" s="8">
        <v>3.9889889287500002E-6</v>
      </c>
      <c r="AI38" s="8">
        <v>0</v>
      </c>
      <c r="AJ38" s="8">
        <v>6.8792144399999998E-7</v>
      </c>
      <c r="AK38" s="8">
        <v>0</v>
      </c>
      <c r="AL38" s="8">
        <v>1815.3482550000001</v>
      </c>
      <c r="AM38" s="8">
        <v>230.50145606250001</v>
      </c>
      <c r="AN38" s="8">
        <v>0</v>
      </c>
      <c r="AO38" s="8">
        <v>7.3091653425000001</v>
      </c>
      <c r="AP38" s="8">
        <v>0</v>
      </c>
      <c r="AQ38" s="8">
        <v>2063.0477471624999</v>
      </c>
      <c r="AR38" s="8">
        <v>258.47215088625001</v>
      </c>
      <c r="AS38" s="8">
        <v>0</v>
      </c>
      <c r="AT38" s="8">
        <v>7.7940544158749994</v>
      </c>
      <c r="AU38" s="8">
        <v>0</v>
      </c>
      <c r="AV38" s="8">
        <v>1972.99691925</v>
      </c>
      <c r="AW38" s="8">
        <v>248.416077</v>
      </c>
      <c r="AX38" s="8">
        <v>0</v>
      </c>
      <c r="AY38" s="8">
        <v>7.5480269550000001</v>
      </c>
      <c r="AZ38" s="8">
        <v>0</v>
      </c>
      <c r="BA38" s="8">
        <v>90.050827912499997</v>
      </c>
      <c r="BB38" s="8">
        <v>10.056073886249999</v>
      </c>
      <c r="BC38" s="8">
        <v>0</v>
      </c>
      <c r="BD38" s="8">
        <v>0.24602746087500002</v>
      </c>
      <c r="BE38" s="8">
        <v>0</v>
      </c>
    </row>
    <row r="39" spans="1:57" ht="15.3" x14ac:dyDescent="0.7">
      <c r="A39" s="9" t="s">
        <v>108</v>
      </c>
      <c r="B39" t="s">
        <v>379</v>
      </c>
      <c r="C39" t="s">
        <v>112</v>
      </c>
      <c r="D39" t="s">
        <v>113</v>
      </c>
      <c r="E39" s="6">
        <v>103.852875</v>
      </c>
      <c r="F39" s="7">
        <v>0</v>
      </c>
      <c r="G39" s="7">
        <v>0</v>
      </c>
      <c r="H39" s="8">
        <v>28.351834875000002</v>
      </c>
      <c r="I39" s="8">
        <v>6.0909711187499997</v>
      </c>
      <c r="J39" s="8">
        <v>0</v>
      </c>
      <c r="K39" s="8">
        <v>0.80693683875</v>
      </c>
      <c r="L39" s="8">
        <v>0</v>
      </c>
      <c r="M39" s="8">
        <v>1.1839227749999999E-6</v>
      </c>
      <c r="N39" s="8">
        <v>6.4087609162499998E-8</v>
      </c>
      <c r="O39" s="8">
        <v>0</v>
      </c>
      <c r="P39" s="8">
        <v>2.9078804999999999E-8</v>
      </c>
      <c r="Q39" s="8">
        <v>0</v>
      </c>
      <c r="R39" s="8">
        <v>0.103852875</v>
      </c>
      <c r="S39" s="8">
        <v>5.1926437499999999E-3</v>
      </c>
      <c r="T39" s="8">
        <v>0</v>
      </c>
      <c r="U39" s="8">
        <v>8.0174419500000005E-4</v>
      </c>
      <c r="V39" s="8">
        <v>0</v>
      </c>
      <c r="W39" s="8">
        <v>0</v>
      </c>
      <c r="X39" s="8">
        <v>0</v>
      </c>
      <c r="Y39" s="8">
        <v>0</v>
      </c>
      <c r="Z39" s="8">
        <v>0.12566197874999999</v>
      </c>
      <c r="AA39" s="8">
        <v>0</v>
      </c>
      <c r="AB39" s="8">
        <v>0</v>
      </c>
      <c r="AC39" s="8">
        <v>0.103852875</v>
      </c>
      <c r="AD39" s="8">
        <v>0</v>
      </c>
      <c r="AE39" s="8">
        <v>2.4405425624999998E-4</v>
      </c>
      <c r="AF39" s="8">
        <v>0</v>
      </c>
      <c r="AG39" s="8">
        <v>1.6476357870942634E-7</v>
      </c>
      <c r="AH39" s="8">
        <v>0</v>
      </c>
      <c r="AI39" s="8">
        <v>0</v>
      </c>
      <c r="AJ39" s="8">
        <v>2.4716984250000002E-7</v>
      </c>
      <c r="AK39" s="8">
        <v>0</v>
      </c>
      <c r="AL39" s="8">
        <v>383.65882618323747</v>
      </c>
      <c r="AM39" s="8">
        <v>7.8688596417374992</v>
      </c>
      <c r="AN39" s="8">
        <v>0</v>
      </c>
      <c r="AO39" s="8">
        <v>2.6274777375</v>
      </c>
      <c r="AP39" s="8">
        <v>0</v>
      </c>
      <c r="AQ39" s="8">
        <v>462.23391140823736</v>
      </c>
      <c r="AR39" s="8">
        <v>8.3881240167374997</v>
      </c>
      <c r="AS39" s="8">
        <v>0</v>
      </c>
      <c r="AT39" s="8">
        <v>2.7868919006249997</v>
      </c>
      <c r="AU39" s="8">
        <v>0</v>
      </c>
      <c r="AV39" s="8">
        <v>441.81643618323733</v>
      </c>
      <c r="AW39" s="8">
        <v>7.8688596417374992</v>
      </c>
      <c r="AX39" s="8">
        <v>0</v>
      </c>
      <c r="AY39" s="8">
        <v>2.70017475</v>
      </c>
      <c r="AZ39" s="8">
        <v>0</v>
      </c>
      <c r="BA39" s="8">
        <v>20.417475225</v>
      </c>
      <c r="BB39" s="8">
        <v>0.519264375</v>
      </c>
      <c r="BC39" s="8">
        <v>0</v>
      </c>
      <c r="BD39" s="8">
        <v>8.6717150625000003E-2</v>
      </c>
      <c r="BE39" s="8">
        <v>0</v>
      </c>
    </row>
    <row r="40" spans="1:57" ht="15.3" x14ac:dyDescent="0.7">
      <c r="A40" s="9" t="s">
        <v>178</v>
      </c>
      <c r="B40" t="s">
        <v>398</v>
      </c>
      <c r="C40" t="s">
        <v>130</v>
      </c>
      <c r="D40" t="s">
        <v>131</v>
      </c>
      <c r="E40" s="6">
        <v>38.437440000000002</v>
      </c>
      <c r="F40" s="7">
        <v>0</v>
      </c>
      <c r="G40" s="7">
        <v>6</v>
      </c>
      <c r="H40" s="8">
        <v>14.221852800000001</v>
      </c>
      <c r="I40" s="8">
        <v>1.3672197408</v>
      </c>
      <c r="J40" s="8">
        <v>123.695525664</v>
      </c>
      <c r="K40" s="8">
        <v>0.20187343488000001</v>
      </c>
      <c r="L40" s="8">
        <v>-0.16912473600000003</v>
      </c>
      <c r="M40" s="8">
        <v>7.7643628800000002E-7</v>
      </c>
      <c r="N40" s="8">
        <v>2.0371843200000002E-8</v>
      </c>
      <c r="O40" s="8">
        <v>4.2786866960639995E-6</v>
      </c>
      <c r="P40" s="8">
        <v>3.4360765113600002E-12</v>
      </c>
      <c r="Q40" s="8">
        <v>8.4946742399999997E-13</v>
      </c>
      <c r="R40" s="8">
        <v>0.20679342720000002</v>
      </c>
      <c r="S40" s="8">
        <v>9.3249229440000008E-3</v>
      </c>
      <c r="T40" s="8">
        <v>0.48431174399999999</v>
      </c>
      <c r="U40" s="8">
        <v>2.5484022720000002E-3</v>
      </c>
      <c r="V40" s="8">
        <v>-1.1492794560000001E-4</v>
      </c>
      <c r="W40" s="8">
        <v>2.0218093440000001E-2</v>
      </c>
      <c r="X40" s="8">
        <v>1.4402508768000001E-3</v>
      </c>
      <c r="Y40" s="8">
        <v>0</v>
      </c>
      <c r="Z40" s="8">
        <v>1.1112648278400002E-3</v>
      </c>
      <c r="AA40" s="8">
        <v>5.6503036800000006E-6</v>
      </c>
      <c r="AB40" s="8">
        <v>7.3415510400000007E-3</v>
      </c>
      <c r="AC40" s="8">
        <v>1.0777858176000002E-2</v>
      </c>
      <c r="AD40" s="8">
        <v>0.23062463999999999</v>
      </c>
      <c r="AE40" s="8">
        <v>1.0797076896E-3</v>
      </c>
      <c r="AF40" s="8">
        <v>-7.4568633600000003E-5</v>
      </c>
      <c r="AG40" s="8">
        <v>2.2447464960000003E-5</v>
      </c>
      <c r="AH40" s="8">
        <v>5.4581164800000004E-7</v>
      </c>
      <c r="AI40" s="8">
        <v>7.719585711633676E-7</v>
      </c>
      <c r="AJ40" s="8">
        <v>6.9318079295999999E-8</v>
      </c>
      <c r="AK40" s="8">
        <v>1.5913100160000001E-8</v>
      </c>
      <c r="AL40" s="8">
        <v>226.3965216</v>
      </c>
      <c r="AM40" s="8">
        <v>18.911220480000001</v>
      </c>
      <c r="AN40" s="8">
        <v>2762.9681262549116</v>
      </c>
      <c r="AO40" s="8">
        <v>3.0184921632000004</v>
      </c>
      <c r="AP40" s="8">
        <v>-1.5221226240000003</v>
      </c>
      <c r="AQ40" s="8">
        <v>244.96180512000004</v>
      </c>
      <c r="AR40" s="8">
        <v>19.819497187200003</v>
      </c>
      <c r="AS40" s="8">
        <v>3021.3037004987514</v>
      </c>
      <c r="AT40" s="8">
        <v>3.2759845737600002</v>
      </c>
      <c r="AU40" s="8">
        <v>-1.3514603904000002</v>
      </c>
      <c r="AV40" s="8">
        <v>240.61837439999999</v>
      </c>
      <c r="AW40" s="8">
        <v>19.295594879999999</v>
      </c>
      <c r="AX40" s="8">
        <v>3021.2677230549111</v>
      </c>
      <c r="AY40" s="8">
        <v>3.0915232992000004</v>
      </c>
      <c r="AZ40" s="8">
        <v>-1.4452477440000002</v>
      </c>
      <c r="BA40" s="8">
        <v>4.3434307200000006</v>
      </c>
      <c r="BB40" s="8">
        <v>0.52390230719999997</v>
      </c>
      <c r="BC40" s="8">
        <v>3.5977443840000005E-2</v>
      </c>
      <c r="BD40" s="8">
        <v>0.18446127456</v>
      </c>
      <c r="BE40" s="8">
        <v>9.3787353599999998E-2</v>
      </c>
    </row>
    <row r="41" spans="1:57" ht="15.3" x14ac:dyDescent="0.7">
      <c r="A41" s="9" t="s">
        <v>108</v>
      </c>
      <c r="B41" t="s">
        <v>390</v>
      </c>
      <c r="C41" t="s">
        <v>134</v>
      </c>
      <c r="D41" t="s">
        <v>135</v>
      </c>
      <c r="E41" s="6">
        <v>105.921307</v>
      </c>
      <c r="F41" s="7">
        <v>0</v>
      </c>
      <c r="G41" s="7">
        <v>0</v>
      </c>
      <c r="H41" s="8">
        <v>20.125048329999998</v>
      </c>
      <c r="I41" s="8">
        <v>1.7106291080499998</v>
      </c>
      <c r="J41" s="8">
        <v>0</v>
      </c>
      <c r="K41" s="8">
        <v>0.25908351692200005</v>
      </c>
      <c r="L41" s="8">
        <v>-0.2330268754</v>
      </c>
      <c r="M41" s="8">
        <v>7.3509387057999994E-7</v>
      </c>
      <c r="N41" s="8">
        <v>1.122830783961191E-8</v>
      </c>
      <c r="O41" s="8">
        <v>0</v>
      </c>
      <c r="P41" s="8">
        <v>4.4102454595589996E-12</v>
      </c>
      <c r="Q41" s="8">
        <v>1.1757265077E-12</v>
      </c>
      <c r="R41" s="8">
        <v>0.23726372767999998</v>
      </c>
      <c r="S41" s="8">
        <v>9.1939694476000002E-3</v>
      </c>
      <c r="T41" s="8">
        <v>0</v>
      </c>
      <c r="U41" s="8">
        <v>3.2634354686699998E-3</v>
      </c>
      <c r="V41" s="8">
        <v>-1.588819605E-4</v>
      </c>
      <c r="W41" s="8">
        <v>1.1863186384E-3</v>
      </c>
      <c r="X41" s="8">
        <v>4.5270766611800001E-4</v>
      </c>
      <c r="Y41" s="8">
        <v>0</v>
      </c>
      <c r="Z41" s="8">
        <v>1.4059676527259002E-3</v>
      </c>
      <c r="AA41" s="8">
        <v>0</v>
      </c>
      <c r="AB41" s="8">
        <v>9.7659445054E-3</v>
      </c>
      <c r="AC41" s="8">
        <v>8.5796258669999987E-4</v>
      </c>
      <c r="AD41" s="8">
        <v>0</v>
      </c>
      <c r="AE41" s="8">
        <v>1.385132931639E-3</v>
      </c>
      <c r="AF41" s="8">
        <v>-1.0263774648299999E-4</v>
      </c>
      <c r="AG41" s="8">
        <v>1.0062524165E-4</v>
      </c>
      <c r="AH41" s="8">
        <v>1.567847186214E-6</v>
      </c>
      <c r="AI41" s="8">
        <v>0</v>
      </c>
      <c r="AJ41" s="8">
        <v>8.8681555072679993E-8</v>
      </c>
      <c r="AK41" s="8">
        <v>2.1925710549000002E-8</v>
      </c>
      <c r="AL41" s="8">
        <v>340.00739547000001</v>
      </c>
      <c r="AM41" s="8">
        <v>24.298347825800001</v>
      </c>
      <c r="AN41" s="8">
        <v>0</v>
      </c>
      <c r="AO41" s="8">
        <v>3.8746014100599999</v>
      </c>
      <c r="AP41" s="8">
        <v>-2.0972418786000002</v>
      </c>
      <c r="AQ41" s="8">
        <v>365.87337863939996</v>
      </c>
      <c r="AR41" s="8">
        <v>25.265409358709999</v>
      </c>
      <c r="AS41" s="8">
        <v>0</v>
      </c>
      <c r="AT41" s="8">
        <v>4.1957548128839992</v>
      </c>
      <c r="AU41" s="8">
        <v>-1.8620965770600002</v>
      </c>
      <c r="AV41" s="8">
        <v>358.01401765999998</v>
      </c>
      <c r="AW41" s="8">
        <v>24.573743223999998</v>
      </c>
      <c r="AX41" s="8">
        <v>0</v>
      </c>
      <c r="AY41" s="8">
        <v>3.9593384556599998</v>
      </c>
      <c r="AZ41" s="8">
        <v>-1.9913205716</v>
      </c>
      <c r="BA41" s="8">
        <v>7.8593609793999999</v>
      </c>
      <c r="BB41" s="8">
        <v>0.69166613471000005</v>
      </c>
      <c r="BC41" s="8">
        <v>0</v>
      </c>
      <c r="BD41" s="8">
        <v>0.23641635722400001</v>
      </c>
      <c r="BE41" s="8">
        <v>0.12922399454</v>
      </c>
    </row>
    <row r="42" spans="1:57" ht="15.3" x14ac:dyDescent="0.7">
      <c r="A42" s="9" t="s">
        <v>108</v>
      </c>
      <c r="B42" t="s">
        <v>379</v>
      </c>
      <c r="C42" t="s">
        <v>134</v>
      </c>
      <c r="D42" t="s">
        <v>135</v>
      </c>
      <c r="E42" s="6">
        <v>103.852875</v>
      </c>
      <c r="F42" s="7">
        <v>0</v>
      </c>
      <c r="G42" s="7">
        <v>0</v>
      </c>
      <c r="H42" s="8">
        <v>19.73204625</v>
      </c>
      <c r="I42" s="8">
        <v>1.6772239312499997</v>
      </c>
      <c r="J42" s="8">
        <v>0</v>
      </c>
      <c r="K42" s="8">
        <v>0.25402413225000003</v>
      </c>
      <c r="L42" s="8">
        <v>-0.22847632500000001</v>
      </c>
      <c r="M42" s="8">
        <v>7.2073895249999994E-7</v>
      </c>
      <c r="N42" s="8">
        <v>1.1009041368123749E-8</v>
      </c>
      <c r="O42" s="8">
        <v>0</v>
      </c>
      <c r="P42" s="8">
        <v>4.3241221563749994E-12</v>
      </c>
      <c r="Q42" s="8">
        <v>1.1527669125E-12</v>
      </c>
      <c r="R42" s="8">
        <v>0.23263043999999997</v>
      </c>
      <c r="S42" s="8">
        <v>9.0144295499999996E-3</v>
      </c>
      <c r="T42" s="8">
        <v>0</v>
      </c>
      <c r="U42" s="8">
        <v>3.1997070787499996E-3</v>
      </c>
      <c r="V42" s="8">
        <v>-1.5577931250000001E-4</v>
      </c>
      <c r="W42" s="8">
        <v>1.1631521999999998E-3</v>
      </c>
      <c r="X42" s="8">
        <v>4.4386718774999998E-4</v>
      </c>
      <c r="Y42" s="8">
        <v>0</v>
      </c>
      <c r="Z42" s="8">
        <v>1.3785119068875E-3</v>
      </c>
      <c r="AA42" s="8">
        <v>0</v>
      </c>
      <c r="AB42" s="8">
        <v>9.5752350750000007E-3</v>
      </c>
      <c r="AC42" s="8">
        <v>8.412082874999998E-4</v>
      </c>
      <c r="AD42" s="8">
        <v>0</v>
      </c>
      <c r="AE42" s="8">
        <v>1.358084046375E-3</v>
      </c>
      <c r="AF42" s="8">
        <v>-1.0063343587499999E-4</v>
      </c>
      <c r="AG42" s="8">
        <v>9.8660231250000005E-5</v>
      </c>
      <c r="AH42" s="8">
        <v>1.5372302557500001E-6</v>
      </c>
      <c r="AI42" s="8">
        <v>0</v>
      </c>
      <c r="AJ42" s="8">
        <v>8.6949781064999992E-8</v>
      </c>
      <c r="AK42" s="8">
        <v>2.1497545124999999E-8</v>
      </c>
      <c r="AL42" s="8">
        <v>333.36772874999997</v>
      </c>
      <c r="AM42" s="8">
        <v>23.823849525</v>
      </c>
      <c r="AN42" s="8">
        <v>0</v>
      </c>
      <c r="AO42" s="8">
        <v>3.7989381675000002</v>
      </c>
      <c r="AP42" s="8">
        <v>-2.0562869250000002</v>
      </c>
      <c r="AQ42" s="8">
        <v>358.72860082499994</v>
      </c>
      <c r="AR42" s="8">
        <v>24.772026273749997</v>
      </c>
      <c r="AS42" s="8">
        <v>0</v>
      </c>
      <c r="AT42" s="8">
        <v>4.1138200844999995</v>
      </c>
      <c r="AU42" s="8">
        <v>-1.8257335425000001</v>
      </c>
      <c r="AV42" s="8">
        <v>351.0227175</v>
      </c>
      <c r="AW42" s="8">
        <v>24.093866999999999</v>
      </c>
      <c r="AX42" s="8">
        <v>0</v>
      </c>
      <c r="AY42" s="8">
        <v>3.8820204674999994</v>
      </c>
      <c r="AZ42" s="8">
        <v>-1.9524340499999999</v>
      </c>
      <c r="BA42" s="8">
        <v>7.7058833250000003</v>
      </c>
      <c r="BB42" s="8">
        <v>0.67815927374999996</v>
      </c>
      <c r="BC42" s="8">
        <v>0</v>
      </c>
      <c r="BD42" s="8">
        <v>0.23179961699999999</v>
      </c>
      <c r="BE42" s="8">
        <v>0.1267005075</v>
      </c>
    </row>
    <row r="43" spans="1:57" ht="15.3" x14ac:dyDescent="0.7">
      <c r="A43" s="9" t="s">
        <v>97</v>
      </c>
      <c r="B43" t="s">
        <v>373</v>
      </c>
      <c r="C43" t="s">
        <v>134</v>
      </c>
      <c r="D43" t="s">
        <v>135</v>
      </c>
      <c r="E43" s="6">
        <v>77.409137999999999</v>
      </c>
      <c r="F43" s="7">
        <v>0</v>
      </c>
      <c r="G43" s="7">
        <v>0</v>
      </c>
      <c r="H43" s="8">
        <v>14.707736219999999</v>
      </c>
      <c r="I43" s="8">
        <v>1.2501575786999999</v>
      </c>
      <c r="J43" s="8">
        <v>0</v>
      </c>
      <c r="K43" s="8">
        <v>0.18934275154800001</v>
      </c>
      <c r="L43" s="8">
        <v>-0.1703001036</v>
      </c>
      <c r="M43" s="8">
        <v>5.3721941771999997E-7</v>
      </c>
      <c r="N43" s="8">
        <v>8.2058431460159388E-9</v>
      </c>
      <c r="O43" s="8">
        <v>0</v>
      </c>
      <c r="P43" s="8">
        <v>3.2230842789059998E-12</v>
      </c>
      <c r="Q43" s="8">
        <v>8.5924143179999998E-13</v>
      </c>
      <c r="R43" s="8">
        <v>0.17339646911999998</v>
      </c>
      <c r="S43" s="8">
        <v>6.7191131783999993E-3</v>
      </c>
      <c r="T43" s="8">
        <v>0</v>
      </c>
      <c r="U43" s="8">
        <v>2.3849755417799999E-3</v>
      </c>
      <c r="V43" s="8">
        <v>-1.16113707E-4</v>
      </c>
      <c r="W43" s="8">
        <v>8.6698234559999998E-4</v>
      </c>
      <c r="X43" s="8">
        <v>3.3084665581200001E-4</v>
      </c>
      <c r="Y43" s="8">
        <v>0</v>
      </c>
      <c r="Z43" s="8">
        <v>1.0275056750706001E-3</v>
      </c>
      <c r="AA43" s="8">
        <v>0</v>
      </c>
      <c r="AB43" s="8">
        <v>7.1371225236000002E-3</v>
      </c>
      <c r="AC43" s="8">
        <v>6.2701401779999993E-4</v>
      </c>
      <c r="AD43" s="8">
        <v>0</v>
      </c>
      <c r="AE43" s="8">
        <v>1.0122792976260001E-3</v>
      </c>
      <c r="AF43" s="8">
        <v>-7.500945472199999E-5</v>
      </c>
      <c r="AG43" s="8">
        <v>7.3538681099999994E-5</v>
      </c>
      <c r="AH43" s="8">
        <v>1.145810060676E-6</v>
      </c>
      <c r="AI43" s="8">
        <v>0</v>
      </c>
      <c r="AJ43" s="8">
        <v>6.4810026699120002E-8</v>
      </c>
      <c r="AK43" s="8">
        <v>1.6023691566000001E-8</v>
      </c>
      <c r="AL43" s="8">
        <v>248.48333298</v>
      </c>
      <c r="AM43" s="8">
        <v>17.757656257200001</v>
      </c>
      <c r="AN43" s="8">
        <v>0</v>
      </c>
      <c r="AO43" s="8">
        <v>2.8316262680399999</v>
      </c>
      <c r="AP43" s="8">
        <v>-1.5327009324</v>
      </c>
      <c r="AQ43" s="8">
        <v>267.38664447959997</v>
      </c>
      <c r="AR43" s="8">
        <v>18.464401687140001</v>
      </c>
      <c r="AS43" s="8">
        <v>0</v>
      </c>
      <c r="AT43" s="8">
        <v>3.0663307744559996</v>
      </c>
      <c r="AU43" s="8">
        <v>-1.3608526460400001</v>
      </c>
      <c r="AV43" s="8">
        <v>261.64288643999998</v>
      </c>
      <c r="AW43" s="8">
        <v>17.958920015999997</v>
      </c>
      <c r="AX43" s="8">
        <v>0</v>
      </c>
      <c r="AY43" s="8">
        <v>2.8935535784399997</v>
      </c>
      <c r="AZ43" s="8">
        <v>-1.4552917944000001</v>
      </c>
      <c r="BA43" s="8">
        <v>5.7437580396000003</v>
      </c>
      <c r="BB43" s="8">
        <v>0.50548167113999998</v>
      </c>
      <c r="BC43" s="8">
        <v>0</v>
      </c>
      <c r="BD43" s="8">
        <v>0.172777196016</v>
      </c>
      <c r="BE43" s="8">
        <v>9.4439148359999989E-2</v>
      </c>
    </row>
    <row r="44" spans="1:57" ht="15.3" x14ac:dyDescent="0.7">
      <c r="A44" s="9" t="s">
        <v>108</v>
      </c>
      <c r="B44" t="s">
        <v>386</v>
      </c>
      <c r="C44" t="s">
        <v>104</v>
      </c>
      <c r="D44" t="s">
        <v>105</v>
      </c>
      <c r="E44" s="6">
        <v>8.7914487000000001</v>
      </c>
      <c r="F44" s="7">
        <v>0</v>
      </c>
      <c r="G44" s="7">
        <v>0</v>
      </c>
      <c r="H44" s="8">
        <v>22.594023158999999</v>
      </c>
      <c r="I44" s="8">
        <v>3.6396597617999999</v>
      </c>
      <c r="J44" s="8">
        <v>0</v>
      </c>
      <c r="K44" s="8">
        <v>1.0110166005000001</v>
      </c>
      <c r="L44" s="8">
        <v>0</v>
      </c>
      <c r="M44" s="8">
        <v>4.9847514128999994E-7</v>
      </c>
      <c r="N44" s="8">
        <v>2.6198517125999998E-7</v>
      </c>
      <c r="O44" s="8">
        <v>0</v>
      </c>
      <c r="P44" s="8">
        <v>2.9803011093000001E-8</v>
      </c>
      <c r="Q44" s="8">
        <v>0</v>
      </c>
      <c r="R44" s="8">
        <v>9.8464225439999997E-2</v>
      </c>
      <c r="S44" s="8">
        <v>3.4462478903999998E-2</v>
      </c>
      <c r="T44" s="8">
        <v>0</v>
      </c>
      <c r="U44" s="8">
        <v>1.2747600615E-3</v>
      </c>
      <c r="V44" s="8">
        <v>0</v>
      </c>
      <c r="W44" s="8">
        <v>2.7956806866000002E-2</v>
      </c>
      <c r="X44" s="8">
        <v>2.2066536237000001E-2</v>
      </c>
      <c r="Y44" s="8">
        <v>0</v>
      </c>
      <c r="Z44" s="8">
        <v>0.16440009069</v>
      </c>
      <c r="AA44" s="8">
        <v>0</v>
      </c>
      <c r="AB44" s="8">
        <v>2.3473168028999999E-2</v>
      </c>
      <c r="AC44" s="8">
        <v>4.0880236455000003E-3</v>
      </c>
      <c r="AD44" s="8">
        <v>0</v>
      </c>
      <c r="AE44" s="8">
        <v>2.8484293788E-4</v>
      </c>
      <c r="AF44" s="8">
        <v>0</v>
      </c>
      <c r="AG44" s="8">
        <v>9.9343370310000001E-6</v>
      </c>
      <c r="AH44" s="8">
        <v>1.4681719329000001E-6</v>
      </c>
      <c r="AI44" s="8">
        <v>0</v>
      </c>
      <c r="AJ44" s="8">
        <v>2.5319372256000001E-7</v>
      </c>
      <c r="AK44" s="8">
        <v>0</v>
      </c>
      <c r="AL44" s="8">
        <v>668.15010119999999</v>
      </c>
      <c r="AM44" s="8">
        <v>84.837479955000006</v>
      </c>
      <c r="AN44" s="8">
        <v>0</v>
      </c>
      <c r="AO44" s="8">
        <v>2.6901833021999999</v>
      </c>
      <c r="AP44" s="8">
        <v>0</v>
      </c>
      <c r="AQ44" s="8">
        <v>759.31742421899992</v>
      </c>
      <c r="AR44" s="8">
        <v>95.132266382699996</v>
      </c>
      <c r="AS44" s="8">
        <v>0</v>
      </c>
      <c r="AT44" s="8">
        <v>2.8686497108099998</v>
      </c>
      <c r="AU44" s="8">
        <v>0</v>
      </c>
      <c r="AV44" s="8">
        <v>726.17366261999996</v>
      </c>
      <c r="AW44" s="8">
        <v>91.431066479999998</v>
      </c>
      <c r="AX44" s="8">
        <v>0</v>
      </c>
      <c r="AY44" s="8">
        <v>2.7780977892000003</v>
      </c>
      <c r="AZ44" s="8">
        <v>0</v>
      </c>
      <c r="BA44" s="8">
        <v>33.143761599000001</v>
      </c>
      <c r="BB44" s="8">
        <v>3.7011999027</v>
      </c>
      <c r="BC44" s="8">
        <v>0</v>
      </c>
      <c r="BD44" s="8">
        <v>9.0551921610000002E-2</v>
      </c>
      <c r="BE44" s="8">
        <v>0</v>
      </c>
    </row>
    <row r="45" spans="1:57" ht="15.3" x14ac:dyDescent="0.7">
      <c r="A45" s="9" t="s">
        <v>108</v>
      </c>
      <c r="B45" t="s">
        <v>389</v>
      </c>
      <c r="C45" t="s">
        <v>134</v>
      </c>
      <c r="D45" t="s">
        <v>135</v>
      </c>
      <c r="E45" s="6">
        <v>68.891378000000003</v>
      </c>
      <c r="F45" s="7">
        <v>0</v>
      </c>
      <c r="G45" s="7">
        <v>0</v>
      </c>
      <c r="H45" s="8">
        <v>13.089361820000001</v>
      </c>
      <c r="I45" s="8">
        <v>1.1125957546999998</v>
      </c>
      <c r="J45" s="8">
        <v>0</v>
      </c>
      <c r="K45" s="8">
        <v>0.16850831058800003</v>
      </c>
      <c r="L45" s="8">
        <v>-0.15156103160000001</v>
      </c>
      <c r="M45" s="8">
        <v>4.7810616331999998E-7</v>
      </c>
      <c r="N45" s="8">
        <v>7.3029083721471395E-9</v>
      </c>
      <c r="O45" s="8">
        <v>0</v>
      </c>
      <c r="P45" s="8">
        <v>2.8684303057859998E-12</v>
      </c>
      <c r="Q45" s="8">
        <v>7.6469429580000004E-13</v>
      </c>
      <c r="R45" s="8">
        <v>0.15431668671999998</v>
      </c>
      <c r="S45" s="8">
        <v>5.9797716103999997E-3</v>
      </c>
      <c r="T45" s="8">
        <v>0</v>
      </c>
      <c r="U45" s="8">
        <v>2.1225433561800002E-3</v>
      </c>
      <c r="V45" s="8">
        <v>-1.0333706700000001E-4</v>
      </c>
      <c r="W45" s="8">
        <v>7.7158343360000004E-4</v>
      </c>
      <c r="X45" s="8">
        <v>2.9444174957200001E-4</v>
      </c>
      <c r="Y45" s="8">
        <v>0</v>
      </c>
      <c r="Z45" s="8">
        <v>9.1444348415860017E-4</v>
      </c>
      <c r="AA45" s="8">
        <v>0</v>
      </c>
      <c r="AB45" s="8">
        <v>6.3517850516000007E-3</v>
      </c>
      <c r="AC45" s="8">
        <v>5.5802016179999994E-4</v>
      </c>
      <c r="AD45" s="8">
        <v>0</v>
      </c>
      <c r="AE45" s="8">
        <v>9.0089255010600007E-4</v>
      </c>
      <c r="AF45" s="8">
        <v>-6.6755745281999994E-5</v>
      </c>
      <c r="AG45" s="8">
        <v>6.5446809100000008E-5</v>
      </c>
      <c r="AH45" s="8">
        <v>1.019730177156E-6</v>
      </c>
      <c r="AI45" s="8">
        <v>0</v>
      </c>
      <c r="AJ45" s="8">
        <v>5.7678617316720002E-8</v>
      </c>
      <c r="AK45" s="8">
        <v>1.4260515246000001E-8</v>
      </c>
      <c r="AL45" s="8">
        <v>221.14132338000002</v>
      </c>
      <c r="AM45" s="8">
        <v>15.803682113200001</v>
      </c>
      <c r="AN45" s="8">
        <v>0</v>
      </c>
      <c r="AO45" s="8">
        <v>2.5200466072400003</v>
      </c>
      <c r="AP45" s="8">
        <v>-1.3640492844000003</v>
      </c>
      <c r="AQ45" s="8">
        <v>237.96459788759998</v>
      </c>
      <c r="AR45" s="8">
        <v>16.432660394340001</v>
      </c>
      <c r="AS45" s="8">
        <v>0</v>
      </c>
      <c r="AT45" s="8">
        <v>2.7289252653359997</v>
      </c>
      <c r="AU45" s="8">
        <v>-1.2111104252400002</v>
      </c>
      <c r="AV45" s="8">
        <v>232.85285764</v>
      </c>
      <c r="AW45" s="8">
        <v>15.982799695999999</v>
      </c>
      <c r="AX45" s="8">
        <v>0</v>
      </c>
      <c r="AY45" s="8">
        <v>2.5751597096399998</v>
      </c>
      <c r="AZ45" s="8">
        <v>-1.2951579064000001</v>
      </c>
      <c r="BA45" s="8">
        <v>5.1117402476000002</v>
      </c>
      <c r="BB45" s="8">
        <v>0.44986069834000003</v>
      </c>
      <c r="BC45" s="8">
        <v>0</v>
      </c>
      <c r="BD45" s="8">
        <v>0.15376555569600001</v>
      </c>
      <c r="BE45" s="8">
        <v>8.4047481160000007E-2</v>
      </c>
    </row>
    <row r="46" spans="1:57" ht="15.3" x14ac:dyDescent="0.7">
      <c r="A46" s="9" t="s">
        <v>178</v>
      </c>
      <c r="B46" t="s">
        <v>399</v>
      </c>
      <c r="C46" t="s">
        <v>104</v>
      </c>
      <c r="D46" t="s">
        <v>105</v>
      </c>
      <c r="E46" s="6">
        <v>7.7597335599999999</v>
      </c>
      <c r="F46" s="7">
        <v>0</v>
      </c>
      <c r="G46" s="7">
        <v>0</v>
      </c>
      <c r="H46" s="8">
        <v>19.9425152492</v>
      </c>
      <c r="I46" s="8">
        <v>3.2125296938399996</v>
      </c>
      <c r="J46" s="8">
        <v>0</v>
      </c>
      <c r="K46" s="8">
        <v>0.89236935940000006</v>
      </c>
      <c r="L46" s="8">
        <v>0</v>
      </c>
      <c r="M46" s="8">
        <v>4.39976892852E-7</v>
      </c>
      <c r="N46" s="8">
        <v>2.3124006008799998E-7</v>
      </c>
      <c r="O46" s="8">
        <v>0</v>
      </c>
      <c r="P46" s="8">
        <v>2.6305496768399999E-8</v>
      </c>
      <c r="Q46" s="8">
        <v>0</v>
      </c>
      <c r="R46" s="8">
        <v>8.6909015871999992E-2</v>
      </c>
      <c r="S46" s="8">
        <v>3.0418155555199999E-2</v>
      </c>
      <c r="T46" s="8">
        <v>0</v>
      </c>
      <c r="U46" s="8">
        <v>1.1251613662E-3</v>
      </c>
      <c r="V46" s="8">
        <v>0</v>
      </c>
      <c r="W46" s="8">
        <v>2.4675952720800001E-2</v>
      </c>
      <c r="X46" s="8">
        <v>1.9476931235600001E-2</v>
      </c>
      <c r="Y46" s="8">
        <v>0</v>
      </c>
      <c r="Z46" s="8">
        <v>0.14510701757200001</v>
      </c>
      <c r="AA46" s="8">
        <v>0</v>
      </c>
      <c r="AB46" s="8">
        <v>2.0718488605200001E-2</v>
      </c>
      <c r="AC46" s="8">
        <v>3.6082761054E-3</v>
      </c>
      <c r="AD46" s="8">
        <v>0</v>
      </c>
      <c r="AE46" s="8">
        <v>2.51415367344E-4</v>
      </c>
      <c r="AF46" s="8">
        <v>0</v>
      </c>
      <c r="AG46" s="8">
        <v>8.768498922799999E-6</v>
      </c>
      <c r="AH46" s="8">
        <v>1.2958755045199999E-6</v>
      </c>
      <c r="AI46" s="8">
        <v>0</v>
      </c>
      <c r="AJ46" s="8">
        <v>2.23480326528E-7</v>
      </c>
      <c r="AK46" s="8">
        <v>0</v>
      </c>
      <c r="AL46" s="8">
        <v>589.73975055999995</v>
      </c>
      <c r="AM46" s="8">
        <v>74.881428854000006</v>
      </c>
      <c r="AN46" s="8">
        <v>0</v>
      </c>
      <c r="AO46" s="8">
        <v>2.3744784693600001</v>
      </c>
      <c r="AP46" s="8">
        <v>0</v>
      </c>
      <c r="AQ46" s="8">
        <v>670.20818757719996</v>
      </c>
      <c r="AR46" s="8">
        <v>83.968076852759992</v>
      </c>
      <c r="AS46" s="8">
        <v>0</v>
      </c>
      <c r="AT46" s="8">
        <v>2.5320010606279997</v>
      </c>
      <c r="AU46" s="8">
        <v>0</v>
      </c>
      <c r="AV46" s="8">
        <v>640.95399205599995</v>
      </c>
      <c r="AW46" s="8">
        <v>80.701229024</v>
      </c>
      <c r="AX46" s="8">
        <v>0</v>
      </c>
      <c r="AY46" s="8">
        <v>2.4520758049600002</v>
      </c>
      <c r="AZ46" s="8">
        <v>0</v>
      </c>
      <c r="BA46" s="8">
        <v>29.2541955212</v>
      </c>
      <c r="BB46" s="8">
        <v>3.26684782876</v>
      </c>
      <c r="BC46" s="8">
        <v>0</v>
      </c>
      <c r="BD46" s="8">
        <v>7.9925255668000003E-2</v>
      </c>
      <c r="BE46" s="8">
        <v>0</v>
      </c>
    </row>
    <row r="47" spans="1:57" ht="15.3" x14ac:dyDescent="0.7">
      <c r="A47" s="9" t="s">
        <v>108</v>
      </c>
      <c r="B47" t="s">
        <v>378</v>
      </c>
      <c r="C47" t="s">
        <v>104</v>
      </c>
      <c r="D47" t="s">
        <v>105</v>
      </c>
      <c r="E47" s="6">
        <v>7.0333576800000008</v>
      </c>
      <c r="F47" s="7">
        <v>0</v>
      </c>
      <c r="G47" s="7">
        <v>0</v>
      </c>
      <c r="H47" s="8">
        <v>18.075729237600001</v>
      </c>
      <c r="I47" s="8">
        <v>2.9118100795200004</v>
      </c>
      <c r="J47" s="8">
        <v>0</v>
      </c>
      <c r="K47" s="8">
        <v>0.80883613320000014</v>
      </c>
      <c r="L47" s="8">
        <v>0</v>
      </c>
      <c r="M47" s="8">
        <v>3.9879138045600004E-7</v>
      </c>
      <c r="N47" s="8">
        <v>2.0959405886400001E-7</v>
      </c>
      <c r="O47" s="8">
        <v>0</v>
      </c>
      <c r="P47" s="8">
        <v>2.3843082535200005E-8</v>
      </c>
      <c r="Q47" s="8">
        <v>0</v>
      </c>
      <c r="R47" s="8">
        <v>7.8773606016000003E-2</v>
      </c>
      <c r="S47" s="8">
        <v>2.7570762105600003E-2</v>
      </c>
      <c r="T47" s="8">
        <v>0</v>
      </c>
      <c r="U47" s="8">
        <v>1.0198368636000002E-3</v>
      </c>
      <c r="V47" s="8">
        <v>0</v>
      </c>
      <c r="W47" s="8">
        <v>2.2366077422400002E-2</v>
      </c>
      <c r="X47" s="8">
        <v>1.7653727776800004E-2</v>
      </c>
      <c r="Y47" s="8">
        <v>0</v>
      </c>
      <c r="Z47" s="8">
        <v>0.13152378861600003</v>
      </c>
      <c r="AA47" s="8">
        <v>0</v>
      </c>
      <c r="AB47" s="8">
        <v>1.8779065005600004E-2</v>
      </c>
      <c r="AC47" s="8">
        <v>3.2705113212000004E-3</v>
      </c>
      <c r="AD47" s="8">
        <v>0</v>
      </c>
      <c r="AE47" s="8">
        <v>2.2788078883200004E-4</v>
      </c>
      <c r="AF47" s="8">
        <v>0</v>
      </c>
      <c r="AG47" s="8">
        <v>7.9476941784000011E-6</v>
      </c>
      <c r="AH47" s="8">
        <v>1.1745707325600002E-6</v>
      </c>
      <c r="AI47" s="8">
        <v>0</v>
      </c>
      <c r="AJ47" s="8">
        <v>2.0256070118400002E-7</v>
      </c>
      <c r="AK47" s="8">
        <v>0</v>
      </c>
      <c r="AL47" s="8">
        <v>534.53518368000005</v>
      </c>
      <c r="AM47" s="8">
        <v>67.871901612000016</v>
      </c>
      <c r="AN47" s="8">
        <v>0</v>
      </c>
      <c r="AO47" s="8">
        <v>2.1522074500800001</v>
      </c>
      <c r="AP47" s="8">
        <v>0</v>
      </c>
      <c r="AQ47" s="8">
        <v>607.47110282159997</v>
      </c>
      <c r="AR47" s="8">
        <v>76.10796345528</v>
      </c>
      <c r="AS47" s="8">
        <v>0</v>
      </c>
      <c r="AT47" s="8">
        <v>2.2949846109840002</v>
      </c>
      <c r="AU47" s="8">
        <v>0</v>
      </c>
      <c r="AV47" s="8">
        <v>580.95534436800006</v>
      </c>
      <c r="AW47" s="8">
        <v>73.146919872000012</v>
      </c>
      <c r="AX47" s="8">
        <v>0</v>
      </c>
      <c r="AY47" s="8">
        <v>2.2225410268800001</v>
      </c>
      <c r="AZ47" s="8">
        <v>0</v>
      </c>
      <c r="BA47" s="8">
        <v>26.515758453600004</v>
      </c>
      <c r="BB47" s="8">
        <v>2.9610435832800004</v>
      </c>
      <c r="BC47" s="8">
        <v>0</v>
      </c>
      <c r="BD47" s="8">
        <v>7.2443584104000008E-2</v>
      </c>
      <c r="BE47" s="8">
        <v>0</v>
      </c>
    </row>
    <row r="48" spans="1:57" ht="15.3" x14ac:dyDescent="0.7">
      <c r="A48" s="9" t="s">
        <v>108</v>
      </c>
      <c r="B48" t="s">
        <v>386</v>
      </c>
      <c r="C48" t="s">
        <v>130</v>
      </c>
      <c r="D48" t="s">
        <v>131</v>
      </c>
      <c r="E48" s="6">
        <v>19.111844999999999</v>
      </c>
      <c r="F48" s="7">
        <v>0</v>
      </c>
      <c r="G48" s="7">
        <v>6</v>
      </c>
      <c r="H48" s="8">
        <v>7.0713826499999994</v>
      </c>
      <c r="I48" s="8">
        <v>0.67980832664999991</v>
      </c>
      <c r="J48" s="8">
        <v>61.50382839449999</v>
      </c>
      <c r="K48" s="8">
        <v>0.10037540993999999</v>
      </c>
      <c r="L48" s="8">
        <v>-8.4092117999999993E-2</v>
      </c>
      <c r="M48" s="8">
        <v>3.8605926899999995E-7</v>
      </c>
      <c r="N48" s="8">
        <v>1.0129277849999999E-8</v>
      </c>
      <c r="O48" s="8">
        <v>2.1274464932819994E-6</v>
      </c>
      <c r="P48" s="8">
        <v>1.7084842719299998E-12</v>
      </c>
      <c r="Q48" s="8">
        <v>4.2237177449999993E-13</v>
      </c>
      <c r="R48" s="8">
        <v>0.1028217261</v>
      </c>
      <c r="S48" s="8">
        <v>4.6365335969999998E-3</v>
      </c>
      <c r="T48" s="8">
        <v>0.24080924699999995</v>
      </c>
      <c r="U48" s="8">
        <v>1.2671153234999999E-3</v>
      </c>
      <c r="V48" s="8">
        <v>-5.7144416549999999E-5</v>
      </c>
      <c r="W48" s="8">
        <v>1.0052830469999999E-2</v>
      </c>
      <c r="X48" s="8">
        <v>7.1612083214999994E-4</v>
      </c>
      <c r="Y48" s="8">
        <v>0</v>
      </c>
      <c r="Z48" s="8">
        <v>5.5254255079500005E-4</v>
      </c>
      <c r="AA48" s="8">
        <v>2.8094412149999998E-6</v>
      </c>
      <c r="AB48" s="8">
        <v>3.650362395E-3</v>
      </c>
      <c r="AC48" s="8">
        <v>5.3589613380000001E-3</v>
      </c>
      <c r="AD48" s="8">
        <v>0.11467106999999999</v>
      </c>
      <c r="AE48" s="8">
        <v>5.3685172604999993E-4</v>
      </c>
      <c r="AF48" s="8">
        <v>-3.7076979300000002E-5</v>
      </c>
      <c r="AG48" s="8">
        <v>1.1161317480000001E-5</v>
      </c>
      <c r="AH48" s="8">
        <v>2.7138819899999998E-7</v>
      </c>
      <c r="AI48" s="8">
        <v>3.8383286083817623E-7</v>
      </c>
      <c r="AJ48" s="8">
        <v>3.4466301272999995E-8</v>
      </c>
      <c r="AK48" s="8">
        <v>7.9123038300000004E-9</v>
      </c>
      <c r="AL48" s="8">
        <v>112.56876704999999</v>
      </c>
      <c r="AM48" s="8">
        <v>9.4030277399999989</v>
      </c>
      <c r="AN48" s="8">
        <v>1373.8016519550806</v>
      </c>
      <c r="AO48" s="8">
        <v>1.50085318785</v>
      </c>
      <c r="AP48" s="8">
        <v>-0.756829062</v>
      </c>
      <c r="AQ48" s="8">
        <v>121.799788185</v>
      </c>
      <c r="AR48" s="8">
        <v>9.8546406373500002</v>
      </c>
      <c r="AS48" s="8">
        <v>1502.2511390420004</v>
      </c>
      <c r="AT48" s="8">
        <v>1.6288834375049999</v>
      </c>
      <c r="AU48" s="8">
        <v>-0.67197247020000006</v>
      </c>
      <c r="AV48" s="8">
        <v>119.64014969999999</v>
      </c>
      <c r="AW48" s="8">
        <v>9.59414619</v>
      </c>
      <c r="AX48" s="8">
        <v>1502.2332503550804</v>
      </c>
      <c r="AY48" s="8">
        <v>1.53716569335</v>
      </c>
      <c r="AZ48" s="8">
        <v>-0.71860537199999996</v>
      </c>
      <c r="BA48" s="8">
        <v>2.1596384849999999</v>
      </c>
      <c r="BB48" s="8">
        <v>0.26049444734999999</v>
      </c>
      <c r="BC48" s="8">
        <v>1.7888686920000001E-2</v>
      </c>
      <c r="BD48" s="8">
        <v>9.1717744154999989E-2</v>
      </c>
      <c r="BE48" s="8">
        <v>4.6632901799999994E-2</v>
      </c>
    </row>
    <row r="49" spans="1:57" ht="15.3" x14ac:dyDescent="0.7">
      <c r="A49" s="9" t="s">
        <v>97</v>
      </c>
      <c r="B49" t="s">
        <v>373</v>
      </c>
      <c r="C49" t="s">
        <v>376</v>
      </c>
      <c r="D49" t="s">
        <v>377</v>
      </c>
      <c r="E49" s="6">
        <v>433.77561582677163</v>
      </c>
      <c r="F49" s="7">
        <v>1</v>
      </c>
      <c r="G49" s="7">
        <v>1</v>
      </c>
      <c r="H49" s="8">
        <v>1717.8282131192948</v>
      </c>
      <c r="I49" s="8">
        <v>18.829717897883409</v>
      </c>
      <c r="J49" s="8">
        <v>1803.2562804124204</v>
      </c>
      <c r="K49" s="8">
        <v>25.079958228942459</v>
      </c>
      <c r="L49" s="8">
        <v>-1015.764729581905</v>
      </c>
      <c r="M49" s="8">
        <v>3.7811414299944258E-7</v>
      </c>
      <c r="N49" s="8">
        <v>3.7811460922971026E-9</v>
      </c>
      <c r="O49" s="8">
        <v>4.8327774264087584E-6</v>
      </c>
      <c r="P49" s="8">
        <v>3.0147413636582191E-6</v>
      </c>
      <c r="Q49" s="8">
        <v>6.3948691917108979E-6</v>
      </c>
      <c r="R49" s="8">
        <v>15.546825169012612</v>
      </c>
      <c r="S49" s="8">
        <v>0.15862573161775978</v>
      </c>
      <c r="T49" s="8">
        <v>16.281687632763912</v>
      </c>
      <c r="U49" s="8">
        <v>0.41367754233353971</v>
      </c>
      <c r="V49" s="8">
        <v>0.96201075666607427</v>
      </c>
      <c r="W49" s="8">
        <v>0.83780113410790191</v>
      </c>
      <c r="X49" s="8">
        <v>9.0188772986773136E-3</v>
      </c>
      <c r="Y49" s="8">
        <v>0.89221842382103123</v>
      </c>
      <c r="Z49" s="8">
        <v>4.5398412414452159E-2</v>
      </c>
      <c r="AA49" s="8">
        <v>0.16200335285667608</v>
      </c>
      <c r="AB49" s="8">
        <v>0.85603506486168213</v>
      </c>
      <c r="AC49" s="8">
        <v>7.7318671403677893E-3</v>
      </c>
      <c r="AD49" s="8">
        <v>0.96862538328628145</v>
      </c>
      <c r="AE49" s="8">
        <v>2.7449313284231454E-2</v>
      </c>
      <c r="AF49" s="8">
        <v>-0.35959554295417806</v>
      </c>
      <c r="AG49" s="8">
        <v>1.0940358452268135E-2</v>
      </c>
      <c r="AH49" s="8">
        <v>1.0942851004429071E-4</v>
      </c>
      <c r="AI49" s="8">
        <v>1.1057373830979961E-2</v>
      </c>
      <c r="AJ49" s="8">
        <v>7.3277608481554668E-6</v>
      </c>
      <c r="AK49" s="8">
        <v>-3.336453491327425E-4</v>
      </c>
      <c r="AL49" s="8">
        <v>22264.589130931643</v>
      </c>
      <c r="AM49" s="8">
        <v>244.77307163193606</v>
      </c>
      <c r="AN49" s="8">
        <v>23778.907954533577</v>
      </c>
      <c r="AO49" s="8">
        <v>342.1557689444756</v>
      </c>
      <c r="AP49" s="8">
        <v>-9712.7868303087271</v>
      </c>
      <c r="AQ49" s="8">
        <v>26391.215564681905</v>
      </c>
      <c r="AR49" s="8">
        <v>287.17939285998904</v>
      </c>
      <c r="AS49" s="8">
        <v>28178.984755346868</v>
      </c>
      <c r="AT49" s="8">
        <v>486.48950439392166</v>
      </c>
      <c r="AU49" s="8">
        <v>-8298.5012670404885</v>
      </c>
      <c r="AV49" s="8">
        <v>22648.461357327018</v>
      </c>
      <c r="AW49" s="8">
        <v>248.61746473559793</v>
      </c>
      <c r="AX49" s="8">
        <v>24267.695208249541</v>
      </c>
      <c r="AY49" s="8">
        <v>356.52816860140183</v>
      </c>
      <c r="AZ49" s="8">
        <v>-9045.4961320432412</v>
      </c>
      <c r="BA49" s="8">
        <v>3742.7542073548884</v>
      </c>
      <c r="BB49" s="8">
        <v>38.561928124391123</v>
      </c>
      <c r="BC49" s="8">
        <v>3911.2895470973272</v>
      </c>
      <c r="BD49" s="8">
        <v>129.96133579251986</v>
      </c>
      <c r="BE49" s="8">
        <v>746.99486500275145</v>
      </c>
    </row>
    <row r="50" spans="1:57" ht="15.3" x14ac:dyDescent="0.7">
      <c r="A50" s="9" t="s">
        <v>108</v>
      </c>
      <c r="B50" t="s">
        <v>386</v>
      </c>
      <c r="C50" t="s">
        <v>101</v>
      </c>
      <c r="D50" t="s">
        <v>102</v>
      </c>
      <c r="E50" s="6">
        <v>19.111844999999999</v>
      </c>
      <c r="F50" s="7">
        <v>0</v>
      </c>
      <c r="G50" s="7">
        <v>6</v>
      </c>
      <c r="H50" s="8">
        <v>8.1607578150000002</v>
      </c>
      <c r="I50" s="8">
        <v>2.0898802507499998</v>
      </c>
      <c r="J50" s="8">
        <v>61.50382839449999</v>
      </c>
      <c r="K50" s="8">
        <v>0.22895990309999997</v>
      </c>
      <c r="L50" s="8">
        <v>0</v>
      </c>
      <c r="M50" s="8">
        <v>3.3636847199999995E-7</v>
      </c>
      <c r="N50" s="8">
        <v>1.8205943547E-8</v>
      </c>
      <c r="O50" s="8">
        <v>2.1274464932819994E-6</v>
      </c>
      <c r="P50" s="8">
        <v>8.2563170399999991E-9</v>
      </c>
      <c r="Q50" s="8">
        <v>0</v>
      </c>
      <c r="R50" s="8">
        <v>3.8223689999999998E-2</v>
      </c>
      <c r="S50" s="8">
        <v>1.9111845E-3</v>
      </c>
      <c r="T50" s="8">
        <v>0.24080924699999995</v>
      </c>
      <c r="U50" s="8">
        <v>2.2743095549999999E-4</v>
      </c>
      <c r="V50" s="8">
        <v>0</v>
      </c>
      <c r="W50" s="8">
        <v>0</v>
      </c>
      <c r="X50" s="8">
        <v>0</v>
      </c>
      <c r="Y50" s="8">
        <v>0</v>
      </c>
      <c r="Z50" s="8">
        <v>3.581559753E-2</v>
      </c>
      <c r="AA50" s="8">
        <v>0</v>
      </c>
      <c r="AB50" s="8">
        <v>0</v>
      </c>
      <c r="AC50" s="8">
        <v>1.9111844999999999E-2</v>
      </c>
      <c r="AD50" s="8">
        <v>0.11467106999999999</v>
      </c>
      <c r="AE50" s="8">
        <v>6.91848789E-5</v>
      </c>
      <c r="AF50" s="8">
        <v>0</v>
      </c>
      <c r="AG50" s="8">
        <v>6.3972143473029376E-8</v>
      </c>
      <c r="AH50" s="8">
        <v>0</v>
      </c>
      <c r="AI50" s="8">
        <v>3.8383286083817623E-7</v>
      </c>
      <c r="AJ50" s="8">
        <v>7.0331589599999999E-8</v>
      </c>
      <c r="AK50" s="8">
        <v>0</v>
      </c>
      <c r="AL50" s="8">
        <v>226.83521635713598</v>
      </c>
      <c r="AM50" s="8">
        <v>2.1317256353774998</v>
      </c>
      <c r="AN50" s="8">
        <v>1373.8016519550806</v>
      </c>
      <c r="AO50" s="8">
        <v>0.74536195499999991</v>
      </c>
      <c r="AP50" s="8">
        <v>0</v>
      </c>
      <c r="AQ50" s="8">
        <v>248.24334953388592</v>
      </c>
      <c r="AR50" s="8">
        <v>2.1318403064474998</v>
      </c>
      <c r="AS50" s="8">
        <v>1502.2511390420004</v>
      </c>
      <c r="AT50" s="8">
        <v>0.79291222535999994</v>
      </c>
      <c r="AU50" s="8">
        <v>0</v>
      </c>
      <c r="AV50" s="8">
        <v>248.24048275713594</v>
      </c>
      <c r="AW50" s="8">
        <v>2.1317256353774998</v>
      </c>
      <c r="AX50" s="8">
        <v>1502.2332503550804</v>
      </c>
      <c r="AY50" s="8">
        <v>0.76829616899999997</v>
      </c>
      <c r="AZ50" s="8">
        <v>0</v>
      </c>
      <c r="BA50" s="8">
        <v>2.8667767500000002E-3</v>
      </c>
      <c r="BB50" s="8">
        <v>1.1467106999999999E-4</v>
      </c>
      <c r="BC50" s="8">
        <v>1.7888686920000001E-2</v>
      </c>
      <c r="BD50" s="8">
        <v>2.4616056359999999E-2</v>
      </c>
      <c r="BE50" s="8">
        <v>0</v>
      </c>
    </row>
    <row r="51" spans="1:57" ht="15.3" x14ac:dyDescent="0.7">
      <c r="A51" s="9" t="s">
        <v>108</v>
      </c>
      <c r="B51" t="s">
        <v>378</v>
      </c>
      <c r="C51" t="s">
        <v>101</v>
      </c>
      <c r="D51" t="s">
        <v>102</v>
      </c>
      <c r="E51" s="6">
        <v>15.289908</v>
      </c>
      <c r="F51" s="7">
        <v>0</v>
      </c>
      <c r="G51" s="7">
        <v>6</v>
      </c>
      <c r="H51" s="8">
        <v>6.5287907160000005</v>
      </c>
      <c r="I51" s="8">
        <v>1.6719514398000002</v>
      </c>
      <c r="J51" s="8">
        <v>49.204452934800003</v>
      </c>
      <c r="K51" s="8">
        <v>0.18317309783999999</v>
      </c>
      <c r="L51" s="8">
        <v>0</v>
      </c>
      <c r="M51" s="8">
        <v>2.6910238080000001E-7</v>
      </c>
      <c r="N51" s="8">
        <v>1.45651663608E-8</v>
      </c>
      <c r="O51" s="8">
        <v>1.7020052829648E-6</v>
      </c>
      <c r="P51" s="8">
        <v>6.605240256E-9</v>
      </c>
      <c r="Q51" s="8">
        <v>0</v>
      </c>
      <c r="R51" s="8">
        <v>3.0579816000000003E-2</v>
      </c>
      <c r="S51" s="8">
        <v>1.5289908000000001E-3</v>
      </c>
      <c r="T51" s="8">
        <v>0.1926528408</v>
      </c>
      <c r="U51" s="8">
        <v>1.8194990519999999E-4</v>
      </c>
      <c r="V51" s="8">
        <v>0</v>
      </c>
      <c r="W51" s="8">
        <v>0</v>
      </c>
      <c r="X51" s="8">
        <v>0</v>
      </c>
      <c r="Y51" s="8">
        <v>0</v>
      </c>
      <c r="Z51" s="8">
        <v>2.8653287592000001E-2</v>
      </c>
      <c r="AA51" s="8">
        <v>0</v>
      </c>
      <c r="AB51" s="8">
        <v>0</v>
      </c>
      <c r="AC51" s="8">
        <v>1.5289908000000001E-2</v>
      </c>
      <c r="AD51" s="8">
        <v>9.1739448000000015E-2</v>
      </c>
      <c r="AE51" s="8">
        <v>5.534946696E-5</v>
      </c>
      <c r="AF51" s="8">
        <v>0</v>
      </c>
      <c r="AG51" s="8">
        <v>5.1179160790882295E-8</v>
      </c>
      <c r="AH51" s="8">
        <v>0</v>
      </c>
      <c r="AI51" s="8">
        <v>3.0707496474529377E-7</v>
      </c>
      <c r="AJ51" s="8">
        <v>5.6266861440000002E-8</v>
      </c>
      <c r="AK51" s="8">
        <v>0</v>
      </c>
      <c r="AL51" s="8">
        <v>181.47330041975039</v>
      </c>
      <c r="AM51" s="8">
        <v>1.7054286933660001</v>
      </c>
      <c r="AN51" s="8">
        <v>1099.0723746786985</v>
      </c>
      <c r="AO51" s="8">
        <v>0.59630641200000001</v>
      </c>
      <c r="AP51" s="8">
        <v>0</v>
      </c>
      <c r="AQ51" s="8">
        <v>198.60029086595034</v>
      </c>
      <c r="AR51" s="8">
        <v>1.7055204328140001</v>
      </c>
      <c r="AS51" s="8">
        <v>1201.8348677925862</v>
      </c>
      <c r="AT51" s="8">
        <v>0.63434770310400002</v>
      </c>
      <c r="AU51" s="8">
        <v>0</v>
      </c>
      <c r="AV51" s="8">
        <v>198.59799737975035</v>
      </c>
      <c r="AW51" s="8">
        <v>1.7054286933660001</v>
      </c>
      <c r="AX51" s="8">
        <v>1201.8205564386981</v>
      </c>
      <c r="AY51" s="8">
        <v>0.61465430160000001</v>
      </c>
      <c r="AZ51" s="8">
        <v>0</v>
      </c>
      <c r="BA51" s="8">
        <v>2.2934862000000005E-3</v>
      </c>
      <c r="BB51" s="8">
        <v>9.1739448000000009E-5</v>
      </c>
      <c r="BC51" s="8">
        <v>1.4311353888000004E-2</v>
      </c>
      <c r="BD51" s="8">
        <v>1.9693401504000001E-2</v>
      </c>
      <c r="BE51" s="8">
        <v>0</v>
      </c>
    </row>
    <row r="52" spans="1:57" ht="15.3" x14ac:dyDescent="0.7">
      <c r="A52" s="9" t="s">
        <v>178</v>
      </c>
      <c r="B52" t="s">
        <v>398</v>
      </c>
      <c r="C52" t="s">
        <v>134</v>
      </c>
      <c r="D52" t="s">
        <v>135</v>
      </c>
      <c r="E52" s="6">
        <v>38.437440000000002</v>
      </c>
      <c r="F52" s="7">
        <v>0</v>
      </c>
      <c r="G52" s="7">
        <v>0</v>
      </c>
      <c r="H52" s="8">
        <v>7.3031136000000005</v>
      </c>
      <c r="I52" s="8">
        <v>0.62076465599999997</v>
      </c>
      <c r="J52" s="8">
        <v>0</v>
      </c>
      <c r="K52" s="8">
        <v>9.4017978240000022E-2</v>
      </c>
      <c r="L52" s="8">
        <v>-8.4562368000000013E-2</v>
      </c>
      <c r="M52" s="8">
        <v>2.6675583359999998E-7</v>
      </c>
      <c r="N52" s="8">
        <v>4.0746042615072003E-9</v>
      </c>
      <c r="O52" s="8">
        <v>0</v>
      </c>
      <c r="P52" s="8">
        <v>1.60041968928E-12</v>
      </c>
      <c r="Q52" s="8">
        <v>4.2665558400000001E-13</v>
      </c>
      <c r="R52" s="8">
        <v>8.6099865599999992E-2</v>
      </c>
      <c r="S52" s="8">
        <v>3.3363697919999999E-3</v>
      </c>
      <c r="T52" s="8">
        <v>0</v>
      </c>
      <c r="U52" s="8">
        <v>1.1842575264E-3</v>
      </c>
      <c r="V52" s="8">
        <v>-5.7656160000000003E-5</v>
      </c>
      <c r="W52" s="8">
        <v>4.3049932800000003E-4</v>
      </c>
      <c r="X52" s="8">
        <v>1.6428161856000002E-4</v>
      </c>
      <c r="Y52" s="8">
        <v>0</v>
      </c>
      <c r="Z52" s="8">
        <v>5.1020704732800007E-4</v>
      </c>
      <c r="AA52" s="8">
        <v>0</v>
      </c>
      <c r="AB52" s="8">
        <v>3.5439319680000002E-3</v>
      </c>
      <c r="AC52" s="8">
        <v>3.1134326399999998E-4</v>
      </c>
      <c r="AD52" s="8">
        <v>0</v>
      </c>
      <c r="AE52" s="8">
        <v>5.0264640288000002E-4</v>
      </c>
      <c r="AF52" s="8">
        <v>-3.7245879359999998E-5</v>
      </c>
      <c r="AG52" s="8">
        <v>3.6515568000000006E-5</v>
      </c>
      <c r="AH52" s="8">
        <v>5.6895098688000005E-7</v>
      </c>
      <c r="AI52" s="8">
        <v>0</v>
      </c>
      <c r="AJ52" s="8">
        <v>3.2181362265600004E-8</v>
      </c>
      <c r="AK52" s="8">
        <v>7.9565500800000006E-9</v>
      </c>
      <c r="AL52" s="8">
        <v>123.3841824</v>
      </c>
      <c r="AM52" s="8">
        <v>8.8175487360000009</v>
      </c>
      <c r="AN52" s="8">
        <v>0</v>
      </c>
      <c r="AO52" s="8">
        <v>1.4060415552000001</v>
      </c>
      <c r="AP52" s="8">
        <v>-0.76106131200000016</v>
      </c>
      <c r="AQ52" s="8">
        <v>132.77060524800001</v>
      </c>
      <c r="AR52" s="8">
        <v>9.1684825631999995</v>
      </c>
      <c r="AS52" s="8">
        <v>0</v>
      </c>
      <c r="AT52" s="8">
        <v>1.5225838732799999</v>
      </c>
      <c r="AU52" s="8">
        <v>-0.67573019520000011</v>
      </c>
      <c r="AV52" s="8">
        <v>129.91854720000001</v>
      </c>
      <c r="AW52" s="8">
        <v>8.9174860799999998</v>
      </c>
      <c r="AX52" s="8">
        <v>0</v>
      </c>
      <c r="AY52" s="8">
        <v>1.4367915071999999</v>
      </c>
      <c r="AZ52" s="8">
        <v>-0.72262387200000011</v>
      </c>
      <c r="BA52" s="8">
        <v>2.8520580480000004</v>
      </c>
      <c r="BB52" s="8">
        <v>0.25099648320000001</v>
      </c>
      <c r="BC52" s="8">
        <v>0</v>
      </c>
      <c r="BD52" s="8">
        <v>8.5792366080000002E-2</v>
      </c>
      <c r="BE52" s="8">
        <v>4.6893676799999999E-2</v>
      </c>
    </row>
    <row r="53" spans="1:57" ht="15.3" x14ac:dyDescent="0.7">
      <c r="A53" s="9" t="s">
        <v>108</v>
      </c>
      <c r="B53" t="s">
        <v>387</v>
      </c>
      <c r="C53" t="s">
        <v>130</v>
      </c>
      <c r="D53" t="s">
        <v>131</v>
      </c>
      <c r="E53" s="6">
        <v>11.472</v>
      </c>
      <c r="F53" s="7">
        <v>0</v>
      </c>
      <c r="G53" s="7">
        <v>6</v>
      </c>
      <c r="H53" s="8">
        <v>4.2446399999999995</v>
      </c>
      <c r="I53" s="8">
        <v>0.40805903999999993</v>
      </c>
      <c r="J53" s="8">
        <v>36.9180432</v>
      </c>
      <c r="K53" s="8">
        <v>6.0250943999999994E-2</v>
      </c>
      <c r="L53" s="8">
        <v>-5.0476800000000002E-2</v>
      </c>
      <c r="M53" s="8">
        <v>2.3173439999999997E-7</v>
      </c>
      <c r="N53" s="8">
        <v>6.0801600000000002E-9</v>
      </c>
      <c r="O53" s="8">
        <v>1.2770125631999999E-6</v>
      </c>
      <c r="P53" s="8">
        <v>1.0255279679999998E-12</v>
      </c>
      <c r="Q53" s="8">
        <v>2.5353119999999997E-13</v>
      </c>
      <c r="R53" s="8">
        <v>6.1719360000000001E-2</v>
      </c>
      <c r="S53" s="8">
        <v>2.7831071999999996E-3</v>
      </c>
      <c r="T53" s="8">
        <v>0.14454719999999999</v>
      </c>
      <c r="U53" s="8">
        <v>7.6059359999999993E-4</v>
      </c>
      <c r="V53" s="8">
        <v>-3.4301280000000002E-5</v>
      </c>
      <c r="W53" s="8">
        <v>6.0342719999999994E-3</v>
      </c>
      <c r="X53" s="8">
        <v>4.2985583999999999E-4</v>
      </c>
      <c r="Y53" s="8">
        <v>0</v>
      </c>
      <c r="Z53" s="8">
        <v>3.3166699199999999E-4</v>
      </c>
      <c r="AA53" s="8">
        <v>1.686384E-6</v>
      </c>
      <c r="AB53" s="8">
        <v>2.191152E-3</v>
      </c>
      <c r="AC53" s="8">
        <v>3.2167488000000004E-3</v>
      </c>
      <c r="AD53" s="8">
        <v>6.883199999999999E-2</v>
      </c>
      <c r="AE53" s="8">
        <v>3.2224848E-4</v>
      </c>
      <c r="AF53" s="8">
        <v>-2.225568E-5</v>
      </c>
      <c r="AG53" s="8">
        <v>6.6996479999999998E-6</v>
      </c>
      <c r="AH53" s="8">
        <v>1.6290239999999998E-7</v>
      </c>
      <c r="AI53" s="8">
        <v>2.3039798509958396E-7</v>
      </c>
      <c r="AJ53" s="8">
        <v>2.0688604800000001E-8</v>
      </c>
      <c r="AK53" s="8">
        <v>4.7494080000000002E-9</v>
      </c>
      <c r="AL53" s="8">
        <v>67.57007999999999</v>
      </c>
      <c r="AM53" s="8">
        <v>5.6442239999999995</v>
      </c>
      <c r="AN53" s="8">
        <v>824.63271082559982</v>
      </c>
      <c r="AO53" s="8">
        <v>0.90089615999999995</v>
      </c>
      <c r="AP53" s="8">
        <v>-0.45429120000000001</v>
      </c>
      <c r="AQ53" s="8">
        <v>73.111056000000005</v>
      </c>
      <c r="AR53" s="8">
        <v>5.9153073599999999</v>
      </c>
      <c r="AS53" s="8">
        <v>901.73528861759962</v>
      </c>
      <c r="AT53" s="8">
        <v>0.97774708799999999</v>
      </c>
      <c r="AU53" s="8">
        <v>-0.40335552000000002</v>
      </c>
      <c r="AV53" s="8">
        <v>71.814719999999994</v>
      </c>
      <c r="AW53" s="8">
        <v>5.7589439999999996</v>
      </c>
      <c r="AX53" s="8">
        <v>901.72455082559964</v>
      </c>
      <c r="AY53" s="8">
        <v>0.92269296000000001</v>
      </c>
      <c r="AZ53" s="8">
        <v>-0.43134719999999999</v>
      </c>
      <c r="BA53" s="8">
        <v>1.2963359999999999</v>
      </c>
      <c r="BB53" s="8">
        <v>0.15636335999999998</v>
      </c>
      <c r="BC53" s="8">
        <v>1.0737792000000001E-2</v>
      </c>
      <c r="BD53" s="8">
        <v>5.5054127999999994E-2</v>
      </c>
      <c r="BE53" s="8">
        <v>2.7991679999999998E-2</v>
      </c>
    </row>
    <row r="54" spans="1:57" ht="15.3" x14ac:dyDescent="0.7">
      <c r="A54" s="9" t="s">
        <v>178</v>
      </c>
      <c r="B54" t="s">
        <v>399</v>
      </c>
      <c r="C54" t="s">
        <v>380</v>
      </c>
      <c r="D54" t="s">
        <v>381</v>
      </c>
      <c r="E54" s="6">
        <v>3.87986678</v>
      </c>
      <c r="F54" s="7">
        <v>0</v>
      </c>
      <c r="G54" s="7">
        <v>0</v>
      </c>
      <c r="H54" s="8">
        <v>9.9712576245999998</v>
      </c>
      <c r="I54" s="8">
        <v>1.6062648469199998</v>
      </c>
      <c r="J54" s="8">
        <v>0</v>
      </c>
      <c r="K54" s="8">
        <v>0.44618467970000003</v>
      </c>
      <c r="L54" s="8">
        <v>0</v>
      </c>
      <c r="M54" s="8">
        <v>2.19988446426E-7</v>
      </c>
      <c r="N54" s="8">
        <v>1.1562003004399999E-7</v>
      </c>
      <c r="O54" s="8">
        <v>0</v>
      </c>
      <c r="P54" s="8">
        <v>1.31527483842E-8</v>
      </c>
      <c r="Q54" s="8">
        <v>0</v>
      </c>
      <c r="R54" s="8">
        <v>4.3454507935999996E-2</v>
      </c>
      <c r="S54" s="8">
        <v>1.52090777776E-2</v>
      </c>
      <c r="T54" s="8">
        <v>0</v>
      </c>
      <c r="U54" s="8">
        <v>5.6258068309999998E-4</v>
      </c>
      <c r="V54" s="8">
        <v>0</v>
      </c>
      <c r="W54" s="8">
        <v>1.23379763604E-2</v>
      </c>
      <c r="X54" s="8">
        <v>9.7384656178000004E-3</v>
      </c>
      <c r="Y54" s="8">
        <v>0</v>
      </c>
      <c r="Z54" s="8">
        <v>7.2553508786000004E-2</v>
      </c>
      <c r="AA54" s="8">
        <v>0</v>
      </c>
      <c r="AB54" s="8">
        <v>1.0359244302600001E-2</v>
      </c>
      <c r="AC54" s="8">
        <v>1.8041380527E-3</v>
      </c>
      <c r="AD54" s="8">
        <v>0</v>
      </c>
      <c r="AE54" s="8">
        <v>1.25707683672E-4</v>
      </c>
      <c r="AF54" s="8">
        <v>0</v>
      </c>
      <c r="AG54" s="8">
        <v>4.3842494613999995E-6</v>
      </c>
      <c r="AH54" s="8">
        <v>6.4793775225999995E-7</v>
      </c>
      <c r="AI54" s="8">
        <v>0</v>
      </c>
      <c r="AJ54" s="8">
        <v>1.11740163264E-7</v>
      </c>
      <c r="AK54" s="8">
        <v>0</v>
      </c>
      <c r="AL54" s="8">
        <v>294.86987527999997</v>
      </c>
      <c r="AM54" s="8">
        <v>37.440714427000003</v>
      </c>
      <c r="AN54" s="8">
        <v>0</v>
      </c>
      <c r="AO54" s="8">
        <v>1.18723923468</v>
      </c>
      <c r="AP54" s="8">
        <v>0</v>
      </c>
      <c r="AQ54" s="8">
        <v>335.10409378859998</v>
      </c>
      <c r="AR54" s="8">
        <v>41.984038426379996</v>
      </c>
      <c r="AS54" s="8">
        <v>0</v>
      </c>
      <c r="AT54" s="8">
        <v>1.2660005303139998</v>
      </c>
      <c r="AU54" s="8">
        <v>0</v>
      </c>
      <c r="AV54" s="8">
        <v>320.47699602799997</v>
      </c>
      <c r="AW54" s="8">
        <v>40.350614512</v>
      </c>
      <c r="AX54" s="8">
        <v>0</v>
      </c>
      <c r="AY54" s="8">
        <v>1.2260379024800001</v>
      </c>
      <c r="AZ54" s="8">
        <v>0</v>
      </c>
      <c r="BA54" s="8">
        <v>14.6270977606</v>
      </c>
      <c r="BB54" s="8">
        <v>1.63342391438</v>
      </c>
      <c r="BC54" s="8">
        <v>0</v>
      </c>
      <c r="BD54" s="8">
        <v>3.9962627834000002E-2</v>
      </c>
      <c r="BE54" s="8">
        <v>0</v>
      </c>
    </row>
    <row r="55" spans="1:57" ht="15.3" x14ac:dyDescent="0.7">
      <c r="A55" s="9" t="s">
        <v>108</v>
      </c>
      <c r="B55" t="s">
        <v>386</v>
      </c>
      <c r="C55" t="s">
        <v>112</v>
      </c>
      <c r="D55" t="s">
        <v>113</v>
      </c>
      <c r="E55" s="6">
        <v>19.111844999999999</v>
      </c>
      <c r="F55" s="7">
        <v>0</v>
      </c>
      <c r="G55" s="7">
        <v>0</v>
      </c>
      <c r="H55" s="8">
        <v>5.2175336850000003</v>
      </c>
      <c r="I55" s="8">
        <v>1.12090970925</v>
      </c>
      <c r="J55" s="8">
        <v>0</v>
      </c>
      <c r="K55" s="8">
        <v>0.14849903565</v>
      </c>
      <c r="L55" s="8">
        <v>0</v>
      </c>
      <c r="M55" s="8">
        <v>2.1787503299999997E-7</v>
      </c>
      <c r="N55" s="8">
        <v>1.1793919549499999E-8</v>
      </c>
      <c r="O55" s="8">
        <v>0</v>
      </c>
      <c r="P55" s="8">
        <v>5.3513166000000002E-9</v>
      </c>
      <c r="Q55" s="8">
        <v>0</v>
      </c>
      <c r="R55" s="8">
        <v>1.9111844999999999E-2</v>
      </c>
      <c r="S55" s="8">
        <v>9.5559224999999999E-4</v>
      </c>
      <c r="T55" s="8">
        <v>0</v>
      </c>
      <c r="U55" s="8">
        <v>1.4754344339999999E-4</v>
      </c>
      <c r="V55" s="8">
        <v>0</v>
      </c>
      <c r="W55" s="8">
        <v>0</v>
      </c>
      <c r="X55" s="8">
        <v>0</v>
      </c>
      <c r="Y55" s="8">
        <v>0</v>
      </c>
      <c r="Z55" s="8">
        <v>2.3125332449999998E-2</v>
      </c>
      <c r="AA55" s="8">
        <v>0</v>
      </c>
      <c r="AB55" s="8">
        <v>0</v>
      </c>
      <c r="AC55" s="8">
        <v>1.9111844999999999E-2</v>
      </c>
      <c r="AD55" s="8">
        <v>0</v>
      </c>
      <c r="AE55" s="8">
        <v>4.4912835749999994E-5</v>
      </c>
      <c r="AF55" s="8">
        <v>0</v>
      </c>
      <c r="AG55" s="8">
        <v>3.0321124744402661E-8</v>
      </c>
      <c r="AH55" s="8">
        <v>0</v>
      </c>
      <c r="AI55" s="8">
        <v>0</v>
      </c>
      <c r="AJ55" s="8">
        <v>4.5486191100000001E-8</v>
      </c>
      <c r="AK55" s="8">
        <v>0</v>
      </c>
      <c r="AL55" s="8">
        <v>70.603996460338493</v>
      </c>
      <c r="AM55" s="8">
        <v>1.4480911173584998</v>
      </c>
      <c r="AN55" s="8">
        <v>0</v>
      </c>
      <c r="AO55" s="8">
        <v>0.48352967849999995</v>
      </c>
      <c r="AP55" s="8">
        <v>0</v>
      </c>
      <c r="AQ55" s="8">
        <v>85.064018387338464</v>
      </c>
      <c r="AR55" s="8">
        <v>1.5436503423585</v>
      </c>
      <c r="AS55" s="8">
        <v>0</v>
      </c>
      <c r="AT55" s="8">
        <v>0.5128663605749999</v>
      </c>
      <c r="AU55" s="8">
        <v>0</v>
      </c>
      <c r="AV55" s="8">
        <v>81.306629660338473</v>
      </c>
      <c r="AW55" s="8">
        <v>1.4480911173584998</v>
      </c>
      <c r="AX55" s="8">
        <v>0</v>
      </c>
      <c r="AY55" s="8">
        <v>0.49690796999999992</v>
      </c>
      <c r="AZ55" s="8">
        <v>0</v>
      </c>
      <c r="BA55" s="8">
        <v>3.7573887269999999</v>
      </c>
      <c r="BB55" s="8">
        <v>9.5559224999999998E-2</v>
      </c>
      <c r="BC55" s="8">
        <v>0</v>
      </c>
      <c r="BD55" s="8">
        <v>1.5958390574999998E-2</v>
      </c>
      <c r="BE55" s="8">
        <v>0</v>
      </c>
    </row>
    <row r="56" spans="1:57" ht="15.3" x14ac:dyDescent="0.7">
      <c r="A56" s="9" t="s">
        <v>108</v>
      </c>
      <c r="B56" t="s">
        <v>378</v>
      </c>
      <c r="C56" t="s">
        <v>112</v>
      </c>
      <c r="D56" t="s">
        <v>113</v>
      </c>
      <c r="E56" s="6">
        <v>15.289908</v>
      </c>
      <c r="F56" s="7">
        <v>0</v>
      </c>
      <c r="G56" s="7">
        <v>0</v>
      </c>
      <c r="H56" s="8">
        <v>4.1741448840000004</v>
      </c>
      <c r="I56" s="8">
        <v>0.8967531042000001</v>
      </c>
      <c r="J56" s="8">
        <v>0</v>
      </c>
      <c r="K56" s="8">
        <v>0.11880258516</v>
      </c>
      <c r="L56" s="8">
        <v>0</v>
      </c>
      <c r="M56" s="8">
        <v>1.743049512E-7</v>
      </c>
      <c r="N56" s="8">
        <v>9.4354022268000006E-9</v>
      </c>
      <c r="O56" s="8">
        <v>0</v>
      </c>
      <c r="P56" s="8">
        <v>4.2811742400000007E-9</v>
      </c>
      <c r="Q56" s="8">
        <v>0</v>
      </c>
      <c r="R56" s="8">
        <v>1.5289908000000001E-2</v>
      </c>
      <c r="S56" s="8">
        <v>7.6449540000000005E-4</v>
      </c>
      <c r="T56" s="8">
        <v>0</v>
      </c>
      <c r="U56" s="8">
        <v>1.1803808976000001E-4</v>
      </c>
      <c r="V56" s="8">
        <v>0</v>
      </c>
      <c r="W56" s="8">
        <v>0</v>
      </c>
      <c r="X56" s="8">
        <v>0</v>
      </c>
      <c r="Y56" s="8">
        <v>0</v>
      </c>
      <c r="Z56" s="8">
        <v>1.8500788679999998E-2</v>
      </c>
      <c r="AA56" s="8">
        <v>0</v>
      </c>
      <c r="AB56" s="8">
        <v>0</v>
      </c>
      <c r="AC56" s="8">
        <v>1.5289908000000001E-2</v>
      </c>
      <c r="AD56" s="8">
        <v>0</v>
      </c>
      <c r="AE56" s="8">
        <v>3.5931283799999999E-5</v>
      </c>
      <c r="AF56" s="8">
        <v>0</v>
      </c>
      <c r="AG56" s="8">
        <v>2.4257585167650754E-8</v>
      </c>
      <c r="AH56" s="8">
        <v>0</v>
      </c>
      <c r="AI56" s="8">
        <v>0</v>
      </c>
      <c r="AJ56" s="8">
        <v>3.638998104E-8</v>
      </c>
      <c r="AK56" s="8">
        <v>0</v>
      </c>
      <c r="AL56" s="8">
        <v>56.484793085696396</v>
      </c>
      <c r="AM56" s="8">
        <v>1.1585056262244</v>
      </c>
      <c r="AN56" s="8">
        <v>0</v>
      </c>
      <c r="AO56" s="8">
        <v>0.38683467240000002</v>
      </c>
      <c r="AP56" s="8">
        <v>0</v>
      </c>
      <c r="AQ56" s="8">
        <v>68.053137478496382</v>
      </c>
      <c r="AR56" s="8">
        <v>1.2349551662244</v>
      </c>
      <c r="AS56" s="8">
        <v>0</v>
      </c>
      <c r="AT56" s="8">
        <v>0.41030468117999996</v>
      </c>
      <c r="AU56" s="8">
        <v>0</v>
      </c>
      <c r="AV56" s="8">
        <v>65.047141565696379</v>
      </c>
      <c r="AW56" s="8">
        <v>1.1585056262244</v>
      </c>
      <c r="AX56" s="8">
        <v>0</v>
      </c>
      <c r="AY56" s="8">
        <v>0.39753760799999999</v>
      </c>
      <c r="AZ56" s="8">
        <v>0</v>
      </c>
      <c r="BA56" s="8">
        <v>3.0059959128</v>
      </c>
      <c r="BB56" s="8">
        <v>7.644954000000001E-2</v>
      </c>
      <c r="BC56" s="8">
        <v>0</v>
      </c>
      <c r="BD56" s="8">
        <v>1.2767073180000001E-2</v>
      </c>
      <c r="BE56" s="8">
        <v>0</v>
      </c>
    </row>
    <row r="57" spans="1:57" ht="15.3" x14ac:dyDescent="0.7">
      <c r="A57" s="9" t="s">
        <v>108</v>
      </c>
      <c r="B57" t="s">
        <v>388</v>
      </c>
      <c r="C57" t="s">
        <v>130</v>
      </c>
      <c r="D57" t="s">
        <v>131</v>
      </c>
      <c r="E57" s="6">
        <v>7.090929</v>
      </c>
      <c r="F57" s="7">
        <v>0</v>
      </c>
      <c r="G57" s="7">
        <v>6</v>
      </c>
      <c r="H57" s="8">
        <v>2.62364373</v>
      </c>
      <c r="I57" s="8">
        <v>0.25222434452999998</v>
      </c>
      <c r="J57" s="8">
        <v>22.819318614900002</v>
      </c>
      <c r="K57" s="8">
        <v>3.7241559107999998E-2</v>
      </c>
      <c r="L57" s="8">
        <v>-3.1200087600000002E-2</v>
      </c>
      <c r="M57" s="8">
        <v>1.4323676579999998E-7</v>
      </c>
      <c r="N57" s="8">
        <v>3.7581923700000002E-9</v>
      </c>
      <c r="O57" s="8">
        <v>7.8933101619240001E-7</v>
      </c>
      <c r="P57" s="8">
        <v>6.3388650702599996E-13</v>
      </c>
      <c r="Q57" s="8">
        <v>1.5670953089999999E-13</v>
      </c>
      <c r="R57" s="8">
        <v>3.8149198020000004E-2</v>
      </c>
      <c r="S57" s="8">
        <v>1.7202593754E-3</v>
      </c>
      <c r="T57" s="8">
        <v>8.9345705400000003E-2</v>
      </c>
      <c r="U57" s="8">
        <v>4.7012859269999997E-4</v>
      </c>
      <c r="V57" s="8">
        <v>-2.1201877710000003E-5</v>
      </c>
      <c r="W57" s="8">
        <v>3.7298286540000001E-3</v>
      </c>
      <c r="X57" s="8">
        <v>2.6569710962999997E-4</v>
      </c>
      <c r="Y57" s="8">
        <v>0</v>
      </c>
      <c r="Z57" s="8">
        <v>2.05005848319E-4</v>
      </c>
      <c r="AA57" s="8">
        <v>1.0423665630000001E-6</v>
      </c>
      <c r="AB57" s="8">
        <v>1.354367439E-3</v>
      </c>
      <c r="AC57" s="8">
        <v>1.9882964916000004E-3</v>
      </c>
      <c r="AD57" s="8">
        <v>4.2545574000000003E-2</v>
      </c>
      <c r="AE57" s="8">
        <v>1.9918419561E-4</v>
      </c>
      <c r="AF57" s="8">
        <v>-1.375640226E-5</v>
      </c>
      <c r="AG57" s="8">
        <v>4.1411025359999999E-6</v>
      </c>
      <c r="AH57" s="8">
        <v>1.006911918E-7</v>
      </c>
      <c r="AI57" s="8">
        <v>1.4241071775489958E-7</v>
      </c>
      <c r="AJ57" s="8">
        <v>1.2787781358600001E-8</v>
      </c>
      <c r="AK57" s="8">
        <v>2.9356446060000003E-9</v>
      </c>
      <c r="AL57" s="8">
        <v>41.765571809999997</v>
      </c>
      <c r="AM57" s="8">
        <v>3.4887370679999998</v>
      </c>
      <c r="AN57" s="8">
        <v>509.71164605490418</v>
      </c>
      <c r="AO57" s="8">
        <v>0.55685065437000003</v>
      </c>
      <c r="AP57" s="8">
        <v>-0.2808007884</v>
      </c>
      <c r="AQ57" s="8">
        <v>45.190490517000001</v>
      </c>
      <c r="AR57" s="8">
        <v>3.6562957202700002</v>
      </c>
      <c r="AS57" s="8">
        <v>557.36932604444803</v>
      </c>
      <c r="AT57" s="8">
        <v>0.60435278774099999</v>
      </c>
      <c r="AU57" s="8">
        <v>-0.24931706364000003</v>
      </c>
      <c r="AV57" s="8">
        <v>44.389215540000002</v>
      </c>
      <c r="AW57" s="8">
        <v>3.5596463580000002</v>
      </c>
      <c r="AX57" s="8">
        <v>557.3626889349041</v>
      </c>
      <c r="AY57" s="8">
        <v>0.57032341946999998</v>
      </c>
      <c r="AZ57" s="8">
        <v>-0.26661893040000001</v>
      </c>
      <c r="BA57" s="8">
        <v>0.80127497700000005</v>
      </c>
      <c r="BB57" s="8">
        <v>9.6649362269999997E-2</v>
      </c>
      <c r="BC57" s="8">
        <v>6.6371095440000017E-3</v>
      </c>
      <c r="BD57" s="8">
        <v>3.4029368270999998E-2</v>
      </c>
      <c r="BE57" s="8">
        <v>1.730186676E-2</v>
      </c>
    </row>
    <row r="58" spans="1:57" ht="15.3" x14ac:dyDescent="0.7">
      <c r="A58" s="9" t="s">
        <v>108</v>
      </c>
      <c r="B58" t="s">
        <v>386</v>
      </c>
      <c r="C58" t="s">
        <v>134</v>
      </c>
      <c r="D58" t="s">
        <v>135</v>
      </c>
      <c r="E58" s="6">
        <v>19.111844999999999</v>
      </c>
      <c r="F58" s="7">
        <v>0</v>
      </c>
      <c r="G58" s="7">
        <v>0</v>
      </c>
      <c r="H58" s="8">
        <v>3.6312505499999999</v>
      </c>
      <c r="I58" s="8">
        <v>0.30865629674999995</v>
      </c>
      <c r="J58" s="8">
        <v>0</v>
      </c>
      <c r="K58" s="8">
        <v>4.6747572870000004E-2</v>
      </c>
      <c r="L58" s="8">
        <v>-4.2046058999999997E-2</v>
      </c>
      <c r="M58" s="8">
        <v>1.3263620429999998E-7</v>
      </c>
      <c r="N58" s="8">
        <v>2.0259727256098499E-9</v>
      </c>
      <c r="O58" s="8">
        <v>0</v>
      </c>
      <c r="P58" s="8">
        <v>7.957598902649999E-13</v>
      </c>
      <c r="Q58" s="8">
        <v>2.1214147949999999E-13</v>
      </c>
      <c r="R58" s="8">
        <v>4.2810532799999995E-2</v>
      </c>
      <c r="S58" s="8">
        <v>1.6589081459999998E-3</v>
      </c>
      <c r="T58" s="8">
        <v>0</v>
      </c>
      <c r="U58" s="8">
        <v>5.8883594444999988E-4</v>
      </c>
      <c r="V58" s="8">
        <v>-2.8667767499999998E-5</v>
      </c>
      <c r="W58" s="8">
        <v>2.1405266399999998E-4</v>
      </c>
      <c r="X58" s="8">
        <v>8.1684025530000002E-5</v>
      </c>
      <c r="Y58" s="8">
        <v>0</v>
      </c>
      <c r="Z58" s="8">
        <v>2.5368489697650003E-4</v>
      </c>
      <c r="AA58" s="8">
        <v>0</v>
      </c>
      <c r="AB58" s="8">
        <v>1.7621121089999999E-3</v>
      </c>
      <c r="AC58" s="8">
        <v>1.5480594449999996E-4</v>
      </c>
      <c r="AD58" s="8">
        <v>0</v>
      </c>
      <c r="AE58" s="8">
        <v>2.49925597065E-4</v>
      </c>
      <c r="AF58" s="8">
        <v>-1.8519377804999999E-5</v>
      </c>
      <c r="AG58" s="8">
        <v>1.815625275E-5</v>
      </c>
      <c r="AH58" s="8">
        <v>2.8289352968999998E-7</v>
      </c>
      <c r="AI58" s="8">
        <v>0</v>
      </c>
      <c r="AJ58" s="8">
        <v>1.6001201107800001E-8</v>
      </c>
      <c r="AK58" s="8">
        <v>3.9561519150000002E-9</v>
      </c>
      <c r="AL58" s="8">
        <v>61.349022449999993</v>
      </c>
      <c r="AM58" s="8">
        <v>4.3842572429999995</v>
      </c>
      <c r="AN58" s="8">
        <v>0</v>
      </c>
      <c r="AO58" s="8">
        <v>0.69911129009999995</v>
      </c>
      <c r="AP58" s="8">
        <v>-0.378414531</v>
      </c>
      <c r="AQ58" s="8">
        <v>66.016134998999988</v>
      </c>
      <c r="AR58" s="8">
        <v>4.5587483878499997</v>
      </c>
      <c r="AS58" s="8">
        <v>0</v>
      </c>
      <c r="AT58" s="8">
        <v>0.75705840413999981</v>
      </c>
      <c r="AU58" s="8">
        <v>-0.33598623510000003</v>
      </c>
      <c r="AV58" s="8">
        <v>64.598036099999987</v>
      </c>
      <c r="AW58" s="8">
        <v>4.4339480399999998</v>
      </c>
      <c r="AX58" s="8">
        <v>0</v>
      </c>
      <c r="AY58" s="8">
        <v>0.71440076609999992</v>
      </c>
      <c r="AZ58" s="8">
        <v>-0.35930268599999998</v>
      </c>
      <c r="BA58" s="8">
        <v>1.4180988989999999</v>
      </c>
      <c r="BB58" s="8">
        <v>0.12480034784999999</v>
      </c>
      <c r="BC58" s="8">
        <v>0</v>
      </c>
      <c r="BD58" s="8">
        <v>4.2657638040000001E-2</v>
      </c>
      <c r="BE58" s="8">
        <v>2.3316450899999997E-2</v>
      </c>
    </row>
    <row r="59" spans="1:57" ht="15.3" x14ac:dyDescent="0.7">
      <c r="A59" s="9" t="s">
        <v>108</v>
      </c>
      <c r="B59" t="s">
        <v>387</v>
      </c>
      <c r="C59" t="s">
        <v>134</v>
      </c>
      <c r="D59" t="s">
        <v>135</v>
      </c>
      <c r="E59" s="6">
        <v>11.472</v>
      </c>
      <c r="F59" s="7">
        <v>0</v>
      </c>
      <c r="G59" s="7">
        <v>0</v>
      </c>
      <c r="H59" s="8">
        <v>2.1796799999999998</v>
      </c>
      <c r="I59" s="8">
        <v>0.18527279999999996</v>
      </c>
      <c r="J59" s="8">
        <v>0</v>
      </c>
      <c r="K59" s="8">
        <v>2.8060512000000003E-2</v>
      </c>
      <c r="L59" s="8">
        <v>-2.5238400000000001E-2</v>
      </c>
      <c r="M59" s="8">
        <v>7.9615679999999994E-8</v>
      </c>
      <c r="N59" s="8">
        <v>1.21610232336E-9</v>
      </c>
      <c r="O59" s="8">
        <v>0</v>
      </c>
      <c r="P59" s="8">
        <v>4.7765966399999997E-13</v>
      </c>
      <c r="Q59" s="8">
        <v>1.2733919999999998E-13</v>
      </c>
      <c r="R59" s="8">
        <v>2.5697279999999996E-2</v>
      </c>
      <c r="S59" s="8">
        <v>9.9576959999999985E-4</v>
      </c>
      <c r="T59" s="8">
        <v>0</v>
      </c>
      <c r="U59" s="8">
        <v>3.5345231999999994E-4</v>
      </c>
      <c r="V59" s="8">
        <v>-1.7207999999999999E-5</v>
      </c>
      <c r="W59" s="8">
        <v>1.2848639999999998E-4</v>
      </c>
      <c r="X59" s="8">
        <v>4.9031327999999996E-5</v>
      </c>
      <c r="Y59" s="8">
        <v>0</v>
      </c>
      <c r="Z59" s="8">
        <v>1.522758864E-4</v>
      </c>
      <c r="AA59" s="8">
        <v>0</v>
      </c>
      <c r="AB59" s="8">
        <v>1.0577183999999999E-3</v>
      </c>
      <c r="AC59" s="8">
        <v>9.2923199999999978E-5</v>
      </c>
      <c r="AD59" s="8">
        <v>0</v>
      </c>
      <c r="AE59" s="8">
        <v>1.50019344E-4</v>
      </c>
      <c r="AF59" s="8">
        <v>-1.1116367999999998E-5</v>
      </c>
      <c r="AG59" s="8">
        <v>1.0898399999999999E-5</v>
      </c>
      <c r="AH59" s="8">
        <v>1.69808544E-7</v>
      </c>
      <c r="AI59" s="8">
        <v>0</v>
      </c>
      <c r="AJ59" s="8">
        <v>9.604817279999999E-9</v>
      </c>
      <c r="AK59" s="8">
        <v>2.3747040000000001E-9</v>
      </c>
      <c r="AL59" s="8">
        <v>36.825119999999998</v>
      </c>
      <c r="AM59" s="8">
        <v>2.6316767999999997</v>
      </c>
      <c r="AN59" s="8">
        <v>0</v>
      </c>
      <c r="AO59" s="8">
        <v>0.41964575999999998</v>
      </c>
      <c r="AP59" s="8">
        <v>-0.2271456</v>
      </c>
      <c r="AQ59" s="8">
        <v>39.626582399999997</v>
      </c>
      <c r="AR59" s="8">
        <v>2.7364161599999997</v>
      </c>
      <c r="AS59" s="8">
        <v>0</v>
      </c>
      <c r="AT59" s="8">
        <v>0.45442886399999993</v>
      </c>
      <c r="AU59" s="8">
        <v>-0.20167776000000001</v>
      </c>
      <c r="AV59" s="8">
        <v>38.775359999999999</v>
      </c>
      <c r="AW59" s="8">
        <v>2.6615039999999999</v>
      </c>
      <c r="AX59" s="8">
        <v>0</v>
      </c>
      <c r="AY59" s="8">
        <v>0.42882335999999993</v>
      </c>
      <c r="AZ59" s="8">
        <v>-0.21567359999999999</v>
      </c>
      <c r="BA59" s="8">
        <v>0.85122239999999993</v>
      </c>
      <c r="BB59" s="8">
        <v>7.4912160000000005E-2</v>
      </c>
      <c r="BC59" s="8">
        <v>0</v>
      </c>
      <c r="BD59" s="8">
        <v>2.5605504000000001E-2</v>
      </c>
      <c r="BE59" s="8">
        <v>1.3995839999999999E-2</v>
      </c>
    </row>
    <row r="60" spans="1:57" ht="15.3" x14ac:dyDescent="0.7">
      <c r="A60" s="9" t="s">
        <v>424</v>
      </c>
      <c r="B60" t="s">
        <v>425</v>
      </c>
      <c r="C60" t="s">
        <v>944</v>
      </c>
      <c r="D60" t="s">
        <v>942</v>
      </c>
      <c r="E60" s="6">
        <v>0.74513817283200001</v>
      </c>
      <c r="F60" s="7">
        <v>1</v>
      </c>
      <c r="G60" s="7">
        <v>0</v>
      </c>
      <c r="H60" s="8">
        <v>1.14006140443296</v>
      </c>
      <c r="I60" s="8">
        <v>6.2591606517887997E-3</v>
      </c>
      <c r="J60" s="8">
        <v>1.1463205650847488</v>
      </c>
      <c r="K60" s="8">
        <v>0</v>
      </c>
      <c r="L60" s="8">
        <v>0</v>
      </c>
      <c r="M60" s="8">
        <v>7.2650971851120007E-8</v>
      </c>
      <c r="N60" s="8">
        <v>1.18476969480288E-9</v>
      </c>
      <c r="O60" s="8">
        <v>7.3835741545922886E-8</v>
      </c>
      <c r="P60" s="8">
        <v>0</v>
      </c>
      <c r="Q60" s="8">
        <v>0</v>
      </c>
      <c r="R60" s="8">
        <v>7.7494369974527993E-3</v>
      </c>
      <c r="S60" s="8">
        <v>2.6377891318252802E-5</v>
      </c>
      <c r="T60" s="8">
        <v>7.7758148887710522E-3</v>
      </c>
      <c r="U60" s="8">
        <v>0</v>
      </c>
      <c r="V60" s="8">
        <v>0</v>
      </c>
      <c r="W60" s="8">
        <v>1.9224564859065599E-3</v>
      </c>
      <c r="X60" s="8">
        <v>7.0862640236323201E-6</v>
      </c>
      <c r="Y60" s="8">
        <v>1.9295427499301922E-3</v>
      </c>
      <c r="Z60" s="8">
        <v>0</v>
      </c>
      <c r="AA60" s="8">
        <v>0</v>
      </c>
      <c r="AB60" s="8">
        <v>4.5825997629168002E-4</v>
      </c>
      <c r="AC60" s="8">
        <v>4.3441555476105605E-6</v>
      </c>
      <c r="AD60" s="8">
        <v>4.6260413183929055E-4</v>
      </c>
      <c r="AE60" s="8">
        <v>0</v>
      </c>
      <c r="AF60" s="8">
        <v>0</v>
      </c>
      <c r="AG60" s="8">
        <v>4.4186693648937601E-7</v>
      </c>
      <c r="AH60" s="8">
        <v>1.4381166735657601E-8</v>
      </c>
      <c r="AI60" s="8">
        <v>4.5624810322503355E-7</v>
      </c>
      <c r="AJ60" s="8">
        <v>0</v>
      </c>
      <c r="AK60" s="8">
        <v>0</v>
      </c>
      <c r="AL60" s="8">
        <v>12.518321303577601</v>
      </c>
      <c r="AM60" s="8">
        <v>9.7613100640992004E-2</v>
      </c>
      <c r="AN60" s="8">
        <v>12.615934404218592</v>
      </c>
      <c r="AO60" s="8">
        <v>0</v>
      </c>
      <c r="AP60" s="8">
        <v>0</v>
      </c>
      <c r="AQ60" s="8">
        <v>17.01895586748288</v>
      </c>
      <c r="AR60" s="8">
        <v>0.10131643735996705</v>
      </c>
      <c r="AS60" s="8">
        <v>17.120272304842846</v>
      </c>
      <c r="AT60" s="8">
        <v>0</v>
      </c>
      <c r="AU60" s="8">
        <v>0</v>
      </c>
      <c r="AV60" s="8">
        <v>15.573387812188798</v>
      </c>
      <c r="AW60" s="8">
        <v>9.9848515159488005E-2</v>
      </c>
      <c r="AX60" s="8">
        <v>15.673236327348288</v>
      </c>
      <c r="AY60" s="8">
        <v>0</v>
      </c>
      <c r="AZ60" s="8">
        <v>0</v>
      </c>
      <c r="BA60" s="8">
        <v>1.4455680552940799</v>
      </c>
      <c r="BB60" s="8">
        <v>1.46792220047904E-3</v>
      </c>
      <c r="BC60" s="8">
        <v>1.4470359774945591</v>
      </c>
      <c r="BD60" s="8">
        <v>0</v>
      </c>
      <c r="BE60" s="8">
        <v>0</v>
      </c>
    </row>
    <row r="61" spans="1:57" ht="15.3" x14ac:dyDescent="0.7">
      <c r="A61" s="9" t="s">
        <v>108</v>
      </c>
      <c r="B61" t="s">
        <v>388</v>
      </c>
      <c r="C61" t="s">
        <v>134</v>
      </c>
      <c r="D61" t="s">
        <v>135</v>
      </c>
      <c r="E61" s="6">
        <v>7.090929</v>
      </c>
      <c r="F61" s="7">
        <v>0</v>
      </c>
      <c r="G61" s="7">
        <v>0</v>
      </c>
      <c r="H61" s="8">
        <v>1.3472765099999999</v>
      </c>
      <c r="I61" s="8">
        <v>0.11451850334999998</v>
      </c>
      <c r="J61" s="8">
        <v>0</v>
      </c>
      <c r="K61" s="8">
        <v>1.7344412334000001E-2</v>
      </c>
      <c r="L61" s="8">
        <v>-1.5600043800000001E-2</v>
      </c>
      <c r="M61" s="8">
        <v>4.9211047260000001E-8</v>
      </c>
      <c r="N61" s="8">
        <v>7.5168194139476992E-10</v>
      </c>
      <c r="O61" s="8">
        <v>0</v>
      </c>
      <c r="P61" s="8">
        <v>2.9524501077299999E-13</v>
      </c>
      <c r="Q61" s="8">
        <v>7.8709311900000001E-14</v>
      </c>
      <c r="R61" s="8">
        <v>1.588368096E-2</v>
      </c>
      <c r="S61" s="8">
        <v>6.1549263719999994E-4</v>
      </c>
      <c r="T61" s="8">
        <v>0</v>
      </c>
      <c r="U61" s="8">
        <v>2.1847152249E-4</v>
      </c>
      <c r="V61" s="8">
        <v>-1.0636393500000001E-5</v>
      </c>
      <c r="W61" s="8">
        <v>7.9418404800000002E-5</v>
      </c>
      <c r="X61" s="8">
        <v>3.0306630546E-5</v>
      </c>
      <c r="Y61" s="8">
        <v>0</v>
      </c>
      <c r="Z61" s="8">
        <v>9.4122864267300011E-5</v>
      </c>
      <c r="AA61" s="8">
        <v>0</v>
      </c>
      <c r="AB61" s="8">
        <v>6.5378365380000004E-4</v>
      </c>
      <c r="AC61" s="8">
        <v>5.7436524899999988E-5</v>
      </c>
      <c r="AD61" s="8">
        <v>0</v>
      </c>
      <c r="AE61" s="8">
        <v>9.2728078533000006E-5</v>
      </c>
      <c r="AF61" s="8">
        <v>-6.8711102009999994E-6</v>
      </c>
      <c r="AG61" s="8">
        <v>6.73638255E-6</v>
      </c>
      <c r="AH61" s="8">
        <v>1.0495993105800001E-7</v>
      </c>
      <c r="AI61" s="8">
        <v>0</v>
      </c>
      <c r="AJ61" s="8">
        <v>5.9368093959600004E-9</v>
      </c>
      <c r="AK61" s="8">
        <v>1.4678223030000002E-9</v>
      </c>
      <c r="AL61" s="8">
        <v>22.76188209</v>
      </c>
      <c r="AM61" s="8">
        <v>1.6266591126000001</v>
      </c>
      <c r="AN61" s="8">
        <v>0</v>
      </c>
      <c r="AO61" s="8">
        <v>0.25938618282000003</v>
      </c>
      <c r="AP61" s="8">
        <v>-0.1404003942</v>
      </c>
      <c r="AQ61" s="8">
        <v>24.493486951799998</v>
      </c>
      <c r="AR61" s="8">
        <v>1.69139929437</v>
      </c>
      <c r="AS61" s="8">
        <v>0</v>
      </c>
      <c r="AT61" s="8">
        <v>0.28088587954799998</v>
      </c>
      <c r="AU61" s="8">
        <v>-0.12465853182000002</v>
      </c>
      <c r="AV61" s="8">
        <v>23.967340019999998</v>
      </c>
      <c r="AW61" s="8">
        <v>1.6450955279999999</v>
      </c>
      <c r="AX61" s="8">
        <v>0</v>
      </c>
      <c r="AY61" s="8">
        <v>0.26505892601999997</v>
      </c>
      <c r="AZ61" s="8">
        <v>-0.1333094652</v>
      </c>
      <c r="BA61" s="8">
        <v>0.52614693180000005</v>
      </c>
      <c r="BB61" s="8">
        <v>4.6303766369999999E-2</v>
      </c>
      <c r="BC61" s="8">
        <v>0</v>
      </c>
      <c r="BD61" s="8">
        <v>1.5826953527999999E-2</v>
      </c>
      <c r="BE61" s="8">
        <v>8.6509333799999998E-3</v>
      </c>
    </row>
    <row r="62" spans="1:57" ht="15.3" x14ac:dyDescent="0.7">
      <c r="A62" s="9" t="s">
        <v>225</v>
      </c>
      <c r="B62" t="s">
        <v>408</v>
      </c>
      <c r="C62" t="s">
        <v>101</v>
      </c>
      <c r="D62" t="s">
        <v>102</v>
      </c>
      <c r="E62" s="6">
        <v>1.9479599999999999</v>
      </c>
      <c r="F62" s="7">
        <v>0</v>
      </c>
      <c r="G62" s="7">
        <v>6</v>
      </c>
      <c r="H62" s="8">
        <v>0.83177891999999998</v>
      </c>
      <c r="I62" s="8">
        <v>0.213009426</v>
      </c>
      <c r="J62" s="8">
        <v>6.2687300759999998</v>
      </c>
      <c r="K62" s="8">
        <v>2.3336560799999996E-2</v>
      </c>
      <c r="L62" s="8">
        <v>0</v>
      </c>
      <c r="M62" s="8">
        <v>3.4284095999999995E-8</v>
      </c>
      <c r="N62" s="8">
        <v>1.8556266959999999E-9</v>
      </c>
      <c r="O62" s="8">
        <v>2.1683833617599997E-7</v>
      </c>
      <c r="P62" s="8">
        <v>8.4151871999999999E-10</v>
      </c>
      <c r="Q62" s="8">
        <v>0</v>
      </c>
      <c r="R62" s="8">
        <v>3.8959199999999998E-3</v>
      </c>
      <c r="S62" s="8">
        <v>1.9479600000000001E-4</v>
      </c>
      <c r="T62" s="8">
        <v>2.4544295999999997E-2</v>
      </c>
      <c r="U62" s="8">
        <v>2.3180723999999999E-5</v>
      </c>
      <c r="V62" s="8">
        <v>0</v>
      </c>
      <c r="W62" s="8">
        <v>0</v>
      </c>
      <c r="X62" s="8">
        <v>0</v>
      </c>
      <c r="Y62" s="8">
        <v>0</v>
      </c>
      <c r="Z62" s="8">
        <v>3.6504770399999999E-3</v>
      </c>
      <c r="AA62" s="8">
        <v>0</v>
      </c>
      <c r="AB62" s="8">
        <v>0</v>
      </c>
      <c r="AC62" s="8">
        <v>1.9479599999999999E-3</v>
      </c>
      <c r="AD62" s="8">
        <v>1.1687759999999998E-2</v>
      </c>
      <c r="AE62" s="8">
        <v>7.0516151999999996E-6</v>
      </c>
      <c r="AF62" s="8">
        <v>0</v>
      </c>
      <c r="AG62" s="8">
        <v>6.5203111787335187E-9</v>
      </c>
      <c r="AH62" s="8">
        <v>0</v>
      </c>
      <c r="AI62" s="8">
        <v>3.9121867072401112E-8</v>
      </c>
      <c r="AJ62" s="8">
        <v>7.1684928E-9</v>
      </c>
      <c r="AK62" s="8">
        <v>0</v>
      </c>
      <c r="AL62" s="8">
        <v>23.120003749247999</v>
      </c>
      <c r="AM62" s="8">
        <v>0.21727448442</v>
      </c>
      <c r="AN62" s="8">
        <v>140.02366940200798</v>
      </c>
      <c r="AO62" s="8">
        <v>7.597044E-2</v>
      </c>
      <c r="AP62" s="8">
        <v>0</v>
      </c>
      <c r="AQ62" s="8">
        <v>25.302011143247991</v>
      </c>
      <c r="AR62" s="8">
        <v>0.21728617218000001</v>
      </c>
      <c r="AS62" s="8">
        <v>153.11578389256795</v>
      </c>
      <c r="AT62" s="8">
        <v>8.0816964479999989E-2</v>
      </c>
      <c r="AU62" s="8">
        <v>0</v>
      </c>
      <c r="AV62" s="8">
        <v>25.301718949247991</v>
      </c>
      <c r="AW62" s="8">
        <v>0.21727448442</v>
      </c>
      <c r="AX62" s="8">
        <v>153.11396060200795</v>
      </c>
      <c r="AY62" s="8">
        <v>7.8307991999999993E-2</v>
      </c>
      <c r="AZ62" s="8">
        <v>0</v>
      </c>
      <c r="BA62" s="8">
        <v>2.9219400000000001E-4</v>
      </c>
      <c r="BB62" s="8">
        <v>1.1687759999999999E-5</v>
      </c>
      <c r="BC62" s="8">
        <v>1.8232905600000001E-3</v>
      </c>
      <c r="BD62" s="8">
        <v>2.5089724800000002E-3</v>
      </c>
      <c r="BE62" s="8">
        <v>0</v>
      </c>
    </row>
    <row r="63" spans="1:57" ht="15.3" x14ac:dyDescent="0.7">
      <c r="A63" s="9" t="s">
        <v>225</v>
      </c>
      <c r="B63" t="s">
        <v>408</v>
      </c>
      <c r="C63" t="s">
        <v>112</v>
      </c>
      <c r="D63" t="s">
        <v>113</v>
      </c>
      <c r="E63" s="6">
        <v>1.9479599999999999</v>
      </c>
      <c r="F63" s="7">
        <v>0</v>
      </c>
      <c r="G63" s="7">
        <v>0</v>
      </c>
      <c r="H63" s="8">
        <v>0.53179308000000003</v>
      </c>
      <c r="I63" s="8">
        <v>0.114247854</v>
      </c>
      <c r="J63" s="8">
        <v>0</v>
      </c>
      <c r="K63" s="8">
        <v>1.5135649199999998E-2</v>
      </c>
      <c r="L63" s="8">
        <v>0</v>
      </c>
      <c r="M63" s="8">
        <v>2.2206743999999999E-8</v>
      </c>
      <c r="N63" s="8">
        <v>1.2020861159999998E-9</v>
      </c>
      <c r="O63" s="8">
        <v>0</v>
      </c>
      <c r="P63" s="8">
        <v>5.4542879999999998E-10</v>
      </c>
      <c r="Q63" s="8">
        <v>0</v>
      </c>
      <c r="R63" s="8">
        <v>1.9479599999999999E-3</v>
      </c>
      <c r="S63" s="8">
        <v>9.7398000000000005E-5</v>
      </c>
      <c r="T63" s="8">
        <v>0</v>
      </c>
      <c r="U63" s="8">
        <v>1.5038251200000001E-5</v>
      </c>
      <c r="V63" s="8">
        <v>0</v>
      </c>
      <c r="W63" s="8">
        <v>0</v>
      </c>
      <c r="X63" s="8">
        <v>0</v>
      </c>
      <c r="Y63" s="8">
        <v>0</v>
      </c>
      <c r="Z63" s="8">
        <v>2.3570315999999997E-3</v>
      </c>
      <c r="AA63" s="8">
        <v>0</v>
      </c>
      <c r="AB63" s="8">
        <v>0</v>
      </c>
      <c r="AC63" s="8">
        <v>1.9479599999999999E-3</v>
      </c>
      <c r="AD63" s="8">
        <v>0</v>
      </c>
      <c r="AE63" s="8">
        <v>4.577706E-6</v>
      </c>
      <c r="AF63" s="8">
        <v>0</v>
      </c>
      <c r="AG63" s="8">
        <v>3.0904571566537193E-9</v>
      </c>
      <c r="AH63" s="8">
        <v>0</v>
      </c>
      <c r="AI63" s="8">
        <v>0</v>
      </c>
      <c r="AJ63" s="8">
        <v>4.6361448E-9</v>
      </c>
      <c r="AK63" s="8">
        <v>0</v>
      </c>
      <c r="AL63" s="8">
        <v>7.1962576582679993</v>
      </c>
      <c r="AM63" s="8">
        <v>0.147595565628</v>
      </c>
      <c r="AN63" s="8">
        <v>0</v>
      </c>
      <c r="AO63" s="8">
        <v>4.9283387999999997E-2</v>
      </c>
      <c r="AP63" s="8">
        <v>0</v>
      </c>
      <c r="AQ63" s="8">
        <v>8.6700841942679965</v>
      </c>
      <c r="AR63" s="8">
        <v>0.15733536562799999</v>
      </c>
      <c r="AS63" s="8">
        <v>0</v>
      </c>
      <c r="AT63" s="8">
        <v>5.2273506599999991E-2</v>
      </c>
      <c r="AU63" s="8">
        <v>0</v>
      </c>
      <c r="AV63" s="8">
        <v>8.2871152582679972</v>
      </c>
      <c r="AW63" s="8">
        <v>0.147595565628</v>
      </c>
      <c r="AX63" s="8">
        <v>0</v>
      </c>
      <c r="AY63" s="8">
        <v>5.0646959999999998E-2</v>
      </c>
      <c r="AZ63" s="8">
        <v>0</v>
      </c>
      <c r="BA63" s="8">
        <v>0.38296893599999998</v>
      </c>
      <c r="BB63" s="8">
        <v>9.7397999999999998E-3</v>
      </c>
      <c r="BC63" s="8">
        <v>0</v>
      </c>
      <c r="BD63" s="8">
        <v>1.6265466E-3</v>
      </c>
      <c r="BE63" s="8">
        <v>0</v>
      </c>
    </row>
    <row r="64" spans="1:57" ht="15.3" x14ac:dyDescent="0.7">
      <c r="A64" s="9" t="s">
        <v>178</v>
      </c>
      <c r="B64" t="s">
        <v>399</v>
      </c>
      <c r="C64" t="s">
        <v>400</v>
      </c>
      <c r="D64" t="s">
        <v>401</v>
      </c>
      <c r="E64" s="6">
        <v>17.71245</v>
      </c>
      <c r="F64" s="7">
        <v>0</v>
      </c>
      <c r="G64" s="7">
        <v>0</v>
      </c>
      <c r="H64" s="8">
        <v>51.614079300000007</v>
      </c>
      <c r="I64" s="8">
        <v>9.9030307949999994</v>
      </c>
      <c r="J64" s="8">
        <v>0</v>
      </c>
      <c r="K64" s="8">
        <v>2.0192193000000001</v>
      </c>
      <c r="L64" s="8">
        <v>-2.5807039650000005</v>
      </c>
      <c r="M64" s="8">
        <v>8.2486879649999995E-9</v>
      </c>
      <c r="N64" s="8">
        <v>3.2537513819474999E-7</v>
      </c>
      <c r="O64" s="8">
        <v>0</v>
      </c>
      <c r="P64" s="8">
        <v>5.7034089000000005E-8</v>
      </c>
      <c r="Q64" s="8">
        <v>-4.1243439825E-10</v>
      </c>
      <c r="R64" s="8">
        <v>0.19129446000000003</v>
      </c>
      <c r="S64" s="8">
        <v>5.7565462500000004E-2</v>
      </c>
      <c r="T64" s="8">
        <v>0</v>
      </c>
      <c r="U64" s="8">
        <v>2.9402667000000002E-3</v>
      </c>
      <c r="V64" s="8">
        <v>-9.5647230000000007E-3</v>
      </c>
      <c r="W64" s="8">
        <v>1.1284601895000001E-2</v>
      </c>
      <c r="X64" s="8">
        <v>5.7841156784250003E-2</v>
      </c>
      <c r="Y64" s="8">
        <v>0</v>
      </c>
      <c r="Z64" s="8">
        <v>0.33299406000000004</v>
      </c>
      <c r="AA64" s="8">
        <v>-5.6423009475000015E-4</v>
      </c>
      <c r="AB64" s="8">
        <v>4.0131097965000001E-2</v>
      </c>
      <c r="AC64" s="8">
        <v>8.3222831947499989E-3</v>
      </c>
      <c r="AD64" s="8">
        <v>0</v>
      </c>
      <c r="AE64" s="8">
        <v>5.6325590999999997E-4</v>
      </c>
      <c r="AF64" s="8">
        <v>-2.0065548982499998E-3</v>
      </c>
      <c r="AG64" s="8">
        <v>1.771245E-5</v>
      </c>
      <c r="AH64" s="8">
        <v>4.1358570749999999E-6</v>
      </c>
      <c r="AI64" s="8">
        <v>0</v>
      </c>
      <c r="AJ64" s="8">
        <v>4.8532113000000003E-7</v>
      </c>
      <c r="AK64" s="8">
        <v>-8.8562250000000003E-7</v>
      </c>
      <c r="AL64" s="8">
        <v>1447.3551393</v>
      </c>
      <c r="AM64" s="8">
        <v>244.38044389500001</v>
      </c>
      <c r="AN64" s="8">
        <v>0</v>
      </c>
      <c r="AO64" s="8">
        <v>5.1543229500000001</v>
      </c>
      <c r="AP64" s="8">
        <v>-72.367756964999998</v>
      </c>
      <c r="AQ64" s="8">
        <v>1473.0128629965002</v>
      </c>
      <c r="AR64" s="8">
        <v>249.662039654475</v>
      </c>
      <c r="AS64" s="8">
        <v>0</v>
      </c>
      <c r="AT64" s="8">
        <v>5.5057379580000001</v>
      </c>
      <c r="AU64" s="8">
        <v>-73.650643149825001</v>
      </c>
      <c r="AV64" s="8">
        <v>1447.3551393</v>
      </c>
      <c r="AW64" s="8">
        <v>245.266066395</v>
      </c>
      <c r="AX64" s="8">
        <v>0</v>
      </c>
      <c r="AY64" s="8">
        <v>5.3314474499999998</v>
      </c>
      <c r="AZ64" s="8">
        <v>-72.367756964999998</v>
      </c>
      <c r="BA64" s="8">
        <v>25.6577236965</v>
      </c>
      <c r="BB64" s="8">
        <v>4.3959732594750003</v>
      </c>
      <c r="BC64" s="8">
        <v>0</v>
      </c>
      <c r="BD64" s="8">
        <v>0.17429050800000001</v>
      </c>
      <c r="BE64" s="8">
        <v>-1.2828861848249999</v>
      </c>
    </row>
    <row r="65" spans="1:57" ht="15.3" x14ac:dyDescent="0.7">
      <c r="A65" s="9" t="s">
        <v>419</v>
      </c>
      <c r="B65" t="s">
        <v>420</v>
      </c>
      <c r="C65" t="s">
        <v>944</v>
      </c>
      <c r="D65" t="s">
        <v>942</v>
      </c>
      <c r="E65" s="6">
        <v>4.4003073599999824E-2</v>
      </c>
      <c r="F65" s="7">
        <v>1</v>
      </c>
      <c r="G65" s="7">
        <v>0</v>
      </c>
      <c r="H65" s="8">
        <v>6.7324702607999734E-2</v>
      </c>
      <c r="I65" s="8">
        <v>3.6962581823999849E-4</v>
      </c>
      <c r="J65" s="8">
        <v>6.7694328426239736E-2</v>
      </c>
      <c r="K65" s="8">
        <v>0</v>
      </c>
      <c r="L65" s="8">
        <v>0</v>
      </c>
      <c r="M65" s="8">
        <v>4.2902996759999835E-9</v>
      </c>
      <c r="N65" s="8">
        <v>6.9964887023999722E-11</v>
      </c>
      <c r="O65" s="8">
        <v>4.3602645630239834E-9</v>
      </c>
      <c r="P65" s="8">
        <v>0</v>
      </c>
      <c r="Q65" s="8">
        <v>0</v>
      </c>
      <c r="R65" s="8">
        <v>4.5763196543999814E-4</v>
      </c>
      <c r="S65" s="8">
        <v>1.5577088054399938E-6</v>
      </c>
      <c r="T65" s="8">
        <v>4.5918967424543811E-4</v>
      </c>
      <c r="U65" s="8">
        <v>0</v>
      </c>
      <c r="V65" s="8">
        <v>0</v>
      </c>
      <c r="W65" s="8">
        <v>1.1352792988799954E-4</v>
      </c>
      <c r="X65" s="8">
        <v>4.1846922993599832E-7</v>
      </c>
      <c r="Y65" s="8">
        <v>1.1394639911793553E-4</v>
      </c>
      <c r="Z65" s="8">
        <v>0</v>
      </c>
      <c r="AA65" s="8">
        <v>0</v>
      </c>
      <c r="AB65" s="8">
        <v>2.706189026399989E-5</v>
      </c>
      <c r="AC65" s="8">
        <v>2.5653791908799896E-7</v>
      </c>
      <c r="AD65" s="8">
        <v>2.7318428183087888E-5</v>
      </c>
      <c r="AE65" s="8">
        <v>0</v>
      </c>
      <c r="AF65" s="8">
        <v>0</v>
      </c>
      <c r="AG65" s="8">
        <v>2.6093822644799895E-8</v>
      </c>
      <c r="AH65" s="8">
        <v>8.4925932047999667E-10</v>
      </c>
      <c r="AI65" s="8">
        <v>2.6943081965279889E-8</v>
      </c>
      <c r="AJ65" s="8">
        <v>0</v>
      </c>
      <c r="AK65" s="8">
        <v>0</v>
      </c>
      <c r="AL65" s="8">
        <v>0.73925163647999703</v>
      </c>
      <c r="AM65" s="8">
        <v>5.7644026415999772E-3</v>
      </c>
      <c r="AN65" s="8">
        <v>0.74501603912159708</v>
      </c>
      <c r="AO65" s="8">
        <v>0</v>
      </c>
      <c r="AP65" s="8">
        <v>0</v>
      </c>
      <c r="AQ65" s="8">
        <v>1.005030201023996</v>
      </c>
      <c r="AR65" s="8">
        <v>5.9830979173919763E-3</v>
      </c>
      <c r="AS65" s="8">
        <v>1.011013298941388</v>
      </c>
      <c r="AT65" s="8">
        <v>0</v>
      </c>
      <c r="AU65" s="8">
        <v>0</v>
      </c>
      <c r="AV65" s="8">
        <v>0.91966423823999621</v>
      </c>
      <c r="AW65" s="8">
        <v>5.8964118623999768E-3</v>
      </c>
      <c r="AX65" s="8">
        <v>0.9255606501023963</v>
      </c>
      <c r="AY65" s="8">
        <v>0</v>
      </c>
      <c r="AZ65" s="8">
        <v>0</v>
      </c>
      <c r="BA65" s="8">
        <v>8.536596278399966E-2</v>
      </c>
      <c r="BB65" s="8">
        <v>8.6686054991999659E-5</v>
      </c>
      <c r="BC65" s="8">
        <v>8.545264883899166E-2</v>
      </c>
      <c r="BD65" s="8">
        <v>0</v>
      </c>
      <c r="BE65" s="8">
        <v>0</v>
      </c>
    </row>
    <row r="66" spans="1:57" ht="15.3" x14ac:dyDescent="0.7">
      <c r="A66" s="9" t="s">
        <v>419</v>
      </c>
      <c r="B66" t="s">
        <v>423</v>
      </c>
      <c r="C66" t="s">
        <v>944</v>
      </c>
      <c r="D66" t="s">
        <v>942</v>
      </c>
      <c r="E66" s="6">
        <v>2.9335382399999999E-2</v>
      </c>
      <c r="F66" s="7">
        <v>1</v>
      </c>
      <c r="G66" s="7">
        <v>0</v>
      </c>
      <c r="H66" s="8">
        <v>4.4883135072000001E-2</v>
      </c>
      <c r="I66" s="8">
        <v>2.4641721215999999E-4</v>
      </c>
      <c r="J66" s="8">
        <v>4.5129552284159997E-2</v>
      </c>
      <c r="K66" s="8">
        <v>0</v>
      </c>
      <c r="L66" s="8">
        <v>0</v>
      </c>
      <c r="M66" s="8">
        <v>2.8601997840000001E-9</v>
      </c>
      <c r="N66" s="8">
        <v>4.6643258016E-11</v>
      </c>
      <c r="O66" s="8">
        <v>2.9068430420160002E-9</v>
      </c>
      <c r="P66" s="8">
        <v>0</v>
      </c>
      <c r="Q66" s="8">
        <v>0</v>
      </c>
      <c r="R66" s="8">
        <v>3.0508797695999999E-4</v>
      </c>
      <c r="S66" s="8">
        <v>1.03847253696E-6</v>
      </c>
      <c r="T66" s="8">
        <v>3.0612644949695999E-4</v>
      </c>
      <c r="U66" s="8">
        <v>0</v>
      </c>
      <c r="V66" s="8">
        <v>0</v>
      </c>
      <c r="W66" s="8">
        <v>7.5685286591999987E-5</v>
      </c>
      <c r="X66" s="8">
        <v>2.7897948662399998E-7</v>
      </c>
      <c r="Y66" s="8">
        <v>7.5964266078623984E-5</v>
      </c>
      <c r="Z66" s="8">
        <v>0</v>
      </c>
      <c r="AA66" s="8">
        <v>0</v>
      </c>
      <c r="AB66" s="8">
        <v>1.8041260175999999E-5</v>
      </c>
      <c r="AC66" s="8">
        <v>1.7102527939199998E-7</v>
      </c>
      <c r="AD66" s="8">
        <v>1.8212285455391998E-5</v>
      </c>
      <c r="AE66" s="8">
        <v>0</v>
      </c>
      <c r="AF66" s="8">
        <v>0</v>
      </c>
      <c r="AG66" s="8">
        <v>1.73958817632E-8</v>
      </c>
      <c r="AH66" s="8">
        <v>5.6617288032000002E-10</v>
      </c>
      <c r="AI66" s="8">
        <v>1.7962054643519997E-8</v>
      </c>
      <c r="AJ66" s="8">
        <v>0</v>
      </c>
      <c r="AK66" s="8">
        <v>0</v>
      </c>
      <c r="AL66" s="8">
        <v>0.49283442432000002</v>
      </c>
      <c r="AM66" s="8">
        <v>3.8429350944E-3</v>
      </c>
      <c r="AN66" s="8">
        <v>0.4966773594144</v>
      </c>
      <c r="AO66" s="8">
        <v>0</v>
      </c>
      <c r="AP66" s="8">
        <v>0</v>
      </c>
      <c r="AQ66" s="8">
        <v>0.67002013401599991</v>
      </c>
      <c r="AR66" s="8">
        <v>3.9887319449280001E-3</v>
      </c>
      <c r="AS66" s="8">
        <v>0.67400886596092802</v>
      </c>
      <c r="AT66" s="8">
        <v>0</v>
      </c>
      <c r="AU66" s="8">
        <v>0</v>
      </c>
      <c r="AV66" s="8">
        <v>0.61310949215999988</v>
      </c>
      <c r="AW66" s="8">
        <v>3.9309412415999999E-3</v>
      </c>
      <c r="AX66" s="8">
        <v>0.61704043340159997</v>
      </c>
      <c r="AY66" s="8">
        <v>0</v>
      </c>
      <c r="AZ66" s="8">
        <v>0</v>
      </c>
      <c r="BA66" s="8">
        <v>5.6910641855999998E-2</v>
      </c>
      <c r="BB66" s="8">
        <v>5.7790703327999994E-5</v>
      </c>
      <c r="BC66" s="8">
        <v>5.6968432559327993E-2</v>
      </c>
      <c r="BD66" s="8">
        <v>0</v>
      </c>
      <c r="BE66" s="8">
        <v>0</v>
      </c>
    </row>
    <row r="67" spans="1:57" ht="15.3" x14ac:dyDescent="0.7">
      <c r="A67" s="9" t="s">
        <v>108</v>
      </c>
      <c r="B67" t="s">
        <v>379</v>
      </c>
      <c r="C67" t="s">
        <v>305</v>
      </c>
      <c r="D67" t="s">
        <v>306</v>
      </c>
      <c r="E67" s="6">
        <v>848.81747125000004</v>
      </c>
      <c r="F67" s="7">
        <v>0</v>
      </c>
      <c r="G67" s="7">
        <v>0</v>
      </c>
      <c r="H67" s="8">
        <v>193.00501010490001</v>
      </c>
      <c r="I67" s="8">
        <v>187.92850085697629</v>
      </c>
      <c r="J67" s="8">
        <v>0</v>
      </c>
      <c r="K67" s="8">
        <v>432.13297461337504</v>
      </c>
      <c r="L67" s="8">
        <v>-105.15061484637501</v>
      </c>
      <c r="M67" s="8">
        <v>1.6887357614329997E-9</v>
      </c>
      <c r="N67" s="8">
        <v>1.1331729652220024E-5</v>
      </c>
      <c r="O67" s="8">
        <v>0</v>
      </c>
      <c r="P67" s="8">
        <v>3.3783907217801883E-7</v>
      </c>
      <c r="Q67" s="8">
        <v>-1.8237156092032499E-11</v>
      </c>
      <c r="R67" s="8">
        <v>1.6616093420360003</v>
      </c>
      <c r="S67" s="8">
        <v>0.43131678747270408</v>
      </c>
      <c r="T67" s="8">
        <v>0</v>
      </c>
      <c r="U67" s="8">
        <v>0.23131661004278753</v>
      </c>
      <c r="V67" s="8">
        <v>-9.6747321881000006E-2</v>
      </c>
      <c r="W67" s="8">
        <v>0.27538676640405002</v>
      </c>
      <c r="X67" s="8">
        <v>8.5515438509352254E-2</v>
      </c>
      <c r="Y67" s="8">
        <v>0</v>
      </c>
      <c r="Z67" s="8">
        <v>3.2701809945E-2</v>
      </c>
      <c r="AA67" s="8">
        <v>-2.8162870204E-2</v>
      </c>
      <c r="AB67" s="8">
        <v>0.52645625249490013</v>
      </c>
      <c r="AC67" s="8">
        <v>8.1320550400720074E-2</v>
      </c>
      <c r="AD67" s="8">
        <v>0</v>
      </c>
      <c r="AE67" s="8">
        <v>1.5295110062076251E-2</v>
      </c>
      <c r="AF67" s="8">
        <v>-4.3191406905500017E-2</v>
      </c>
      <c r="AG67" s="8">
        <v>5.6793930255300013E-3</v>
      </c>
      <c r="AH67" s="8">
        <v>7.0083080112476554E-4</v>
      </c>
      <c r="AI67" s="8">
        <v>0</v>
      </c>
      <c r="AJ67" s="8">
        <v>1.22163776144865E-5</v>
      </c>
      <c r="AK67" s="8">
        <v>-9.3334182154500015E-6</v>
      </c>
      <c r="AL67" s="8">
        <v>2235.5171716499999</v>
      </c>
      <c r="AM67" s="8">
        <v>1209.6788167708125</v>
      </c>
      <c r="AN67" s="8">
        <v>0</v>
      </c>
      <c r="AO67" s="8">
        <v>1115.0289675358749</v>
      </c>
      <c r="AP67" s="8">
        <v>-1738.5568795350002</v>
      </c>
      <c r="AQ67" s="8">
        <v>28620.727708944702</v>
      </c>
      <c r="AR67" s="8">
        <v>2790.2273474457875</v>
      </c>
      <c r="AS67" s="8">
        <v>0</v>
      </c>
      <c r="AT67" s="8">
        <v>-2403.2056199050212</v>
      </c>
      <c r="AU67" s="8">
        <v>-3022.1636773373502</v>
      </c>
      <c r="AV67" s="8">
        <v>2266.5749561770003</v>
      </c>
      <c r="AW67" s="8">
        <v>1228.3198312807451</v>
      </c>
      <c r="AX67" s="8">
        <v>0</v>
      </c>
      <c r="AY67" s="8">
        <v>1130.3612915428751</v>
      </c>
      <c r="AZ67" s="8">
        <v>-1737.7169969845002</v>
      </c>
      <c r="BA67" s="8">
        <v>26354.152752767699</v>
      </c>
      <c r="BB67" s="8">
        <v>1561.9075161650421</v>
      </c>
      <c r="BC67" s="8">
        <v>0</v>
      </c>
      <c r="BD67" s="8">
        <v>-3533.566911447896</v>
      </c>
      <c r="BE67" s="8">
        <v>-1284.4466803528503</v>
      </c>
    </row>
    <row r="68" spans="1:57" ht="15.3" x14ac:dyDescent="0.7">
      <c r="A68" s="9" t="s">
        <v>108</v>
      </c>
      <c r="B68" t="s">
        <v>379</v>
      </c>
      <c r="C68" t="s">
        <v>128</v>
      </c>
      <c r="D68" t="s">
        <v>129</v>
      </c>
      <c r="E68" s="6">
        <v>909.18490153846153</v>
      </c>
      <c r="F68" s="7">
        <v>0</v>
      </c>
      <c r="G68" s="7">
        <v>0</v>
      </c>
      <c r="H68" s="8">
        <v>244.94022461538461</v>
      </c>
      <c r="I68" s="8">
        <v>92.931981830769232</v>
      </c>
      <c r="J68" s="8">
        <v>0</v>
      </c>
      <c r="K68" s="8">
        <v>213.87640714615387</v>
      </c>
      <c r="L68" s="8">
        <v>0</v>
      </c>
      <c r="M68" s="8">
        <v>1.4115199384615386E-9</v>
      </c>
      <c r="N68" s="8">
        <v>3.4337505844153845E-10</v>
      </c>
      <c r="O68" s="8">
        <v>0</v>
      </c>
      <c r="P68" s="8">
        <v>3.8338542140307692E-11</v>
      </c>
      <c r="Q68" s="8">
        <v>0</v>
      </c>
      <c r="R68" s="8">
        <v>0.95796537000000015</v>
      </c>
      <c r="S68" s="8">
        <v>0.34001024399999996</v>
      </c>
      <c r="T68" s="8">
        <v>0</v>
      </c>
      <c r="U68" s="8">
        <v>0.25791375346153844</v>
      </c>
      <c r="V68" s="8">
        <v>0</v>
      </c>
      <c r="W68" s="8">
        <v>0.14218987615384615</v>
      </c>
      <c r="X68" s="8">
        <v>5.9460277407692309E-2</v>
      </c>
      <c r="Y68" s="8">
        <v>0</v>
      </c>
      <c r="Z68" s="8">
        <v>5.3212225915384617E-2</v>
      </c>
      <c r="AA68" s="8">
        <v>0</v>
      </c>
      <c r="AB68" s="8">
        <v>7.7737384846153848E-2</v>
      </c>
      <c r="AC68" s="8">
        <v>-1.7716650992307688E-2</v>
      </c>
      <c r="AD68" s="8">
        <v>0</v>
      </c>
      <c r="AE68" s="8">
        <v>3.8328993623076922E-2</v>
      </c>
      <c r="AF68" s="8">
        <v>0</v>
      </c>
      <c r="AG68" s="8">
        <v>1.1935646538461538E-4</v>
      </c>
      <c r="AH68" s="8">
        <v>5.5611809810769244E-5</v>
      </c>
      <c r="AI68" s="8">
        <v>0</v>
      </c>
      <c r="AJ68" s="8">
        <v>5.8708850616923079E-6</v>
      </c>
      <c r="AK68" s="8">
        <v>0</v>
      </c>
      <c r="AL68" s="8">
        <v>3570.3151384615385</v>
      </c>
      <c r="AM68" s="8">
        <v>1235.8064637692307</v>
      </c>
      <c r="AN68" s="8">
        <v>0</v>
      </c>
      <c r="AO68" s="8">
        <v>1157.4463495384614</v>
      </c>
      <c r="AP68" s="8">
        <v>0</v>
      </c>
      <c r="AQ68" s="8">
        <v>5770.6256307692311</v>
      </c>
      <c r="AR68" s="8">
        <v>1654.6957631538462</v>
      </c>
      <c r="AS68" s="8">
        <v>0</v>
      </c>
      <c r="AT68" s="8">
        <v>1285.0975703261538</v>
      </c>
      <c r="AU68" s="8">
        <v>0</v>
      </c>
      <c r="AV68" s="8">
        <v>3611.8304307692306</v>
      </c>
      <c r="AW68" s="8">
        <v>1250.648180769231</v>
      </c>
      <c r="AX68" s="8">
        <v>0</v>
      </c>
      <c r="AY68" s="8">
        <v>1178.2039956923079</v>
      </c>
      <c r="AZ68" s="8">
        <v>0</v>
      </c>
      <c r="BA68" s="8">
        <v>2158.7952000000005</v>
      </c>
      <c r="BB68" s="8">
        <v>404.04758238461534</v>
      </c>
      <c r="BC68" s="8">
        <v>0</v>
      </c>
      <c r="BD68" s="8">
        <v>106.89357463384616</v>
      </c>
      <c r="BE68" s="8">
        <v>0</v>
      </c>
    </row>
    <row r="69" spans="1:57" ht="15.3" x14ac:dyDescent="0.7">
      <c r="A69" s="9" t="s">
        <v>108</v>
      </c>
      <c r="B69" t="s">
        <v>390</v>
      </c>
      <c r="C69" t="s">
        <v>153</v>
      </c>
      <c r="D69" t="s">
        <v>154</v>
      </c>
      <c r="E69" s="6">
        <v>706.99539000000004</v>
      </c>
      <c r="F69" s="7">
        <v>0</v>
      </c>
      <c r="G69" s="7">
        <v>0</v>
      </c>
      <c r="H69" s="8">
        <v>197.325579</v>
      </c>
      <c r="I69" s="8">
        <v>76.34494995</v>
      </c>
      <c r="J69" s="8">
        <v>0</v>
      </c>
      <c r="K69" s="8">
        <v>198.52852638000002</v>
      </c>
      <c r="L69" s="8">
        <v>0</v>
      </c>
      <c r="M69" s="8">
        <v>1.34012559E-9</v>
      </c>
      <c r="N69" s="8">
        <v>3.2942291914499998E-10</v>
      </c>
      <c r="O69" s="8">
        <v>0</v>
      </c>
      <c r="P69" s="8">
        <v>3.0316700975100003E-11</v>
      </c>
      <c r="Q69" s="8">
        <v>0</v>
      </c>
      <c r="R69" s="8">
        <v>0.76819797600000006</v>
      </c>
      <c r="S69" s="8">
        <v>0.27762759270000004</v>
      </c>
      <c r="T69" s="8">
        <v>0</v>
      </c>
      <c r="U69" s="8">
        <v>0.2062949235</v>
      </c>
      <c r="V69" s="8">
        <v>0</v>
      </c>
      <c r="W69" s="8">
        <v>0.11607387000000001</v>
      </c>
      <c r="X69" s="8">
        <v>4.8740473230000005E-2</v>
      </c>
      <c r="Y69" s="8">
        <v>0</v>
      </c>
      <c r="Z69" s="8">
        <v>4.623960894000001E-2</v>
      </c>
      <c r="AA69" s="8">
        <v>0</v>
      </c>
      <c r="AB69" s="8">
        <v>6.0569455800000005E-2</v>
      </c>
      <c r="AC69" s="8">
        <v>-1.2050578139999999E-2</v>
      </c>
      <c r="AD69" s="8">
        <v>0</v>
      </c>
      <c r="AE69" s="8">
        <v>3.5982899700000008E-2</v>
      </c>
      <c r="AF69" s="8">
        <v>0</v>
      </c>
      <c r="AG69" s="8">
        <v>9.5602660200000013E-5</v>
      </c>
      <c r="AH69" s="8">
        <v>4.220868E-5</v>
      </c>
      <c r="AI69" s="8">
        <v>0</v>
      </c>
      <c r="AJ69" s="8">
        <v>4.6364124545999999E-6</v>
      </c>
      <c r="AK69" s="8">
        <v>0</v>
      </c>
      <c r="AL69" s="8">
        <v>2880.7424100000003</v>
      </c>
      <c r="AM69" s="8">
        <v>1001.7174981000001</v>
      </c>
      <c r="AN69" s="8">
        <v>0</v>
      </c>
      <c r="AO69" s="8">
        <v>911.28540120000002</v>
      </c>
      <c r="AP69" s="8">
        <v>0</v>
      </c>
      <c r="AQ69" s="8">
        <v>5065.0415999999996</v>
      </c>
      <c r="AR69" s="8">
        <v>1405.6545657000001</v>
      </c>
      <c r="AS69" s="8">
        <v>0</v>
      </c>
      <c r="AT69" s="8">
        <v>1012.6569327389999</v>
      </c>
      <c r="AU69" s="8">
        <v>0</v>
      </c>
      <c r="AV69" s="8">
        <v>2922.95109</v>
      </c>
      <c r="AW69" s="8">
        <v>1015.7518842000001</v>
      </c>
      <c r="AX69" s="8">
        <v>0</v>
      </c>
      <c r="AY69" s="8">
        <v>928.16887319999989</v>
      </c>
      <c r="AZ69" s="8">
        <v>0</v>
      </c>
      <c r="BA69" s="8">
        <v>2142.09051</v>
      </c>
      <c r="BB69" s="8">
        <v>389.90268150000003</v>
      </c>
      <c r="BC69" s="8">
        <v>0</v>
      </c>
      <c r="BD69" s="8">
        <v>84.488059539000005</v>
      </c>
      <c r="BE69" s="8">
        <v>0</v>
      </c>
    </row>
    <row r="70" spans="1:57" ht="15.3" x14ac:dyDescent="0.7">
      <c r="A70" s="9" t="s">
        <v>249</v>
      </c>
      <c r="B70" t="s">
        <v>416</v>
      </c>
      <c r="C70" t="s">
        <v>99</v>
      </c>
      <c r="D70" t="s">
        <v>100</v>
      </c>
      <c r="E70" s="6">
        <v>769.96299600000009</v>
      </c>
      <c r="F70" s="7">
        <v>0</v>
      </c>
      <c r="G70" s="7">
        <v>0</v>
      </c>
      <c r="H70" s="8">
        <v>131.17888080000003</v>
      </c>
      <c r="I70" s="8">
        <v>182.65044763966003</v>
      </c>
      <c r="J70" s="8">
        <v>0</v>
      </c>
      <c r="K70" s="8">
        <v>474.23795323960007</v>
      </c>
      <c r="L70" s="8">
        <v>-92.65538242400001</v>
      </c>
      <c r="M70" s="8">
        <v>1.1121687720000001E-9</v>
      </c>
      <c r="N70" s="8">
        <v>1.3610841491553457E-5</v>
      </c>
      <c r="O70" s="8">
        <v>0</v>
      </c>
      <c r="P70" s="8">
        <v>1.6090695306680494E-5</v>
      </c>
      <c r="Q70" s="8">
        <v>-1.1811580901560003E-11</v>
      </c>
      <c r="R70" s="8">
        <v>1.1501916360000002</v>
      </c>
      <c r="S70" s="8">
        <v>0.4312419394398721</v>
      </c>
      <c r="T70" s="8">
        <v>0</v>
      </c>
      <c r="U70" s="8">
        <v>0.84757073493884005</v>
      </c>
      <c r="V70" s="8">
        <v>-7.5570442200000004E-2</v>
      </c>
      <c r="W70" s="8">
        <v>0.19653067830000004</v>
      </c>
      <c r="X70" s="8">
        <v>8.8806087089808014E-2</v>
      </c>
      <c r="Y70" s="8">
        <v>0</v>
      </c>
      <c r="Z70" s="8">
        <v>0.18306988735816004</v>
      </c>
      <c r="AA70" s="8">
        <v>-2.2782032680000001E-2</v>
      </c>
      <c r="AB70" s="8">
        <v>0.38799164140000009</v>
      </c>
      <c r="AC70" s="8">
        <v>7.3050014910602409E-2</v>
      </c>
      <c r="AD70" s="8">
        <v>0</v>
      </c>
      <c r="AE70" s="8">
        <v>8.1506885416308003E-2</v>
      </c>
      <c r="AF70" s="8">
        <v>-3.4442377640000008E-2</v>
      </c>
      <c r="AG70" s="8">
        <v>3.757292677600001E-3</v>
      </c>
      <c r="AH70" s="8">
        <v>5.3515191977241284E-4</v>
      </c>
      <c r="AI70" s="8">
        <v>0</v>
      </c>
      <c r="AJ70" s="8">
        <v>3.9413043279280005E-5</v>
      </c>
      <c r="AK70" s="8">
        <v>-8.0053971580000014E-6</v>
      </c>
      <c r="AL70" s="8">
        <v>1451.2059760000002</v>
      </c>
      <c r="AM70" s="8">
        <v>1316.1493017292403</v>
      </c>
      <c r="AN70" s="8">
        <v>0</v>
      </c>
      <c r="AO70" s="8">
        <v>2253.4988626876002</v>
      </c>
      <c r="AP70" s="8">
        <v>-1536.0444913000001</v>
      </c>
      <c r="AQ70" s="8">
        <v>23071.481732200005</v>
      </c>
      <c r="AR70" s="8">
        <v>2541.4340462811574</v>
      </c>
      <c r="AS70" s="8">
        <v>0</v>
      </c>
      <c r="AT70" s="8">
        <v>-881.18910641880757</v>
      </c>
      <c r="AU70" s="8">
        <v>-2580.1079767320002</v>
      </c>
      <c r="AV70" s="8">
        <v>1468.6331220000002</v>
      </c>
      <c r="AW70" s="8">
        <v>1339.1633055653604</v>
      </c>
      <c r="AX70" s="8">
        <v>0</v>
      </c>
      <c r="AY70" s="8">
        <v>2280.6719024452004</v>
      </c>
      <c r="AZ70" s="8">
        <v>-1536.4088770800001</v>
      </c>
      <c r="BA70" s="8">
        <v>21602.848610200002</v>
      </c>
      <c r="BB70" s="8">
        <v>1202.2707407157968</v>
      </c>
      <c r="BC70" s="8">
        <v>0</v>
      </c>
      <c r="BD70" s="8">
        <v>-3161.861008864008</v>
      </c>
      <c r="BE70" s="8">
        <v>-1043.6990996520001</v>
      </c>
    </row>
    <row r="71" spans="1:57" ht="15.3" x14ac:dyDescent="0.7">
      <c r="A71" s="9" t="s">
        <v>97</v>
      </c>
      <c r="B71" t="s">
        <v>373</v>
      </c>
      <c r="C71" t="s">
        <v>128</v>
      </c>
      <c r="D71" t="s">
        <v>129</v>
      </c>
      <c r="E71" s="6">
        <v>678.10418769230762</v>
      </c>
      <c r="F71" s="7">
        <v>0</v>
      </c>
      <c r="G71" s="7">
        <v>0</v>
      </c>
      <c r="H71" s="8">
        <v>182.68560307692306</v>
      </c>
      <c r="I71" s="8">
        <v>69.312156353846149</v>
      </c>
      <c r="J71" s="8">
        <v>0</v>
      </c>
      <c r="K71" s="8">
        <v>159.51704333076924</v>
      </c>
      <c r="L71" s="8">
        <v>0</v>
      </c>
      <c r="M71" s="8">
        <v>1.0527644923076922E-9</v>
      </c>
      <c r="N71" s="8">
        <v>2.5610199276769225E-10</v>
      </c>
      <c r="O71" s="8">
        <v>0</v>
      </c>
      <c r="P71" s="8">
        <v>2.8594322157538456E-11</v>
      </c>
      <c r="Q71" s="8">
        <v>0</v>
      </c>
      <c r="R71" s="8">
        <v>0.71448648999999997</v>
      </c>
      <c r="S71" s="8">
        <v>0.25359238799999995</v>
      </c>
      <c r="T71" s="8">
        <v>0</v>
      </c>
      <c r="U71" s="8">
        <v>0.19236174730769226</v>
      </c>
      <c r="V71" s="8">
        <v>0</v>
      </c>
      <c r="W71" s="8">
        <v>0.10605054076923075</v>
      </c>
      <c r="X71" s="8">
        <v>4.434770423846153E-2</v>
      </c>
      <c r="Y71" s="8">
        <v>0</v>
      </c>
      <c r="Z71" s="8">
        <v>3.9687673176923073E-2</v>
      </c>
      <c r="AA71" s="8">
        <v>0</v>
      </c>
      <c r="AB71" s="8">
        <v>5.7979456230769222E-2</v>
      </c>
      <c r="AC71" s="8">
        <v>-1.3213742561538459E-2</v>
      </c>
      <c r="AD71" s="8">
        <v>0</v>
      </c>
      <c r="AE71" s="8">
        <v>2.858720051538461E-2</v>
      </c>
      <c r="AF71" s="8">
        <v>0</v>
      </c>
      <c r="AG71" s="8">
        <v>8.9020526923076906E-5</v>
      </c>
      <c r="AH71" s="8">
        <v>4.1477372813846156E-5</v>
      </c>
      <c r="AI71" s="8">
        <v>0</v>
      </c>
      <c r="AJ71" s="8">
        <v>4.3787261964615379E-6</v>
      </c>
      <c r="AK71" s="8">
        <v>0</v>
      </c>
      <c r="AL71" s="8">
        <v>2662.8748923076919</v>
      </c>
      <c r="AM71" s="8">
        <v>921.71079484615382</v>
      </c>
      <c r="AN71" s="8">
        <v>0</v>
      </c>
      <c r="AO71" s="8">
        <v>863.2668836923076</v>
      </c>
      <c r="AP71" s="8">
        <v>0</v>
      </c>
      <c r="AQ71" s="8">
        <v>4303.9489538461539</v>
      </c>
      <c r="AR71" s="8">
        <v>1234.1341397692306</v>
      </c>
      <c r="AS71" s="8">
        <v>0</v>
      </c>
      <c r="AT71" s="8">
        <v>958.47395019076919</v>
      </c>
      <c r="AU71" s="8">
        <v>0</v>
      </c>
      <c r="AV71" s="8">
        <v>2693.8385538461534</v>
      </c>
      <c r="AW71" s="8">
        <v>932.78030384615386</v>
      </c>
      <c r="AX71" s="8">
        <v>0</v>
      </c>
      <c r="AY71" s="8">
        <v>878.7487144615385</v>
      </c>
      <c r="AZ71" s="8">
        <v>0</v>
      </c>
      <c r="BA71" s="8">
        <v>1610.1104</v>
      </c>
      <c r="BB71" s="8">
        <v>301.35383592307687</v>
      </c>
      <c r="BC71" s="8">
        <v>0</v>
      </c>
      <c r="BD71" s="8">
        <v>79.725235729230761</v>
      </c>
      <c r="BE71" s="8">
        <v>0</v>
      </c>
    </row>
    <row r="72" spans="1:57" ht="15.3" x14ac:dyDescent="0.7">
      <c r="A72" s="9" t="s">
        <v>171</v>
      </c>
      <c r="B72" t="s">
        <v>396</v>
      </c>
      <c r="C72" t="s">
        <v>173</v>
      </c>
      <c r="D72" t="s">
        <v>174</v>
      </c>
      <c r="E72" s="6">
        <v>193.15560333333332</v>
      </c>
      <c r="F72" s="7">
        <v>0</v>
      </c>
      <c r="G72" s="7">
        <v>0</v>
      </c>
      <c r="H72" s="8">
        <v>233.27253633333331</v>
      </c>
      <c r="I72" s="8">
        <v>37.264849364611656</v>
      </c>
      <c r="J72" s="8">
        <v>0</v>
      </c>
      <c r="K72" s="8">
        <v>23.682957105933333</v>
      </c>
      <c r="L72" s="8">
        <v>-0.94720536250000009</v>
      </c>
      <c r="M72" s="8">
        <v>9.152603973333332E-10</v>
      </c>
      <c r="N72" s="8">
        <v>2.9643255841117937E-6</v>
      </c>
      <c r="O72" s="8">
        <v>0</v>
      </c>
      <c r="P72" s="8">
        <v>1.1937766621228335E-7</v>
      </c>
      <c r="Q72" s="8">
        <v>-7.8748053666666663E-14</v>
      </c>
      <c r="R72" s="8">
        <v>0.84394140533333328</v>
      </c>
      <c r="S72" s="8">
        <v>0.39384576100899998</v>
      </c>
      <c r="T72" s="8">
        <v>0</v>
      </c>
      <c r="U72" s="8">
        <v>5.2776054080000002E-2</v>
      </c>
      <c r="V72" s="8">
        <v>-6.9833179666666662E-3</v>
      </c>
      <c r="W72" s="8">
        <v>0.17384004299999997</v>
      </c>
      <c r="X72" s="8">
        <v>5.516545946931916E-2</v>
      </c>
      <c r="Y72" s="8">
        <v>0</v>
      </c>
      <c r="Z72" s="8">
        <v>2.3766014015366665E-2</v>
      </c>
      <c r="AA72" s="8">
        <v>-1.6121063816666667E-3</v>
      </c>
      <c r="AB72" s="8">
        <v>0.32836452566666668</v>
      </c>
      <c r="AC72" s="8">
        <v>5.8336000976641669E-2</v>
      </c>
      <c r="AD72" s="8">
        <v>0</v>
      </c>
      <c r="AE72" s="8">
        <v>1.2561057465999999E-2</v>
      </c>
      <c r="AF72" s="8">
        <v>-2.8639032724999997E-3</v>
      </c>
      <c r="AG72" s="8">
        <v>6.8495948566666662E-5</v>
      </c>
      <c r="AH72" s="8">
        <v>1.8456075102274834E-4</v>
      </c>
      <c r="AI72" s="8">
        <v>0</v>
      </c>
      <c r="AJ72" s="8">
        <v>5.2493749736666664E-6</v>
      </c>
      <c r="AK72" s="8">
        <v>-1.8477488500688706E-6</v>
      </c>
      <c r="AL72" s="8">
        <v>3135.0640233333329</v>
      </c>
      <c r="AM72" s="8">
        <v>706.54280421905833</v>
      </c>
      <c r="AN72" s="8">
        <v>0</v>
      </c>
      <c r="AO72" s="8">
        <v>235.67509487633328</v>
      </c>
      <c r="AP72" s="8">
        <v>-11.589336199999998</v>
      </c>
      <c r="AQ72" s="8">
        <v>7488.4941600000002</v>
      </c>
      <c r="AR72" s="8">
        <v>1085.906996514705</v>
      </c>
      <c r="AS72" s="8">
        <v>0</v>
      </c>
      <c r="AT72" s="8">
        <v>254.46435076495328</v>
      </c>
      <c r="AU72" s="8">
        <v>-28.34187025833333</v>
      </c>
      <c r="AV72" s="8">
        <v>3625.3820933333332</v>
      </c>
      <c r="AW72" s="8">
        <v>760.17030305667504</v>
      </c>
      <c r="AX72" s="8">
        <v>0</v>
      </c>
      <c r="AY72" s="8">
        <v>240.09390075566662</v>
      </c>
      <c r="AZ72" s="8">
        <v>-11.589336199999998</v>
      </c>
      <c r="BA72" s="8">
        <v>3863.1120666666666</v>
      </c>
      <c r="BB72" s="8">
        <v>325.73669345802989</v>
      </c>
      <c r="BC72" s="8">
        <v>0</v>
      </c>
      <c r="BD72" s="8">
        <v>14.370450009286666</v>
      </c>
      <c r="BE72" s="8">
        <v>-16.752534058333332</v>
      </c>
    </row>
    <row r="73" spans="1:57" ht="15.3" x14ac:dyDescent="0.7">
      <c r="A73" s="9" t="s">
        <v>108</v>
      </c>
      <c r="B73" t="s">
        <v>379</v>
      </c>
      <c r="C73" t="s">
        <v>384</v>
      </c>
      <c r="D73" t="s">
        <v>385</v>
      </c>
      <c r="E73" s="6">
        <v>353.43830666666668</v>
      </c>
      <c r="F73" s="7">
        <v>0</v>
      </c>
      <c r="G73" s="7">
        <v>0</v>
      </c>
      <c r="H73" s="8">
        <v>302.4922444444444</v>
      </c>
      <c r="I73" s="8">
        <v>108.95575935407334</v>
      </c>
      <c r="J73" s="8">
        <v>0</v>
      </c>
      <c r="K73" s="8">
        <v>70.927044143199993</v>
      </c>
      <c r="L73" s="8">
        <v>-2.5274023055555555</v>
      </c>
      <c r="M73" s="8">
        <v>8.7563544444444437E-10</v>
      </c>
      <c r="N73" s="8">
        <v>9.7006805272905496E-6</v>
      </c>
      <c r="O73" s="8">
        <v>0</v>
      </c>
      <c r="P73" s="8">
        <v>2.184447743255556E-7</v>
      </c>
      <c r="Q73" s="8">
        <v>-4.1585551162400018E-12</v>
      </c>
      <c r="R73" s="8">
        <v>1.4487786444444444</v>
      </c>
      <c r="S73" s="8">
        <v>1.3531998356338</v>
      </c>
      <c r="T73" s="8">
        <v>0</v>
      </c>
      <c r="U73" s="8">
        <v>2.5785445101173337</v>
      </c>
      <c r="V73" s="8">
        <v>-1.8686856416666668E-2</v>
      </c>
      <c r="W73" s="8">
        <v>0.36935895111111111</v>
      </c>
      <c r="X73" s="8">
        <v>0.16036476923974111</v>
      </c>
      <c r="Y73" s="8">
        <v>0</v>
      </c>
      <c r="Z73" s="8">
        <v>1.8142879837288888E-2</v>
      </c>
      <c r="AA73" s="8">
        <v>-4.3184748055555555E-3</v>
      </c>
      <c r="AB73" s="8">
        <v>0.67821945333333333</v>
      </c>
      <c r="AC73" s="8">
        <v>0.14348515830973335</v>
      </c>
      <c r="AD73" s="8">
        <v>0</v>
      </c>
      <c r="AE73" s="8">
        <v>2.7987856107555557E-2</v>
      </c>
      <c r="AF73" s="8">
        <v>-7.681710944444445E-3</v>
      </c>
      <c r="AG73" s="8">
        <v>1.544302511111111E-4</v>
      </c>
      <c r="AH73" s="8">
        <v>4.9794547880602782E-5</v>
      </c>
      <c r="AI73" s="8">
        <v>0</v>
      </c>
      <c r="AJ73" s="8">
        <v>1.2201900315111111E-5</v>
      </c>
      <c r="AK73" s="8">
        <v>-4.6169868888888894E-7</v>
      </c>
      <c r="AL73" s="8">
        <v>4855.7965555555556</v>
      </c>
      <c r="AM73" s="8">
        <v>1349.4357893107001</v>
      </c>
      <c r="AN73" s="8">
        <v>0</v>
      </c>
      <c r="AO73" s="8">
        <v>616.60624092044441</v>
      </c>
      <c r="AP73" s="8">
        <v>-31.045256666666663</v>
      </c>
      <c r="AQ73" s="8">
        <v>15403.2235</v>
      </c>
      <c r="AR73" s="8">
        <v>2294.1775371182157</v>
      </c>
      <c r="AS73" s="8">
        <v>0</v>
      </c>
      <c r="AT73" s="8">
        <v>665.74106237028445</v>
      </c>
      <c r="AU73" s="8">
        <v>-76.021077222222218</v>
      </c>
      <c r="AV73" s="8">
        <v>5293.6142777777777</v>
      </c>
      <c r="AW73" s="8">
        <v>1415.893208049989</v>
      </c>
      <c r="AX73" s="8">
        <v>0</v>
      </c>
      <c r="AY73" s="8">
        <v>627.68000437022215</v>
      </c>
      <c r="AZ73" s="8">
        <v>-31.045256666666663</v>
      </c>
      <c r="BA73" s="8">
        <v>10109.609222222221</v>
      </c>
      <c r="BB73" s="8">
        <v>878.28432906822684</v>
      </c>
      <c r="BC73" s="8">
        <v>0</v>
      </c>
      <c r="BD73" s="8">
        <v>38.061058000062218</v>
      </c>
      <c r="BE73" s="8">
        <v>-44.975820555555558</v>
      </c>
    </row>
    <row r="74" spans="1:57" ht="15.3" x14ac:dyDescent="0.7">
      <c r="A74" s="9" t="s">
        <v>108</v>
      </c>
      <c r="B74" t="s">
        <v>389</v>
      </c>
      <c r="C74" t="s">
        <v>128</v>
      </c>
      <c r="D74" t="s">
        <v>129</v>
      </c>
      <c r="E74" s="6">
        <v>450.3549692307692</v>
      </c>
      <c r="F74" s="7">
        <v>0</v>
      </c>
      <c r="G74" s="7">
        <v>0</v>
      </c>
      <c r="H74" s="8">
        <v>121.32850769230768</v>
      </c>
      <c r="I74" s="8">
        <v>46.03285838461538</v>
      </c>
      <c r="J74" s="8">
        <v>0</v>
      </c>
      <c r="K74" s="8">
        <v>105.94137957692308</v>
      </c>
      <c r="L74" s="8">
        <v>0</v>
      </c>
      <c r="M74" s="8">
        <v>6.9918123076923078E-10</v>
      </c>
      <c r="N74" s="8">
        <v>1.7008714466923074E-10</v>
      </c>
      <c r="O74" s="8">
        <v>0</v>
      </c>
      <c r="P74" s="8">
        <v>1.8990584793846153E-11</v>
      </c>
      <c r="Q74" s="8">
        <v>0</v>
      </c>
      <c r="R74" s="8">
        <v>0.47451785000000002</v>
      </c>
      <c r="S74" s="8">
        <v>0.16842041999999999</v>
      </c>
      <c r="T74" s="8">
        <v>0</v>
      </c>
      <c r="U74" s="8">
        <v>0.12775480576923076</v>
      </c>
      <c r="V74" s="8">
        <v>0</v>
      </c>
      <c r="W74" s="8">
        <v>7.0432226923076907E-2</v>
      </c>
      <c r="X74" s="8">
        <v>2.9453009346153844E-2</v>
      </c>
      <c r="Y74" s="8">
        <v>0</v>
      </c>
      <c r="Z74" s="8">
        <v>2.6358104192307691E-2</v>
      </c>
      <c r="AA74" s="8">
        <v>0</v>
      </c>
      <c r="AB74" s="8">
        <v>3.8506378076923073E-2</v>
      </c>
      <c r="AC74" s="8">
        <v>-8.7757526538461521E-3</v>
      </c>
      <c r="AD74" s="8">
        <v>0</v>
      </c>
      <c r="AE74" s="8">
        <v>1.8985855038461535E-2</v>
      </c>
      <c r="AF74" s="8">
        <v>0</v>
      </c>
      <c r="AG74" s="8">
        <v>5.9121942307692303E-5</v>
      </c>
      <c r="AH74" s="8">
        <v>2.7546712284615387E-5</v>
      </c>
      <c r="AI74" s="8">
        <v>0</v>
      </c>
      <c r="AJ74" s="8">
        <v>2.908079816153846E-6</v>
      </c>
      <c r="AK74" s="8">
        <v>0</v>
      </c>
      <c r="AL74" s="8">
        <v>1768.5172307692305</v>
      </c>
      <c r="AM74" s="8">
        <v>612.14344961538461</v>
      </c>
      <c r="AN74" s="8">
        <v>0</v>
      </c>
      <c r="AO74" s="8">
        <v>573.32860923076919</v>
      </c>
      <c r="AP74" s="8">
        <v>0</v>
      </c>
      <c r="AQ74" s="8">
        <v>2858.4173846153844</v>
      </c>
      <c r="AR74" s="8">
        <v>819.63576192307687</v>
      </c>
      <c r="AS74" s="8">
        <v>0</v>
      </c>
      <c r="AT74" s="8">
        <v>636.55926947692308</v>
      </c>
      <c r="AU74" s="8">
        <v>0</v>
      </c>
      <c r="AV74" s="8">
        <v>1789.0813846153844</v>
      </c>
      <c r="AW74" s="8">
        <v>619.49513461538459</v>
      </c>
      <c r="AX74" s="8">
        <v>0</v>
      </c>
      <c r="AY74" s="8">
        <v>583.61068615384613</v>
      </c>
      <c r="AZ74" s="8">
        <v>0</v>
      </c>
      <c r="BA74" s="8">
        <v>1069.336</v>
      </c>
      <c r="BB74" s="8">
        <v>200.14062730769228</v>
      </c>
      <c r="BC74" s="8">
        <v>0</v>
      </c>
      <c r="BD74" s="8">
        <v>52.948583323076917</v>
      </c>
      <c r="BE74" s="8">
        <v>0</v>
      </c>
    </row>
    <row r="75" spans="1:57" ht="15.3" x14ac:dyDescent="0.7">
      <c r="A75" s="9" t="s">
        <v>392</v>
      </c>
      <c r="B75" t="s">
        <v>393</v>
      </c>
      <c r="C75" t="s">
        <v>394</v>
      </c>
      <c r="D75" t="s">
        <v>395</v>
      </c>
      <c r="E75" s="6">
        <v>341.69688000000002</v>
      </c>
      <c r="F75" s="7">
        <v>0</v>
      </c>
      <c r="G75" s="7">
        <v>0</v>
      </c>
      <c r="H75" s="8">
        <v>63.347508000000005</v>
      </c>
      <c r="I75" s="8">
        <v>81.570504934799999</v>
      </c>
      <c r="J75" s="8">
        <v>0</v>
      </c>
      <c r="K75" s="8">
        <v>210.45898288800004</v>
      </c>
      <c r="L75" s="8">
        <v>-41.118930720000002</v>
      </c>
      <c r="M75" s="8">
        <v>6.9112764000000011E-10</v>
      </c>
      <c r="N75" s="8">
        <v>6.0402867511950551E-6</v>
      </c>
      <c r="O75" s="8">
        <v>0</v>
      </c>
      <c r="P75" s="8">
        <v>7.1407852219996403E-6</v>
      </c>
      <c r="Q75" s="8">
        <v>-5.2417848168000009E-12</v>
      </c>
      <c r="R75" s="8">
        <v>0.58847796000000008</v>
      </c>
      <c r="S75" s="8">
        <v>0.19918224902016002</v>
      </c>
      <c r="T75" s="8">
        <v>0</v>
      </c>
      <c r="U75" s="8">
        <v>0.37613791469519997</v>
      </c>
      <c r="V75" s="8">
        <v>-3.3536916E-2</v>
      </c>
      <c r="W75" s="8">
        <v>8.88974352E-2</v>
      </c>
      <c r="X75" s="8">
        <v>3.9578713050240001E-2</v>
      </c>
      <c r="Y75" s="8">
        <v>0</v>
      </c>
      <c r="Z75" s="8">
        <v>8.1243396964800013E-2</v>
      </c>
      <c r="AA75" s="8">
        <v>-1.0110290399999999E-2</v>
      </c>
      <c r="AB75" s="8">
        <v>0.175840308</v>
      </c>
      <c r="AC75" s="8">
        <v>3.2783993533872E-2</v>
      </c>
      <c r="AD75" s="8">
        <v>0</v>
      </c>
      <c r="AE75" s="8">
        <v>3.6171411600240004E-2</v>
      </c>
      <c r="AF75" s="8">
        <v>-1.5284959200000003E-2</v>
      </c>
      <c r="AG75" s="8">
        <v>2.511120528E-3</v>
      </c>
      <c r="AH75" s="8">
        <v>3.2186119668998402E-4</v>
      </c>
      <c r="AI75" s="8">
        <v>0</v>
      </c>
      <c r="AJ75" s="8">
        <v>1.7490858638400002E-5</v>
      </c>
      <c r="AK75" s="8">
        <v>-3.5526632400000004E-6</v>
      </c>
      <c r="AL75" s="8">
        <v>708.70464000000004</v>
      </c>
      <c r="AM75" s="8">
        <v>590.55369120720002</v>
      </c>
      <c r="AN75" s="8">
        <v>0</v>
      </c>
      <c r="AO75" s="8">
        <v>1000.065632328</v>
      </c>
      <c r="AP75" s="8">
        <v>-681.67121400000008</v>
      </c>
      <c r="AQ75" s="8">
        <v>10307.996496000002</v>
      </c>
      <c r="AR75" s="8">
        <v>1134.7718564059924</v>
      </c>
      <c r="AS75" s="8">
        <v>0</v>
      </c>
      <c r="AT75" s="8">
        <v>-391.05719355023979</v>
      </c>
      <c r="AU75" s="8">
        <v>-1145.0093709600001</v>
      </c>
      <c r="AV75" s="8">
        <v>718.54776000000004</v>
      </c>
      <c r="AW75" s="8">
        <v>600.97785058080012</v>
      </c>
      <c r="AX75" s="8">
        <v>0</v>
      </c>
      <c r="AY75" s="8">
        <v>1012.1245792560001</v>
      </c>
      <c r="AZ75" s="8">
        <v>-681.83292240000003</v>
      </c>
      <c r="BA75" s="8">
        <v>9589.4487360000003</v>
      </c>
      <c r="BB75" s="8">
        <v>533.79400582519213</v>
      </c>
      <c r="BC75" s="8">
        <v>0</v>
      </c>
      <c r="BD75" s="8">
        <v>-1403.1817728062399</v>
      </c>
      <c r="BE75" s="8">
        <v>-463.17644856000004</v>
      </c>
    </row>
    <row r="76" spans="1:57" ht="15.3" x14ac:dyDescent="0.7">
      <c r="A76" s="9" t="s">
        <v>249</v>
      </c>
      <c r="B76" t="s">
        <v>410</v>
      </c>
      <c r="C76" t="s">
        <v>165</v>
      </c>
      <c r="D76" t="s">
        <v>166</v>
      </c>
      <c r="E76" s="6">
        <v>316.89862499999953</v>
      </c>
      <c r="F76" s="7">
        <v>0</v>
      </c>
      <c r="G76" s="7">
        <v>0</v>
      </c>
      <c r="H76" s="8">
        <v>72.056742929999899</v>
      </c>
      <c r="I76" s="8">
        <v>70.161472327124898</v>
      </c>
      <c r="J76" s="8">
        <v>0</v>
      </c>
      <c r="K76" s="8">
        <v>161.33308998749976</v>
      </c>
      <c r="L76" s="8">
        <v>-39.257068087499945</v>
      </c>
      <c r="M76" s="8">
        <v>6.3047481809999897E-10</v>
      </c>
      <c r="N76" s="8">
        <v>4.2306027706663425E-6</v>
      </c>
      <c r="O76" s="8">
        <v>0</v>
      </c>
      <c r="P76" s="8">
        <v>1.2612928111249661E-7</v>
      </c>
      <c r="Q76" s="8">
        <v>-6.8086837102499897E-12</v>
      </c>
      <c r="R76" s="8">
        <v>0.62034740519999909</v>
      </c>
      <c r="S76" s="8">
        <v>0.16102837361279979</v>
      </c>
      <c r="T76" s="8">
        <v>0</v>
      </c>
      <c r="U76" s="8">
        <v>8.6360045763749879E-2</v>
      </c>
      <c r="V76" s="8">
        <v>-3.6119771699999949E-2</v>
      </c>
      <c r="W76" s="8">
        <v>0.10281325558499985</v>
      </c>
      <c r="X76" s="8">
        <v>3.1926445670324953E-2</v>
      </c>
      <c r="Y76" s="8">
        <v>0</v>
      </c>
      <c r="Z76" s="8">
        <v>1.2208936499999981E-2</v>
      </c>
      <c r="AA76" s="8">
        <v>-1.0514362799999984E-2</v>
      </c>
      <c r="AB76" s="8">
        <v>0.19654786592999973</v>
      </c>
      <c r="AC76" s="8">
        <v>3.0360320656784959E-2</v>
      </c>
      <c r="AD76" s="8">
        <v>0</v>
      </c>
      <c r="AE76" s="8">
        <v>5.710296397124991E-3</v>
      </c>
      <c r="AF76" s="8">
        <v>-1.6125136349999982E-2</v>
      </c>
      <c r="AG76" s="8">
        <v>2.1203520209999971E-3</v>
      </c>
      <c r="AH76" s="8">
        <v>2.6164908800360216E-4</v>
      </c>
      <c r="AI76" s="8">
        <v>0</v>
      </c>
      <c r="AJ76" s="8">
        <v>4.5608783980499932E-6</v>
      </c>
      <c r="AK76" s="8">
        <v>-3.4845505649999951E-6</v>
      </c>
      <c r="AL76" s="8">
        <v>834.61090499999875</v>
      </c>
      <c r="AM76" s="8">
        <v>451.62307175624932</v>
      </c>
      <c r="AN76" s="8">
        <v>0</v>
      </c>
      <c r="AO76" s="8">
        <v>416.28637323749939</v>
      </c>
      <c r="AP76" s="8">
        <v>-649.07509949999906</v>
      </c>
      <c r="AQ76" s="8">
        <v>10685.299919789984</v>
      </c>
      <c r="AR76" s="8">
        <v>1041.7071276122911</v>
      </c>
      <c r="AS76" s="8">
        <v>0</v>
      </c>
      <c r="AT76" s="8">
        <v>-897.21592961399904</v>
      </c>
      <c r="AU76" s="8">
        <v>-1128.2985403949983</v>
      </c>
      <c r="AV76" s="8">
        <v>846.20605889999877</v>
      </c>
      <c r="AW76" s="8">
        <v>458.58253249649937</v>
      </c>
      <c r="AX76" s="8">
        <v>0</v>
      </c>
      <c r="AY76" s="8">
        <v>422.01056313749933</v>
      </c>
      <c r="AZ76" s="8">
        <v>-648.76153664999902</v>
      </c>
      <c r="BA76" s="8">
        <v>9839.0938608899851</v>
      </c>
      <c r="BB76" s="8">
        <v>583.12459511579164</v>
      </c>
      <c r="BC76" s="8">
        <v>0</v>
      </c>
      <c r="BD76" s="8">
        <v>-1319.2264927514984</v>
      </c>
      <c r="BE76" s="8">
        <v>-479.53700374499931</v>
      </c>
    </row>
    <row r="77" spans="1:57" ht="15.3" x14ac:dyDescent="0.7">
      <c r="A77" s="9" t="s">
        <v>178</v>
      </c>
      <c r="B77" t="s">
        <v>398</v>
      </c>
      <c r="C77" t="s">
        <v>128</v>
      </c>
      <c r="D77" t="s">
        <v>129</v>
      </c>
      <c r="E77" s="6">
        <v>336.71216307692305</v>
      </c>
      <c r="F77" s="7">
        <v>0</v>
      </c>
      <c r="G77" s="7">
        <v>0</v>
      </c>
      <c r="H77" s="8">
        <v>90.712409230769211</v>
      </c>
      <c r="I77" s="8">
        <v>34.416903061538456</v>
      </c>
      <c r="J77" s="8">
        <v>0</v>
      </c>
      <c r="K77" s="8">
        <v>79.208076992307696</v>
      </c>
      <c r="L77" s="8">
        <v>0</v>
      </c>
      <c r="M77" s="8">
        <v>5.2274947692307686E-10</v>
      </c>
      <c r="N77" s="8">
        <v>1.271672665030769E-10</v>
      </c>
      <c r="O77" s="8">
        <v>0</v>
      </c>
      <c r="P77" s="8">
        <v>1.4198490792615382E-11</v>
      </c>
      <c r="Q77" s="8">
        <v>0</v>
      </c>
      <c r="R77" s="8">
        <v>0.35477776999999999</v>
      </c>
      <c r="S77" s="8">
        <v>0.12592112399999997</v>
      </c>
      <c r="T77" s="8">
        <v>0</v>
      </c>
      <c r="U77" s="8">
        <v>9.5517091923076905E-2</v>
      </c>
      <c r="V77" s="8">
        <v>0</v>
      </c>
      <c r="W77" s="8">
        <v>5.2659322307692297E-2</v>
      </c>
      <c r="X77" s="8">
        <v>2.2020821715384612E-2</v>
      </c>
      <c r="Y77" s="8">
        <v>0</v>
      </c>
      <c r="Z77" s="8">
        <v>1.970688653076923E-2</v>
      </c>
      <c r="AA77" s="8">
        <v>0</v>
      </c>
      <c r="AB77" s="8">
        <v>2.878965869230769E-2</v>
      </c>
      <c r="AC77" s="8">
        <v>-6.5612746846153832E-3</v>
      </c>
      <c r="AD77" s="8">
        <v>0</v>
      </c>
      <c r="AE77" s="8">
        <v>1.4194954546153844E-2</v>
      </c>
      <c r="AF77" s="8">
        <v>0</v>
      </c>
      <c r="AG77" s="8">
        <v>4.4203080769230764E-5</v>
      </c>
      <c r="AH77" s="8">
        <v>2.0595560641538465E-5</v>
      </c>
      <c r="AI77" s="8">
        <v>0</v>
      </c>
      <c r="AJ77" s="8">
        <v>2.1742534493846153E-6</v>
      </c>
      <c r="AK77" s="8">
        <v>0</v>
      </c>
      <c r="AL77" s="8">
        <v>1322.2486769230768</v>
      </c>
      <c r="AM77" s="8">
        <v>457.67485453846155</v>
      </c>
      <c r="AN77" s="8">
        <v>0</v>
      </c>
      <c r="AO77" s="8">
        <v>428.65457107692305</v>
      </c>
      <c r="AP77" s="8">
        <v>0</v>
      </c>
      <c r="AQ77" s="8">
        <v>2137.1228615384616</v>
      </c>
      <c r="AR77" s="8">
        <v>612.80844930769229</v>
      </c>
      <c r="AS77" s="8">
        <v>0</v>
      </c>
      <c r="AT77" s="8">
        <v>475.92957377230766</v>
      </c>
      <c r="AU77" s="8">
        <v>0</v>
      </c>
      <c r="AV77" s="8">
        <v>1337.6236615384614</v>
      </c>
      <c r="AW77" s="8">
        <v>463.17141153846154</v>
      </c>
      <c r="AX77" s="8">
        <v>0</v>
      </c>
      <c r="AY77" s="8">
        <v>436.34206338461536</v>
      </c>
      <c r="AZ77" s="8">
        <v>0</v>
      </c>
      <c r="BA77" s="8">
        <v>799.49920000000009</v>
      </c>
      <c r="BB77" s="8">
        <v>149.63703776923074</v>
      </c>
      <c r="BC77" s="8">
        <v>0</v>
      </c>
      <c r="BD77" s="8">
        <v>39.587510387692305</v>
      </c>
      <c r="BE77" s="8">
        <v>0</v>
      </c>
    </row>
    <row r="78" spans="1:57" ht="15.3" x14ac:dyDescent="0.7">
      <c r="A78" s="9" t="s">
        <v>249</v>
      </c>
      <c r="B78" t="s">
        <v>417</v>
      </c>
      <c r="C78" t="s">
        <v>99</v>
      </c>
      <c r="D78" t="s">
        <v>100</v>
      </c>
      <c r="E78" s="6">
        <v>308.05693200000002</v>
      </c>
      <c r="F78" s="7">
        <v>0</v>
      </c>
      <c r="G78" s="7">
        <v>0</v>
      </c>
      <c r="H78" s="8">
        <v>52.483773600000013</v>
      </c>
      <c r="I78" s="8">
        <v>73.077195684220001</v>
      </c>
      <c r="J78" s="8">
        <v>0</v>
      </c>
      <c r="K78" s="8">
        <v>189.73936367320002</v>
      </c>
      <c r="L78" s="8">
        <v>-37.070785208000004</v>
      </c>
      <c r="M78" s="8">
        <v>4.4497112400000002E-10</v>
      </c>
      <c r="N78" s="8">
        <v>5.4456046506243553E-6</v>
      </c>
      <c r="O78" s="8">
        <v>0</v>
      </c>
      <c r="P78" s="8">
        <v>6.4377772122477329E-6</v>
      </c>
      <c r="Q78" s="8">
        <v>-4.7257327865200013E-12</v>
      </c>
      <c r="R78" s="8">
        <v>0.46018381200000003</v>
      </c>
      <c r="S78" s="8">
        <v>0.17253695242982403</v>
      </c>
      <c r="T78" s="8">
        <v>0</v>
      </c>
      <c r="U78" s="8">
        <v>0.33910725790028001</v>
      </c>
      <c r="V78" s="8">
        <v>-3.0235217400000004E-2</v>
      </c>
      <c r="W78" s="8">
        <v>7.8630581100000013E-2</v>
      </c>
      <c r="X78" s="8">
        <v>3.5530708454736007E-2</v>
      </c>
      <c r="Y78" s="8">
        <v>0</v>
      </c>
      <c r="Z78" s="8">
        <v>7.3245010648720008E-2</v>
      </c>
      <c r="AA78" s="8">
        <v>-9.1149355600000006E-3</v>
      </c>
      <c r="AB78" s="8">
        <v>0.15523280380000001</v>
      </c>
      <c r="AC78" s="8">
        <v>2.9226811668640804E-2</v>
      </c>
      <c r="AD78" s="8">
        <v>0</v>
      </c>
      <c r="AE78" s="8">
        <v>3.2610347755236004E-2</v>
      </c>
      <c r="AF78" s="8">
        <v>-1.3780159880000002E-2</v>
      </c>
      <c r="AG78" s="8">
        <v>1.5032671192000003E-3</v>
      </c>
      <c r="AH78" s="8">
        <v>2.1411062533581763E-4</v>
      </c>
      <c r="AI78" s="8">
        <v>0</v>
      </c>
      <c r="AJ78" s="8">
        <v>1.5768889227760001E-5</v>
      </c>
      <c r="AK78" s="8">
        <v>-3.2029046860000001E-6</v>
      </c>
      <c r="AL78" s="8">
        <v>580.61759200000006</v>
      </c>
      <c r="AM78" s="8">
        <v>526.58233973708002</v>
      </c>
      <c r="AN78" s="8">
        <v>0</v>
      </c>
      <c r="AO78" s="8">
        <v>901.60949228920003</v>
      </c>
      <c r="AP78" s="8">
        <v>-614.56090210000002</v>
      </c>
      <c r="AQ78" s="8">
        <v>9230.7421474000002</v>
      </c>
      <c r="AR78" s="8">
        <v>1016.8103912070591</v>
      </c>
      <c r="AS78" s="8">
        <v>0</v>
      </c>
      <c r="AT78" s="8">
        <v>-352.55773854773582</v>
      </c>
      <c r="AU78" s="8">
        <v>-1032.2835664440001</v>
      </c>
      <c r="AV78" s="8">
        <v>587.59007400000007</v>
      </c>
      <c r="AW78" s="8">
        <v>535.79008537112009</v>
      </c>
      <c r="AX78" s="8">
        <v>0</v>
      </c>
      <c r="AY78" s="8">
        <v>912.48123976840009</v>
      </c>
      <c r="AZ78" s="8">
        <v>-614.70669036000004</v>
      </c>
      <c r="BA78" s="8">
        <v>8643.1520734000005</v>
      </c>
      <c r="BB78" s="8">
        <v>481.02030583593893</v>
      </c>
      <c r="BC78" s="8">
        <v>0</v>
      </c>
      <c r="BD78" s="8">
        <v>-1265.0389783161359</v>
      </c>
      <c r="BE78" s="8">
        <v>-417.57687608400005</v>
      </c>
    </row>
    <row r="79" spans="1:57" ht="15.3" x14ac:dyDescent="0.7">
      <c r="A79" s="9" t="s">
        <v>178</v>
      </c>
      <c r="B79" t="s">
        <v>399</v>
      </c>
      <c r="C79" t="s">
        <v>384</v>
      </c>
      <c r="D79" t="s">
        <v>385</v>
      </c>
      <c r="E79" s="6">
        <v>158.11876000000001</v>
      </c>
      <c r="F79" s="7">
        <v>0</v>
      </c>
      <c r="G79" s="7">
        <v>0</v>
      </c>
      <c r="H79" s="8">
        <v>135.32686666666666</v>
      </c>
      <c r="I79" s="8">
        <v>48.743866295659998</v>
      </c>
      <c r="J79" s="8">
        <v>0</v>
      </c>
      <c r="K79" s="8">
        <v>31.730845408799997</v>
      </c>
      <c r="L79" s="8">
        <v>-1.1306915833333333</v>
      </c>
      <c r="M79" s="8">
        <v>3.9173566666666663E-10</v>
      </c>
      <c r="N79" s="8">
        <v>4.3398226711682827E-6</v>
      </c>
      <c r="O79" s="8">
        <v>0</v>
      </c>
      <c r="P79" s="8">
        <v>9.7726296763333346E-8</v>
      </c>
      <c r="Q79" s="8">
        <v>-1.8604253301600008E-12</v>
      </c>
      <c r="R79" s="8">
        <v>0.6481444666666667</v>
      </c>
      <c r="S79" s="8">
        <v>0.60538508703420002</v>
      </c>
      <c r="T79" s="8">
        <v>0</v>
      </c>
      <c r="U79" s="8">
        <v>1.153571225456</v>
      </c>
      <c r="V79" s="8">
        <v>-8.3599952500000001E-3</v>
      </c>
      <c r="W79" s="8">
        <v>0.16524122666666669</v>
      </c>
      <c r="X79" s="8">
        <v>7.1742869919836666E-2</v>
      </c>
      <c r="Y79" s="8">
        <v>0</v>
      </c>
      <c r="Z79" s="8">
        <v>8.1166348089333328E-3</v>
      </c>
      <c r="AA79" s="8">
        <v>-1.9319690833333335E-3</v>
      </c>
      <c r="AB79" s="8">
        <v>0.30341708000000001</v>
      </c>
      <c r="AC79" s="8">
        <v>6.4191387527600008E-2</v>
      </c>
      <c r="AD79" s="8">
        <v>0</v>
      </c>
      <c r="AE79" s="8">
        <v>1.2521011501333335E-2</v>
      </c>
      <c r="AF79" s="8">
        <v>-3.4365901666666668E-3</v>
      </c>
      <c r="AG79" s="8">
        <v>6.908792666666667E-5</v>
      </c>
      <c r="AH79" s="8">
        <v>2.227673689334167E-5</v>
      </c>
      <c r="AI79" s="8">
        <v>0</v>
      </c>
      <c r="AJ79" s="8">
        <v>5.4588009026666668E-6</v>
      </c>
      <c r="AK79" s="8">
        <v>-2.0655153333333336E-7</v>
      </c>
      <c r="AL79" s="8">
        <v>2172.3523333333333</v>
      </c>
      <c r="AM79" s="8">
        <v>603.7011542913001</v>
      </c>
      <c r="AN79" s="8">
        <v>0</v>
      </c>
      <c r="AO79" s="8">
        <v>275.85299155066662</v>
      </c>
      <c r="AP79" s="8">
        <v>-13.888809999999999</v>
      </c>
      <c r="AQ79" s="8">
        <v>6890.9865</v>
      </c>
      <c r="AR79" s="8">
        <v>1026.3531160789087</v>
      </c>
      <c r="AS79" s="8">
        <v>0</v>
      </c>
      <c r="AT79" s="8">
        <v>297.83458464322666</v>
      </c>
      <c r="AU79" s="8">
        <v>-34.009778333333337</v>
      </c>
      <c r="AV79" s="8">
        <v>2368.2201666666665</v>
      </c>
      <c r="AW79" s="8">
        <v>633.43240991823336</v>
      </c>
      <c r="AX79" s="8">
        <v>0</v>
      </c>
      <c r="AY79" s="8">
        <v>280.80709446533331</v>
      </c>
      <c r="AZ79" s="8">
        <v>-13.888809999999999</v>
      </c>
      <c r="BA79" s="8">
        <v>4522.766333333333</v>
      </c>
      <c r="BB79" s="8">
        <v>392.92070616067531</v>
      </c>
      <c r="BC79" s="8">
        <v>0</v>
      </c>
      <c r="BD79" s="8">
        <v>17.027490177893334</v>
      </c>
      <c r="BE79" s="8">
        <v>-20.120968333333334</v>
      </c>
    </row>
    <row r="80" spans="1:57" ht="15.3" x14ac:dyDescent="0.7">
      <c r="A80" s="9" t="s">
        <v>97</v>
      </c>
      <c r="B80" t="s">
        <v>373</v>
      </c>
      <c r="C80" t="s">
        <v>120</v>
      </c>
      <c r="D80" t="s">
        <v>121</v>
      </c>
      <c r="E80" s="6">
        <v>1015.7628420000001</v>
      </c>
      <c r="F80" s="7">
        <v>0</v>
      </c>
      <c r="G80" s="7">
        <v>0</v>
      </c>
      <c r="H80" s="8">
        <v>144.00423830000003</v>
      </c>
      <c r="I80" s="8">
        <v>238.05386614407004</v>
      </c>
      <c r="J80" s="8">
        <v>0</v>
      </c>
      <c r="K80" s="8">
        <v>625.63174291420012</v>
      </c>
      <c r="L80" s="8">
        <v>-122.234308748</v>
      </c>
      <c r="M80" s="8">
        <v>3.2565022306999999E-10</v>
      </c>
      <c r="N80" s="8">
        <v>1.795579685151874E-5</v>
      </c>
      <c r="O80" s="8">
        <v>0</v>
      </c>
      <c r="P80" s="8">
        <v>2.1227423239012178E-5</v>
      </c>
      <c r="Q80" s="8">
        <v>-1.5582261806620004E-11</v>
      </c>
      <c r="R80" s="8">
        <v>1.0690590405</v>
      </c>
      <c r="S80" s="8">
        <v>0.524078348908944</v>
      </c>
      <c r="T80" s="8">
        <v>0</v>
      </c>
      <c r="U80" s="8">
        <v>1.1181457589391801</v>
      </c>
      <c r="V80" s="8">
        <v>-9.9695241900000009E-2</v>
      </c>
      <c r="W80" s="8">
        <v>0.25053393389</v>
      </c>
      <c r="X80" s="8">
        <v>0.11628254042741601</v>
      </c>
      <c r="Y80" s="8">
        <v>0</v>
      </c>
      <c r="Z80" s="8">
        <v>0.24151237141732004</v>
      </c>
      <c r="AA80" s="8">
        <v>-3.005487586E-2</v>
      </c>
      <c r="AB80" s="8">
        <v>0.49110461373100012</v>
      </c>
      <c r="AC80" s="8">
        <v>9.429541402719481E-2</v>
      </c>
      <c r="AD80" s="8">
        <v>0</v>
      </c>
      <c r="AE80" s="8">
        <v>0.10752681103266601</v>
      </c>
      <c r="AF80" s="8">
        <v>-4.5437621780000007E-2</v>
      </c>
      <c r="AG80" s="8">
        <v>2.5295838841000002E-5</v>
      </c>
      <c r="AH80" s="8">
        <v>2.1284567300600561E-4</v>
      </c>
      <c r="AI80" s="8">
        <v>0</v>
      </c>
      <c r="AJ80" s="8">
        <v>5.1995102441560002E-5</v>
      </c>
      <c r="AK80" s="8">
        <v>-1.0561007491000002E-5</v>
      </c>
      <c r="AL80" s="8">
        <v>1551.2328834000002</v>
      </c>
      <c r="AM80" s="8">
        <v>1699.9864190999801</v>
      </c>
      <c r="AN80" s="8">
        <v>0</v>
      </c>
      <c r="AO80" s="8">
        <v>2972.8966471101999</v>
      </c>
      <c r="AP80" s="8">
        <v>-2026.4050688500001</v>
      </c>
      <c r="AQ80" s="8">
        <v>30045.2616438</v>
      </c>
      <c r="AR80" s="8">
        <v>3313.6045038552288</v>
      </c>
      <c r="AS80" s="8">
        <v>0</v>
      </c>
      <c r="AT80" s="8">
        <v>-1162.4963221939154</v>
      </c>
      <c r="AU80" s="8">
        <v>-3403.7711224140003</v>
      </c>
      <c r="AV80" s="8">
        <v>1560.0110807999999</v>
      </c>
      <c r="AW80" s="8">
        <v>1728.9260876817204</v>
      </c>
      <c r="AX80" s="8">
        <v>0</v>
      </c>
      <c r="AY80" s="8">
        <v>3008.7442972354002</v>
      </c>
      <c r="AZ80" s="8">
        <v>-2026.8857796600003</v>
      </c>
      <c r="BA80" s="8">
        <v>28485.250563000001</v>
      </c>
      <c r="BB80" s="8">
        <v>1584.6784161735081</v>
      </c>
      <c r="BC80" s="8">
        <v>0</v>
      </c>
      <c r="BD80" s="8">
        <v>-4171.2406194293162</v>
      </c>
      <c r="BE80" s="8">
        <v>-1376.8853427540002</v>
      </c>
    </row>
    <row r="81" spans="1:57" ht="15.3" x14ac:dyDescent="0.7">
      <c r="A81" s="9" t="s">
        <v>108</v>
      </c>
      <c r="B81" t="s">
        <v>386</v>
      </c>
      <c r="C81" t="s">
        <v>305</v>
      </c>
      <c r="D81" t="s">
        <v>306</v>
      </c>
      <c r="E81" s="6">
        <v>158.86721156249999</v>
      </c>
      <c r="F81" s="7">
        <v>0</v>
      </c>
      <c r="G81" s="7">
        <v>0</v>
      </c>
      <c r="H81" s="8">
        <v>36.123393793725</v>
      </c>
      <c r="I81" s="8">
        <v>35.173259169962812</v>
      </c>
      <c r="J81" s="8">
        <v>0</v>
      </c>
      <c r="K81" s="8">
        <v>80.879297406468737</v>
      </c>
      <c r="L81" s="8">
        <v>-19.68030293971875</v>
      </c>
      <c r="M81" s="8">
        <v>3.1606882583324991E-10</v>
      </c>
      <c r="N81" s="8">
        <v>2.1208803458972074E-6</v>
      </c>
      <c r="O81" s="8">
        <v>0</v>
      </c>
      <c r="P81" s="8">
        <v>6.3230969167900498E-8</v>
      </c>
      <c r="Q81" s="8">
        <v>-3.4133205704456245E-12</v>
      </c>
      <c r="R81" s="8">
        <v>0.31099176420899999</v>
      </c>
      <c r="S81" s="8">
        <v>8.0726537384975997E-2</v>
      </c>
      <c r="T81" s="8">
        <v>0</v>
      </c>
      <c r="U81" s="8">
        <v>4.3293907194759375E-2</v>
      </c>
      <c r="V81" s="8">
        <v>-1.8107517545249998E-2</v>
      </c>
      <c r="W81" s="8">
        <v>5.1542209204762497E-2</v>
      </c>
      <c r="X81" s="8">
        <v>1.6005324727256812E-2</v>
      </c>
      <c r="Y81" s="8">
        <v>0</v>
      </c>
      <c r="Z81" s="8">
        <v>6.1205683612499994E-3</v>
      </c>
      <c r="AA81" s="8">
        <v>-5.2710468509999994E-3</v>
      </c>
      <c r="AB81" s="8">
        <v>9.8533123641225004E-2</v>
      </c>
      <c r="AC81" s="8">
        <v>1.5220196947483763E-2</v>
      </c>
      <c r="AD81" s="8">
        <v>0</v>
      </c>
      <c r="AE81" s="8">
        <v>2.8626784537378121E-3</v>
      </c>
      <c r="AF81" s="8">
        <v>-8.0838326388750024E-3</v>
      </c>
      <c r="AG81" s="8">
        <v>1.0629721511325001E-3</v>
      </c>
      <c r="AH81" s="8">
        <v>1.3116958465504073E-4</v>
      </c>
      <c r="AI81" s="8">
        <v>0</v>
      </c>
      <c r="AJ81" s="8">
        <v>2.2864536991091249E-6</v>
      </c>
      <c r="AK81" s="8">
        <v>-1.7468704126125001E-6</v>
      </c>
      <c r="AL81" s="8">
        <v>418.40606666249994</v>
      </c>
      <c r="AM81" s="8">
        <v>226.40709812864063</v>
      </c>
      <c r="AN81" s="8">
        <v>0</v>
      </c>
      <c r="AO81" s="8">
        <v>208.69214982459374</v>
      </c>
      <c r="AP81" s="8">
        <v>-325.39349500874999</v>
      </c>
      <c r="AQ81" s="8">
        <v>5356.7408282886745</v>
      </c>
      <c r="AR81" s="8">
        <v>522.22727892412365</v>
      </c>
      <c r="AS81" s="8">
        <v>0</v>
      </c>
      <c r="AT81" s="8">
        <v>-449.79113717275516</v>
      </c>
      <c r="AU81" s="8">
        <v>-565.63717473558745</v>
      </c>
      <c r="AV81" s="8">
        <v>424.21893431924997</v>
      </c>
      <c r="AW81" s="8">
        <v>229.89600604606127</v>
      </c>
      <c r="AX81" s="8">
        <v>0</v>
      </c>
      <c r="AY81" s="8">
        <v>211.56179335134371</v>
      </c>
      <c r="AZ81" s="8">
        <v>-325.236300083625</v>
      </c>
      <c r="BA81" s="8">
        <v>4932.5218939694241</v>
      </c>
      <c r="BB81" s="8">
        <v>292.33127287806235</v>
      </c>
      <c r="BC81" s="8">
        <v>0</v>
      </c>
      <c r="BD81" s="8">
        <v>-661.35293052409884</v>
      </c>
      <c r="BE81" s="8">
        <v>-240.40087465196251</v>
      </c>
    </row>
    <row r="82" spans="1:57" ht="15.3" x14ac:dyDescent="0.7">
      <c r="A82" s="9" t="s">
        <v>108</v>
      </c>
      <c r="B82" t="s">
        <v>379</v>
      </c>
      <c r="C82" t="s">
        <v>120</v>
      </c>
      <c r="D82" t="s">
        <v>121</v>
      </c>
      <c r="E82" s="6">
        <v>831.87162000000001</v>
      </c>
      <c r="F82" s="7">
        <v>0</v>
      </c>
      <c r="G82" s="7">
        <v>0</v>
      </c>
      <c r="H82" s="8">
        <v>117.93406300000001</v>
      </c>
      <c r="I82" s="8">
        <v>194.95717611270001</v>
      </c>
      <c r="J82" s="8">
        <v>0</v>
      </c>
      <c r="K82" s="8">
        <v>512.36890146200005</v>
      </c>
      <c r="L82" s="8">
        <v>-100.10530828</v>
      </c>
      <c r="M82" s="8">
        <v>2.666953027E-10</v>
      </c>
      <c r="N82" s="8">
        <v>1.4705123280404259E-5</v>
      </c>
      <c r="O82" s="8">
        <v>0</v>
      </c>
      <c r="P82" s="8">
        <v>1.7384462423821079E-5</v>
      </c>
      <c r="Q82" s="8">
        <v>-1.2761287218200002E-11</v>
      </c>
      <c r="R82" s="8">
        <v>0.87551920499999991</v>
      </c>
      <c r="S82" s="8">
        <v>0.42920048567183994</v>
      </c>
      <c r="T82" s="8">
        <v>0</v>
      </c>
      <c r="U82" s="8">
        <v>0.9157193839197999</v>
      </c>
      <c r="V82" s="8">
        <v>-8.1646658999999996E-2</v>
      </c>
      <c r="W82" s="8">
        <v>0.2051778829</v>
      </c>
      <c r="X82" s="8">
        <v>9.5231033547759997E-2</v>
      </c>
      <c r="Y82" s="8">
        <v>0</v>
      </c>
      <c r="Z82" s="8">
        <v>0.19778956204520001</v>
      </c>
      <c r="AA82" s="8">
        <v>-2.4613814599999999E-2</v>
      </c>
      <c r="AB82" s="8">
        <v>0.40219623491000006</v>
      </c>
      <c r="AC82" s="8">
        <v>7.7224402766028002E-2</v>
      </c>
      <c r="AD82" s="8">
        <v>0</v>
      </c>
      <c r="AE82" s="8">
        <v>8.8060420000260001E-2</v>
      </c>
      <c r="AF82" s="8">
        <v>-3.7211705800000001E-2</v>
      </c>
      <c r="AG82" s="8">
        <v>2.0716342010000002E-5</v>
      </c>
      <c r="AH82" s="8">
        <v>1.7431261264181597E-4</v>
      </c>
      <c r="AI82" s="8">
        <v>0</v>
      </c>
      <c r="AJ82" s="8">
        <v>4.2582036191600003E-5</v>
      </c>
      <c r="AK82" s="8">
        <v>-8.6490685100000002E-6</v>
      </c>
      <c r="AL82" s="8">
        <v>1270.401474</v>
      </c>
      <c r="AM82" s="8">
        <v>1392.2250332077999</v>
      </c>
      <c r="AN82" s="8">
        <v>0</v>
      </c>
      <c r="AO82" s="8">
        <v>2434.6907050219997</v>
      </c>
      <c r="AP82" s="8">
        <v>-1659.5496485000001</v>
      </c>
      <c r="AQ82" s="8">
        <v>24605.940918</v>
      </c>
      <c r="AR82" s="8">
        <v>2713.7176442031587</v>
      </c>
      <c r="AS82" s="8">
        <v>0</v>
      </c>
      <c r="AT82" s="8">
        <v>-952.04082961275947</v>
      </c>
      <c r="AU82" s="8">
        <v>-2787.5607185399999</v>
      </c>
      <c r="AV82" s="8">
        <v>1277.5904879999998</v>
      </c>
      <c r="AW82" s="8">
        <v>1415.9255349292002</v>
      </c>
      <c r="AX82" s="8">
        <v>0</v>
      </c>
      <c r="AY82" s="8">
        <v>2464.0485841939999</v>
      </c>
      <c r="AZ82" s="8">
        <v>-1659.9433326000001</v>
      </c>
      <c r="BA82" s="8">
        <v>23328.350429999999</v>
      </c>
      <c r="BB82" s="8">
        <v>1297.7921092739582</v>
      </c>
      <c r="BC82" s="8">
        <v>0</v>
      </c>
      <c r="BD82" s="8">
        <v>-3416.0894138067597</v>
      </c>
      <c r="BE82" s="8">
        <v>-1127.6173859400001</v>
      </c>
    </row>
    <row r="83" spans="1:57" ht="15.3" x14ac:dyDescent="0.7">
      <c r="A83" s="9" t="s">
        <v>108</v>
      </c>
      <c r="B83" t="s">
        <v>378</v>
      </c>
      <c r="C83" t="s">
        <v>305</v>
      </c>
      <c r="D83" t="s">
        <v>306</v>
      </c>
      <c r="E83" s="6">
        <v>127.09736024999999</v>
      </c>
      <c r="F83" s="7">
        <v>0</v>
      </c>
      <c r="G83" s="7">
        <v>0</v>
      </c>
      <c r="H83" s="8">
        <v>28.899531560339998</v>
      </c>
      <c r="I83" s="8">
        <v>28.139402384693252</v>
      </c>
      <c r="J83" s="8">
        <v>0</v>
      </c>
      <c r="K83" s="8">
        <v>64.705266103274994</v>
      </c>
      <c r="L83" s="8">
        <v>-15.744687201075001</v>
      </c>
      <c r="M83" s="8">
        <v>2.5286220501779994E-10</v>
      </c>
      <c r="N83" s="8">
        <v>1.6967522166371944E-6</v>
      </c>
      <c r="O83" s="8">
        <v>0</v>
      </c>
      <c r="P83" s="8">
        <v>5.0586204593435921E-8</v>
      </c>
      <c r="Q83" s="8">
        <v>-2.7307336103144996E-12</v>
      </c>
      <c r="R83" s="8">
        <v>0.24880044095760001</v>
      </c>
      <c r="S83" s="8">
        <v>6.4583054633126399E-2</v>
      </c>
      <c r="T83" s="8">
        <v>0</v>
      </c>
      <c r="U83" s="8">
        <v>3.4636104361897506E-2</v>
      </c>
      <c r="V83" s="8">
        <v>-1.44864233346E-2</v>
      </c>
      <c r="W83" s="8">
        <v>4.1234932412729998E-2</v>
      </c>
      <c r="X83" s="8">
        <v>1.2804621562694849E-2</v>
      </c>
      <c r="Y83" s="8">
        <v>0</v>
      </c>
      <c r="Z83" s="8">
        <v>4.8965930369999997E-3</v>
      </c>
      <c r="AA83" s="8">
        <v>-4.2169566263999996E-3</v>
      </c>
      <c r="AB83" s="8">
        <v>7.8828726134340013E-2</v>
      </c>
      <c r="AC83" s="8">
        <v>1.2176501592018331E-2</v>
      </c>
      <c r="AD83" s="8">
        <v>0</v>
      </c>
      <c r="AE83" s="8">
        <v>2.2902074703532497E-3</v>
      </c>
      <c r="AF83" s="8">
        <v>-6.4672488363000016E-3</v>
      </c>
      <c r="AG83" s="8">
        <v>8.5040174809800008E-4</v>
      </c>
      <c r="AH83" s="8">
        <v>1.0493863265288016E-4</v>
      </c>
      <c r="AI83" s="8">
        <v>0</v>
      </c>
      <c r="AJ83" s="8">
        <v>1.8292146417908999E-6</v>
      </c>
      <c r="AK83" s="8">
        <v>-1.3975358159700001E-6</v>
      </c>
      <c r="AL83" s="8">
        <v>334.73431088999996</v>
      </c>
      <c r="AM83" s="8">
        <v>181.13079615986248</v>
      </c>
      <c r="AN83" s="8">
        <v>0</v>
      </c>
      <c r="AO83" s="8">
        <v>166.95843709177498</v>
      </c>
      <c r="AP83" s="8">
        <v>-260.322151131</v>
      </c>
      <c r="AQ83" s="8">
        <v>4285.51374523902</v>
      </c>
      <c r="AR83" s="8">
        <v>417.79362745146739</v>
      </c>
      <c r="AS83" s="8">
        <v>0</v>
      </c>
      <c r="AT83" s="8">
        <v>-359.84307671953212</v>
      </c>
      <c r="AU83" s="8">
        <v>-452.52252532851003</v>
      </c>
      <c r="AV83" s="8">
        <v>339.38473640820001</v>
      </c>
      <c r="AW83" s="8">
        <v>183.92200135631703</v>
      </c>
      <c r="AX83" s="8">
        <v>0</v>
      </c>
      <c r="AY83" s="8">
        <v>169.25421677797499</v>
      </c>
      <c r="AZ83" s="8">
        <v>-260.1963916377</v>
      </c>
      <c r="BA83" s="8">
        <v>3946.1290088308197</v>
      </c>
      <c r="BB83" s="8">
        <v>233.87162609515036</v>
      </c>
      <c r="BC83" s="8">
        <v>0</v>
      </c>
      <c r="BD83" s="8">
        <v>-529.09729349750717</v>
      </c>
      <c r="BE83" s="8">
        <v>-192.32613369081002</v>
      </c>
    </row>
    <row r="84" spans="1:57" ht="15.3" x14ac:dyDescent="0.7">
      <c r="A84" s="9" t="s">
        <v>108</v>
      </c>
      <c r="B84" t="s">
        <v>386</v>
      </c>
      <c r="C84" t="s">
        <v>128</v>
      </c>
      <c r="D84" t="s">
        <v>129</v>
      </c>
      <c r="E84" s="6">
        <v>145.61882769230769</v>
      </c>
      <c r="F84" s="7">
        <v>0</v>
      </c>
      <c r="G84" s="7">
        <v>0</v>
      </c>
      <c r="H84" s="8">
        <v>39.230643076923073</v>
      </c>
      <c r="I84" s="8">
        <v>14.884371953846154</v>
      </c>
      <c r="J84" s="8">
        <v>0</v>
      </c>
      <c r="K84" s="8">
        <v>34.255333130769237</v>
      </c>
      <c r="L84" s="8">
        <v>0</v>
      </c>
      <c r="M84" s="8">
        <v>2.2607489230769233E-10</v>
      </c>
      <c r="N84" s="8">
        <v>5.4996374647692299E-11</v>
      </c>
      <c r="O84" s="8">
        <v>0</v>
      </c>
      <c r="P84" s="8">
        <v>6.1404600455384615E-12</v>
      </c>
      <c r="Q84" s="8">
        <v>0</v>
      </c>
      <c r="R84" s="8">
        <v>0.15343171000000003</v>
      </c>
      <c r="S84" s="8">
        <v>5.4457451999999996E-2</v>
      </c>
      <c r="T84" s="8">
        <v>0</v>
      </c>
      <c r="U84" s="8">
        <v>4.1308537307692302E-2</v>
      </c>
      <c r="V84" s="8">
        <v>0</v>
      </c>
      <c r="W84" s="8">
        <v>2.2773720769230767E-2</v>
      </c>
      <c r="X84" s="8">
        <v>9.523404838461539E-3</v>
      </c>
      <c r="Y84" s="8">
        <v>0</v>
      </c>
      <c r="Z84" s="8">
        <v>8.5226909769230766E-3</v>
      </c>
      <c r="AA84" s="8">
        <v>0</v>
      </c>
      <c r="AB84" s="8">
        <v>1.2450742230769231E-2</v>
      </c>
      <c r="AC84" s="8">
        <v>-2.8375723615384611E-3</v>
      </c>
      <c r="AD84" s="8">
        <v>0</v>
      </c>
      <c r="AE84" s="8">
        <v>6.1389307153846152E-3</v>
      </c>
      <c r="AF84" s="8">
        <v>0</v>
      </c>
      <c r="AG84" s="8">
        <v>1.9116626923076923E-5</v>
      </c>
      <c r="AH84" s="8">
        <v>8.9070182938461552E-6</v>
      </c>
      <c r="AI84" s="8">
        <v>0</v>
      </c>
      <c r="AJ84" s="8">
        <v>9.4030532046153846E-7</v>
      </c>
      <c r="AK84" s="8">
        <v>0</v>
      </c>
      <c r="AL84" s="8">
        <v>571.83649230769231</v>
      </c>
      <c r="AM84" s="8">
        <v>197.93189284615386</v>
      </c>
      <c r="AN84" s="8">
        <v>0</v>
      </c>
      <c r="AO84" s="8">
        <v>185.38141169230769</v>
      </c>
      <c r="AP84" s="8">
        <v>0</v>
      </c>
      <c r="AQ84" s="8">
        <v>924.24735384615383</v>
      </c>
      <c r="AR84" s="8">
        <v>265.02294176923078</v>
      </c>
      <c r="AS84" s="8">
        <v>0</v>
      </c>
      <c r="AT84" s="8">
        <v>205.82656107076923</v>
      </c>
      <c r="AU84" s="8">
        <v>0</v>
      </c>
      <c r="AV84" s="8">
        <v>578.48575384615378</v>
      </c>
      <c r="AW84" s="8">
        <v>200.30900384615387</v>
      </c>
      <c r="AX84" s="8">
        <v>0</v>
      </c>
      <c r="AY84" s="8">
        <v>188.70604246153849</v>
      </c>
      <c r="AZ84" s="8">
        <v>0</v>
      </c>
      <c r="BA84" s="8">
        <v>345.76160000000004</v>
      </c>
      <c r="BB84" s="8">
        <v>64.713937923076912</v>
      </c>
      <c r="BC84" s="8">
        <v>0</v>
      </c>
      <c r="BD84" s="8">
        <v>17.120518609230768</v>
      </c>
      <c r="BE84" s="8">
        <v>0</v>
      </c>
    </row>
    <row r="85" spans="1:57" ht="15.3" x14ac:dyDescent="0.7">
      <c r="A85" s="9" t="s">
        <v>178</v>
      </c>
      <c r="B85" t="s">
        <v>399</v>
      </c>
      <c r="C85" t="s">
        <v>120</v>
      </c>
      <c r="D85" t="s">
        <v>121</v>
      </c>
      <c r="E85" s="6">
        <v>560.76526799999999</v>
      </c>
      <c r="F85" s="7">
        <v>0</v>
      </c>
      <c r="G85" s="7">
        <v>0</v>
      </c>
      <c r="H85" s="8">
        <v>79.4994382</v>
      </c>
      <c r="I85" s="8">
        <v>131.42077513277999</v>
      </c>
      <c r="J85" s="8">
        <v>0</v>
      </c>
      <c r="K85" s="8">
        <v>345.38825154680001</v>
      </c>
      <c r="L85" s="8">
        <v>-67.481061592000003</v>
      </c>
      <c r="M85" s="8">
        <v>1.7977949877999999E-10</v>
      </c>
      <c r="N85" s="8">
        <v>9.9127343679652548E-6</v>
      </c>
      <c r="O85" s="8">
        <v>0</v>
      </c>
      <c r="P85" s="8">
        <v>1.1718878845908887E-5</v>
      </c>
      <c r="Q85" s="8">
        <v>-8.6023930554800019E-12</v>
      </c>
      <c r="R85" s="8">
        <v>0.59018813699999995</v>
      </c>
      <c r="S85" s="8">
        <v>0.28932436158057595</v>
      </c>
      <c r="T85" s="8">
        <v>0</v>
      </c>
      <c r="U85" s="8">
        <v>0.61728710703771994</v>
      </c>
      <c r="V85" s="8">
        <v>-5.5038072600000001E-2</v>
      </c>
      <c r="W85" s="8">
        <v>0.13831056106</v>
      </c>
      <c r="X85" s="8">
        <v>6.4195309426863995E-2</v>
      </c>
      <c r="Y85" s="8">
        <v>0</v>
      </c>
      <c r="Z85" s="8">
        <v>0.13333008856328002</v>
      </c>
      <c r="AA85" s="8">
        <v>-1.6592190439999998E-2</v>
      </c>
      <c r="AB85" s="8">
        <v>0.27112077637400001</v>
      </c>
      <c r="AC85" s="8">
        <v>5.2057026435439198E-2</v>
      </c>
      <c r="AD85" s="8">
        <v>0</v>
      </c>
      <c r="AE85" s="8">
        <v>5.9361593585363998E-2</v>
      </c>
      <c r="AF85" s="8">
        <v>-2.5084438120000004E-2</v>
      </c>
      <c r="AG85" s="8">
        <v>1.3964901314000001E-5</v>
      </c>
      <c r="AH85" s="8">
        <v>1.1750425978454239E-4</v>
      </c>
      <c r="AI85" s="8">
        <v>0</v>
      </c>
      <c r="AJ85" s="8">
        <v>2.8704581768239999E-5</v>
      </c>
      <c r="AK85" s="8">
        <v>-5.830343414E-6</v>
      </c>
      <c r="AL85" s="8">
        <v>856.37856360000001</v>
      </c>
      <c r="AM85" s="8">
        <v>938.49991404091998</v>
      </c>
      <c r="AN85" s="8">
        <v>0</v>
      </c>
      <c r="AO85" s="8">
        <v>1641.2267865307999</v>
      </c>
      <c r="AP85" s="8">
        <v>-1118.7036329</v>
      </c>
      <c r="AQ85" s="8">
        <v>16586.882785199999</v>
      </c>
      <c r="AR85" s="8">
        <v>1829.3190504899217</v>
      </c>
      <c r="AS85" s="8">
        <v>0</v>
      </c>
      <c r="AT85" s="8">
        <v>-641.77142016786365</v>
      </c>
      <c r="AU85" s="8">
        <v>-1879.0967209560001</v>
      </c>
      <c r="AV85" s="8">
        <v>861.22468319999996</v>
      </c>
      <c r="AW85" s="8">
        <v>954.47643960088021</v>
      </c>
      <c r="AX85" s="8">
        <v>0</v>
      </c>
      <c r="AY85" s="8">
        <v>1661.0169543715999</v>
      </c>
      <c r="AZ85" s="8">
        <v>-1118.96901564</v>
      </c>
      <c r="BA85" s="8">
        <v>15725.658101999999</v>
      </c>
      <c r="BB85" s="8">
        <v>874.84261088904134</v>
      </c>
      <c r="BC85" s="8">
        <v>0</v>
      </c>
      <c r="BD85" s="8">
        <v>-2302.7883745394638</v>
      </c>
      <c r="BE85" s="8">
        <v>-760.12770531600006</v>
      </c>
    </row>
    <row r="86" spans="1:57" ht="15.3" x14ac:dyDescent="0.7">
      <c r="A86" s="9" t="s">
        <v>108</v>
      </c>
      <c r="B86" t="s">
        <v>390</v>
      </c>
      <c r="C86" t="s">
        <v>120</v>
      </c>
      <c r="D86" t="s">
        <v>121</v>
      </c>
      <c r="E86" s="6">
        <v>555.45668999999998</v>
      </c>
      <c r="F86" s="7">
        <v>0</v>
      </c>
      <c r="G86" s="7">
        <v>0</v>
      </c>
      <c r="H86" s="8">
        <v>78.746843499999997</v>
      </c>
      <c r="I86" s="8">
        <v>130.17665843115</v>
      </c>
      <c r="J86" s="8">
        <v>0</v>
      </c>
      <c r="K86" s="8">
        <v>342.11857601899999</v>
      </c>
      <c r="L86" s="8">
        <v>-66.842240860000004</v>
      </c>
      <c r="M86" s="8">
        <v>1.7807758614999999E-10</v>
      </c>
      <c r="N86" s="8">
        <v>9.8188938136575581E-6</v>
      </c>
      <c r="O86" s="8">
        <v>0</v>
      </c>
      <c r="P86" s="8">
        <v>1.1607940123459234E-5</v>
      </c>
      <c r="Q86" s="8">
        <v>-8.5209570659000011E-12</v>
      </c>
      <c r="R86" s="8">
        <v>0.5846010224999999</v>
      </c>
      <c r="S86" s="8">
        <v>0.28658542422407995</v>
      </c>
      <c r="T86" s="8">
        <v>0</v>
      </c>
      <c r="U86" s="8">
        <v>0.61144345561509994</v>
      </c>
      <c r="V86" s="8">
        <v>-5.45170455E-2</v>
      </c>
      <c r="W86" s="8">
        <v>0.13700122104999998</v>
      </c>
      <c r="X86" s="8">
        <v>6.3587593816119989E-2</v>
      </c>
      <c r="Y86" s="8">
        <v>0</v>
      </c>
      <c r="Z86" s="8">
        <v>0.13206789702740002</v>
      </c>
      <c r="AA86" s="8">
        <v>-1.6435117699999998E-2</v>
      </c>
      <c r="AB86" s="8">
        <v>0.26855416629500001</v>
      </c>
      <c r="AC86" s="8">
        <v>5.1564219906485999E-2</v>
      </c>
      <c r="AD86" s="8">
        <v>0</v>
      </c>
      <c r="AE86" s="8">
        <v>5.8799637152369993E-2</v>
      </c>
      <c r="AF86" s="8">
        <v>-2.4846972100000003E-2</v>
      </c>
      <c r="AG86" s="8">
        <v>1.3832700245E-5</v>
      </c>
      <c r="AH86" s="8">
        <v>1.1639188609809199E-4</v>
      </c>
      <c r="AI86" s="8">
        <v>0</v>
      </c>
      <c r="AJ86" s="8">
        <v>2.8432845054199998E-5</v>
      </c>
      <c r="AK86" s="8">
        <v>-5.7751494949999996E-6</v>
      </c>
      <c r="AL86" s="8">
        <v>848.27151300000003</v>
      </c>
      <c r="AM86" s="8">
        <v>929.61544797110002</v>
      </c>
      <c r="AN86" s="8">
        <v>0</v>
      </c>
      <c r="AO86" s="8">
        <v>1625.6898392389999</v>
      </c>
      <c r="AP86" s="8">
        <v>-1108.11323825</v>
      </c>
      <c r="AQ86" s="8">
        <v>16429.860290999997</v>
      </c>
      <c r="AR86" s="8">
        <v>1812.0014963891715</v>
      </c>
      <c r="AS86" s="8">
        <v>0</v>
      </c>
      <c r="AT86" s="8">
        <v>-635.69598390861961</v>
      </c>
      <c r="AU86" s="8">
        <v>-1861.30793823</v>
      </c>
      <c r="AV86" s="8">
        <v>853.07175599999994</v>
      </c>
      <c r="AW86" s="8">
        <v>945.44072908540022</v>
      </c>
      <c r="AX86" s="8">
        <v>0</v>
      </c>
      <c r="AY86" s="8">
        <v>1645.292660153</v>
      </c>
      <c r="AZ86" s="8">
        <v>-1108.3761087</v>
      </c>
      <c r="BA86" s="8">
        <v>15576.788535</v>
      </c>
      <c r="BB86" s="8">
        <v>866.56076730377106</v>
      </c>
      <c r="BC86" s="8">
        <v>0</v>
      </c>
      <c r="BD86" s="8">
        <v>-2280.9886440616197</v>
      </c>
      <c r="BE86" s="8">
        <v>-752.93182952999996</v>
      </c>
    </row>
    <row r="87" spans="1:57" ht="15.3" x14ac:dyDescent="0.7">
      <c r="A87" s="9" t="s">
        <v>249</v>
      </c>
      <c r="B87" t="s">
        <v>415</v>
      </c>
      <c r="C87" t="s">
        <v>99</v>
      </c>
      <c r="D87" t="s">
        <v>100</v>
      </c>
      <c r="E87" s="6">
        <v>105.405624</v>
      </c>
      <c r="F87" s="7">
        <v>0</v>
      </c>
      <c r="G87" s="7">
        <v>0</v>
      </c>
      <c r="H87" s="8">
        <v>17.957995200000003</v>
      </c>
      <c r="I87" s="8">
        <v>25.004298268040003</v>
      </c>
      <c r="J87" s="8">
        <v>0</v>
      </c>
      <c r="K87" s="8">
        <v>64.921752922400003</v>
      </c>
      <c r="L87" s="8">
        <v>-12.684243856</v>
      </c>
      <c r="M87" s="8">
        <v>1.52252568E-10</v>
      </c>
      <c r="N87" s="8">
        <v>1.8632833630127893E-6</v>
      </c>
      <c r="O87" s="8">
        <v>0</v>
      </c>
      <c r="P87" s="8">
        <v>2.2027679098938525E-6</v>
      </c>
      <c r="Q87" s="8">
        <v>-1.6169699866400003E-12</v>
      </c>
      <c r="R87" s="8">
        <v>0.15745778399999999</v>
      </c>
      <c r="S87" s="8">
        <v>5.9035727635968004E-2</v>
      </c>
      <c r="T87" s="8">
        <v>0</v>
      </c>
      <c r="U87" s="8">
        <v>0.11602989061095999</v>
      </c>
      <c r="V87" s="8">
        <v>-1.03453668E-2</v>
      </c>
      <c r="W87" s="8">
        <v>2.6904460200000001E-2</v>
      </c>
      <c r="X87" s="8">
        <v>1.2157286873952001E-2</v>
      </c>
      <c r="Y87" s="8">
        <v>0</v>
      </c>
      <c r="Z87" s="8">
        <v>2.5061718307040005E-2</v>
      </c>
      <c r="AA87" s="8">
        <v>-3.1187919199999999E-3</v>
      </c>
      <c r="AB87" s="8">
        <v>5.3114891600000005E-2</v>
      </c>
      <c r="AC87" s="8">
        <v>1.0000327866225601E-2</v>
      </c>
      <c r="AD87" s="8">
        <v>0</v>
      </c>
      <c r="AE87" s="8">
        <v>1.1158048064952001E-2</v>
      </c>
      <c r="AF87" s="8">
        <v>-4.7150581600000005E-3</v>
      </c>
      <c r="AG87" s="8">
        <v>5.1436209440000006E-4</v>
      </c>
      <c r="AH87" s="8">
        <v>7.3260692178003201E-5</v>
      </c>
      <c r="AI87" s="8">
        <v>0</v>
      </c>
      <c r="AJ87" s="8">
        <v>5.3955273723199998E-6</v>
      </c>
      <c r="AK87" s="8">
        <v>-1.095914852E-6</v>
      </c>
      <c r="AL87" s="8">
        <v>198.66574400000002</v>
      </c>
      <c r="AM87" s="8">
        <v>180.17689050856001</v>
      </c>
      <c r="AN87" s="8">
        <v>0</v>
      </c>
      <c r="AO87" s="8">
        <v>308.49723303439998</v>
      </c>
      <c r="AP87" s="8">
        <v>-210.2798822</v>
      </c>
      <c r="AQ87" s="8">
        <v>3158.4166268000004</v>
      </c>
      <c r="AR87" s="8">
        <v>347.91469576430165</v>
      </c>
      <c r="AS87" s="8">
        <v>0</v>
      </c>
      <c r="AT87" s="8">
        <v>-120.63214479995193</v>
      </c>
      <c r="AU87" s="8">
        <v>-353.209040808</v>
      </c>
      <c r="AV87" s="8">
        <v>201.051468</v>
      </c>
      <c r="AW87" s="8">
        <v>183.32743858384003</v>
      </c>
      <c r="AX87" s="8">
        <v>0</v>
      </c>
      <c r="AY87" s="8">
        <v>312.21714064880001</v>
      </c>
      <c r="AZ87" s="8">
        <v>-210.32976552000002</v>
      </c>
      <c r="BA87" s="8">
        <v>2957.3651588000002</v>
      </c>
      <c r="BB87" s="8">
        <v>164.58725718046165</v>
      </c>
      <c r="BC87" s="8">
        <v>0</v>
      </c>
      <c r="BD87" s="8">
        <v>-432.84928544875197</v>
      </c>
      <c r="BE87" s="8">
        <v>-142.879275288</v>
      </c>
    </row>
    <row r="88" spans="1:57" ht="15.3" x14ac:dyDescent="0.7">
      <c r="A88" s="9" t="s">
        <v>108</v>
      </c>
      <c r="B88" t="s">
        <v>387</v>
      </c>
      <c r="C88" t="s">
        <v>153</v>
      </c>
      <c r="D88" t="s">
        <v>154</v>
      </c>
      <c r="E88" s="6">
        <v>76.862400000000008</v>
      </c>
      <c r="F88" s="7">
        <v>0</v>
      </c>
      <c r="G88" s="7">
        <v>0</v>
      </c>
      <c r="H88" s="8">
        <v>21.452640000000002</v>
      </c>
      <c r="I88" s="8">
        <v>8.2999920000000014</v>
      </c>
      <c r="J88" s="8">
        <v>0</v>
      </c>
      <c r="K88" s="8">
        <v>21.583420800000003</v>
      </c>
      <c r="L88" s="8">
        <v>0</v>
      </c>
      <c r="M88" s="8">
        <v>1.456944E-10</v>
      </c>
      <c r="N88" s="8">
        <v>3.5813863199999998E-11</v>
      </c>
      <c r="O88" s="8">
        <v>0</v>
      </c>
      <c r="P88" s="8">
        <v>3.2959400160000005E-12</v>
      </c>
      <c r="Q88" s="8">
        <v>0</v>
      </c>
      <c r="R88" s="8">
        <v>8.3516160000000006E-2</v>
      </c>
      <c r="S88" s="8">
        <v>3.0182832000000003E-2</v>
      </c>
      <c r="T88" s="8">
        <v>0</v>
      </c>
      <c r="U88" s="8">
        <v>2.2427760000000001E-2</v>
      </c>
      <c r="V88" s="8">
        <v>0</v>
      </c>
      <c r="W88" s="8">
        <v>1.2619200000000002E-2</v>
      </c>
      <c r="X88" s="8">
        <v>5.2989168000000001E-3</v>
      </c>
      <c r="Y88" s="8">
        <v>0</v>
      </c>
      <c r="Z88" s="8">
        <v>5.027030400000001E-3</v>
      </c>
      <c r="AA88" s="8">
        <v>0</v>
      </c>
      <c r="AB88" s="8">
        <v>6.5849280000000003E-3</v>
      </c>
      <c r="AC88" s="8">
        <v>-1.3101024E-3</v>
      </c>
      <c r="AD88" s="8">
        <v>0</v>
      </c>
      <c r="AE88" s="8">
        <v>3.9119520000000007E-3</v>
      </c>
      <c r="AF88" s="8">
        <v>0</v>
      </c>
      <c r="AG88" s="8">
        <v>1.0393632000000001E-5</v>
      </c>
      <c r="AH88" s="8">
        <v>4.5888E-6</v>
      </c>
      <c r="AI88" s="8">
        <v>0</v>
      </c>
      <c r="AJ88" s="8">
        <v>5.0405673600000005E-7</v>
      </c>
      <c r="AK88" s="8">
        <v>0</v>
      </c>
      <c r="AL88" s="8">
        <v>313.18560000000008</v>
      </c>
      <c r="AM88" s="8">
        <v>108.90369600000001</v>
      </c>
      <c r="AN88" s="8">
        <v>0</v>
      </c>
      <c r="AO88" s="8">
        <v>99.072192000000015</v>
      </c>
      <c r="AP88" s="8">
        <v>0</v>
      </c>
      <c r="AQ88" s="8">
        <v>550.65600000000006</v>
      </c>
      <c r="AR88" s="8">
        <v>152.81851200000003</v>
      </c>
      <c r="AS88" s="8">
        <v>0</v>
      </c>
      <c r="AT88" s="8">
        <v>110.09299823999999</v>
      </c>
      <c r="AU88" s="8">
        <v>0</v>
      </c>
      <c r="AV88" s="8">
        <v>317.77440000000001</v>
      </c>
      <c r="AW88" s="8">
        <v>110.429472</v>
      </c>
      <c r="AX88" s="8">
        <v>0</v>
      </c>
      <c r="AY88" s="8">
        <v>100.90771199999999</v>
      </c>
      <c r="AZ88" s="8">
        <v>0</v>
      </c>
      <c r="BA88" s="8">
        <v>232.88160000000002</v>
      </c>
      <c r="BB88" s="8">
        <v>42.389040000000001</v>
      </c>
      <c r="BC88" s="8">
        <v>0</v>
      </c>
      <c r="BD88" s="8">
        <v>9.1852862400000017</v>
      </c>
      <c r="BE88" s="8">
        <v>0</v>
      </c>
    </row>
    <row r="89" spans="1:57" ht="15.3" x14ac:dyDescent="0.7">
      <c r="A89" s="9" t="s">
        <v>249</v>
      </c>
      <c r="B89" t="s">
        <v>413</v>
      </c>
      <c r="C89" t="s">
        <v>99</v>
      </c>
      <c r="D89" t="s">
        <v>100</v>
      </c>
      <c r="E89" s="6">
        <v>91.257677999999515</v>
      </c>
      <c r="F89" s="7">
        <v>0</v>
      </c>
      <c r="G89" s="7">
        <v>0</v>
      </c>
      <c r="H89" s="8">
        <v>15.547604399999919</v>
      </c>
      <c r="I89" s="8">
        <v>21.648125720129887</v>
      </c>
      <c r="J89" s="8">
        <v>0</v>
      </c>
      <c r="K89" s="8">
        <v>56.207706937799706</v>
      </c>
      <c r="L89" s="8">
        <v>-10.981716131999942</v>
      </c>
      <c r="M89" s="8">
        <v>1.3181664599999928E-10</v>
      </c>
      <c r="N89" s="8">
        <v>1.6131863434969781E-6</v>
      </c>
      <c r="O89" s="8">
        <v>0</v>
      </c>
      <c r="P89" s="8">
        <v>1.9071039760632235E-6</v>
      </c>
      <c r="Q89" s="8">
        <v>-1.3999340905799929E-12</v>
      </c>
      <c r="R89" s="8">
        <v>0.13632319799999926</v>
      </c>
      <c r="S89" s="8">
        <v>5.1111726477695733E-2</v>
      </c>
      <c r="T89" s="8">
        <v>0</v>
      </c>
      <c r="U89" s="8">
        <v>0.10045591491161945</v>
      </c>
      <c r="V89" s="8">
        <v>-8.9567720999999528E-3</v>
      </c>
      <c r="W89" s="8">
        <v>2.3293240649999877E-2</v>
      </c>
      <c r="X89" s="8">
        <v>1.0525489331543944E-2</v>
      </c>
      <c r="Y89" s="8">
        <v>0</v>
      </c>
      <c r="Z89" s="8">
        <v>2.1697838621879888E-2</v>
      </c>
      <c r="AA89" s="8">
        <v>-2.7001757399999853E-3</v>
      </c>
      <c r="AB89" s="8">
        <v>4.5985607699999757E-2</v>
      </c>
      <c r="AC89" s="8">
        <v>8.6580456115931542E-3</v>
      </c>
      <c r="AD89" s="8">
        <v>0</v>
      </c>
      <c r="AE89" s="8">
        <v>9.660372177293949E-3</v>
      </c>
      <c r="AF89" s="8">
        <v>-4.0821850199999786E-3</v>
      </c>
      <c r="AG89" s="8">
        <v>4.4532244679999766E-4</v>
      </c>
      <c r="AH89" s="8">
        <v>6.3427361872430067E-5</v>
      </c>
      <c r="AI89" s="8">
        <v>0</v>
      </c>
      <c r="AJ89" s="8">
        <v>4.6713190520399754E-6</v>
      </c>
      <c r="AK89" s="8">
        <v>-9.4881696899999498E-7</v>
      </c>
      <c r="AL89" s="8">
        <v>172.00006799999909</v>
      </c>
      <c r="AM89" s="8">
        <v>155.99285913881917</v>
      </c>
      <c r="AN89" s="8">
        <v>0</v>
      </c>
      <c r="AO89" s="8">
        <v>267.08955450179855</v>
      </c>
      <c r="AP89" s="8">
        <v>-182.05531214999903</v>
      </c>
      <c r="AQ89" s="8">
        <v>2734.4818670999857</v>
      </c>
      <c r="AR89" s="8">
        <v>301.21625462343866</v>
      </c>
      <c r="AS89" s="8">
        <v>0</v>
      </c>
      <c r="AT89" s="8">
        <v>-104.44043694104339</v>
      </c>
      <c r="AU89" s="8">
        <v>-305.79997242599836</v>
      </c>
      <c r="AV89" s="8">
        <v>174.06557099999907</v>
      </c>
      <c r="AW89" s="8">
        <v>158.72052860147917</v>
      </c>
      <c r="AX89" s="8">
        <v>0</v>
      </c>
      <c r="AY89" s="8">
        <v>270.3101618885986</v>
      </c>
      <c r="AZ89" s="8">
        <v>-182.09849993999904</v>
      </c>
      <c r="BA89" s="8">
        <v>2560.4162960999865</v>
      </c>
      <c r="BB89" s="8">
        <v>142.49572602195948</v>
      </c>
      <c r="BC89" s="8">
        <v>0</v>
      </c>
      <c r="BD89" s="8">
        <v>-374.75059882964194</v>
      </c>
      <c r="BE89" s="8">
        <v>-123.70147248599935</v>
      </c>
    </row>
    <row r="90" spans="1:57" ht="15.3" x14ac:dyDescent="0.7">
      <c r="A90" s="9" t="s">
        <v>249</v>
      </c>
      <c r="B90" t="s">
        <v>411</v>
      </c>
      <c r="C90" t="s">
        <v>165</v>
      </c>
      <c r="D90" t="s">
        <v>166</v>
      </c>
      <c r="E90" s="6">
        <v>65.729550000000003</v>
      </c>
      <c r="F90" s="7">
        <v>0</v>
      </c>
      <c r="G90" s="7">
        <v>0</v>
      </c>
      <c r="H90" s="8">
        <v>14.945654268000002</v>
      </c>
      <c r="I90" s="8">
        <v>14.552546586150003</v>
      </c>
      <c r="J90" s="8">
        <v>0</v>
      </c>
      <c r="K90" s="8">
        <v>33.462913905000001</v>
      </c>
      <c r="L90" s="8">
        <v>-8.1425074650000013</v>
      </c>
      <c r="M90" s="8">
        <v>1.3076997755999999E-10</v>
      </c>
      <c r="N90" s="8">
        <v>8.7749076331477398E-7</v>
      </c>
      <c r="O90" s="8">
        <v>0</v>
      </c>
      <c r="P90" s="8">
        <v>2.6161113477055681E-8</v>
      </c>
      <c r="Q90" s="8">
        <v>-1.4122235978999999E-12</v>
      </c>
      <c r="R90" s="8">
        <v>0.12866939952000003</v>
      </c>
      <c r="S90" s="8">
        <v>3.3399711137280005E-2</v>
      </c>
      <c r="T90" s="8">
        <v>0</v>
      </c>
      <c r="U90" s="8">
        <v>1.7912374804500003E-2</v>
      </c>
      <c r="V90" s="8">
        <v>-7.4917849200000003E-3</v>
      </c>
      <c r="W90" s="8">
        <v>2.1325018446000002E-2</v>
      </c>
      <c r="X90" s="8">
        <v>6.6220259144699999E-3</v>
      </c>
      <c r="Y90" s="8">
        <v>0</v>
      </c>
      <c r="Z90" s="8">
        <v>2.5323174000000002E-3</v>
      </c>
      <c r="AA90" s="8">
        <v>-2.1808372799999999E-3</v>
      </c>
      <c r="AB90" s="8">
        <v>4.0766989068000005E-2</v>
      </c>
      <c r="AC90" s="8">
        <v>6.2971879875660013E-3</v>
      </c>
      <c r="AD90" s="8">
        <v>0</v>
      </c>
      <c r="AE90" s="8">
        <v>1.18440151815E-3</v>
      </c>
      <c r="AF90" s="8">
        <v>-3.3445962600000012E-3</v>
      </c>
      <c r="AG90" s="8">
        <v>4.3979295960000009E-4</v>
      </c>
      <c r="AH90" s="8">
        <v>5.4269963501379014E-5</v>
      </c>
      <c r="AI90" s="8">
        <v>0</v>
      </c>
      <c r="AJ90" s="8">
        <v>9.4599490518000008E-7</v>
      </c>
      <c r="AK90" s="8">
        <v>-7.2274829400000015E-7</v>
      </c>
      <c r="AL90" s="8">
        <v>173.11087799999999</v>
      </c>
      <c r="AM90" s="8">
        <v>93.673430347500002</v>
      </c>
      <c r="AN90" s="8">
        <v>0</v>
      </c>
      <c r="AO90" s="8">
        <v>86.344066604999995</v>
      </c>
      <c r="AP90" s="8">
        <v>-134.62795620000003</v>
      </c>
      <c r="AQ90" s="8">
        <v>2216.2922144040003</v>
      </c>
      <c r="AR90" s="8">
        <v>216.06575519142305</v>
      </c>
      <c r="AS90" s="8">
        <v>0</v>
      </c>
      <c r="AT90" s="8">
        <v>-186.09610346640008</v>
      </c>
      <c r="AU90" s="8">
        <v>-234.02611900200003</v>
      </c>
      <c r="AV90" s="8">
        <v>175.51588764000002</v>
      </c>
      <c r="AW90" s="8">
        <v>95.116927373400017</v>
      </c>
      <c r="AX90" s="8">
        <v>0</v>
      </c>
      <c r="AY90" s="8">
        <v>87.531349844999994</v>
      </c>
      <c r="AZ90" s="8">
        <v>-134.56291854000003</v>
      </c>
      <c r="BA90" s="8">
        <v>2040.776326764</v>
      </c>
      <c r="BB90" s="8">
        <v>120.94882781802301</v>
      </c>
      <c r="BC90" s="8">
        <v>0</v>
      </c>
      <c r="BD90" s="8">
        <v>-273.62745331140007</v>
      </c>
      <c r="BE90" s="8">
        <v>-99.463200462000017</v>
      </c>
    </row>
    <row r="91" spans="1:57" ht="15.3" x14ac:dyDescent="0.7">
      <c r="A91" s="9" t="s">
        <v>108</v>
      </c>
      <c r="B91" t="s">
        <v>389</v>
      </c>
      <c r="C91" t="s">
        <v>120</v>
      </c>
      <c r="D91" t="s">
        <v>121</v>
      </c>
      <c r="E91" s="6">
        <v>351.70119</v>
      </c>
      <c r="F91" s="7">
        <v>0</v>
      </c>
      <c r="G91" s="7">
        <v>0</v>
      </c>
      <c r="H91" s="8">
        <v>49.860518499999998</v>
      </c>
      <c r="I91" s="8">
        <v>82.424582338649998</v>
      </c>
      <c r="J91" s="8">
        <v>0</v>
      </c>
      <c r="K91" s="8">
        <v>216.62086796900002</v>
      </c>
      <c r="L91" s="8">
        <v>-42.32282386</v>
      </c>
      <c r="M91" s="8">
        <v>1.1275424365E-10</v>
      </c>
      <c r="N91" s="8">
        <v>6.2170763282138189E-6</v>
      </c>
      <c r="O91" s="8">
        <v>0</v>
      </c>
      <c r="P91" s="8">
        <v>7.3498554043328917E-6</v>
      </c>
      <c r="Q91" s="8">
        <v>-5.3952554609000012E-12</v>
      </c>
      <c r="R91" s="8">
        <v>0.37015464749999993</v>
      </c>
      <c r="S91" s="8">
        <v>0.18145867454807998</v>
      </c>
      <c r="T91" s="8">
        <v>0</v>
      </c>
      <c r="U91" s="8">
        <v>0.38715060027009995</v>
      </c>
      <c r="V91" s="8">
        <v>-3.4518820499999998E-2</v>
      </c>
      <c r="W91" s="8">
        <v>8.6745723550000001E-2</v>
      </c>
      <c r="X91" s="8">
        <v>4.0262063302119996E-2</v>
      </c>
      <c r="Y91" s="8">
        <v>0</v>
      </c>
      <c r="Z91" s="8">
        <v>8.3622066997400005E-2</v>
      </c>
      <c r="AA91" s="8">
        <v>-1.04063027E-2</v>
      </c>
      <c r="AB91" s="8">
        <v>0.17004173604500003</v>
      </c>
      <c r="AC91" s="8">
        <v>3.2649165684786E-2</v>
      </c>
      <c r="AD91" s="8">
        <v>0</v>
      </c>
      <c r="AE91" s="8">
        <v>3.723044970087E-2</v>
      </c>
      <c r="AF91" s="8">
        <v>-1.5732477100000003E-2</v>
      </c>
      <c r="AG91" s="8">
        <v>8.7585174950000005E-6</v>
      </c>
      <c r="AH91" s="8">
        <v>7.3696411590691997E-5</v>
      </c>
      <c r="AI91" s="8">
        <v>0</v>
      </c>
      <c r="AJ91" s="8">
        <v>1.80029615642E-5</v>
      </c>
      <c r="AK91" s="8">
        <v>-3.6566792450000001E-6</v>
      </c>
      <c r="AL91" s="8">
        <v>537.10416299999997</v>
      </c>
      <c r="AM91" s="8">
        <v>588.6090944261</v>
      </c>
      <c r="AN91" s="8">
        <v>0</v>
      </c>
      <c r="AO91" s="8">
        <v>1029.3458721889999</v>
      </c>
      <c r="AP91" s="8">
        <v>-701.62940075000006</v>
      </c>
      <c r="AQ91" s="8">
        <v>10402.973840999999</v>
      </c>
      <c r="AR91" s="8">
        <v>1147.3137222667212</v>
      </c>
      <c r="AS91" s="8">
        <v>0</v>
      </c>
      <c r="AT91" s="8">
        <v>-402.50669051961972</v>
      </c>
      <c r="AU91" s="8">
        <v>-1178.5333197300001</v>
      </c>
      <c r="AV91" s="8">
        <v>540.14355599999999</v>
      </c>
      <c r="AW91" s="8">
        <v>598.62926395540012</v>
      </c>
      <c r="AX91" s="8">
        <v>0</v>
      </c>
      <c r="AY91" s="8">
        <v>1041.757884803</v>
      </c>
      <c r="AZ91" s="8">
        <v>-701.79584369999998</v>
      </c>
      <c r="BA91" s="8">
        <v>9862.830285</v>
      </c>
      <c r="BB91" s="8">
        <v>548.68445831132112</v>
      </c>
      <c r="BC91" s="8">
        <v>0</v>
      </c>
      <c r="BD91" s="8">
        <v>-1444.2645753226197</v>
      </c>
      <c r="BE91" s="8">
        <v>-476.73747603000004</v>
      </c>
    </row>
    <row r="92" spans="1:57" ht="15.3" x14ac:dyDescent="0.7">
      <c r="A92" s="9" t="s">
        <v>108</v>
      </c>
      <c r="B92" t="s">
        <v>388</v>
      </c>
      <c r="C92" t="s">
        <v>153</v>
      </c>
      <c r="D92" t="s">
        <v>154</v>
      </c>
      <c r="E92" s="6">
        <v>44.445789999999995</v>
      </c>
      <c r="F92" s="7">
        <v>0</v>
      </c>
      <c r="G92" s="7">
        <v>0</v>
      </c>
      <c r="H92" s="8">
        <v>12.405018999999998</v>
      </c>
      <c r="I92" s="8">
        <v>4.7994819499999997</v>
      </c>
      <c r="J92" s="8">
        <v>0</v>
      </c>
      <c r="K92" s="8">
        <v>12.48064318</v>
      </c>
      <c r="L92" s="8">
        <v>0</v>
      </c>
      <c r="M92" s="8">
        <v>8.4247989999999983E-11</v>
      </c>
      <c r="N92" s="8">
        <v>2.0709416344999996E-11</v>
      </c>
      <c r="O92" s="8">
        <v>0</v>
      </c>
      <c r="P92" s="8">
        <v>1.9058819110999999E-12</v>
      </c>
      <c r="Q92" s="8">
        <v>0</v>
      </c>
      <c r="R92" s="8">
        <v>4.8293335999999992E-2</v>
      </c>
      <c r="S92" s="8">
        <v>1.7453264699999999E-2</v>
      </c>
      <c r="T92" s="8">
        <v>0</v>
      </c>
      <c r="U92" s="8">
        <v>1.2968883499999998E-2</v>
      </c>
      <c r="V92" s="8">
        <v>0</v>
      </c>
      <c r="W92" s="8">
        <v>7.2970699999999993E-3</v>
      </c>
      <c r="X92" s="8">
        <v>3.0641060299999995E-3</v>
      </c>
      <c r="Y92" s="8">
        <v>0</v>
      </c>
      <c r="Z92" s="8">
        <v>2.9068873399999999E-3</v>
      </c>
      <c r="AA92" s="8">
        <v>0</v>
      </c>
      <c r="AB92" s="8">
        <v>3.8077437999999996E-3</v>
      </c>
      <c r="AC92" s="8">
        <v>-7.5756853999999982E-4</v>
      </c>
      <c r="AD92" s="8">
        <v>0</v>
      </c>
      <c r="AE92" s="8">
        <v>2.2620917000000002E-3</v>
      </c>
      <c r="AF92" s="8">
        <v>0</v>
      </c>
      <c r="AG92" s="8">
        <v>6.0101321999999993E-6</v>
      </c>
      <c r="AH92" s="8">
        <v>2.6534799999999995E-6</v>
      </c>
      <c r="AI92" s="8">
        <v>0</v>
      </c>
      <c r="AJ92" s="8">
        <v>2.9147151059999994E-7</v>
      </c>
      <c r="AK92" s="8">
        <v>0</v>
      </c>
      <c r="AL92" s="8">
        <v>181.10001</v>
      </c>
      <c r="AM92" s="8">
        <v>62.973714099999995</v>
      </c>
      <c r="AN92" s="8">
        <v>0</v>
      </c>
      <c r="AO92" s="8">
        <v>57.288633199999992</v>
      </c>
      <c r="AP92" s="8">
        <v>0</v>
      </c>
      <c r="AQ92" s="8">
        <v>318.41759999999994</v>
      </c>
      <c r="AR92" s="8">
        <v>88.367517699999993</v>
      </c>
      <c r="AS92" s="8">
        <v>0</v>
      </c>
      <c r="AT92" s="8">
        <v>63.661429778999981</v>
      </c>
      <c r="AU92" s="8">
        <v>0</v>
      </c>
      <c r="AV92" s="8">
        <v>183.75348999999997</v>
      </c>
      <c r="AW92" s="8">
        <v>63.855996199999993</v>
      </c>
      <c r="AX92" s="8">
        <v>0</v>
      </c>
      <c r="AY92" s="8">
        <v>58.350025199999983</v>
      </c>
      <c r="AZ92" s="8">
        <v>0</v>
      </c>
      <c r="BA92" s="8">
        <v>134.66410999999999</v>
      </c>
      <c r="BB92" s="8">
        <v>24.511521499999997</v>
      </c>
      <c r="BC92" s="8">
        <v>0</v>
      </c>
      <c r="BD92" s="8">
        <v>5.3114045789999995</v>
      </c>
      <c r="BE92" s="8">
        <v>0</v>
      </c>
    </row>
    <row r="93" spans="1:57" ht="15.3" x14ac:dyDescent="0.7">
      <c r="A93" s="9" t="s">
        <v>249</v>
      </c>
      <c r="B93" t="s">
        <v>409</v>
      </c>
      <c r="C93" t="s">
        <v>165</v>
      </c>
      <c r="D93" t="s">
        <v>166</v>
      </c>
      <c r="E93" s="6">
        <v>37.591499999999954</v>
      </c>
      <c r="F93" s="7">
        <v>0</v>
      </c>
      <c r="G93" s="7">
        <v>0</v>
      </c>
      <c r="H93" s="8">
        <v>8.5475948399999897</v>
      </c>
      <c r="I93" s="8">
        <v>8.322771949499991</v>
      </c>
      <c r="J93" s="8">
        <v>0</v>
      </c>
      <c r="K93" s="8">
        <v>19.137832649999975</v>
      </c>
      <c r="L93" s="8">
        <v>-4.6567954499999944</v>
      </c>
      <c r="M93" s="8">
        <v>7.4788882799999892E-11</v>
      </c>
      <c r="N93" s="8">
        <v>5.0184725179386267E-7</v>
      </c>
      <c r="O93" s="8">
        <v>0</v>
      </c>
      <c r="P93" s="8">
        <v>1.4961847407638381E-8</v>
      </c>
      <c r="Q93" s="8">
        <v>-8.0766722699999897E-13</v>
      </c>
      <c r="R93" s="8">
        <v>7.3587537599999919E-2</v>
      </c>
      <c r="S93" s="8">
        <v>1.9101686246399976E-2</v>
      </c>
      <c r="T93" s="8">
        <v>0</v>
      </c>
      <c r="U93" s="8">
        <v>1.0244297084999989E-2</v>
      </c>
      <c r="V93" s="8">
        <v>-4.2846395999999948E-3</v>
      </c>
      <c r="W93" s="8">
        <v>1.2196027979999986E-2</v>
      </c>
      <c r="X93" s="8">
        <v>3.7872142310999952E-3</v>
      </c>
      <c r="Y93" s="8">
        <v>0</v>
      </c>
      <c r="Z93" s="8">
        <v>1.4482619999999981E-3</v>
      </c>
      <c r="AA93" s="8">
        <v>-1.2472463999999984E-3</v>
      </c>
      <c r="AB93" s="8">
        <v>2.3315118839999975E-2</v>
      </c>
      <c r="AC93" s="8">
        <v>3.6014356135799963E-3</v>
      </c>
      <c r="AD93" s="8">
        <v>0</v>
      </c>
      <c r="AE93" s="8">
        <v>6.7737310949999912E-4</v>
      </c>
      <c r="AF93" s="8">
        <v>-1.9128137999999983E-3</v>
      </c>
      <c r="AG93" s="8">
        <v>2.5152274799999973E-4</v>
      </c>
      <c r="AH93" s="8">
        <v>3.1037628174269967E-5</v>
      </c>
      <c r="AI93" s="8">
        <v>0</v>
      </c>
      <c r="AJ93" s="8">
        <v>5.4102557339999935E-7</v>
      </c>
      <c r="AK93" s="8">
        <v>-4.1334821999999956E-7</v>
      </c>
      <c r="AL93" s="8">
        <v>99.004139999999879</v>
      </c>
      <c r="AM93" s="8">
        <v>53.572932674999933</v>
      </c>
      <c r="AN93" s="8">
        <v>0</v>
      </c>
      <c r="AO93" s="8">
        <v>49.38118364999994</v>
      </c>
      <c r="AP93" s="8">
        <v>-76.995305999999914</v>
      </c>
      <c r="AQ93" s="8">
        <v>1267.5234925199984</v>
      </c>
      <c r="AR93" s="8">
        <v>123.57053769998987</v>
      </c>
      <c r="AS93" s="8">
        <v>0</v>
      </c>
      <c r="AT93" s="8">
        <v>-106.43054263199991</v>
      </c>
      <c r="AU93" s="8">
        <v>-133.84228025999985</v>
      </c>
      <c r="AV93" s="8">
        <v>100.37959319999987</v>
      </c>
      <c r="AW93" s="8">
        <v>54.398485541999939</v>
      </c>
      <c r="AX93" s="8">
        <v>0</v>
      </c>
      <c r="AY93" s="8">
        <v>50.060204849999934</v>
      </c>
      <c r="AZ93" s="8">
        <v>-76.958110199999908</v>
      </c>
      <c r="BA93" s="8">
        <v>1167.1438993199986</v>
      </c>
      <c r="BB93" s="8">
        <v>69.172052157989924</v>
      </c>
      <c r="BC93" s="8">
        <v>0</v>
      </c>
      <c r="BD93" s="8">
        <v>-156.49074748199985</v>
      </c>
      <c r="BE93" s="8">
        <v>-56.884170059999938</v>
      </c>
    </row>
    <row r="94" spans="1:57" ht="15.3" x14ac:dyDescent="0.7">
      <c r="A94" s="9" t="s">
        <v>108</v>
      </c>
      <c r="B94" t="s">
        <v>386</v>
      </c>
      <c r="C94" t="s">
        <v>120</v>
      </c>
      <c r="D94" t="s">
        <v>121</v>
      </c>
      <c r="E94" s="6">
        <v>144.58742999999998</v>
      </c>
      <c r="F94" s="7">
        <v>0</v>
      </c>
      <c r="G94" s="7">
        <v>0</v>
      </c>
      <c r="H94" s="8">
        <v>20.498094499999997</v>
      </c>
      <c r="I94" s="8">
        <v>33.885465469049997</v>
      </c>
      <c r="J94" s="8">
        <v>0</v>
      </c>
      <c r="K94" s="8">
        <v>89.054730192999997</v>
      </c>
      <c r="L94" s="8">
        <v>-17.399282419999999</v>
      </c>
      <c r="M94" s="8">
        <v>4.6354254049999992E-11</v>
      </c>
      <c r="N94" s="8">
        <v>2.555894361376123E-6</v>
      </c>
      <c r="O94" s="8">
        <v>0</v>
      </c>
      <c r="P94" s="8">
        <v>3.021589730145933E-6</v>
      </c>
      <c r="Q94" s="8">
        <v>-2.2180366273000001E-12</v>
      </c>
      <c r="R94" s="8">
        <v>0.15217380749999995</v>
      </c>
      <c r="S94" s="8">
        <v>7.4599245467759978E-2</v>
      </c>
      <c r="T94" s="8">
        <v>0</v>
      </c>
      <c r="U94" s="8">
        <v>0.15916099207969997</v>
      </c>
      <c r="V94" s="8">
        <v>-1.4190988499999998E-2</v>
      </c>
      <c r="W94" s="8">
        <v>3.5661924349999992E-2</v>
      </c>
      <c r="X94" s="8">
        <v>1.6552085761639999E-2</v>
      </c>
      <c r="Y94" s="8">
        <v>0</v>
      </c>
      <c r="Z94" s="8">
        <v>3.4377761867799998E-2</v>
      </c>
      <c r="AA94" s="8">
        <v>-4.2781218999999992E-3</v>
      </c>
      <c r="AB94" s="8">
        <v>6.9905642365000006E-2</v>
      </c>
      <c r="AC94" s="8">
        <v>1.3422357081041999E-2</v>
      </c>
      <c r="AD94" s="8">
        <v>0</v>
      </c>
      <c r="AE94" s="8">
        <v>1.5305762940389997E-2</v>
      </c>
      <c r="AF94" s="8">
        <v>-6.4677587000000003E-3</v>
      </c>
      <c r="AG94" s="8">
        <v>3.6007030149999997E-6</v>
      </c>
      <c r="AH94" s="8">
        <v>3.0297238266723993E-5</v>
      </c>
      <c r="AI94" s="8">
        <v>0</v>
      </c>
      <c r="AJ94" s="8">
        <v>7.4011746873999992E-6</v>
      </c>
      <c r="AK94" s="8">
        <v>-1.5032927649999998E-6</v>
      </c>
      <c r="AL94" s="8">
        <v>220.80821099999997</v>
      </c>
      <c r="AM94" s="8">
        <v>241.98233801169997</v>
      </c>
      <c r="AN94" s="8">
        <v>0</v>
      </c>
      <c r="AO94" s="8">
        <v>423.17307553299992</v>
      </c>
      <c r="AP94" s="8">
        <v>-288.44597274999995</v>
      </c>
      <c r="AQ94" s="8">
        <v>4276.7533769999991</v>
      </c>
      <c r="AR94" s="8">
        <v>471.67068870673705</v>
      </c>
      <c r="AS94" s="8">
        <v>0</v>
      </c>
      <c r="AT94" s="8">
        <v>-165.47401485913988</v>
      </c>
      <c r="AU94" s="8">
        <v>-484.50533780999996</v>
      </c>
      <c r="AV94" s="8">
        <v>222.05773199999996</v>
      </c>
      <c r="AW94" s="8">
        <v>246.10171719380003</v>
      </c>
      <c r="AX94" s="8">
        <v>0</v>
      </c>
      <c r="AY94" s="8">
        <v>428.27576229099998</v>
      </c>
      <c r="AZ94" s="8">
        <v>-288.51439889999995</v>
      </c>
      <c r="BA94" s="8">
        <v>4054.6956449999993</v>
      </c>
      <c r="BB94" s="8">
        <v>225.568971512937</v>
      </c>
      <c r="BC94" s="8">
        <v>0</v>
      </c>
      <c r="BD94" s="8">
        <v>-593.74977715013983</v>
      </c>
      <c r="BE94" s="8">
        <v>-195.99093890999998</v>
      </c>
    </row>
    <row r="95" spans="1:57" ht="15.3" x14ac:dyDescent="0.7">
      <c r="A95" s="9" t="s">
        <v>249</v>
      </c>
      <c r="B95" t="s">
        <v>414</v>
      </c>
      <c r="C95" t="s">
        <v>99</v>
      </c>
      <c r="D95" t="s">
        <v>100</v>
      </c>
      <c r="E95" s="6">
        <v>24.402546000000001</v>
      </c>
      <c r="F95" s="7">
        <v>0</v>
      </c>
      <c r="G95" s="7">
        <v>0</v>
      </c>
      <c r="H95" s="8">
        <v>4.1574708000000005</v>
      </c>
      <c r="I95" s="8">
        <v>5.7887664389100006</v>
      </c>
      <c r="J95" s="8">
        <v>0</v>
      </c>
      <c r="K95" s="8">
        <v>15.030090444600001</v>
      </c>
      <c r="L95" s="8">
        <v>-2.936540124</v>
      </c>
      <c r="M95" s="8">
        <v>3.5248122000000003E-11</v>
      </c>
      <c r="N95" s="8">
        <v>4.3137032210875472E-7</v>
      </c>
      <c r="O95" s="8">
        <v>0</v>
      </c>
      <c r="P95" s="8">
        <v>5.0996467938474129E-7</v>
      </c>
      <c r="Q95" s="8">
        <v>-3.743461020600001E-13</v>
      </c>
      <c r="R95" s="8">
        <v>3.6453185999999999E-2</v>
      </c>
      <c r="S95" s="8">
        <v>1.3667411705472001E-2</v>
      </c>
      <c r="T95" s="8">
        <v>0</v>
      </c>
      <c r="U95" s="8">
        <v>2.6862179033339997E-2</v>
      </c>
      <c r="V95" s="8">
        <v>-2.3950646999999999E-3</v>
      </c>
      <c r="W95" s="8">
        <v>6.2286745500000004E-3</v>
      </c>
      <c r="X95" s="8">
        <v>2.8145438632080004E-3</v>
      </c>
      <c r="Y95" s="8">
        <v>0</v>
      </c>
      <c r="Z95" s="8">
        <v>5.8020598011600012E-3</v>
      </c>
      <c r="AA95" s="8">
        <v>-7.2203418000000002E-4</v>
      </c>
      <c r="AB95" s="8">
        <v>1.2296673900000001E-2</v>
      </c>
      <c r="AC95" s="8">
        <v>2.3151844418724003E-3</v>
      </c>
      <c r="AD95" s="8">
        <v>0</v>
      </c>
      <c r="AE95" s="8">
        <v>2.5832092334579998E-3</v>
      </c>
      <c r="AF95" s="8">
        <v>-1.0915871400000001E-3</v>
      </c>
      <c r="AG95" s="8">
        <v>1.1908040760000002E-4</v>
      </c>
      <c r="AH95" s="8">
        <v>1.6960645390852801E-5</v>
      </c>
      <c r="AI95" s="8">
        <v>0</v>
      </c>
      <c r="AJ95" s="8">
        <v>1.24912314828E-6</v>
      </c>
      <c r="AK95" s="8">
        <v>-2.53716183E-7</v>
      </c>
      <c r="AL95" s="8">
        <v>45.993276000000002</v>
      </c>
      <c r="AM95" s="8">
        <v>41.712905743740002</v>
      </c>
      <c r="AN95" s="8">
        <v>0</v>
      </c>
      <c r="AO95" s="8">
        <v>71.420457792600004</v>
      </c>
      <c r="AP95" s="8">
        <v>-48.682075050000002</v>
      </c>
      <c r="AQ95" s="8">
        <v>731.20772970000007</v>
      </c>
      <c r="AR95" s="8">
        <v>80.546028241001423</v>
      </c>
      <c r="AS95" s="8">
        <v>0</v>
      </c>
      <c r="AT95" s="8">
        <v>-27.927650829707986</v>
      </c>
      <c r="AU95" s="8">
        <v>-81.771726581999999</v>
      </c>
      <c r="AV95" s="8">
        <v>46.545597000000001</v>
      </c>
      <c r="AW95" s="8">
        <v>42.442291818360005</v>
      </c>
      <c r="AX95" s="8">
        <v>0</v>
      </c>
      <c r="AY95" s="8">
        <v>72.281656780200009</v>
      </c>
      <c r="AZ95" s="8">
        <v>-48.693623580000001</v>
      </c>
      <c r="BA95" s="8">
        <v>684.66213270000003</v>
      </c>
      <c r="BB95" s="8">
        <v>38.103736422641411</v>
      </c>
      <c r="BC95" s="8">
        <v>0</v>
      </c>
      <c r="BD95" s="8">
        <v>-100.209307609908</v>
      </c>
      <c r="BE95" s="8">
        <v>-33.078103002000006</v>
      </c>
    </row>
    <row r="96" spans="1:57" ht="15.3" x14ac:dyDescent="0.7">
      <c r="A96" s="9" t="s">
        <v>225</v>
      </c>
      <c r="B96" t="s">
        <v>408</v>
      </c>
      <c r="C96" t="s">
        <v>165</v>
      </c>
      <c r="D96" t="s">
        <v>166</v>
      </c>
      <c r="E96" s="6">
        <v>17.580338999999952</v>
      </c>
      <c r="F96" s="7">
        <v>0</v>
      </c>
      <c r="G96" s="7">
        <v>0</v>
      </c>
      <c r="H96" s="8">
        <v>3.9974359874399892</v>
      </c>
      <c r="I96" s="8">
        <v>3.89229353156699</v>
      </c>
      <c r="J96" s="8">
        <v>0</v>
      </c>
      <c r="K96" s="8">
        <v>8.9501505848999763</v>
      </c>
      <c r="L96" s="8">
        <v>-2.1778338896999943</v>
      </c>
      <c r="M96" s="8">
        <v>3.4976362024799901E-11</v>
      </c>
      <c r="N96" s="8">
        <v>2.346978655481811E-7</v>
      </c>
      <c r="O96" s="8">
        <v>0</v>
      </c>
      <c r="P96" s="8">
        <v>6.9971762098493955E-9</v>
      </c>
      <c r="Q96" s="8">
        <v>-3.7772006038199896E-13</v>
      </c>
      <c r="R96" s="8">
        <v>3.4414531401599911E-2</v>
      </c>
      <c r="S96" s="8">
        <v>8.9332460711423773E-3</v>
      </c>
      <c r="T96" s="8">
        <v>0</v>
      </c>
      <c r="U96" s="8">
        <v>4.790929214609988E-3</v>
      </c>
      <c r="V96" s="8">
        <v>-2.0037885335999948E-3</v>
      </c>
      <c r="W96" s="8">
        <v>5.7036911626799844E-3</v>
      </c>
      <c r="X96" s="8">
        <v>1.7711586408725951E-3</v>
      </c>
      <c r="Y96" s="8">
        <v>0</v>
      </c>
      <c r="Z96" s="8">
        <v>6.7730569199999811E-4</v>
      </c>
      <c r="AA96" s="8">
        <v>-5.8329714239999835E-4</v>
      </c>
      <c r="AB96" s="8">
        <v>1.0903733371439971E-2</v>
      </c>
      <c r="AC96" s="8">
        <v>1.6842759393322756E-3</v>
      </c>
      <c r="AD96" s="8">
        <v>0</v>
      </c>
      <c r="AE96" s="8">
        <v>3.1678568012699914E-4</v>
      </c>
      <c r="AF96" s="8">
        <v>-8.9456167079999789E-4</v>
      </c>
      <c r="AG96" s="8">
        <v>1.176291229679997E-4</v>
      </c>
      <c r="AH96" s="8">
        <v>1.4515303328135784E-5</v>
      </c>
      <c r="AI96" s="8">
        <v>0</v>
      </c>
      <c r="AJ96" s="8">
        <v>2.5302031012439932E-7</v>
      </c>
      <c r="AK96" s="8">
        <v>-1.933097065199995E-7</v>
      </c>
      <c r="AL96" s="8">
        <v>46.301061239999875</v>
      </c>
      <c r="AM96" s="8">
        <v>25.054342541549932</v>
      </c>
      <c r="AN96" s="8">
        <v>0</v>
      </c>
      <c r="AO96" s="8">
        <v>23.093995950899938</v>
      </c>
      <c r="AP96" s="8">
        <v>-36.008235395999904</v>
      </c>
      <c r="AQ96" s="8">
        <v>592.78008829031842</v>
      </c>
      <c r="AR96" s="8">
        <v>57.789977606057192</v>
      </c>
      <c r="AS96" s="8">
        <v>0</v>
      </c>
      <c r="AT96" s="8">
        <v>-49.774151588111884</v>
      </c>
      <c r="AU96" s="8">
        <v>-62.593742189159833</v>
      </c>
      <c r="AV96" s="8">
        <v>46.944316591199872</v>
      </c>
      <c r="AW96" s="8">
        <v>25.440427142171934</v>
      </c>
      <c r="AX96" s="8">
        <v>0</v>
      </c>
      <c r="AY96" s="8">
        <v>23.411552390099935</v>
      </c>
      <c r="AZ96" s="8">
        <v>-35.990840113199901</v>
      </c>
      <c r="BA96" s="8">
        <v>545.83577169911848</v>
      </c>
      <c r="BB96" s="8">
        <v>32.349550463885251</v>
      </c>
      <c r="BC96" s="8">
        <v>0</v>
      </c>
      <c r="BD96" s="8">
        <v>-73.185703978211819</v>
      </c>
      <c r="BE96" s="8">
        <v>-26.602902075959932</v>
      </c>
    </row>
    <row r="97" spans="1:57" ht="15.3" x14ac:dyDescent="0.7">
      <c r="A97" s="9" t="s">
        <v>108</v>
      </c>
      <c r="B97" t="s">
        <v>388</v>
      </c>
      <c r="C97" t="s">
        <v>120</v>
      </c>
      <c r="D97" t="s">
        <v>121</v>
      </c>
      <c r="E97" s="6">
        <v>73.891925999999998</v>
      </c>
      <c r="F97" s="7">
        <v>0</v>
      </c>
      <c r="G97" s="7">
        <v>0</v>
      </c>
      <c r="H97" s="8">
        <v>10.4756249</v>
      </c>
      <c r="I97" s="8">
        <v>17.317288971210001</v>
      </c>
      <c r="J97" s="8">
        <v>0</v>
      </c>
      <c r="K97" s="8">
        <v>45.511740082599999</v>
      </c>
      <c r="L97" s="8">
        <v>-8.8919658439999996</v>
      </c>
      <c r="M97" s="8">
        <v>2.3689508209999998E-11</v>
      </c>
      <c r="N97" s="8">
        <v>1.3061990037074576E-6</v>
      </c>
      <c r="O97" s="8">
        <v>0</v>
      </c>
      <c r="P97" s="8">
        <v>1.5441942964357502E-6</v>
      </c>
      <c r="Q97" s="8">
        <v>-1.1335355938600002E-12</v>
      </c>
      <c r="R97" s="8">
        <v>7.7768971499999992E-2</v>
      </c>
      <c r="S97" s="8">
        <v>3.8124212635631996E-2</v>
      </c>
      <c r="T97" s="8">
        <v>0</v>
      </c>
      <c r="U97" s="8">
        <v>8.133979730353999E-2</v>
      </c>
      <c r="V97" s="8">
        <v>-7.2523557000000001E-3</v>
      </c>
      <c r="W97" s="8">
        <v>1.822515467E-2</v>
      </c>
      <c r="X97" s="8">
        <v>8.4590029454479996E-3</v>
      </c>
      <c r="Y97" s="8">
        <v>0</v>
      </c>
      <c r="Z97" s="8">
        <v>1.7568878815960001E-2</v>
      </c>
      <c r="AA97" s="8">
        <v>-2.1863495799999996E-3</v>
      </c>
      <c r="AB97" s="8">
        <v>3.5725529893000006E-2</v>
      </c>
      <c r="AC97" s="8">
        <v>6.8595438495444002E-3</v>
      </c>
      <c r="AD97" s="8">
        <v>0</v>
      </c>
      <c r="AE97" s="8">
        <v>7.8220651861979993E-3</v>
      </c>
      <c r="AF97" s="8">
        <v>-3.3053713400000005E-3</v>
      </c>
      <c r="AG97" s="8">
        <v>1.840152223E-6</v>
      </c>
      <c r="AH97" s="8">
        <v>1.54835125571368E-5</v>
      </c>
      <c r="AI97" s="8">
        <v>0</v>
      </c>
      <c r="AJ97" s="8">
        <v>3.7823969366800001E-6</v>
      </c>
      <c r="AK97" s="8">
        <v>-7.6826317300000005E-7</v>
      </c>
      <c r="AL97" s="8">
        <v>112.8448302</v>
      </c>
      <c r="AM97" s="8">
        <v>123.66594394594</v>
      </c>
      <c r="AN97" s="8">
        <v>0</v>
      </c>
      <c r="AO97" s="8">
        <v>216.26412187059998</v>
      </c>
      <c r="AP97" s="8">
        <v>-147.41135155000001</v>
      </c>
      <c r="AQ97" s="8">
        <v>2185.6501914</v>
      </c>
      <c r="AR97" s="8">
        <v>241.04900146774347</v>
      </c>
      <c r="AS97" s="8">
        <v>0</v>
      </c>
      <c r="AT97" s="8">
        <v>-84.566090294947941</v>
      </c>
      <c r="AU97" s="8">
        <v>-247.60819504200001</v>
      </c>
      <c r="AV97" s="8">
        <v>113.48340239999999</v>
      </c>
      <c r="AW97" s="8">
        <v>125.77116748916002</v>
      </c>
      <c r="AX97" s="8">
        <v>0</v>
      </c>
      <c r="AY97" s="8">
        <v>218.8718682862</v>
      </c>
      <c r="AZ97" s="8">
        <v>-147.44632098</v>
      </c>
      <c r="BA97" s="8">
        <v>2072.1667889999999</v>
      </c>
      <c r="BB97" s="8">
        <v>115.27783397858342</v>
      </c>
      <c r="BC97" s="8">
        <v>0</v>
      </c>
      <c r="BD97" s="8">
        <v>-303.43795858114794</v>
      </c>
      <c r="BE97" s="8">
        <v>-100.161874062</v>
      </c>
    </row>
    <row r="98" spans="1:57" ht="15.3" x14ac:dyDescent="0.7">
      <c r="A98" s="9" t="s">
        <v>108</v>
      </c>
      <c r="B98" t="s">
        <v>387</v>
      </c>
      <c r="C98" t="s">
        <v>120</v>
      </c>
      <c r="D98" t="s">
        <v>121</v>
      </c>
      <c r="E98" s="6">
        <v>60.214427999999998</v>
      </c>
      <c r="F98" s="7">
        <v>0</v>
      </c>
      <c r="G98" s="7">
        <v>0</v>
      </c>
      <c r="H98" s="8">
        <v>8.5365722000000002</v>
      </c>
      <c r="I98" s="8">
        <v>14.111834761380001</v>
      </c>
      <c r="J98" s="8">
        <v>0</v>
      </c>
      <c r="K98" s="8">
        <v>37.087453862800004</v>
      </c>
      <c r="L98" s="8">
        <v>-7.2460506319999993</v>
      </c>
      <c r="M98" s="8">
        <v>1.9304547379999999E-11</v>
      </c>
      <c r="N98" s="8">
        <v>1.0644197562588156E-6</v>
      </c>
      <c r="O98" s="8">
        <v>0</v>
      </c>
      <c r="P98" s="8">
        <v>1.2583617901736805E-6</v>
      </c>
      <c r="Q98" s="8">
        <v>-9.2371658308000005E-13</v>
      </c>
      <c r="R98" s="8">
        <v>6.3373826999999994E-2</v>
      </c>
      <c r="S98" s="8">
        <v>3.1067367993695996E-2</v>
      </c>
      <c r="T98" s="8">
        <v>0</v>
      </c>
      <c r="U98" s="8">
        <v>6.6283687994119989E-2</v>
      </c>
      <c r="V98" s="8">
        <v>-5.9099345999999997E-3</v>
      </c>
      <c r="W98" s="8">
        <v>1.4851653259999998E-2</v>
      </c>
      <c r="X98" s="8">
        <v>6.8932297665439991E-3</v>
      </c>
      <c r="Y98" s="8">
        <v>0</v>
      </c>
      <c r="Z98" s="8">
        <v>1.4316854976880001E-2</v>
      </c>
      <c r="AA98" s="8">
        <v>-1.7816532399999999E-3</v>
      </c>
      <c r="AB98" s="8">
        <v>2.9112684754000001E-2</v>
      </c>
      <c r="AC98" s="8">
        <v>5.5898327679431998E-3</v>
      </c>
      <c r="AD98" s="8">
        <v>0</v>
      </c>
      <c r="AE98" s="8">
        <v>6.3741900700439993E-3</v>
      </c>
      <c r="AF98" s="8">
        <v>-2.6935425200000002E-3</v>
      </c>
      <c r="AG98" s="8">
        <v>1.4995374940000001E-6</v>
      </c>
      <c r="AH98" s="8">
        <v>1.2617492905230398E-5</v>
      </c>
      <c r="AI98" s="8">
        <v>0</v>
      </c>
      <c r="AJ98" s="8">
        <v>3.08227001704E-6</v>
      </c>
      <c r="AK98" s="8">
        <v>-6.2605659400000002E-7</v>
      </c>
      <c r="AL98" s="8">
        <v>91.957095600000002</v>
      </c>
      <c r="AM98" s="8">
        <v>100.77520618132</v>
      </c>
      <c r="AN98" s="8">
        <v>0</v>
      </c>
      <c r="AO98" s="8">
        <v>176.23333292679999</v>
      </c>
      <c r="AP98" s="8">
        <v>-120.1253059</v>
      </c>
      <c r="AQ98" s="8">
        <v>1781.0833091999998</v>
      </c>
      <c r="AR98" s="8">
        <v>196.43049693076526</v>
      </c>
      <c r="AS98" s="8">
        <v>0</v>
      </c>
      <c r="AT98" s="8">
        <v>-68.912789677543955</v>
      </c>
      <c r="AU98" s="8">
        <v>-201.77557467599999</v>
      </c>
      <c r="AV98" s="8">
        <v>92.477467199999992</v>
      </c>
      <c r="AW98" s="8">
        <v>102.49074992648002</v>
      </c>
      <c r="AX98" s="8">
        <v>0</v>
      </c>
      <c r="AY98" s="8">
        <v>178.35838186359999</v>
      </c>
      <c r="AZ98" s="8">
        <v>-120.15380243999999</v>
      </c>
      <c r="BA98" s="8">
        <v>1688.6058419999999</v>
      </c>
      <c r="BB98" s="8">
        <v>93.939747004285209</v>
      </c>
      <c r="BC98" s="8">
        <v>0</v>
      </c>
      <c r="BD98" s="8">
        <v>-247.27117154114396</v>
      </c>
      <c r="BE98" s="8">
        <v>-81.621772235999998</v>
      </c>
    </row>
    <row r="99" spans="1:57" ht="15.3" x14ac:dyDescent="0.7">
      <c r="A99" s="9" t="s">
        <v>108</v>
      </c>
      <c r="B99" t="s">
        <v>379</v>
      </c>
      <c r="C99" t="s">
        <v>382</v>
      </c>
      <c r="D99" t="s">
        <v>383</v>
      </c>
      <c r="E99" s="6">
        <v>120.19562133333335</v>
      </c>
      <c r="F99" s="7">
        <v>0</v>
      </c>
      <c r="G99" s="7">
        <v>0</v>
      </c>
      <c r="H99" s="8">
        <v>115.38779648000001</v>
      </c>
      <c r="I99" s="8">
        <v>17.598441897520001</v>
      </c>
      <c r="J99" s="8">
        <v>0</v>
      </c>
      <c r="K99" s="8">
        <v>1.0000275694933334</v>
      </c>
      <c r="L99" s="8">
        <v>-5.769389824000001</v>
      </c>
      <c r="M99" s="8">
        <v>1.9231299413333336E-11</v>
      </c>
      <c r="N99" s="8">
        <v>5.5016420579178672E-8</v>
      </c>
      <c r="O99" s="8">
        <v>0</v>
      </c>
      <c r="P99" s="8">
        <v>2.7644992906666671E-7</v>
      </c>
      <c r="Q99" s="8">
        <v>-9.6156497066666678E-13</v>
      </c>
      <c r="R99" s="8">
        <v>0.48559031018666676</v>
      </c>
      <c r="S99" s="8">
        <v>7.4053543966247998E-2</v>
      </c>
      <c r="T99" s="8">
        <v>0</v>
      </c>
      <c r="U99" s="8">
        <v>6.3583483685333338E-3</v>
      </c>
      <c r="V99" s="8">
        <v>-2.4279515509333341E-2</v>
      </c>
      <c r="W99" s="8">
        <v>0.10084412629866668</v>
      </c>
      <c r="X99" s="8">
        <v>1.5397539875285336E-2</v>
      </c>
      <c r="Y99" s="8">
        <v>0</v>
      </c>
      <c r="Z99" s="8">
        <v>1.6827386986666669E-3</v>
      </c>
      <c r="AA99" s="8">
        <v>-5.0422063149333342E-3</v>
      </c>
      <c r="AB99" s="8">
        <v>3.9904946282666671E-2</v>
      </c>
      <c r="AC99" s="8">
        <v>6.1202348328909337E-3</v>
      </c>
      <c r="AD99" s="8">
        <v>0</v>
      </c>
      <c r="AE99" s="8">
        <v>9.4954540853333356E-4</v>
      </c>
      <c r="AF99" s="8">
        <v>-1.9952473141333338E-3</v>
      </c>
      <c r="AG99" s="8">
        <v>4.1347293738666673E-5</v>
      </c>
      <c r="AH99" s="8">
        <v>6.8476046451706679E-6</v>
      </c>
      <c r="AI99" s="8">
        <v>0</v>
      </c>
      <c r="AJ99" s="8">
        <v>2.0914038112000005E-6</v>
      </c>
      <c r="AK99" s="8">
        <v>-2.0673646869333336E-6</v>
      </c>
      <c r="AL99" s="8">
        <v>1742.8365093333337</v>
      </c>
      <c r="AM99" s="8">
        <v>266.00072272605337</v>
      </c>
      <c r="AN99" s="8">
        <v>0</v>
      </c>
      <c r="AO99" s="8">
        <v>23.197754917333338</v>
      </c>
      <c r="AP99" s="8">
        <v>-87.141825466666688</v>
      </c>
      <c r="AQ99" s="8">
        <v>2878.6851309333338</v>
      </c>
      <c r="AR99" s="8">
        <v>436.52895762732379</v>
      </c>
      <c r="AS99" s="8">
        <v>0</v>
      </c>
      <c r="AT99" s="8">
        <v>24.206196180320006</v>
      </c>
      <c r="AU99" s="8">
        <v>-143.93425654666669</v>
      </c>
      <c r="AV99" s="8">
        <v>1766.8756336000001</v>
      </c>
      <c r="AW99" s="8">
        <v>269.68952634477336</v>
      </c>
      <c r="AX99" s="8">
        <v>0</v>
      </c>
      <c r="AY99" s="8">
        <v>23.558341781333336</v>
      </c>
      <c r="AZ99" s="8">
        <v>-88.343781680000006</v>
      </c>
      <c r="BA99" s="8">
        <v>1111.8094973333334</v>
      </c>
      <c r="BB99" s="8">
        <v>166.83943128255041</v>
      </c>
      <c r="BC99" s="8">
        <v>0</v>
      </c>
      <c r="BD99" s="8">
        <v>0.64785439898666675</v>
      </c>
      <c r="BE99" s="8">
        <v>-55.590474866666675</v>
      </c>
    </row>
    <row r="100" spans="1:57" ht="15.3" x14ac:dyDescent="0.7">
      <c r="A100" s="9" t="s">
        <v>249</v>
      </c>
      <c r="B100" t="s">
        <v>412</v>
      </c>
      <c r="C100" t="s">
        <v>165</v>
      </c>
      <c r="D100" t="s">
        <v>166</v>
      </c>
      <c r="E100" s="6">
        <v>9.6149500000000003</v>
      </c>
      <c r="F100" s="7">
        <v>0</v>
      </c>
      <c r="G100" s="7">
        <v>0</v>
      </c>
      <c r="H100" s="8">
        <v>2.186257452</v>
      </c>
      <c r="I100" s="8">
        <v>2.1287534723500001</v>
      </c>
      <c r="J100" s="8">
        <v>0</v>
      </c>
      <c r="K100" s="8">
        <v>4.8949710450000001</v>
      </c>
      <c r="L100" s="8">
        <v>-1.191089885</v>
      </c>
      <c r="M100" s="8">
        <v>1.9129094839999996E-11</v>
      </c>
      <c r="N100" s="8">
        <v>1.2835976839539273E-7</v>
      </c>
      <c r="O100" s="8">
        <v>0</v>
      </c>
      <c r="P100" s="8">
        <v>3.8268601873315199E-9</v>
      </c>
      <c r="Q100" s="8">
        <v>-2.0658074309999998E-13</v>
      </c>
      <c r="R100" s="8">
        <v>1.8821821280000001E-2</v>
      </c>
      <c r="S100" s="8">
        <v>4.8857257139200009E-3</v>
      </c>
      <c r="T100" s="8">
        <v>0</v>
      </c>
      <c r="U100" s="8">
        <v>2.6202307505000006E-3</v>
      </c>
      <c r="V100" s="8">
        <v>-1.09590188E-3</v>
      </c>
      <c r="W100" s="8">
        <v>3.1194338940000003E-3</v>
      </c>
      <c r="X100" s="8">
        <v>9.6867311682999997E-4</v>
      </c>
      <c r="Y100" s="8">
        <v>0</v>
      </c>
      <c r="Z100" s="8">
        <v>3.704286E-4</v>
      </c>
      <c r="AA100" s="8">
        <v>-3.1901392E-4</v>
      </c>
      <c r="AB100" s="8">
        <v>5.9634146520000011E-3</v>
      </c>
      <c r="AC100" s="8">
        <v>9.2115566957400019E-4</v>
      </c>
      <c r="AD100" s="8">
        <v>0</v>
      </c>
      <c r="AE100" s="8">
        <v>1.7325482035E-4</v>
      </c>
      <c r="AF100" s="8">
        <v>-4.8924914000000018E-4</v>
      </c>
      <c r="AG100" s="8">
        <v>6.4333124400000008E-5</v>
      </c>
      <c r="AH100" s="8">
        <v>7.9386362080310028E-6</v>
      </c>
      <c r="AI100" s="8">
        <v>0</v>
      </c>
      <c r="AJ100" s="8">
        <v>1.3838058701999999E-7</v>
      </c>
      <c r="AK100" s="8">
        <v>-1.0572396600000002E-7</v>
      </c>
      <c r="AL100" s="8">
        <v>25.322741999999998</v>
      </c>
      <c r="AM100" s="8">
        <v>13.702594177500002</v>
      </c>
      <c r="AN100" s="8">
        <v>0</v>
      </c>
      <c r="AO100" s="8">
        <v>12.630451345000001</v>
      </c>
      <c r="AP100" s="8">
        <v>-19.693441800000002</v>
      </c>
      <c r="AQ100" s="8">
        <v>324.20028475600003</v>
      </c>
      <c r="AR100" s="8">
        <v>31.606201972747005</v>
      </c>
      <c r="AS100" s="8">
        <v>0</v>
      </c>
      <c r="AT100" s="8">
        <v>-27.222226989600014</v>
      </c>
      <c r="AU100" s="8">
        <v>-34.233452578000005</v>
      </c>
      <c r="AV100" s="8">
        <v>25.674547960000002</v>
      </c>
      <c r="AW100" s="8">
        <v>13.913749612600002</v>
      </c>
      <c r="AX100" s="8">
        <v>0</v>
      </c>
      <c r="AY100" s="8">
        <v>12.804127704999999</v>
      </c>
      <c r="AZ100" s="8">
        <v>-19.683928060000003</v>
      </c>
      <c r="BA100" s="8">
        <v>298.52573679599999</v>
      </c>
      <c r="BB100" s="8">
        <v>17.692452360147001</v>
      </c>
      <c r="BC100" s="8">
        <v>0</v>
      </c>
      <c r="BD100" s="8">
        <v>-40.026354694600009</v>
      </c>
      <c r="BE100" s="8">
        <v>-14.549524518000002</v>
      </c>
    </row>
    <row r="101" spans="1:57" ht="15.3" x14ac:dyDescent="0.7">
      <c r="A101" s="9" t="s">
        <v>178</v>
      </c>
      <c r="B101" t="s">
        <v>398</v>
      </c>
      <c r="C101" t="s">
        <v>120</v>
      </c>
      <c r="D101" t="s">
        <v>121</v>
      </c>
      <c r="E101" s="6">
        <v>37.361249999999998</v>
      </c>
      <c r="F101" s="7">
        <v>0</v>
      </c>
      <c r="G101" s="7">
        <v>0</v>
      </c>
      <c r="H101" s="8">
        <v>5.2966875</v>
      </c>
      <c r="I101" s="8">
        <v>8.7559710187499995</v>
      </c>
      <c r="J101" s="8">
        <v>0</v>
      </c>
      <c r="K101" s="8">
        <v>23.011654875000001</v>
      </c>
      <c r="L101" s="8">
        <v>-4.4959574999999994</v>
      </c>
      <c r="M101" s="8">
        <v>1.1977893749999999E-11</v>
      </c>
      <c r="N101" s="8">
        <v>6.604405943792187E-7</v>
      </c>
      <c r="O101" s="8">
        <v>0</v>
      </c>
      <c r="P101" s="8">
        <v>7.807758205911451E-7</v>
      </c>
      <c r="Q101" s="8">
        <v>-5.7313848750000006E-13</v>
      </c>
      <c r="R101" s="8">
        <v>3.932156249999999E-2</v>
      </c>
      <c r="S101" s="8">
        <v>1.9276371809999998E-2</v>
      </c>
      <c r="T101" s="8">
        <v>0</v>
      </c>
      <c r="U101" s="8">
        <v>4.1127044137499992E-2</v>
      </c>
      <c r="V101" s="8">
        <v>-3.6669375000000001E-3</v>
      </c>
      <c r="W101" s="8">
        <v>9.2150062499999994E-3</v>
      </c>
      <c r="X101" s="8">
        <v>4.2770427149999993E-3</v>
      </c>
      <c r="Y101" s="8">
        <v>0</v>
      </c>
      <c r="Z101" s="8">
        <v>8.8831799249999999E-3</v>
      </c>
      <c r="AA101" s="8">
        <v>-1.1054624999999999E-3</v>
      </c>
      <c r="AB101" s="8">
        <v>1.8063549375000001E-2</v>
      </c>
      <c r="AC101" s="8">
        <v>3.4683238957499999E-3</v>
      </c>
      <c r="AD101" s="8">
        <v>0</v>
      </c>
      <c r="AE101" s="8">
        <v>3.9549941212499995E-3</v>
      </c>
      <c r="AF101" s="8">
        <v>-1.6712625000000001E-3</v>
      </c>
      <c r="AG101" s="8">
        <v>9.3041812500000002E-7</v>
      </c>
      <c r="AH101" s="8">
        <v>7.8287766314999993E-6</v>
      </c>
      <c r="AI101" s="8">
        <v>0</v>
      </c>
      <c r="AJ101" s="8">
        <v>1.9124562749999998E-6</v>
      </c>
      <c r="AK101" s="8">
        <v>-3.8844937499999997E-7</v>
      </c>
      <c r="AL101" s="8">
        <v>57.056624999999997</v>
      </c>
      <c r="AM101" s="8">
        <v>62.527998637499998</v>
      </c>
      <c r="AN101" s="8">
        <v>0</v>
      </c>
      <c r="AO101" s="8">
        <v>109.34750737499999</v>
      </c>
      <c r="AP101" s="8">
        <v>-74.534156249999995</v>
      </c>
      <c r="AQ101" s="8">
        <v>1105.1088749999999</v>
      </c>
      <c r="AR101" s="8">
        <v>121.87924301887503</v>
      </c>
      <c r="AS101" s="8">
        <v>0</v>
      </c>
      <c r="AT101" s="8">
        <v>-42.758323027499969</v>
      </c>
      <c r="AU101" s="8">
        <v>-125.19570374999999</v>
      </c>
      <c r="AV101" s="8">
        <v>57.379499999999993</v>
      </c>
      <c r="AW101" s="8">
        <v>63.592442175000009</v>
      </c>
      <c r="AX101" s="8">
        <v>0</v>
      </c>
      <c r="AY101" s="8">
        <v>110.666036625</v>
      </c>
      <c r="AZ101" s="8">
        <v>-74.551837500000005</v>
      </c>
      <c r="BA101" s="8">
        <v>1047.7293749999999</v>
      </c>
      <c r="BB101" s="8">
        <v>58.286800843875007</v>
      </c>
      <c r="BC101" s="8">
        <v>0</v>
      </c>
      <c r="BD101" s="8">
        <v>-153.42435965249996</v>
      </c>
      <c r="BE101" s="8">
        <v>-50.643866250000002</v>
      </c>
    </row>
    <row r="102" spans="1:57" ht="15.3" x14ac:dyDescent="0.7">
      <c r="A102" s="9" t="s">
        <v>97</v>
      </c>
      <c r="B102" t="s">
        <v>373</v>
      </c>
      <c r="C102" t="s">
        <v>193</v>
      </c>
      <c r="D102" t="s">
        <v>194</v>
      </c>
      <c r="E102" s="6">
        <v>66.336897647058819</v>
      </c>
      <c r="F102" s="7">
        <v>0</v>
      </c>
      <c r="G102" s="7">
        <v>0</v>
      </c>
      <c r="H102" s="8">
        <v>63.683421741176467</v>
      </c>
      <c r="I102" s="8">
        <v>9.7127168689941161</v>
      </c>
      <c r="J102" s="8">
        <v>0</v>
      </c>
      <c r="K102" s="8">
        <v>0.55192298842352938</v>
      </c>
      <c r="L102" s="8">
        <v>-3.1841710870588233</v>
      </c>
      <c r="M102" s="8">
        <v>1.0613903623529412E-11</v>
      </c>
      <c r="N102" s="8">
        <v>3.0363990138602347E-8</v>
      </c>
      <c r="O102" s="8">
        <v>0</v>
      </c>
      <c r="P102" s="8">
        <v>1.5257486458823528E-7</v>
      </c>
      <c r="Q102" s="8">
        <v>-5.3069518117647059E-13</v>
      </c>
      <c r="R102" s="8">
        <v>0.26800106649411765</v>
      </c>
      <c r="S102" s="8">
        <v>4.0870726503982935E-2</v>
      </c>
      <c r="T102" s="8">
        <v>0</v>
      </c>
      <c r="U102" s="8">
        <v>3.5092218855294114E-3</v>
      </c>
      <c r="V102" s="8">
        <v>-1.3400053324705884E-2</v>
      </c>
      <c r="W102" s="8">
        <v>5.5656657125882351E-2</v>
      </c>
      <c r="X102" s="8">
        <v>8.4980219361788234E-3</v>
      </c>
      <c r="Y102" s="8">
        <v>0</v>
      </c>
      <c r="Z102" s="8">
        <v>9.2871656705882351E-4</v>
      </c>
      <c r="AA102" s="8">
        <v>-2.7828328562941175E-3</v>
      </c>
      <c r="AB102" s="8">
        <v>2.2023850018823527E-2</v>
      </c>
      <c r="AC102" s="8">
        <v>3.3778051744457055E-3</v>
      </c>
      <c r="AD102" s="8">
        <v>0</v>
      </c>
      <c r="AE102" s="8">
        <v>5.2406149141176472E-4</v>
      </c>
      <c r="AF102" s="8">
        <v>-1.1011925009411765E-3</v>
      </c>
      <c r="AG102" s="8">
        <v>2.2819892790588233E-5</v>
      </c>
      <c r="AH102" s="8">
        <v>3.7792462274017645E-6</v>
      </c>
      <c r="AI102" s="8">
        <v>0</v>
      </c>
      <c r="AJ102" s="8">
        <v>1.1542620190588236E-6</v>
      </c>
      <c r="AK102" s="8">
        <v>-1.1409946395294118E-6</v>
      </c>
      <c r="AL102" s="8">
        <v>961.88501588235283</v>
      </c>
      <c r="AM102" s="8">
        <v>146.80786639128823</v>
      </c>
      <c r="AN102" s="8">
        <v>0</v>
      </c>
      <c r="AO102" s="8">
        <v>12.803021245882352</v>
      </c>
      <c r="AP102" s="8">
        <v>-48.094250794117649</v>
      </c>
      <c r="AQ102" s="8">
        <v>1588.7686986470587</v>
      </c>
      <c r="AR102" s="8">
        <v>240.92372468205926</v>
      </c>
      <c r="AS102" s="8">
        <v>0</v>
      </c>
      <c r="AT102" s="8">
        <v>13.359587817141177</v>
      </c>
      <c r="AU102" s="8">
        <v>-79.438434932352934</v>
      </c>
      <c r="AV102" s="8">
        <v>975.15239541176459</v>
      </c>
      <c r="AW102" s="8">
        <v>148.84374578007643</v>
      </c>
      <c r="AX102" s="8">
        <v>0</v>
      </c>
      <c r="AY102" s="8">
        <v>13.00203193882353</v>
      </c>
      <c r="AZ102" s="8">
        <v>-48.757619770588228</v>
      </c>
      <c r="BA102" s="8">
        <v>613.61630323529403</v>
      </c>
      <c r="BB102" s="8">
        <v>92.079978901982813</v>
      </c>
      <c r="BC102" s="8">
        <v>0</v>
      </c>
      <c r="BD102" s="8">
        <v>0.35755587831764701</v>
      </c>
      <c r="BE102" s="8">
        <v>-30.680815161764706</v>
      </c>
    </row>
    <row r="103" spans="1:57" ht="15.3" x14ac:dyDescent="0.7">
      <c r="A103" s="9" t="s">
        <v>178</v>
      </c>
      <c r="B103" t="s">
        <v>404</v>
      </c>
      <c r="C103" t="s">
        <v>405</v>
      </c>
      <c r="D103" t="s">
        <v>406</v>
      </c>
      <c r="E103" s="6">
        <v>60.669204285714287</v>
      </c>
      <c r="F103" s="7">
        <v>0</v>
      </c>
      <c r="G103" s="7">
        <v>0</v>
      </c>
      <c r="H103" s="8">
        <v>58.242436114285709</v>
      </c>
      <c r="I103" s="8">
        <v>8.8828815454928574</v>
      </c>
      <c r="J103" s="8">
        <v>0</v>
      </c>
      <c r="K103" s="8">
        <v>0.50476777965714281</v>
      </c>
      <c r="L103" s="8">
        <v>-2.9121218057142859</v>
      </c>
      <c r="M103" s="8">
        <v>9.7070726857142852E-12</v>
      </c>
      <c r="N103" s="8">
        <v>2.7769750862474285E-8</v>
      </c>
      <c r="O103" s="8">
        <v>0</v>
      </c>
      <c r="P103" s="8">
        <v>1.3953916985714286E-7</v>
      </c>
      <c r="Q103" s="8">
        <v>-4.853536342857143E-13</v>
      </c>
      <c r="R103" s="8">
        <v>0.24510358531428572</v>
      </c>
      <c r="S103" s="8">
        <v>3.7378812448664998E-2</v>
      </c>
      <c r="T103" s="8">
        <v>0</v>
      </c>
      <c r="U103" s="8">
        <v>3.2094009067142855E-3</v>
      </c>
      <c r="V103" s="8">
        <v>-1.2255179265714287E-2</v>
      </c>
      <c r="W103" s="8">
        <v>5.0901462395714289E-2</v>
      </c>
      <c r="X103" s="8">
        <v>7.7719677458171436E-3</v>
      </c>
      <c r="Y103" s="8">
        <v>0</v>
      </c>
      <c r="Z103" s="8">
        <v>8.4936886000000001E-4</v>
      </c>
      <c r="AA103" s="8">
        <v>-2.5450731197857145E-3</v>
      </c>
      <c r="AB103" s="8">
        <v>2.0142175822857142E-2</v>
      </c>
      <c r="AC103" s="8">
        <v>3.0892121795640711E-3</v>
      </c>
      <c r="AD103" s="8">
        <v>0</v>
      </c>
      <c r="AE103" s="8">
        <v>4.7928671385714288E-4</v>
      </c>
      <c r="AF103" s="8">
        <v>-1.0071087911428572E-3</v>
      </c>
      <c r="AG103" s="8">
        <v>2.0870206274285716E-5</v>
      </c>
      <c r="AH103" s="8">
        <v>3.456354902759286E-6</v>
      </c>
      <c r="AI103" s="8">
        <v>0</v>
      </c>
      <c r="AJ103" s="8">
        <v>1.0556441545714285E-6</v>
      </c>
      <c r="AK103" s="8">
        <v>-1.0435103137142858E-6</v>
      </c>
      <c r="AL103" s="8">
        <v>879.70346214285712</v>
      </c>
      <c r="AM103" s="8">
        <v>134.26489258256427</v>
      </c>
      <c r="AN103" s="8">
        <v>0</v>
      </c>
      <c r="AO103" s="8">
        <v>11.709156427142858</v>
      </c>
      <c r="AP103" s="8">
        <v>-43.985173107142863</v>
      </c>
      <c r="AQ103" s="8">
        <v>1453.0274426428571</v>
      </c>
      <c r="AR103" s="8">
        <v>220.33967804430628</v>
      </c>
      <c r="AS103" s="8">
        <v>0</v>
      </c>
      <c r="AT103" s="8">
        <v>12.218171051100001</v>
      </c>
      <c r="AU103" s="8">
        <v>-72.651372132142853</v>
      </c>
      <c r="AV103" s="8">
        <v>891.83730300000002</v>
      </c>
      <c r="AW103" s="8">
        <v>136.12683046209284</v>
      </c>
      <c r="AX103" s="8">
        <v>0</v>
      </c>
      <c r="AY103" s="8">
        <v>11.891164040000001</v>
      </c>
      <c r="AZ103" s="8">
        <v>-44.591865149999997</v>
      </c>
      <c r="BA103" s="8">
        <v>561.19013964285716</v>
      </c>
      <c r="BB103" s="8">
        <v>84.212847582213428</v>
      </c>
      <c r="BC103" s="8">
        <v>0</v>
      </c>
      <c r="BD103" s="8">
        <v>0.32700701109999997</v>
      </c>
      <c r="BE103" s="8">
        <v>-28.05950698214286</v>
      </c>
    </row>
    <row r="104" spans="1:57" ht="15.3" x14ac:dyDescent="0.7">
      <c r="A104" s="9" t="s">
        <v>97</v>
      </c>
      <c r="B104" t="s">
        <v>373</v>
      </c>
      <c r="C104" t="s">
        <v>374</v>
      </c>
      <c r="D104" t="s">
        <v>375</v>
      </c>
      <c r="E104" s="6">
        <v>4087.2024000000001</v>
      </c>
      <c r="F104" s="7">
        <v>0</v>
      </c>
      <c r="G104" s="7">
        <v>0</v>
      </c>
      <c r="H104" s="8">
        <v>3806.2072350000003</v>
      </c>
      <c r="I104" s="8">
        <v>560.40543211935005</v>
      </c>
      <c r="J104" s="8">
        <v>0</v>
      </c>
      <c r="K104" s="8">
        <v>949.76365770000007</v>
      </c>
      <c r="L104" s="8">
        <v>-5.8008471562500006</v>
      </c>
      <c r="M104" s="8">
        <v>6.7268539500000004E-12</v>
      </c>
      <c r="N104" s="8">
        <v>4.6475047553746149E-5</v>
      </c>
      <c r="O104" s="8">
        <v>0</v>
      </c>
      <c r="P104" s="8">
        <v>8.3787650885970992E-5</v>
      </c>
      <c r="Q104" s="8">
        <v>-7.3229042999999999E-15</v>
      </c>
      <c r="R104" s="8">
        <v>21.032062350000004</v>
      </c>
      <c r="S104" s="8">
        <v>4.8108977669229906</v>
      </c>
      <c r="T104" s="8">
        <v>0</v>
      </c>
      <c r="U104" s="8">
        <v>4.8392476416000001</v>
      </c>
      <c r="V104" s="8">
        <v>-6.684278925000002E-2</v>
      </c>
      <c r="W104" s="8">
        <v>4.2064124700000001</v>
      </c>
      <c r="X104" s="8">
        <v>0.65101280842888509</v>
      </c>
      <c r="Y104" s="8">
        <v>0</v>
      </c>
      <c r="Z104" s="8">
        <v>0.98603757900000011</v>
      </c>
      <c r="AA104" s="8">
        <v>-1.3836883125000001E-2</v>
      </c>
      <c r="AB104" s="8">
        <v>8.4553999649999998</v>
      </c>
      <c r="AC104" s="8">
        <v>0.66205460369661295</v>
      </c>
      <c r="AD104" s="8">
        <v>0</v>
      </c>
      <c r="AE104" s="8">
        <v>0.44819580318000002</v>
      </c>
      <c r="AF104" s="8">
        <v>-3.7678897125000006E-2</v>
      </c>
      <c r="AG104" s="8">
        <v>9.0259053000000004E-4</v>
      </c>
      <c r="AH104" s="8">
        <v>3.4094243933846248E-4</v>
      </c>
      <c r="AI104" s="8">
        <v>0</v>
      </c>
      <c r="AJ104" s="8">
        <v>1.9099156215E-4</v>
      </c>
      <c r="AK104" s="8">
        <v>-1.8413698312500003E-6</v>
      </c>
      <c r="AL104" s="8">
        <v>42660.175049999998</v>
      </c>
      <c r="AM104" s="8">
        <v>6384.9524017858503</v>
      </c>
      <c r="AN104" s="8">
        <v>0</v>
      </c>
      <c r="AO104" s="8">
        <v>13591.650980999999</v>
      </c>
      <c r="AP104" s="8">
        <v>-48.748403625000009</v>
      </c>
      <c r="AQ104" s="8">
        <v>144329.33475000001</v>
      </c>
      <c r="AR104" s="8">
        <v>10817.059731909585</v>
      </c>
      <c r="AS104" s="8">
        <v>0</v>
      </c>
      <c r="AT104" s="8">
        <v>14257.224643824</v>
      </c>
      <c r="AU104" s="8">
        <v>-275.56684931249998</v>
      </c>
      <c r="AV104" s="8">
        <v>43000.775250000006</v>
      </c>
      <c r="AW104" s="8">
        <v>6521.4481022359514</v>
      </c>
      <c r="AX104" s="8">
        <v>0</v>
      </c>
      <c r="AY104" s="8">
        <v>13734.703065</v>
      </c>
      <c r="AZ104" s="8">
        <v>-48.854841187500007</v>
      </c>
      <c r="BA104" s="8">
        <v>101328.5595</v>
      </c>
      <c r="BB104" s="8">
        <v>4295.6116296736327</v>
      </c>
      <c r="BC104" s="8">
        <v>0</v>
      </c>
      <c r="BD104" s="8">
        <v>522.52157882400002</v>
      </c>
      <c r="BE104" s="8">
        <v>-226.71200812499998</v>
      </c>
    </row>
    <row r="105" spans="1:57" ht="15.3" x14ac:dyDescent="0.7">
      <c r="A105" s="9" t="s">
        <v>108</v>
      </c>
      <c r="B105" t="s">
        <v>378</v>
      </c>
      <c r="C105" t="s">
        <v>120</v>
      </c>
      <c r="D105" t="s">
        <v>121</v>
      </c>
      <c r="E105" s="6">
        <v>14.861879999999999</v>
      </c>
      <c r="F105" s="7">
        <v>0</v>
      </c>
      <c r="G105" s="7">
        <v>0</v>
      </c>
      <c r="H105" s="8">
        <v>2.1069619999999998</v>
      </c>
      <c r="I105" s="8">
        <v>3.4830256097999999</v>
      </c>
      <c r="J105" s="8">
        <v>0</v>
      </c>
      <c r="K105" s="8">
        <v>9.1537743880000004</v>
      </c>
      <c r="L105" s="8">
        <v>-1.7884407199999999</v>
      </c>
      <c r="M105" s="8">
        <v>4.7646697999999992E-12</v>
      </c>
      <c r="N105" s="8">
        <v>2.627157512340359E-7</v>
      </c>
      <c r="O105" s="8">
        <v>0</v>
      </c>
      <c r="P105" s="8">
        <v>3.1058373455189873E-7</v>
      </c>
      <c r="Q105" s="8">
        <v>-2.2798796680000002E-13</v>
      </c>
      <c r="R105" s="8">
        <v>1.5641669999999996E-2</v>
      </c>
      <c r="S105" s="8">
        <v>7.6679213001599987E-3</v>
      </c>
      <c r="T105" s="8">
        <v>0</v>
      </c>
      <c r="U105" s="8">
        <v>1.6359870045199999E-2</v>
      </c>
      <c r="V105" s="8">
        <v>-1.458666E-3</v>
      </c>
      <c r="W105" s="8">
        <v>3.6656245999999995E-3</v>
      </c>
      <c r="X105" s="8">
        <v>1.7013589102399999E-3</v>
      </c>
      <c r="Y105" s="8">
        <v>0</v>
      </c>
      <c r="Z105" s="8">
        <v>3.5336278648000004E-3</v>
      </c>
      <c r="AA105" s="8">
        <v>-4.3974039999999996E-4</v>
      </c>
      <c r="AB105" s="8">
        <v>7.1854743400000002E-3</v>
      </c>
      <c r="AC105" s="8">
        <v>1.379659768872E-3</v>
      </c>
      <c r="AD105" s="8">
        <v>0</v>
      </c>
      <c r="AE105" s="8">
        <v>1.5732516452399998E-3</v>
      </c>
      <c r="AF105" s="8">
        <v>-6.648092E-4</v>
      </c>
      <c r="AG105" s="8">
        <v>3.7010973999999998E-7</v>
      </c>
      <c r="AH105" s="8">
        <v>3.1141982359839997E-6</v>
      </c>
      <c r="AI105" s="8">
        <v>0</v>
      </c>
      <c r="AJ105" s="8">
        <v>7.607533384E-7</v>
      </c>
      <c r="AK105" s="8">
        <v>-1.5452073999999999E-7</v>
      </c>
      <c r="AL105" s="8">
        <v>22.696476000000001</v>
      </c>
      <c r="AM105" s="8">
        <v>24.872926157199998</v>
      </c>
      <c r="AN105" s="8">
        <v>0</v>
      </c>
      <c r="AO105" s="8">
        <v>43.497193827999993</v>
      </c>
      <c r="AP105" s="8">
        <v>-29.648838999999999</v>
      </c>
      <c r="AQ105" s="8">
        <v>439.59973199999996</v>
      </c>
      <c r="AR105" s="8">
        <v>48.482175629492012</v>
      </c>
      <c r="AS105" s="8">
        <v>0</v>
      </c>
      <c r="AT105" s="8">
        <v>-17.008774220239989</v>
      </c>
      <c r="AU105" s="8">
        <v>-49.801425959999996</v>
      </c>
      <c r="AV105" s="8">
        <v>22.824911999999998</v>
      </c>
      <c r="AW105" s="8">
        <v>25.296349680800006</v>
      </c>
      <c r="AX105" s="8">
        <v>0</v>
      </c>
      <c r="AY105" s="8">
        <v>44.021689756000001</v>
      </c>
      <c r="AZ105" s="8">
        <v>-29.6558724</v>
      </c>
      <c r="BA105" s="8">
        <v>416.77481999999998</v>
      </c>
      <c r="BB105" s="8">
        <v>23.185825948692003</v>
      </c>
      <c r="BC105" s="8">
        <v>0</v>
      </c>
      <c r="BD105" s="8">
        <v>-61.030463976239986</v>
      </c>
      <c r="BE105" s="8">
        <v>-20.14555356</v>
      </c>
    </row>
    <row r="106" spans="1:57" ht="15.3" x14ac:dyDescent="0.7">
      <c r="A106" s="9" t="s">
        <v>178</v>
      </c>
      <c r="B106" t="s">
        <v>397</v>
      </c>
      <c r="C106" t="s">
        <v>374</v>
      </c>
      <c r="D106" t="s">
        <v>375</v>
      </c>
      <c r="E106" s="6">
        <v>2703.3086399999997</v>
      </c>
      <c r="F106" s="7">
        <v>0</v>
      </c>
      <c r="G106" s="7">
        <v>0</v>
      </c>
      <c r="H106" s="8">
        <v>2517.4561709999998</v>
      </c>
      <c r="I106" s="8">
        <v>370.65667375590999</v>
      </c>
      <c r="J106" s="8">
        <v>0</v>
      </c>
      <c r="K106" s="8">
        <v>628.18134521999991</v>
      </c>
      <c r="L106" s="8">
        <v>-3.8367271062499997</v>
      </c>
      <c r="M106" s="8">
        <v>4.4491954699999992E-12</v>
      </c>
      <c r="N106" s="8">
        <v>3.0738971379653922E-5</v>
      </c>
      <c r="O106" s="8">
        <v>0</v>
      </c>
      <c r="P106" s="8">
        <v>5.5417828235114811E-5</v>
      </c>
      <c r="Q106" s="8">
        <v>-4.8434279799999995E-15</v>
      </c>
      <c r="R106" s="8">
        <v>13.910775709999999</v>
      </c>
      <c r="S106" s="8">
        <v>3.1819665939420139</v>
      </c>
      <c r="T106" s="8">
        <v>0</v>
      </c>
      <c r="U106" s="8">
        <v>3.2007174297599996</v>
      </c>
      <c r="V106" s="8">
        <v>-4.4210360050000008E-2</v>
      </c>
      <c r="W106" s="8">
        <v>2.7821551419999997</v>
      </c>
      <c r="X106" s="8">
        <v>0.43058512340286104</v>
      </c>
      <c r="Y106" s="8">
        <v>0</v>
      </c>
      <c r="Z106" s="8">
        <v>0.65217320940000001</v>
      </c>
      <c r="AA106" s="8">
        <v>-9.151826125E-3</v>
      </c>
      <c r="AB106" s="8">
        <v>5.5924697489999993</v>
      </c>
      <c r="AC106" s="8">
        <v>0.43788825587028174</v>
      </c>
      <c r="AD106" s="8">
        <v>0</v>
      </c>
      <c r="AE106" s="8">
        <v>0.29644031994799996</v>
      </c>
      <c r="AF106" s="8">
        <v>-2.4921126525E-2</v>
      </c>
      <c r="AG106" s="8">
        <v>5.9698065799999997E-4</v>
      </c>
      <c r="AH106" s="8">
        <v>2.2550207985940247E-4</v>
      </c>
      <c r="AI106" s="8">
        <v>0</v>
      </c>
      <c r="AJ106" s="8">
        <v>1.2632335998999998E-4</v>
      </c>
      <c r="AK106" s="8">
        <v>-1.21789686125E-6</v>
      </c>
      <c r="AL106" s="8">
        <v>28215.783929999998</v>
      </c>
      <c r="AM106" s="8">
        <v>4223.0590277928095</v>
      </c>
      <c r="AN106" s="8">
        <v>0</v>
      </c>
      <c r="AO106" s="8">
        <v>8989.6276065999991</v>
      </c>
      <c r="AP106" s="8">
        <v>-32.242587425000004</v>
      </c>
      <c r="AQ106" s="8">
        <v>95460.586349999998</v>
      </c>
      <c r="AR106" s="8">
        <v>7154.4905710241455</v>
      </c>
      <c r="AS106" s="8">
        <v>0</v>
      </c>
      <c r="AT106" s="8">
        <v>9429.843396566399</v>
      </c>
      <c r="AU106" s="8">
        <v>-182.26213721249997</v>
      </c>
      <c r="AV106" s="8">
        <v>28441.059649999999</v>
      </c>
      <c r="AW106" s="8">
        <v>4313.3383852206707</v>
      </c>
      <c r="AX106" s="8">
        <v>0</v>
      </c>
      <c r="AY106" s="8">
        <v>9084.2434089999988</v>
      </c>
      <c r="AZ106" s="8">
        <v>-32.312986087500001</v>
      </c>
      <c r="BA106" s="8">
        <v>67019.526700000002</v>
      </c>
      <c r="BB106" s="8">
        <v>2841.1521858034753</v>
      </c>
      <c r="BC106" s="8">
        <v>0</v>
      </c>
      <c r="BD106" s="8">
        <v>345.59998756639999</v>
      </c>
      <c r="BE106" s="8">
        <v>-149.94915112499999</v>
      </c>
    </row>
    <row r="107" spans="1:57" ht="15.3" x14ac:dyDescent="0.7">
      <c r="A107" s="9" t="s">
        <v>108</v>
      </c>
      <c r="B107" t="s">
        <v>389</v>
      </c>
      <c r="C107" t="s">
        <v>307</v>
      </c>
      <c r="D107" t="s">
        <v>308</v>
      </c>
      <c r="E107" s="6">
        <v>26.898630666666669</v>
      </c>
      <c r="F107" s="7">
        <v>0</v>
      </c>
      <c r="G107" s="7">
        <v>0</v>
      </c>
      <c r="H107" s="8">
        <v>25.822685440000001</v>
      </c>
      <c r="I107" s="8">
        <v>3.9383630090600001</v>
      </c>
      <c r="J107" s="8">
        <v>0</v>
      </c>
      <c r="K107" s="8">
        <v>0.22379660714666666</v>
      </c>
      <c r="L107" s="8">
        <v>-1.2911342720000001</v>
      </c>
      <c r="M107" s="8">
        <v>4.3037809066666668E-12</v>
      </c>
      <c r="N107" s="8">
        <v>1.2312148823269334E-8</v>
      </c>
      <c r="O107" s="8">
        <v>0</v>
      </c>
      <c r="P107" s="8">
        <v>6.1866850533333335E-8</v>
      </c>
      <c r="Q107" s="8">
        <v>-2.1518904533333337E-13</v>
      </c>
      <c r="R107" s="8">
        <v>0.10867046789333334</v>
      </c>
      <c r="S107" s="8">
        <v>1.6572474992094001E-2</v>
      </c>
      <c r="T107" s="8">
        <v>0</v>
      </c>
      <c r="U107" s="8">
        <v>1.4229375622666668E-3</v>
      </c>
      <c r="V107" s="8">
        <v>-5.4335233946666683E-3</v>
      </c>
      <c r="W107" s="8">
        <v>2.2567951129333335E-2</v>
      </c>
      <c r="X107" s="8">
        <v>3.4458221829226673E-3</v>
      </c>
      <c r="Y107" s="8">
        <v>0</v>
      </c>
      <c r="Z107" s="8">
        <v>3.7658082933333335E-4</v>
      </c>
      <c r="AA107" s="8">
        <v>-1.128397556466667E-3</v>
      </c>
      <c r="AB107" s="8">
        <v>8.930345381333334E-3</v>
      </c>
      <c r="AC107" s="8">
        <v>1.3696500299844665E-3</v>
      </c>
      <c r="AD107" s="8">
        <v>0</v>
      </c>
      <c r="AE107" s="8">
        <v>2.1249918226666671E-4</v>
      </c>
      <c r="AF107" s="8">
        <v>-4.4651726906666674E-4</v>
      </c>
      <c r="AG107" s="8">
        <v>9.253128949333334E-6</v>
      </c>
      <c r="AH107" s="8">
        <v>1.5324284383953335E-6</v>
      </c>
      <c r="AI107" s="8">
        <v>0</v>
      </c>
      <c r="AJ107" s="8">
        <v>4.6803617360000006E-7</v>
      </c>
      <c r="AK107" s="8">
        <v>-4.6265644746666678E-7</v>
      </c>
      <c r="AL107" s="8">
        <v>390.03014466666673</v>
      </c>
      <c r="AM107" s="8">
        <v>59.528418076326666</v>
      </c>
      <c r="AN107" s="8">
        <v>0</v>
      </c>
      <c r="AO107" s="8">
        <v>5.1914357186666669</v>
      </c>
      <c r="AP107" s="8">
        <v>-19.501507233333339</v>
      </c>
      <c r="AQ107" s="8">
        <v>644.22220446666665</v>
      </c>
      <c r="AR107" s="8">
        <v>97.69100634671787</v>
      </c>
      <c r="AS107" s="8">
        <v>0</v>
      </c>
      <c r="AT107" s="8">
        <v>5.4171152299600012</v>
      </c>
      <c r="AU107" s="8">
        <v>-32.211110223333336</v>
      </c>
      <c r="AV107" s="8">
        <v>395.40987080000002</v>
      </c>
      <c r="AW107" s="8">
        <v>60.353937051486668</v>
      </c>
      <c r="AX107" s="8">
        <v>0</v>
      </c>
      <c r="AY107" s="8">
        <v>5.2721316106666674</v>
      </c>
      <c r="AZ107" s="8">
        <v>-19.77049354</v>
      </c>
      <c r="BA107" s="8">
        <v>248.81233366666669</v>
      </c>
      <c r="BB107" s="8">
        <v>37.337069295231203</v>
      </c>
      <c r="BC107" s="8">
        <v>0</v>
      </c>
      <c r="BD107" s="8">
        <v>0.14498361929333334</v>
      </c>
      <c r="BE107" s="8">
        <v>-12.440616683333335</v>
      </c>
    </row>
    <row r="108" spans="1:57" ht="15.3" x14ac:dyDescent="0.7">
      <c r="A108" s="9" t="s">
        <v>108</v>
      </c>
      <c r="B108" t="s">
        <v>386</v>
      </c>
      <c r="C108" t="s">
        <v>382</v>
      </c>
      <c r="D108" t="s">
        <v>383</v>
      </c>
      <c r="E108" s="6">
        <v>21.54140266666667</v>
      </c>
      <c r="F108" s="7">
        <v>0</v>
      </c>
      <c r="G108" s="7">
        <v>0</v>
      </c>
      <c r="H108" s="8">
        <v>20.679746560000002</v>
      </c>
      <c r="I108" s="8">
        <v>3.1539844714400003</v>
      </c>
      <c r="J108" s="8">
        <v>0</v>
      </c>
      <c r="K108" s="8">
        <v>0.17922447018666668</v>
      </c>
      <c r="L108" s="8">
        <v>-1.0339873280000003</v>
      </c>
      <c r="M108" s="8">
        <v>3.4466244266666674E-12</v>
      </c>
      <c r="N108" s="8">
        <v>9.8600169941973337E-9</v>
      </c>
      <c r="O108" s="8">
        <v>0</v>
      </c>
      <c r="P108" s="8">
        <v>4.9545226133333339E-8</v>
      </c>
      <c r="Q108" s="8">
        <v>-1.7233122133333337E-13</v>
      </c>
      <c r="R108" s="8">
        <v>8.7027266773333348E-2</v>
      </c>
      <c r="S108" s="8">
        <v>1.3271841284856001E-2</v>
      </c>
      <c r="T108" s="8">
        <v>0</v>
      </c>
      <c r="U108" s="8">
        <v>1.1395402010666669E-3</v>
      </c>
      <c r="V108" s="8">
        <v>-4.3513633386666681E-3</v>
      </c>
      <c r="W108" s="8">
        <v>1.8073236837333338E-2</v>
      </c>
      <c r="X108" s="8">
        <v>2.7595398472106672E-3</v>
      </c>
      <c r="Y108" s="8">
        <v>0</v>
      </c>
      <c r="Z108" s="8">
        <v>3.0157963733333336E-4</v>
      </c>
      <c r="AA108" s="8">
        <v>-9.0366184186666692E-4</v>
      </c>
      <c r="AB108" s="8">
        <v>7.1517456853333345E-3</v>
      </c>
      <c r="AC108" s="8">
        <v>1.0968656053138668E-3</v>
      </c>
      <c r="AD108" s="8">
        <v>0</v>
      </c>
      <c r="AE108" s="8">
        <v>1.7017708106666671E-4</v>
      </c>
      <c r="AF108" s="8">
        <v>-3.5758728426666671E-4</v>
      </c>
      <c r="AG108" s="8">
        <v>7.4102425173333343E-6</v>
      </c>
      <c r="AH108" s="8">
        <v>1.2272244806213336E-6</v>
      </c>
      <c r="AI108" s="8">
        <v>0</v>
      </c>
      <c r="AJ108" s="8">
        <v>3.7482040640000004E-7</v>
      </c>
      <c r="AK108" s="8">
        <v>-3.7051212586666678E-7</v>
      </c>
      <c r="AL108" s="8">
        <v>312.35033866666674</v>
      </c>
      <c r="AM108" s="8">
        <v>47.672524292506672</v>
      </c>
      <c r="AN108" s="8">
        <v>0</v>
      </c>
      <c r="AO108" s="8">
        <v>4.1574907146666673</v>
      </c>
      <c r="AP108" s="8">
        <v>-15.617516933333338</v>
      </c>
      <c r="AQ108" s="8">
        <v>515.91659386666674</v>
      </c>
      <c r="AR108" s="8">
        <v>78.234514265975477</v>
      </c>
      <c r="AS108" s="8">
        <v>0</v>
      </c>
      <c r="AT108" s="8">
        <v>4.3382230830400008</v>
      </c>
      <c r="AU108" s="8">
        <v>-25.795829693333339</v>
      </c>
      <c r="AV108" s="8">
        <v>316.65861920000003</v>
      </c>
      <c r="AW108" s="8">
        <v>48.333629940346668</v>
      </c>
      <c r="AX108" s="8">
        <v>0</v>
      </c>
      <c r="AY108" s="8">
        <v>4.2221149226666679</v>
      </c>
      <c r="AZ108" s="8">
        <v>-15.832930960000002</v>
      </c>
      <c r="BA108" s="8">
        <v>199.25797466666671</v>
      </c>
      <c r="BB108" s="8">
        <v>29.900884325628802</v>
      </c>
      <c r="BC108" s="8">
        <v>0</v>
      </c>
      <c r="BD108" s="8">
        <v>0.11610816037333335</v>
      </c>
      <c r="BE108" s="8">
        <v>-9.9628987333333345</v>
      </c>
    </row>
    <row r="109" spans="1:57" ht="15.3" x14ac:dyDescent="0.7">
      <c r="A109" s="9" t="s">
        <v>178</v>
      </c>
      <c r="B109" t="s">
        <v>398</v>
      </c>
      <c r="C109" t="s">
        <v>374</v>
      </c>
      <c r="D109" t="s">
        <v>375</v>
      </c>
      <c r="E109" s="6">
        <v>1937.2468799999999</v>
      </c>
      <c r="F109" s="7">
        <v>0</v>
      </c>
      <c r="G109" s="7">
        <v>0</v>
      </c>
      <c r="H109" s="8">
        <v>1804.0611569999999</v>
      </c>
      <c r="I109" s="8">
        <v>265.62023816297</v>
      </c>
      <c r="J109" s="8">
        <v>0</v>
      </c>
      <c r="K109" s="8">
        <v>450.16774373999999</v>
      </c>
      <c r="L109" s="8">
        <v>-2.7494779937499998</v>
      </c>
      <c r="M109" s="8">
        <v>3.1883854899999996E-12</v>
      </c>
      <c r="N109" s="8">
        <v>2.2028182619815049E-5</v>
      </c>
      <c r="O109" s="8">
        <v>0</v>
      </c>
      <c r="P109" s="8">
        <v>3.971356183911434E-5</v>
      </c>
      <c r="Q109" s="8">
        <v>-3.4709006599999999E-15</v>
      </c>
      <c r="R109" s="8">
        <v>9.9687495699999999</v>
      </c>
      <c r="S109" s="8">
        <v>2.2802630691767378</v>
      </c>
      <c r="T109" s="8">
        <v>0</v>
      </c>
      <c r="U109" s="8">
        <v>2.2937003059199998</v>
      </c>
      <c r="V109" s="8">
        <v>-3.1682058350000007E-2</v>
      </c>
      <c r="W109" s="8">
        <v>1.9937499140000001</v>
      </c>
      <c r="X109" s="8">
        <v>0.30856620459238704</v>
      </c>
      <c r="Y109" s="8">
        <v>0</v>
      </c>
      <c r="Z109" s="8">
        <v>0.4673608098</v>
      </c>
      <c r="AA109" s="8">
        <v>-6.5583878750000001E-3</v>
      </c>
      <c r="AB109" s="8">
        <v>4.0076794829999995</v>
      </c>
      <c r="AC109" s="8">
        <v>0.31379978035854056</v>
      </c>
      <c r="AD109" s="8">
        <v>0</v>
      </c>
      <c r="AE109" s="8">
        <v>0.212435264116</v>
      </c>
      <c r="AF109" s="8">
        <v>-1.7858994675E-2</v>
      </c>
      <c r="AG109" s="8">
        <v>4.2780868600000003E-4</v>
      </c>
      <c r="AH109" s="8">
        <v>1.6159945415671748E-4</v>
      </c>
      <c r="AI109" s="8">
        <v>0</v>
      </c>
      <c r="AJ109" s="8">
        <v>9.0525932329999992E-5</v>
      </c>
      <c r="AK109" s="8">
        <v>-8.7277007875000005E-7</v>
      </c>
      <c r="AL109" s="8">
        <v>20220.014309999999</v>
      </c>
      <c r="AM109" s="8">
        <v>3026.3314386652701</v>
      </c>
      <c r="AN109" s="8">
        <v>0</v>
      </c>
      <c r="AO109" s="8">
        <v>6442.1530621999991</v>
      </c>
      <c r="AP109" s="8">
        <v>-23.105704975000002</v>
      </c>
      <c r="AQ109" s="8">
        <v>68409.030449999991</v>
      </c>
      <c r="AR109" s="8">
        <v>5127.0559090529696</v>
      </c>
      <c r="AS109" s="8">
        <v>0</v>
      </c>
      <c r="AT109" s="8">
        <v>6757.6208016287992</v>
      </c>
      <c r="AU109" s="8">
        <v>-130.61281698749997</v>
      </c>
      <c r="AV109" s="8">
        <v>20381.451550000002</v>
      </c>
      <c r="AW109" s="8">
        <v>3091.0274933138908</v>
      </c>
      <c r="AX109" s="8">
        <v>0</v>
      </c>
      <c r="AY109" s="8">
        <v>6509.9567029999998</v>
      </c>
      <c r="AZ109" s="8">
        <v>-23.156154112500001</v>
      </c>
      <c r="BA109" s="8">
        <v>48027.5789</v>
      </c>
      <c r="BB109" s="8">
        <v>2036.0284157390786</v>
      </c>
      <c r="BC109" s="8">
        <v>0</v>
      </c>
      <c r="BD109" s="8">
        <v>247.66409862879999</v>
      </c>
      <c r="BE109" s="8">
        <v>-107.45666287499999</v>
      </c>
    </row>
    <row r="110" spans="1:57" ht="15.3" x14ac:dyDescent="0.7">
      <c r="A110" s="9" t="s">
        <v>108</v>
      </c>
      <c r="B110" t="s">
        <v>386</v>
      </c>
      <c r="C110" t="s">
        <v>374</v>
      </c>
      <c r="D110" t="s">
        <v>375</v>
      </c>
      <c r="E110" s="6">
        <v>876.89423999999997</v>
      </c>
      <c r="F110" s="7">
        <v>0</v>
      </c>
      <c r="G110" s="7">
        <v>0</v>
      </c>
      <c r="H110" s="8">
        <v>816.60776099999998</v>
      </c>
      <c r="I110" s="8">
        <v>120.23292398981</v>
      </c>
      <c r="J110" s="8">
        <v>0</v>
      </c>
      <c r="K110" s="8">
        <v>203.76829902</v>
      </c>
      <c r="L110" s="8">
        <v>-1.2445504187500001</v>
      </c>
      <c r="M110" s="8">
        <v>1.44322177E-12</v>
      </c>
      <c r="N110" s="8">
        <v>9.9710504925339854E-6</v>
      </c>
      <c r="O110" s="8">
        <v>0</v>
      </c>
      <c r="P110" s="8">
        <v>1.7976332281718876E-5</v>
      </c>
      <c r="Q110" s="8">
        <v>-1.57110218E-15</v>
      </c>
      <c r="R110" s="8">
        <v>4.5123516100000005</v>
      </c>
      <c r="S110" s="8">
        <v>1.0321604188340741</v>
      </c>
      <c r="T110" s="8">
        <v>0</v>
      </c>
      <c r="U110" s="8">
        <v>1.0382427801599998</v>
      </c>
      <c r="V110" s="8">
        <v>-1.4340874550000002E-2</v>
      </c>
      <c r="W110" s="8">
        <v>0.90247032199999999</v>
      </c>
      <c r="X110" s="8">
        <v>0.13967240327455102</v>
      </c>
      <c r="Y110" s="8">
        <v>0</v>
      </c>
      <c r="Z110" s="8">
        <v>0.2115507354</v>
      </c>
      <c r="AA110" s="8">
        <v>-2.9686523750000002E-3</v>
      </c>
      <c r="AB110" s="8">
        <v>1.8140749589999998</v>
      </c>
      <c r="AC110" s="8">
        <v>0.14204137983160378</v>
      </c>
      <c r="AD110" s="8">
        <v>0</v>
      </c>
      <c r="AE110" s="8">
        <v>9.6158760868000001E-2</v>
      </c>
      <c r="AF110" s="8">
        <v>-8.0838687750000009E-3</v>
      </c>
      <c r="AG110" s="8">
        <v>1.9364747800000001E-4</v>
      </c>
      <c r="AH110" s="8">
        <v>7.3147946191127493E-5</v>
      </c>
      <c r="AI110" s="8">
        <v>0</v>
      </c>
      <c r="AJ110" s="8">
        <v>4.0976537089999999E-5</v>
      </c>
      <c r="AK110" s="8">
        <v>-3.9505912375000002E-7</v>
      </c>
      <c r="AL110" s="8">
        <v>9152.5836299999992</v>
      </c>
      <c r="AM110" s="8">
        <v>1369.86805052771</v>
      </c>
      <c r="AN110" s="8">
        <v>0</v>
      </c>
      <c r="AO110" s="8">
        <v>2916.0387205999996</v>
      </c>
      <c r="AP110" s="8">
        <v>-10.458790675000001</v>
      </c>
      <c r="AQ110" s="8">
        <v>30965.327849999998</v>
      </c>
      <c r="AR110" s="8">
        <v>2320.7603745406536</v>
      </c>
      <c r="AS110" s="8">
        <v>0</v>
      </c>
      <c r="AT110" s="8">
        <v>3058.8351016223996</v>
      </c>
      <c r="AU110" s="8">
        <v>-59.121853837499991</v>
      </c>
      <c r="AV110" s="8">
        <v>9225.6581499999993</v>
      </c>
      <c r="AW110" s="8">
        <v>1399.1527009549702</v>
      </c>
      <c r="AX110" s="8">
        <v>0</v>
      </c>
      <c r="AY110" s="8">
        <v>2946.7300189999996</v>
      </c>
      <c r="AZ110" s="8">
        <v>-10.481626462500001</v>
      </c>
      <c r="BA110" s="8">
        <v>21739.669699999999</v>
      </c>
      <c r="BB110" s="8">
        <v>921.6076735856833</v>
      </c>
      <c r="BC110" s="8">
        <v>0</v>
      </c>
      <c r="BD110" s="8">
        <v>112.1050826224</v>
      </c>
      <c r="BE110" s="8">
        <v>-48.640227374999995</v>
      </c>
    </row>
    <row r="111" spans="1:57" ht="15.3" x14ac:dyDescent="0.7">
      <c r="A111" s="9" t="s">
        <v>178</v>
      </c>
      <c r="B111" t="s">
        <v>399</v>
      </c>
      <c r="C111" t="s">
        <v>374</v>
      </c>
      <c r="D111" t="s">
        <v>375</v>
      </c>
      <c r="E111" s="6">
        <v>485.82671999999997</v>
      </c>
      <c r="F111" s="7">
        <v>0</v>
      </c>
      <c r="G111" s="7">
        <v>0</v>
      </c>
      <c r="H111" s="8">
        <v>452.42613299999999</v>
      </c>
      <c r="I111" s="8">
        <v>66.612784567930007</v>
      </c>
      <c r="J111" s="8">
        <v>0</v>
      </c>
      <c r="K111" s="8">
        <v>112.89398405999999</v>
      </c>
      <c r="L111" s="8">
        <v>-0.68951969375</v>
      </c>
      <c r="M111" s="8">
        <v>7.995898099999999E-13</v>
      </c>
      <c r="N111" s="8">
        <v>5.5242725231519028E-6</v>
      </c>
      <c r="O111" s="8">
        <v>0</v>
      </c>
      <c r="P111" s="8">
        <v>9.9594479604035216E-6</v>
      </c>
      <c r="Q111" s="8">
        <v>-8.7043953999999998E-16</v>
      </c>
      <c r="R111" s="8">
        <v>2.4999833300000001</v>
      </c>
      <c r="S111" s="8">
        <v>0.57184901886912198</v>
      </c>
      <c r="T111" s="8">
        <v>0</v>
      </c>
      <c r="U111" s="8">
        <v>0.57521883647999994</v>
      </c>
      <c r="V111" s="8">
        <v>-7.9452911500000004E-3</v>
      </c>
      <c r="W111" s="8">
        <v>0.49999666599999998</v>
      </c>
      <c r="X111" s="8">
        <v>7.7382861538003E-2</v>
      </c>
      <c r="Y111" s="8">
        <v>0</v>
      </c>
      <c r="Z111" s="8">
        <v>0.1172056962</v>
      </c>
      <c r="AA111" s="8">
        <v>-1.6447258750000001E-3</v>
      </c>
      <c r="AB111" s="8">
        <v>1.0050540269999999</v>
      </c>
      <c r="AC111" s="8">
        <v>7.8695348332841392E-2</v>
      </c>
      <c r="AD111" s="8">
        <v>0</v>
      </c>
      <c r="AE111" s="8">
        <v>5.3274948403999996E-2</v>
      </c>
      <c r="AF111" s="8">
        <v>-4.4787150749999996E-3</v>
      </c>
      <c r="AG111" s="8">
        <v>1.07286734E-4</v>
      </c>
      <c r="AH111" s="8">
        <v>4.0526240396757498E-5</v>
      </c>
      <c r="AI111" s="8">
        <v>0</v>
      </c>
      <c r="AJ111" s="8">
        <v>2.2702277769999998E-5</v>
      </c>
      <c r="AK111" s="8">
        <v>-2.1887505875000001E-7</v>
      </c>
      <c r="AL111" s="8">
        <v>5070.81639</v>
      </c>
      <c r="AM111" s="8">
        <v>758.94956479662994</v>
      </c>
      <c r="AN111" s="8">
        <v>0</v>
      </c>
      <c r="AO111" s="8">
        <v>1615.5762717999999</v>
      </c>
      <c r="AP111" s="8">
        <v>-5.7944957750000006</v>
      </c>
      <c r="AQ111" s="8">
        <v>17155.75605</v>
      </c>
      <c r="AR111" s="8">
        <v>1285.7735280243799</v>
      </c>
      <c r="AS111" s="8">
        <v>0</v>
      </c>
      <c r="AT111" s="8">
        <v>1694.6899143071998</v>
      </c>
      <c r="AU111" s="8">
        <v>-32.755348387499993</v>
      </c>
      <c r="AV111" s="8">
        <v>5111.30195</v>
      </c>
      <c r="AW111" s="8">
        <v>775.17417320941013</v>
      </c>
      <c r="AX111" s="8">
        <v>0</v>
      </c>
      <c r="AY111" s="8">
        <v>1632.5802069999997</v>
      </c>
      <c r="AZ111" s="8">
        <v>-5.8071475125000003</v>
      </c>
      <c r="BA111" s="8">
        <v>12044.454099999999</v>
      </c>
      <c r="BB111" s="8">
        <v>510.59935481496967</v>
      </c>
      <c r="BC111" s="8">
        <v>0</v>
      </c>
      <c r="BD111" s="8">
        <v>62.109707307199997</v>
      </c>
      <c r="BE111" s="8">
        <v>-26.948200874999998</v>
      </c>
    </row>
  </sheetData>
  <mergeCells count="1">
    <mergeCell ref="O1:O15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E3F3-4424-4451-A09D-74DF2899531D}">
  <dimension ref="A1:BE120"/>
  <sheetViews>
    <sheetView topLeftCell="A13" zoomScale="25" zoomScaleNormal="25" workbookViewId="0">
      <selection activeCell="J76" sqref="J76"/>
    </sheetView>
  </sheetViews>
  <sheetFormatPr defaultRowHeight="14.4" x14ac:dyDescent="0.55000000000000004"/>
  <cols>
    <col min="1" max="1" width="44.26171875" bestFit="1" customWidth="1"/>
    <col min="2" max="2" width="64" bestFit="1" customWidth="1"/>
    <col min="3" max="3" width="32.578125" bestFit="1" customWidth="1"/>
    <col min="4" max="4" width="66.15625" customWidth="1"/>
    <col min="5" max="5" width="27.578125" customWidth="1"/>
    <col min="6" max="6" width="33" customWidth="1"/>
    <col min="7" max="7" width="21.83984375" customWidth="1"/>
    <col min="8" max="8" width="25.41796875" customWidth="1"/>
    <col min="9" max="9" width="25.68359375" customWidth="1"/>
    <col min="10" max="10" width="26.41796875" customWidth="1"/>
    <col min="11" max="11" width="25.41796875" customWidth="1"/>
    <col min="12" max="12" width="20" customWidth="1"/>
    <col min="13" max="13" width="25" customWidth="1"/>
    <col min="14" max="14" width="25.15625" customWidth="1"/>
    <col min="15" max="15" width="26" customWidth="1"/>
    <col min="16" max="16" width="25" customWidth="1"/>
    <col min="17" max="17" width="19.41796875" customWidth="1"/>
    <col min="18" max="18" width="23.15625" customWidth="1"/>
    <col min="19" max="19" width="23.41796875" customWidth="1"/>
    <col min="20" max="20" width="24.15625" customWidth="1"/>
    <col min="21" max="21" width="23.15625" customWidth="1"/>
    <col min="22" max="22" width="17.68359375" customWidth="1"/>
    <col min="23" max="23" width="22.83984375" customWidth="1"/>
    <col min="24" max="24" width="23.15625" customWidth="1"/>
    <col min="25" max="25" width="23.83984375" customWidth="1"/>
    <col min="26" max="26" width="22.83984375" customWidth="1"/>
    <col min="27" max="27" width="17.41796875" customWidth="1"/>
    <col min="28" max="28" width="26.41796875" customWidth="1"/>
    <col min="29" max="29" width="26.68359375" customWidth="1"/>
    <col min="30" max="30" width="27.578125" customWidth="1"/>
    <col min="31" max="31" width="26.41796875" customWidth="1"/>
    <col min="32" max="32" width="21" customWidth="1"/>
    <col min="33" max="33" width="26.41796875" customWidth="1"/>
    <col min="34" max="34" width="26.68359375" customWidth="1"/>
    <col min="35" max="35" width="27.578125" customWidth="1"/>
    <col min="36" max="36" width="26.41796875" customWidth="1"/>
    <col min="37" max="37" width="21" customWidth="1"/>
    <col min="38" max="38" width="26.41796875" customWidth="1"/>
    <col min="39" max="39" width="26.68359375" customWidth="1"/>
    <col min="40" max="40" width="27.578125" customWidth="1"/>
    <col min="41" max="41" width="26.41796875" customWidth="1"/>
    <col min="42" max="42" width="21" customWidth="1"/>
    <col min="43" max="43" width="24.41796875" customWidth="1"/>
    <col min="44" max="44" width="24.68359375" customWidth="1"/>
    <col min="45" max="45" width="25.41796875" customWidth="1"/>
    <col min="46" max="46" width="24.41796875" customWidth="1"/>
    <col min="47" max="47" width="19" customWidth="1"/>
    <col min="48" max="48" width="28" customWidth="1"/>
    <col min="49" max="49" width="28.26171875" customWidth="1"/>
    <col min="50" max="50" width="29.15625" customWidth="1"/>
    <col min="51" max="51" width="28" customWidth="1"/>
    <col min="52" max="52" width="22.578125" customWidth="1"/>
    <col min="53" max="53" width="26.26171875" customWidth="1"/>
    <col min="54" max="54" width="26.41796875" customWidth="1"/>
    <col min="55" max="55" width="27.26171875" customWidth="1"/>
    <col min="56" max="56" width="26.26171875" customWidth="1"/>
    <col min="57" max="57" width="20.6835937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20" t="s">
        <v>1</v>
      </c>
      <c r="G1" s="20" t="s">
        <v>2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</row>
    <row r="2" spans="1:14" ht="16.8" x14ac:dyDescent="0.8">
      <c r="A2" s="3" t="s">
        <v>17</v>
      </c>
      <c r="B2" s="3" t="s">
        <v>426</v>
      </c>
      <c r="D2" s="1" t="s">
        <v>10</v>
      </c>
      <c r="E2" s="2">
        <f>33743.2491752932-H85-H89</f>
        <v>29859.795175293199</v>
      </c>
      <c r="F2" s="21">
        <v>6.4137479736774594E-4</v>
      </c>
      <c r="G2" s="21">
        <v>197.68905674349978</v>
      </c>
      <c r="H2" s="21">
        <v>29.270457645956501</v>
      </c>
      <c r="I2" s="21">
        <v>26.039969661564328</v>
      </c>
      <c r="J2" s="21">
        <v>5.7623922427667083E-2</v>
      </c>
      <c r="K2" s="21">
        <v>406724.30555983074</v>
      </c>
      <c r="L2" s="21">
        <v>636732.57207036077</v>
      </c>
      <c r="M2" s="21">
        <v>421427.20261116332</v>
      </c>
      <c r="N2" s="21">
        <v>215305.36945919762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f>4675.85990194314-I85-I89</f>
        <v>4450.7073766323138</v>
      </c>
      <c r="F3" s="21">
        <v>3.3135505873318653E-4</v>
      </c>
      <c r="G3" s="21">
        <v>30.628810710432756</v>
      </c>
      <c r="H3" s="21">
        <v>7.6046643745153988</v>
      </c>
      <c r="I3" s="21">
        <v>4.0939566338630025</v>
      </c>
      <c r="J3" s="21">
        <v>5.8721053768050306E-3</v>
      </c>
      <c r="K3" s="21">
        <v>60610.036535156301</v>
      </c>
      <c r="L3" s="21">
        <v>76169.954373879256</v>
      </c>
      <c r="M3" s="21">
        <v>62184.444015815126</v>
      </c>
      <c r="N3" s="21">
        <v>13985.510358064101</v>
      </c>
    </row>
    <row r="4" spans="1:14" ht="16.8" x14ac:dyDescent="0.8">
      <c r="A4" s="3" t="s">
        <v>21</v>
      </c>
      <c r="B4" s="3">
        <v>5</v>
      </c>
      <c r="D4" s="1" t="s">
        <v>12</v>
      </c>
      <c r="E4" s="2">
        <v>10090.582801971001</v>
      </c>
      <c r="F4" s="21">
        <v>2.3318924936604533E-4</v>
      </c>
      <c r="G4" s="21">
        <v>76.483993442720831</v>
      </c>
      <c r="H4" s="21">
        <v>11.31257081965683</v>
      </c>
      <c r="I4" s="21">
        <v>9.0385235997211559</v>
      </c>
      <c r="J4" s="21">
        <v>4.3784454255331513E-2</v>
      </c>
      <c r="K4" s="21">
        <v>159542.41013687049</v>
      </c>
      <c r="L4" s="21">
        <v>188196.97224514748</v>
      </c>
      <c r="M4" s="21">
        <v>170836.98841146394</v>
      </c>
      <c r="N4" s="21">
        <v>17359.983833683531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f>6220.02150354863-K85-K89</f>
        <v>6112.4971600389254</v>
      </c>
      <c r="F5" s="21">
        <v>4.2947177657243397E-4</v>
      </c>
      <c r="G5" s="21">
        <v>20.214967727472828</v>
      </c>
      <c r="H5" s="21">
        <v>27.875203574397172</v>
      </c>
      <c r="I5" s="21">
        <v>2.1594524773299582</v>
      </c>
      <c r="J5" s="21">
        <v>2.4336945667854451E-3</v>
      </c>
      <c r="K5" s="21">
        <v>50979.808175780403</v>
      </c>
      <c r="L5" s="21">
        <v>35260.737586672985</v>
      </c>
      <c r="M5" s="21">
        <v>52445.197496910412</v>
      </c>
      <c r="N5" s="21">
        <v>-17184.459910237427</v>
      </c>
    </row>
    <row r="6" spans="1:14" ht="16.8" x14ac:dyDescent="0.8">
      <c r="A6" s="3" t="s">
        <v>23</v>
      </c>
      <c r="B6" s="3" t="s">
        <v>371</v>
      </c>
      <c r="D6" s="1" t="s">
        <v>14</v>
      </c>
      <c r="E6" s="2">
        <f>-5859.66100832276-L85-L89</f>
        <v>-5508.7454970868048</v>
      </c>
      <c r="F6" s="21">
        <v>-3.4331040924729616E-5</v>
      </c>
      <c r="G6" s="21">
        <v>-6.6397528866551321</v>
      </c>
      <c r="H6" s="21">
        <v>-0.97464965805506676</v>
      </c>
      <c r="I6" s="21">
        <v>-3.1100239276218806</v>
      </c>
      <c r="J6" s="21">
        <v>2.7570242273362751E-2</v>
      </c>
      <c r="K6" s="21">
        <v>-61726.818311058465</v>
      </c>
      <c r="L6" s="21">
        <v>-66617.699006906201</v>
      </c>
      <c r="M6" s="21">
        <v>-59368.945730321677</v>
      </c>
      <c r="N6" s="21">
        <v>-7248.7532765845272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34310.502551925514</v>
      </c>
      <c r="F7" s="22">
        <f t="shared" ref="F7:N7" si="0">F2+F3</f>
        <v>9.7272985610093242E-4</v>
      </c>
      <c r="G7" s="22">
        <f t="shared" si="0"/>
        <v>228.31786745393254</v>
      </c>
      <c r="H7" s="22">
        <f t="shared" si="0"/>
        <v>36.875122020471899</v>
      </c>
      <c r="I7" s="22">
        <f t="shared" si="0"/>
        <v>30.133926295427329</v>
      </c>
      <c r="J7" s="22">
        <f t="shared" si="0"/>
        <v>6.349602780447211E-2</v>
      </c>
      <c r="K7" s="22">
        <f t="shared" si="0"/>
        <v>467334.34209498705</v>
      </c>
      <c r="L7" s="22">
        <f t="shared" si="0"/>
        <v>712902.52644424001</v>
      </c>
      <c r="M7" s="22">
        <f t="shared" si="0"/>
        <v>483611.64662697841</v>
      </c>
      <c r="N7" s="22">
        <f t="shared" si="0"/>
        <v>229290.87981726171</v>
      </c>
    </row>
    <row r="8" spans="1:14" ht="16.8" x14ac:dyDescent="0.8">
      <c r="A8" s="3" t="s">
        <v>26</v>
      </c>
      <c r="B8" s="3">
        <v>186</v>
      </c>
      <c r="D8" s="11" t="s">
        <v>936</v>
      </c>
      <c r="E8" s="14">
        <f>SUM(E2:E5)</f>
        <v>50513.582513935442</v>
      </c>
      <c r="F8" s="22">
        <f t="shared" ref="F8:N8" si="1">SUM(F2:F5)</f>
        <v>1.6353908820394118E-3</v>
      </c>
      <c r="G8" s="22">
        <f t="shared" si="1"/>
        <v>325.01682862412616</v>
      </c>
      <c r="H8" s="22">
        <f t="shared" si="1"/>
        <v>76.062896414525909</v>
      </c>
      <c r="I8" s="22">
        <f t="shared" si="1"/>
        <v>41.331902372478446</v>
      </c>
      <c r="J8" s="22">
        <f t="shared" si="1"/>
        <v>0.10971417662658906</v>
      </c>
      <c r="K8" s="22">
        <f t="shared" si="1"/>
        <v>677856.56040763785</v>
      </c>
      <c r="L8" s="22">
        <f t="shared" si="1"/>
        <v>936360.23627606046</v>
      </c>
      <c r="M8" s="22">
        <f t="shared" si="1"/>
        <v>706893.83253535279</v>
      </c>
      <c r="N8" s="22">
        <f t="shared" si="1"/>
        <v>229466.40374070781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45004.837016848636</v>
      </c>
      <c r="F9" s="23">
        <f t="shared" ref="F9:N9" si="2">SUM(F2:F6)</f>
        <v>1.6010598411146822E-3</v>
      </c>
      <c r="G9" s="23">
        <f t="shared" si="2"/>
        <v>318.37707573747105</v>
      </c>
      <c r="H9" s="23">
        <f t="shared" si="2"/>
        <v>75.088246756470838</v>
      </c>
      <c r="I9" s="23">
        <f t="shared" si="2"/>
        <v>38.221878444856564</v>
      </c>
      <c r="J9" s="23">
        <f t="shared" si="2"/>
        <v>0.1372844188999518</v>
      </c>
      <c r="K9" s="23">
        <f t="shared" si="2"/>
        <v>616129.7420965794</v>
      </c>
      <c r="L9" s="23">
        <f t="shared" si="2"/>
        <v>869742.53726915421</v>
      </c>
      <c r="M9" s="23">
        <f t="shared" si="2"/>
        <v>647524.8868050311</v>
      </c>
      <c r="N9" s="23">
        <f t="shared" si="2"/>
        <v>222217.65046412329</v>
      </c>
    </row>
    <row r="10" spans="1:14" ht="16.8" x14ac:dyDescent="0.8">
      <c r="A10" s="3" t="s">
        <v>29</v>
      </c>
      <c r="B10" s="3">
        <v>2</v>
      </c>
      <c r="D10" s="12" t="s">
        <v>933</v>
      </c>
      <c r="E10" s="8">
        <f>E7/$B$8</f>
        <v>184.46506748347051</v>
      </c>
      <c r="F10" s="23">
        <f t="shared" ref="F10:N12" si="3">F7/$B$8</f>
        <v>5.2297304091447983E-6</v>
      </c>
      <c r="G10" s="23">
        <f t="shared" si="3"/>
        <v>1.2275154164189921</v>
      </c>
      <c r="H10" s="23">
        <f t="shared" si="3"/>
        <v>0.19825334419608548</v>
      </c>
      <c r="I10" s="23">
        <f t="shared" si="3"/>
        <v>0.16201035642702866</v>
      </c>
      <c r="J10" s="23">
        <f t="shared" si="3"/>
        <v>3.4137649357243071E-4</v>
      </c>
      <c r="K10" s="23">
        <f t="shared" si="3"/>
        <v>2512.5502263171347</v>
      </c>
      <c r="L10" s="23">
        <f t="shared" si="3"/>
        <v>3832.8092819582798</v>
      </c>
      <c r="M10" s="23">
        <f t="shared" si="3"/>
        <v>2600.0626162740773</v>
      </c>
      <c r="N10" s="23">
        <f t="shared" si="3"/>
        <v>1232.7466656842028</v>
      </c>
    </row>
    <row r="11" spans="1:14" ht="16.8" x14ac:dyDescent="0.8">
      <c r="A11" s="3" t="s">
        <v>30</v>
      </c>
      <c r="B11" s="3" t="s">
        <v>372</v>
      </c>
      <c r="D11" s="12" t="s">
        <v>937</v>
      </c>
      <c r="E11" s="8">
        <f>E8/$B$8</f>
        <v>271.57840061255615</v>
      </c>
      <c r="F11" s="23">
        <f t="shared" si="3"/>
        <v>8.7924240969860853E-6</v>
      </c>
      <c r="G11" s="23">
        <f t="shared" si="3"/>
        <v>1.7474023044307858</v>
      </c>
      <c r="H11" s="23">
        <f t="shared" si="3"/>
        <v>0.40894030330390274</v>
      </c>
      <c r="I11" s="23">
        <f t="shared" si="3"/>
        <v>0.22221452888429272</v>
      </c>
      <c r="J11" s="23">
        <f t="shared" si="3"/>
        <v>5.8986116465908098E-4</v>
      </c>
      <c r="K11" s="23">
        <f t="shared" si="3"/>
        <v>3644.390109718483</v>
      </c>
      <c r="L11" s="23">
        <f t="shared" si="3"/>
        <v>5034.1948186884974</v>
      </c>
      <c r="M11" s="23">
        <f t="shared" si="3"/>
        <v>3800.5044759965203</v>
      </c>
      <c r="N11" s="23">
        <f t="shared" si="3"/>
        <v>1233.6903426919775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241.9614893378959</v>
      </c>
      <c r="F12" s="23">
        <f t="shared" si="3"/>
        <v>8.6078486081434528E-6</v>
      </c>
      <c r="G12" s="23">
        <f t="shared" si="3"/>
        <v>1.7117047082659733</v>
      </c>
      <c r="H12" s="23">
        <f t="shared" si="3"/>
        <v>0.4037002513788755</v>
      </c>
      <c r="I12" s="23">
        <f t="shared" si="3"/>
        <v>0.20549397013363743</v>
      </c>
      <c r="J12" s="23">
        <f t="shared" si="3"/>
        <v>7.380882736556548E-4</v>
      </c>
      <c r="K12" s="23">
        <f t="shared" si="3"/>
        <v>3312.5254951429001</v>
      </c>
      <c r="L12" s="23">
        <f t="shared" si="3"/>
        <v>4676.0351466083557</v>
      </c>
      <c r="M12" s="23">
        <f t="shared" si="3"/>
        <v>3481.3165957259735</v>
      </c>
      <c r="N12" s="23">
        <f t="shared" si="3"/>
        <v>1194.7185508823832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6862.100510385103</v>
      </c>
      <c r="F13" s="23">
        <f t="shared" ref="F13:N15" si="4">F7/$B$4</f>
        <v>1.9454597122018648E-4</v>
      </c>
      <c r="G13" s="23">
        <f t="shared" si="4"/>
        <v>45.663573490786504</v>
      </c>
      <c r="H13" s="23">
        <f t="shared" si="4"/>
        <v>7.37502440409438</v>
      </c>
      <c r="I13" s="23">
        <f t="shared" si="4"/>
        <v>6.0267852590854663</v>
      </c>
      <c r="J13" s="23">
        <f t="shared" si="4"/>
        <v>1.2699205560894423E-2</v>
      </c>
      <c r="K13" s="23">
        <f t="shared" si="4"/>
        <v>93466.868418997416</v>
      </c>
      <c r="L13" s="23">
        <f t="shared" si="4"/>
        <v>142580.50528884801</v>
      </c>
      <c r="M13" s="23">
        <f t="shared" si="4"/>
        <v>96722.32932539568</v>
      </c>
      <c r="N13" s="23">
        <f t="shared" si="4"/>
        <v>45858.175963452341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10102.716502787089</v>
      </c>
      <c r="F14" s="23">
        <f t="shared" si="4"/>
        <v>3.2707817640788235E-4</v>
      </c>
      <c r="G14" s="23">
        <f t="shared" si="4"/>
        <v>65.00336572482523</v>
      </c>
      <c r="H14" s="23">
        <f t="shared" si="4"/>
        <v>15.212579282905182</v>
      </c>
      <c r="I14" s="23">
        <f t="shared" si="4"/>
        <v>8.2663804744956888</v>
      </c>
      <c r="J14" s="23">
        <f t="shared" si="4"/>
        <v>2.1942835325317812E-2</v>
      </c>
      <c r="K14" s="23">
        <f t="shared" si="4"/>
        <v>135571.31208152758</v>
      </c>
      <c r="L14" s="23">
        <f t="shared" si="4"/>
        <v>187272.04725521209</v>
      </c>
      <c r="M14" s="23">
        <f t="shared" si="4"/>
        <v>141378.76650707057</v>
      </c>
      <c r="N14" s="23">
        <f t="shared" si="4"/>
        <v>45893.280748141566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9000.9674033697265</v>
      </c>
      <c r="F15" s="23">
        <f t="shared" si="4"/>
        <v>3.2021196822293644E-4</v>
      </c>
      <c r="G15" s="23">
        <f t="shared" si="4"/>
        <v>63.675415147494206</v>
      </c>
      <c r="H15" s="23">
        <f t="shared" si="4"/>
        <v>15.017649351294168</v>
      </c>
      <c r="I15" s="23">
        <f t="shared" si="4"/>
        <v>7.644375688971313</v>
      </c>
      <c r="J15" s="23">
        <f t="shared" si="4"/>
        <v>2.7456883779990358E-2</v>
      </c>
      <c r="K15" s="23">
        <f t="shared" si="4"/>
        <v>123225.94841931589</v>
      </c>
      <c r="L15" s="23">
        <f t="shared" si="4"/>
        <v>173948.50745383085</v>
      </c>
      <c r="M15" s="23">
        <f t="shared" si="4"/>
        <v>129504.97736100623</v>
      </c>
      <c r="N15" s="23">
        <f t="shared" si="4"/>
        <v>44443.530092824658</v>
      </c>
    </row>
    <row r="16" spans="1:14" ht="16.8" x14ac:dyDescent="0.8">
      <c r="A16" s="3" t="s">
        <v>38</v>
      </c>
      <c r="B16" s="3" t="s">
        <v>39</v>
      </c>
    </row>
    <row r="20" spans="1:57" ht="16.8" x14ac:dyDescent="0.8">
      <c r="A20" s="4" t="s">
        <v>40</v>
      </c>
      <c r="B20" s="4" t="s">
        <v>41</v>
      </c>
      <c r="C20" s="4" t="s">
        <v>42</v>
      </c>
      <c r="D20" s="4" t="s">
        <v>43</v>
      </c>
      <c r="E20" s="4" t="s">
        <v>44</v>
      </c>
      <c r="F20" s="4" t="s">
        <v>45</v>
      </c>
      <c r="G20" s="4" t="s">
        <v>46</v>
      </c>
      <c r="H20" s="4" t="s">
        <v>47</v>
      </c>
      <c r="I20" s="4" t="s">
        <v>48</v>
      </c>
      <c r="J20" s="4" t="s">
        <v>49</v>
      </c>
      <c r="K20" s="4" t="s">
        <v>50</v>
      </c>
      <c r="L20" s="4" t="s">
        <v>51</v>
      </c>
      <c r="M20" s="4" t="s">
        <v>52</v>
      </c>
      <c r="N20" s="4" t="s">
        <v>53</v>
      </c>
      <c r="O20" s="4" t="s">
        <v>54</v>
      </c>
      <c r="P20" s="4" t="s">
        <v>55</v>
      </c>
      <c r="Q20" s="4" t="s">
        <v>56</v>
      </c>
      <c r="R20" s="4" t="s">
        <v>57</v>
      </c>
      <c r="S20" s="4" t="s">
        <v>58</v>
      </c>
      <c r="T20" s="4" t="s">
        <v>59</v>
      </c>
      <c r="U20" s="4" t="s">
        <v>60</v>
      </c>
      <c r="V20" s="4" t="s">
        <v>61</v>
      </c>
      <c r="W20" s="4" t="s">
        <v>62</v>
      </c>
      <c r="X20" s="4" t="s">
        <v>63</v>
      </c>
      <c r="Y20" s="4" t="s">
        <v>64</v>
      </c>
      <c r="Z20" s="4" t="s">
        <v>65</v>
      </c>
      <c r="AA20" s="4" t="s">
        <v>66</v>
      </c>
      <c r="AB20" s="4" t="s">
        <v>67</v>
      </c>
      <c r="AC20" s="4" t="s">
        <v>68</v>
      </c>
      <c r="AD20" s="4" t="s">
        <v>69</v>
      </c>
      <c r="AE20" s="4" t="s">
        <v>70</v>
      </c>
      <c r="AF20" s="4" t="s">
        <v>71</v>
      </c>
      <c r="AG20" s="4" t="s">
        <v>72</v>
      </c>
      <c r="AH20" s="4" t="s">
        <v>73</v>
      </c>
      <c r="AI20" s="4" t="s">
        <v>74</v>
      </c>
      <c r="AJ20" s="4" t="s">
        <v>75</v>
      </c>
      <c r="AK20" s="4" t="s">
        <v>76</v>
      </c>
      <c r="AL20" s="4" t="s">
        <v>77</v>
      </c>
      <c r="AM20" s="4" t="s">
        <v>78</v>
      </c>
      <c r="AN20" s="4" t="s">
        <v>79</v>
      </c>
      <c r="AO20" s="4" t="s">
        <v>80</v>
      </c>
      <c r="AP20" s="4" t="s">
        <v>81</v>
      </c>
      <c r="AQ20" s="4" t="s">
        <v>82</v>
      </c>
      <c r="AR20" s="4" t="s">
        <v>83</v>
      </c>
      <c r="AS20" s="4" t="s">
        <v>84</v>
      </c>
      <c r="AT20" s="4" t="s">
        <v>85</v>
      </c>
      <c r="AU20" s="4" t="s">
        <v>86</v>
      </c>
      <c r="AV20" s="4" t="s">
        <v>87</v>
      </c>
      <c r="AW20" s="4" t="s">
        <v>88</v>
      </c>
      <c r="AX20" s="4" t="s">
        <v>89</v>
      </c>
      <c r="AY20" s="4" t="s">
        <v>90</v>
      </c>
      <c r="AZ20" s="4" t="s">
        <v>91</v>
      </c>
      <c r="BA20" s="4" t="s">
        <v>92</v>
      </c>
      <c r="BB20" s="4" t="s">
        <v>93</v>
      </c>
      <c r="BC20" s="4" t="s">
        <v>94</v>
      </c>
      <c r="BD20" s="4" t="s">
        <v>95</v>
      </c>
      <c r="BE20" s="4" t="s">
        <v>96</v>
      </c>
    </row>
    <row r="21" spans="1:57" ht="15.3" x14ac:dyDescent="0.7">
      <c r="A21" s="5" t="s">
        <v>108</v>
      </c>
      <c r="B21" t="s">
        <v>427</v>
      </c>
      <c r="C21" t="s">
        <v>355</v>
      </c>
      <c r="D21" t="s">
        <v>356</v>
      </c>
      <c r="E21" s="6">
        <v>30079.880254776865</v>
      </c>
      <c r="F21" s="7">
        <v>0</v>
      </c>
      <c r="G21" s="7">
        <v>0</v>
      </c>
      <c r="H21" s="8">
        <v>3494.3860891719505</v>
      </c>
      <c r="I21" s="8">
        <v>234.00127006257165</v>
      </c>
      <c r="J21" s="8">
        <v>0</v>
      </c>
      <c r="K21" s="8">
        <v>456.51948615587372</v>
      </c>
      <c r="L21" s="8">
        <v>-16.587850765299251</v>
      </c>
      <c r="M21" s="8">
        <v>1.407994394904449E-4</v>
      </c>
      <c r="N21" s="8">
        <v>2.4242303237631429E-5</v>
      </c>
      <c r="O21" s="8">
        <v>0</v>
      </c>
      <c r="P21" s="8">
        <v>1.0282063140724182E-4</v>
      </c>
      <c r="Q21" s="8">
        <v>-1.8289168792509429E-6</v>
      </c>
      <c r="R21" s="8">
        <v>11.609553783439411</v>
      </c>
      <c r="S21" s="8">
        <v>0.93196979903436816</v>
      </c>
      <c r="T21" s="8">
        <v>0</v>
      </c>
      <c r="U21" s="8">
        <v>3.1468055551040091</v>
      </c>
      <c r="V21" s="8">
        <v>-0.11119328534980817</v>
      </c>
      <c r="W21" s="8">
        <v>4.3391827261146201</v>
      </c>
      <c r="X21" s="8">
        <v>0.27966915354294841</v>
      </c>
      <c r="Y21" s="8">
        <v>0</v>
      </c>
      <c r="Z21" s="8">
        <v>0.72860151635028725</v>
      </c>
      <c r="AA21" s="8">
        <v>-3.4573212767235434E-2</v>
      </c>
      <c r="AB21" s="8">
        <v>0.59263764076432723</v>
      </c>
      <c r="AC21" s="8">
        <v>7.4705244749325356E-2</v>
      </c>
      <c r="AD21" s="8">
        <v>0</v>
      </c>
      <c r="AE21" s="8">
        <v>0.33546855955957205</v>
      </c>
      <c r="AF21" s="8">
        <v>-1.7803077927592236E-2</v>
      </c>
      <c r="AG21" s="8">
        <v>3.9551842547770428E-3</v>
      </c>
      <c r="AH21" s="8">
        <v>3.350130561039875E-4</v>
      </c>
      <c r="AI21" s="8">
        <v>0</v>
      </c>
      <c r="AJ21" s="8">
        <v>5.0637255329410004E-4</v>
      </c>
      <c r="AK21" s="8">
        <v>-1.5372623603006268E-4</v>
      </c>
      <c r="AL21" s="8">
        <v>17151.931719745106</v>
      </c>
      <c r="AM21" s="8">
        <v>2227.6879765800613</v>
      </c>
      <c r="AN21" s="8">
        <v>0</v>
      </c>
      <c r="AO21" s="8">
        <v>8475.3135186939944</v>
      </c>
      <c r="AP21" s="8">
        <v>-192.00589164229172</v>
      </c>
      <c r="AQ21" s="8">
        <v>18860.724917197324</v>
      </c>
      <c r="AR21" s="8">
        <v>2342.6691498266377</v>
      </c>
      <c r="AS21" s="8">
        <v>0</v>
      </c>
      <c r="AT21" s="8">
        <v>8693.574699639692</v>
      </c>
      <c r="AU21" s="8">
        <v>-245.11131863449515</v>
      </c>
      <c r="AV21" s="8">
        <v>17663.929681528542</v>
      </c>
      <c r="AW21" s="8">
        <v>2272.5975705991182</v>
      </c>
      <c r="AX21" s="8">
        <v>0</v>
      </c>
      <c r="AY21" s="8">
        <v>8570.3843210681953</v>
      </c>
      <c r="AZ21" s="8">
        <v>-195.65157312917066</v>
      </c>
      <c r="BA21" s="8">
        <v>1196.7952356687817</v>
      </c>
      <c r="BB21" s="8">
        <v>70.071579227519521</v>
      </c>
      <c r="BC21" s="8">
        <v>0</v>
      </c>
      <c r="BD21" s="8">
        <v>123.19037857149631</v>
      </c>
      <c r="BE21" s="8">
        <v>-49.459745505324506</v>
      </c>
    </row>
    <row r="22" spans="1:57" ht="15.3" x14ac:dyDescent="0.7">
      <c r="A22" s="9" t="s">
        <v>108</v>
      </c>
      <c r="B22" t="s">
        <v>429</v>
      </c>
      <c r="C22" t="s">
        <v>355</v>
      </c>
      <c r="D22" t="s">
        <v>356</v>
      </c>
      <c r="E22" s="6">
        <v>15602.682802547772</v>
      </c>
      <c r="F22" s="7">
        <v>0</v>
      </c>
      <c r="G22" s="7">
        <v>0</v>
      </c>
      <c r="H22" s="8">
        <v>1812.5669808917198</v>
      </c>
      <c r="I22" s="8">
        <v>121.37839516830573</v>
      </c>
      <c r="J22" s="8">
        <v>0</v>
      </c>
      <c r="K22" s="8">
        <v>236.80043521918719</v>
      </c>
      <c r="L22" s="8">
        <v>-8.6042554582929949</v>
      </c>
      <c r="M22" s="8">
        <v>7.3033834394904451E-5</v>
      </c>
      <c r="N22" s="8">
        <v>1.2574683297147518E-5</v>
      </c>
      <c r="O22" s="8">
        <v>0</v>
      </c>
      <c r="P22" s="8">
        <v>5.3333912363235104E-5</v>
      </c>
      <c r="Q22" s="8">
        <v>-9.4867431976050962E-7</v>
      </c>
      <c r="R22" s="8">
        <v>6.0219716178343949</v>
      </c>
      <c r="S22" s="8">
        <v>0.48342044691411978</v>
      </c>
      <c r="T22" s="8">
        <v>0</v>
      </c>
      <c r="U22" s="8">
        <v>1.6322740816026342</v>
      </c>
      <c r="V22" s="8">
        <v>-5.7676877247898099E-2</v>
      </c>
      <c r="W22" s="8">
        <v>2.2507699872611466</v>
      </c>
      <c r="X22" s="8">
        <v>0.14506670423645351</v>
      </c>
      <c r="Y22" s="8">
        <v>0</v>
      </c>
      <c r="Z22" s="8">
        <v>0.37793163579045591</v>
      </c>
      <c r="AA22" s="8">
        <v>-1.7933411559592358E-2</v>
      </c>
      <c r="AB22" s="8">
        <v>0.30740604840764335</v>
      </c>
      <c r="AC22" s="8">
        <v>3.8750228645784465E-2</v>
      </c>
      <c r="AD22" s="8">
        <v>0</v>
      </c>
      <c r="AE22" s="8">
        <v>0.17401031788364199</v>
      </c>
      <c r="AF22" s="8">
        <v>-9.2346038435159247E-3</v>
      </c>
      <c r="AG22" s="8">
        <v>2.0515868025477706E-3</v>
      </c>
      <c r="AH22" s="8">
        <v>1.7377404447188792E-4</v>
      </c>
      <c r="AI22" s="8">
        <v>0</v>
      </c>
      <c r="AJ22" s="8">
        <v>2.6265963368352736E-4</v>
      </c>
      <c r="AK22" s="8">
        <v>-7.9739070730700651E-5</v>
      </c>
      <c r="AL22" s="8">
        <v>8896.8489171974543</v>
      </c>
      <c r="AM22" s="8">
        <v>1155.5201878208409</v>
      </c>
      <c r="AN22" s="8">
        <v>0</v>
      </c>
      <c r="AO22" s="8">
        <v>4396.2152563199552</v>
      </c>
      <c r="AP22" s="8">
        <v>-99.59504486522296</v>
      </c>
      <c r="AQ22" s="8">
        <v>9783.2140891719755</v>
      </c>
      <c r="AR22" s="8">
        <v>1215.1618738659913</v>
      </c>
      <c r="AS22" s="8">
        <v>0</v>
      </c>
      <c r="AT22" s="8">
        <v>4509.4291370123292</v>
      </c>
      <c r="AU22" s="8">
        <v>-127.14126929946498</v>
      </c>
      <c r="AV22" s="8">
        <v>9162.4264968152856</v>
      </c>
      <c r="AW22" s="8">
        <v>1178.8151658704714</v>
      </c>
      <c r="AX22" s="8">
        <v>0</v>
      </c>
      <c r="AY22" s="8">
        <v>4445.5292682330446</v>
      </c>
      <c r="AZ22" s="8">
        <v>-101.48609002089174</v>
      </c>
      <c r="BA22" s="8">
        <v>620.78759235668804</v>
      </c>
      <c r="BB22" s="8">
        <v>36.346707995520006</v>
      </c>
      <c r="BC22" s="8">
        <v>0</v>
      </c>
      <c r="BD22" s="8">
        <v>63.899868779284589</v>
      </c>
      <c r="BE22" s="8">
        <v>-25.655179278573254</v>
      </c>
    </row>
    <row r="23" spans="1:57" ht="15.3" x14ac:dyDescent="0.7">
      <c r="A23" s="9" t="s">
        <v>178</v>
      </c>
      <c r="B23" t="s">
        <v>483</v>
      </c>
      <c r="C23" t="s">
        <v>355</v>
      </c>
      <c r="D23" t="s">
        <v>356</v>
      </c>
      <c r="E23" s="6">
        <v>15446.235668789794</v>
      </c>
      <c r="F23" s="7">
        <v>0</v>
      </c>
      <c r="G23" s="7">
        <v>0</v>
      </c>
      <c r="H23" s="8">
        <v>1794.3924840764314</v>
      </c>
      <c r="I23" s="8">
        <v>120.16134152025465</v>
      </c>
      <c r="J23" s="8">
        <v>0</v>
      </c>
      <c r="K23" s="8">
        <v>234.42605192680659</v>
      </c>
      <c r="L23" s="8">
        <v>-8.5179811219108199</v>
      </c>
      <c r="M23" s="8">
        <v>7.2301528662420303E-5</v>
      </c>
      <c r="N23" s="8">
        <v>1.2448597726822919E-5</v>
      </c>
      <c r="O23" s="8">
        <v>0</v>
      </c>
      <c r="P23" s="8">
        <v>5.2799136528404644E-5</v>
      </c>
      <c r="Q23" s="8">
        <v>-9.3916202113375712E-7</v>
      </c>
      <c r="R23" s="8">
        <v>5.9615896815286566</v>
      </c>
      <c r="S23" s="8">
        <v>0.47857322004443265</v>
      </c>
      <c r="T23" s="8">
        <v>0</v>
      </c>
      <c r="U23" s="8">
        <v>1.6159073705180205</v>
      </c>
      <c r="V23" s="8">
        <v>-5.7098554773248357E-2</v>
      </c>
      <c r="W23" s="8">
        <v>2.2282016560509534</v>
      </c>
      <c r="X23" s="8">
        <v>0.14361212938104445</v>
      </c>
      <c r="Y23" s="8">
        <v>0</v>
      </c>
      <c r="Z23" s="8">
        <v>0.37414213869408308</v>
      </c>
      <c r="AA23" s="8">
        <v>-1.7753594352993615E-2</v>
      </c>
      <c r="AB23" s="8">
        <v>0.30432370700636913</v>
      </c>
      <c r="AC23" s="8">
        <v>3.8361682504020347E-2</v>
      </c>
      <c r="AD23" s="8">
        <v>0</v>
      </c>
      <c r="AE23" s="8">
        <v>0.17226552720746641</v>
      </c>
      <c r="AF23" s="8">
        <v>-9.1420090429299283E-3</v>
      </c>
      <c r="AG23" s="8">
        <v>2.0310156687898067E-3</v>
      </c>
      <c r="AH23" s="8">
        <v>1.7203162289457309E-4</v>
      </c>
      <c r="AI23" s="8">
        <v>0</v>
      </c>
      <c r="AJ23" s="8">
        <v>2.6002596181031601E-4</v>
      </c>
      <c r="AK23" s="8">
        <v>-7.8939532008917129E-5</v>
      </c>
      <c r="AL23" s="8">
        <v>8807.6407643312014</v>
      </c>
      <c r="AM23" s="8">
        <v>1143.9338584906995</v>
      </c>
      <c r="AN23" s="8">
        <v>0</v>
      </c>
      <c r="AO23" s="8">
        <v>4352.1346783233275</v>
      </c>
      <c r="AP23" s="8">
        <v>-98.596411521019036</v>
      </c>
      <c r="AQ23" s="8">
        <v>9685.1184076433019</v>
      </c>
      <c r="AR23" s="8">
        <v>1202.9775210451248</v>
      </c>
      <c r="AS23" s="8">
        <v>0</v>
      </c>
      <c r="AT23" s="8">
        <v>4464.2133704484477</v>
      </c>
      <c r="AU23" s="8">
        <v>-125.86643166955402</v>
      </c>
      <c r="AV23" s="8">
        <v>9070.5554140127297</v>
      </c>
      <c r="AW23" s="8">
        <v>1166.9952592387249</v>
      </c>
      <c r="AX23" s="8">
        <v>0</v>
      </c>
      <c r="AY23" s="8">
        <v>4400.9542216943364</v>
      </c>
      <c r="AZ23" s="8">
        <v>-100.46849528407634</v>
      </c>
      <c r="BA23" s="8">
        <v>614.56299363057269</v>
      </c>
      <c r="BB23" s="8">
        <v>35.982261806399968</v>
      </c>
      <c r="BC23" s="8">
        <v>0</v>
      </c>
      <c r="BD23" s="8">
        <v>63.259148754110612</v>
      </c>
      <c r="BE23" s="8">
        <v>-25.397936385477685</v>
      </c>
    </row>
    <row r="24" spans="1:57" ht="15.3" x14ac:dyDescent="0.7">
      <c r="A24" s="9" t="s">
        <v>366</v>
      </c>
      <c r="B24" t="s">
        <v>500</v>
      </c>
      <c r="C24" t="s">
        <v>291</v>
      </c>
      <c r="D24" t="s">
        <v>292</v>
      </c>
      <c r="E24" s="6">
        <v>115.81976498399992</v>
      </c>
      <c r="F24" s="7">
        <v>0</v>
      </c>
      <c r="G24" s="7">
        <v>0</v>
      </c>
      <c r="H24" s="8">
        <v>975.20242116527925</v>
      </c>
      <c r="I24" s="8">
        <v>0.48644301293279962</v>
      </c>
      <c r="J24" s="8">
        <v>0</v>
      </c>
      <c r="K24" s="8">
        <v>22.278956354131854</v>
      </c>
      <c r="L24" s="8">
        <v>-628.26340139030344</v>
      </c>
      <c r="M24" s="8">
        <v>6.7407103220687952E-5</v>
      </c>
      <c r="N24" s="8">
        <v>9.2192532927263941E-8</v>
      </c>
      <c r="O24" s="8">
        <v>0</v>
      </c>
      <c r="P24" s="8">
        <v>1.331928142548998E-6</v>
      </c>
      <c r="Q24" s="8">
        <v>-3.9777167499067061E-5</v>
      </c>
      <c r="R24" s="8">
        <v>8.5938265618127936</v>
      </c>
      <c r="S24" s="8">
        <v>2.0361114684187185E-3</v>
      </c>
      <c r="T24" s="8">
        <v>0</v>
      </c>
      <c r="U24" s="8">
        <v>0.16321583326619063</v>
      </c>
      <c r="V24" s="8">
        <v>-5.9742838782513505</v>
      </c>
      <c r="W24" s="8">
        <v>1.4361650858015989</v>
      </c>
      <c r="X24" s="8">
        <v>4.5401347873727966E-4</v>
      </c>
      <c r="Y24" s="8">
        <v>0</v>
      </c>
      <c r="Z24" s="8">
        <v>3.6911268865261408E-2</v>
      </c>
      <c r="AA24" s="8">
        <v>-0.88650663999858759</v>
      </c>
      <c r="AB24" s="8">
        <v>0.72387353114999953</v>
      </c>
      <c r="AC24" s="8">
        <v>2.2538526265886385E-4</v>
      </c>
      <c r="AD24" s="8">
        <v>0</v>
      </c>
      <c r="AE24" s="8">
        <v>1.0249807670043522E-2</v>
      </c>
      <c r="AF24" s="8">
        <v>-0.51648647721656848</v>
      </c>
      <c r="AG24" s="8">
        <v>3.3935191140311975E-3</v>
      </c>
      <c r="AH24" s="8">
        <v>1.0817566049505591E-6</v>
      </c>
      <c r="AI24" s="8">
        <v>0</v>
      </c>
      <c r="AJ24" s="8">
        <v>2.9548695109005152E-4</v>
      </c>
      <c r="AK24" s="8">
        <v>2.8984912751258165E-2</v>
      </c>
      <c r="AL24" s="8">
        <v>9972.0817651223915</v>
      </c>
      <c r="AM24" s="8">
        <v>7.6672684419407942</v>
      </c>
      <c r="AN24" s="8">
        <v>0</v>
      </c>
      <c r="AO24" s="8">
        <v>175.17063038989517</v>
      </c>
      <c r="AP24" s="8">
        <v>-5519.4674281651187</v>
      </c>
      <c r="AQ24" s="8">
        <v>15658.832225836788</v>
      </c>
      <c r="AR24" s="8">
        <v>7.92021880866585</v>
      </c>
      <c r="AS24" s="8">
        <v>0</v>
      </c>
      <c r="AT24" s="8">
        <v>206.80343386582348</v>
      </c>
      <c r="AU24" s="8">
        <v>-8795.6876194642482</v>
      </c>
      <c r="AV24" s="8">
        <v>10261.631177582392</v>
      </c>
      <c r="AW24" s="8">
        <v>7.8062521599215948</v>
      </c>
      <c r="AX24" s="8">
        <v>0</v>
      </c>
      <c r="AY24" s="8">
        <v>182.98131202761374</v>
      </c>
      <c r="AZ24" s="8">
        <v>-5619.6812222519166</v>
      </c>
      <c r="BA24" s="8">
        <v>5397.2010482543965</v>
      </c>
      <c r="BB24" s="8">
        <v>0.11396664874425592</v>
      </c>
      <c r="BC24" s="8">
        <v>0</v>
      </c>
      <c r="BD24" s="8">
        <v>23.822121838209746</v>
      </c>
      <c r="BE24" s="8">
        <v>-3176.0063972123316</v>
      </c>
    </row>
    <row r="25" spans="1:57" ht="15.3" x14ac:dyDescent="0.7">
      <c r="A25" s="9" t="s">
        <v>178</v>
      </c>
      <c r="B25" t="s">
        <v>478</v>
      </c>
      <c r="C25" t="s">
        <v>355</v>
      </c>
      <c r="D25" t="s">
        <v>356</v>
      </c>
      <c r="E25" s="6">
        <v>14348.770700636931</v>
      </c>
      <c r="F25" s="7">
        <v>0</v>
      </c>
      <c r="G25" s="7">
        <v>0</v>
      </c>
      <c r="H25" s="8">
        <v>1666.8997452229285</v>
      </c>
      <c r="I25" s="8">
        <v>111.62380100407634</v>
      </c>
      <c r="J25" s="8">
        <v>0</v>
      </c>
      <c r="K25" s="8">
        <v>217.76993032354144</v>
      </c>
      <c r="L25" s="8">
        <v>-7.9127730905732427</v>
      </c>
      <c r="M25" s="8">
        <v>6.7164458598726061E-5</v>
      </c>
      <c r="N25" s="8">
        <v>1.1564116860366871E-5</v>
      </c>
      <c r="O25" s="8">
        <v>0</v>
      </c>
      <c r="P25" s="8">
        <v>4.904772395571377E-5</v>
      </c>
      <c r="Q25" s="8">
        <v>-8.7243395614012671E-7</v>
      </c>
      <c r="R25" s="8">
        <v>5.5380149044585938</v>
      </c>
      <c r="S25" s="8">
        <v>0.4445702852869296</v>
      </c>
      <c r="T25" s="8">
        <v>0</v>
      </c>
      <c r="U25" s="8">
        <v>1.5010961136558183</v>
      </c>
      <c r="V25" s="8">
        <v>-5.3041665771974486E-2</v>
      </c>
      <c r="W25" s="8">
        <v>2.0698864968152852</v>
      </c>
      <c r="X25" s="8">
        <v>0.13340839532071327</v>
      </c>
      <c r="Y25" s="8">
        <v>0</v>
      </c>
      <c r="Z25" s="8">
        <v>0.3475590993613214</v>
      </c>
      <c r="AA25" s="8">
        <v>-1.6492190067898076E-2</v>
      </c>
      <c r="AB25" s="8">
        <v>0.28270131210191063</v>
      </c>
      <c r="AC25" s="8">
        <v>3.5636060315526089E-2</v>
      </c>
      <c r="AD25" s="8">
        <v>0</v>
      </c>
      <c r="AE25" s="8">
        <v>0.16002595082235543</v>
      </c>
      <c r="AF25" s="8">
        <v>-8.4924634268789753E-3</v>
      </c>
      <c r="AG25" s="8">
        <v>1.8867107006369408E-3</v>
      </c>
      <c r="AH25" s="8">
        <v>1.5980866556117185E-4</v>
      </c>
      <c r="AI25" s="8">
        <v>0</v>
      </c>
      <c r="AJ25" s="8">
        <v>2.4155095016241757E-4</v>
      </c>
      <c r="AK25" s="8">
        <v>-7.333082754267511E-5</v>
      </c>
      <c r="AL25" s="8">
        <v>8181.8522292993566</v>
      </c>
      <c r="AM25" s="8">
        <v>1062.6566228912095</v>
      </c>
      <c r="AN25" s="8">
        <v>0</v>
      </c>
      <c r="AO25" s="8">
        <v>4042.9127132723888</v>
      </c>
      <c r="AP25" s="8">
        <v>-91.591073136305681</v>
      </c>
      <c r="AQ25" s="8">
        <v>8996.9845222929871</v>
      </c>
      <c r="AR25" s="8">
        <v>1117.5051952868168</v>
      </c>
      <c r="AS25" s="8">
        <v>0</v>
      </c>
      <c r="AT25" s="8">
        <v>4147.0281423137894</v>
      </c>
      <c r="AU25" s="8">
        <v>-116.92354083286615</v>
      </c>
      <c r="AV25" s="8">
        <v>8426.0866242038137</v>
      </c>
      <c r="AW25" s="8">
        <v>1084.0794962996169</v>
      </c>
      <c r="AX25" s="8">
        <v>0</v>
      </c>
      <c r="AY25" s="8">
        <v>4088.2635967213459</v>
      </c>
      <c r="AZ25" s="8">
        <v>-93.33014414522286</v>
      </c>
      <c r="BA25" s="8">
        <v>570.89789808917158</v>
      </c>
      <c r="BB25" s="8">
        <v>33.425698987199972</v>
      </c>
      <c r="BC25" s="8">
        <v>0</v>
      </c>
      <c r="BD25" s="8">
        <v>58.7645455924429</v>
      </c>
      <c r="BE25" s="8">
        <v>-23.593396687643295</v>
      </c>
    </row>
    <row r="26" spans="1:57" ht="15.3" x14ac:dyDescent="0.7">
      <c r="A26" s="9" t="s">
        <v>366</v>
      </c>
      <c r="B26" t="s">
        <v>500</v>
      </c>
      <c r="C26" t="s">
        <v>503</v>
      </c>
      <c r="D26" t="s">
        <v>504</v>
      </c>
      <c r="E26" s="6">
        <v>552.5</v>
      </c>
      <c r="F26" s="7">
        <v>1</v>
      </c>
      <c r="G26" s="7">
        <v>0</v>
      </c>
      <c r="H26" s="8">
        <v>729.30000000000007</v>
      </c>
      <c r="I26" s="8">
        <v>39.117000000000004</v>
      </c>
      <c r="J26" s="8">
        <v>773.25690000000009</v>
      </c>
      <c r="K26" s="8">
        <v>4.8399000000000001</v>
      </c>
      <c r="L26" s="8">
        <v>0</v>
      </c>
      <c r="M26" s="8">
        <v>6.0775E-5</v>
      </c>
      <c r="N26" s="8">
        <v>6.9615000000000002E-6</v>
      </c>
      <c r="O26" s="8">
        <v>6.9073549999999992E-5</v>
      </c>
      <c r="P26" s="8">
        <v>1.33705E-6</v>
      </c>
      <c r="Q26" s="8">
        <v>0</v>
      </c>
      <c r="R26" s="8">
        <v>6.9615</v>
      </c>
      <c r="S26" s="8">
        <v>0.43260749999999998</v>
      </c>
      <c r="T26" s="8">
        <v>7.4248817500000008</v>
      </c>
      <c r="U26" s="8">
        <v>3.077425E-2</v>
      </c>
      <c r="V26" s="8">
        <v>0</v>
      </c>
      <c r="W26" s="8">
        <v>0.84532499999999999</v>
      </c>
      <c r="X26" s="8">
        <v>6.2984999999999999E-2</v>
      </c>
      <c r="Y26" s="8">
        <v>0.91643174999999999</v>
      </c>
      <c r="Z26" s="8">
        <v>8.1217500000000005E-3</v>
      </c>
      <c r="AA26" s="8">
        <v>0</v>
      </c>
      <c r="AB26" s="8">
        <v>0.41547999999999996</v>
      </c>
      <c r="AC26" s="8">
        <v>3.8122499999999997E-2</v>
      </c>
      <c r="AD26" s="8">
        <v>0.45819929999999998</v>
      </c>
      <c r="AE26" s="8">
        <v>4.5967999999999998E-3</v>
      </c>
      <c r="AF26" s="8">
        <v>0</v>
      </c>
      <c r="AG26" s="8">
        <v>4.2542500000000002E-3</v>
      </c>
      <c r="AH26" s="8">
        <v>5.7460000000000002E-5</v>
      </c>
      <c r="AI26" s="8">
        <v>4.3218207500000001E-3</v>
      </c>
      <c r="AJ26" s="8">
        <v>1.011075E-5</v>
      </c>
      <c r="AK26" s="8">
        <v>0</v>
      </c>
      <c r="AL26" s="8">
        <v>8121.75</v>
      </c>
      <c r="AM26" s="8">
        <v>580.125</v>
      </c>
      <c r="AN26" s="8">
        <v>8814.0324999999993</v>
      </c>
      <c r="AO26" s="8">
        <v>112.15750000000001</v>
      </c>
      <c r="AP26" s="8">
        <v>0</v>
      </c>
      <c r="AQ26" s="8">
        <v>8897.4599999999991</v>
      </c>
      <c r="AR26" s="8">
        <v>606.81074999999998</v>
      </c>
      <c r="AS26" s="8">
        <v>9621.2184250000009</v>
      </c>
      <c r="AT26" s="8">
        <v>116.947675</v>
      </c>
      <c r="AU26" s="8">
        <v>0</v>
      </c>
      <c r="AV26" s="8">
        <v>8398</v>
      </c>
      <c r="AW26" s="8">
        <v>596.70000000000005</v>
      </c>
      <c r="AX26" s="8">
        <v>9108.5150000000012</v>
      </c>
      <c r="AY26" s="8">
        <v>113.815</v>
      </c>
      <c r="AZ26" s="8">
        <v>0</v>
      </c>
      <c r="BA26" s="8">
        <v>499.46000000000004</v>
      </c>
      <c r="BB26" s="8">
        <v>10.110749999999999</v>
      </c>
      <c r="BC26" s="8">
        <v>512.70342499999992</v>
      </c>
      <c r="BD26" s="8">
        <v>3.1326749999999999</v>
      </c>
      <c r="BE26" s="8">
        <v>0</v>
      </c>
    </row>
    <row r="27" spans="1:57" ht="15.3" x14ac:dyDescent="0.7">
      <c r="A27" s="9" t="s">
        <v>108</v>
      </c>
      <c r="B27" t="s">
        <v>427</v>
      </c>
      <c r="C27" t="s">
        <v>132</v>
      </c>
      <c r="D27" t="s">
        <v>133</v>
      </c>
      <c r="E27" s="6">
        <v>1814.56</v>
      </c>
      <c r="F27" s="7">
        <v>0</v>
      </c>
      <c r="G27" s="7">
        <v>0</v>
      </c>
      <c r="H27" s="8">
        <v>495.37488000000002</v>
      </c>
      <c r="I27" s="8">
        <v>223.19087999999999</v>
      </c>
      <c r="J27" s="8">
        <v>0</v>
      </c>
      <c r="K27" s="8">
        <v>15.8955456</v>
      </c>
      <c r="L27" s="8">
        <v>0</v>
      </c>
      <c r="M27" s="8">
        <v>2.0323071999999999E-5</v>
      </c>
      <c r="N27" s="8">
        <v>3.1936255999999994E-5</v>
      </c>
      <c r="O27" s="8">
        <v>0</v>
      </c>
      <c r="P27" s="8">
        <v>4.3912351999999993E-6</v>
      </c>
      <c r="Q27" s="8">
        <v>0</v>
      </c>
      <c r="R27" s="8">
        <v>1.5097139199999998</v>
      </c>
      <c r="S27" s="8">
        <v>2.540384</v>
      </c>
      <c r="T27" s="8">
        <v>0</v>
      </c>
      <c r="U27" s="8">
        <v>0.101070992</v>
      </c>
      <c r="V27" s="8">
        <v>0</v>
      </c>
      <c r="W27" s="8">
        <v>0.42279247999999997</v>
      </c>
      <c r="X27" s="8">
        <v>0.35746831999999995</v>
      </c>
      <c r="Y27" s="8">
        <v>0</v>
      </c>
      <c r="Z27" s="8">
        <v>2.6674032E-2</v>
      </c>
      <c r="AA27" s="8">
        <v>0</v>
      </c>
      <c r="AB27" s="8">
        <v>0.131192688</v>
      </c>
      <c r="AC27" s="8">
        <v>0.20141615999999998</v>
      </c>
      <c r="AD27" s="8">
        <v>0</v>
      </c>
      <c r="AE27" s="8">
        <v>1.50971392E-2</v>
      </c>
      <c r="AF27" s="8">
        <v>0</v>
      </c>
      <c r="AG27" s="8">
        <v>7.5122783999999993E-4</v>
      </c>
      <c r="AH27" s="8">
        <v>2.9940240000000002E-4</v>
      </c>
      <c r="AI27" s="8">
        <v>0</v>
      </c>
      <c r="AJ27" s="8">
        <v>3.3206447999999999E-5</v>
      </c>
      <c r="AK27" s="8">
        <v>0</v>
      </c>
      <c r="AL27" s="8">
        <v>2631.1119999999996</v>
      </c>
      <c r="AM27" s="8">
        <v>2794.4223999999999</v>
      </c>
      <c r="AN27" s="8">
        <v>0</v>
      </c>
      <c r="AO27" s="8">
        <v>368.35568000000001</v>
      </c>
      <c r="AP27" s="8">
        <v>0</v>
      </c>
      <c r="AQ27" s="8">
        <v>3340.6049599999997</v>
      </c>
      <c r="AR27" s="8">
        <v>2992.0279839999998</v>
      </c>
      <c r="AS27" s="8">
        <v>0</v>
      </c>
      <c r="AT27" s="8">
        <v>384.0879152</v>
      </c>
      <c r="AU27" s="8">
        <v>0</v>
      </c>
      <c r="AV27" s="8">
        <v>2812.5680000000002</v>
      </c>
      <c r="AW27" s="8">
        <v>2885.1504</v>
      </c>
      <c r="AX27" s="8">
        <v>0</v>
      </c>
      <c r="AY27" s="8">
        <v>373.79935999999998</v>
      </c>
      <c r="AZ27" s="8">
        <v>0</v>
      </c>
      <c r="BA27" s="8">
        <v>528.03695999999991</v>
      </c>
      <c r="BB27" s="8">
        <v>106.877584</v>
      </c>
      <c r="BC27" s="8">
        <v>0</v>
      </c>
      <c r="BD27" s="8">
        <v>10.288555199999999</v>
      </c>
      <c r="BE27" s="8">
        <v>0</v>
      </c>
    </row>
    <row r="28" spans="1:57" ht="15.3" x14ac:dyDescent="0.7">
      <c r="A28" s="9" t="s">
        <v>108</v>
      </c>
      <c r="B28" t="s">
        <v>507</v>
      </c>
      <c r="C28" t="s">
        <v>368</v>
      </c>
      <c r="D28" t="s">
        <v>369</v>
      </c>
      <c r="E28" s="6">
        <v>202.5</v>
      </c>
      <c r="F28" s="7">
        <v>1</v>
      </c>
      <c r="G28" s="7">
        <v>0</v>
      </c>
      <c r="H28" s="8">
        <v>208.57500000000002</v>
      </c>
      <c r="I28" s="8">
        <v>0.85049999999999992</v>
      </c>
      <c r="J28" s="8">
        <v>211.19940000000003</v>
      </c>
      <c r="K28" s="8">
        <v>1.7739</v>
      </c>
      <c r="L28" s="8">
        <v>0</v>
      </c>
      <c r="M28" s="8">
        <v>1.6645499999999998E-5</v>
      </c>
      <c r="N28" s="8">
        <v>1.6119E-7</v>
      </c>
      <c r="O28" s="8">
        <v>1.7296739999999999E-5</v>
      </c>
      <c r="P28" s="8">
        <v>4.9004999999999997E-7</v>
      </c>
      <c r="Q28" s="8">
        <v>0</v>
      </c>
      <c r="R28" s="8">
        <v>2.08575</v>
      </c>
      <c r="S28" s="8">
        <v>3.5599500000000001E-3</v>
      </c>
      <c r="T28" s="8">
        <v>2.1005891999999999</v>
      </c>
      <c r="U28" s="8">
        <v>1.1279249999999999E-2</v>
      </c>
      <c r="V28" s="8">
        <v>0</v>
      </c>
      <c r="W28" s="8">
        <v>0.23085</v>
      </c>
      <c r="X28" s="8">
        <v>7.938E-4</v>
      </c>
      <c r="Y28" s="8">
        <v>0.23462054999999998</v>
      </c>
      <c r="Z28" s="8">
        <v>2.9767499999999998E-3</v>
      </c>
      <c r="AA28" s="8">
        <v>0</v>
      </c>
      <c r="AB28" s="8">
        <v>0.12109500000000001</v>
      </c>
      <c r="AC28" s="8">
        <v>3.9406500000000003E-4</v>
      </c>
      <c r="AD28" s="8">
        <v>0.12317386499999999</v>
      </c>
      <c r="AE28" s="8">
        <v>1.6848E-3</v>
      </c>
      <c r="AF28" s="8">
        <v>0</v>
      </c>
      <c r="AG28" s="8">
        <v>9.0922500000000005E-4</v>
      </c>
      <c r="AH28" s="8">
        <v>1.8913499999999999E-6</v>
      </c>
      <c r="AI28" s="8">
        <v>9.1482210000000017E-4</v>
      </c>
      <c r="AJ28" s="8">
        <v>3.7057499999999996E-6</v>
      </c>
      <c r="AK28" s="8">
        <v>0</v>
      </c>
      <c r="AL28" s="8">
        <v>2268</v>
      </c>
      <c r="AM28" s="8">
        <v>13.405499999999998</v>
      </c>
      <c r="AN28" s="8">
        <v>2322.5129999999999</v>
      </c>
      <c r="AO28" s="8">
        <v>41.107500000000002</v>
      </c>
      <c r="AP28" s="8">
        <v>0</v>
      </c>
      <c r="AQ28" s="8">
        <v>2428.1774999999998</v>
      </c>
      <c r="AR28" s="8">
        <v>13.847760000000001</v>
      </c>
      <c r="AS28" s="8">
        <v>2484.8884349999998</v>
      </c>
      <c r="AT28" s="8">
        <v>42.863174999999998</v>
      </c>
      <c r="AU28" s="8">
        <v>0</v>
      </c>
      <c r="AV28" s="8">
        <v>2328.75</v>
      </c>
      <c r="AW28" s="8">
        <v>13.6485</v>
      </c>
      <c r="AX28" s="8">
        <v>2384.1134999999999</v>
      </c>
      <c r="AY28" s="8">
        <v>41.714999999999996</v>
      </c>
      <c r="AZ28" s="8">
        <v>0</v>
      </c>
      <c r="BA28" s="8">
        <v>99.427499999999995</v>
      </c>
      <c r="BB28" s="8">
        <v>0.19926000000000002</v>
      </c>
      <c r="BC28" s="8">
        <v>100.774935</v>
      </c>
      <c r="BD28" s="8">
        <v>1.1481749999999999</v>
      </c>
      <c r="BE28" s="8">
        <v>0</v>
      </c>
    </row>
    <row r="29" spans="1:57" ht="15.3" x14ac:dyDescent="0.7">
      <c r="A29" s="9" t="s">
        <v>108</v>
      </c>
      <c r="B29" t="s">
        <v>438</v>
      </c>
      <c r="C29" t="s">
        <v>187</v>
      </c>
      <c r="D29" t="s">
        <v>188</v>
      </c>
      <c r="E29" s="6">
        <v>19.739999999999998</v>
      </c>
      <c r="F29" s="7">
        <v>0</v>
      </c>
      <c r="G29" s="7">
        <v>0</v>
      </c>
      <c r="H29" s="8">
        <v>197.0052</v>
      </c>
      <c r="I29" s="8">
        <v>76.709639999999993</v>
      </c>
      <c r="J29" s="8">
        <v>0</v>
      </c>
      <c r="K29" s="8">
        <v>5.1008159999999991</v>
      </c>
      <c r="L29" s="8">
        <v>-0.51195689999999994</v>
      </c>
      <c r="M29" s="8">
        <v>1.2041399999999998E-5</v>
      </c>
      <c r="N29" s="8">
        <v>1.0655651999999999E-5</v>
      </c>
      <c r="O29" s="8">
        <v>0</v>
      </c>
      <c r="P29" s="8">
        <v>1.0839233999999999E-6</v>
      </c>
      <c r="Q29" s="8">
        <v>-5.6446529999999992E-8</v>
      </c>
      <c r="R29" s="8">
        <v>0.61786200000000002</v>
      </c>
      <c r="S29" s="8">
        <v>1.1232059999999999</v>
      </c>
      <c r="T29" s="8">
        <v>0</v>
      </c>
      <c r="U29" s="8">
        <v>3.6043265999999997E-2</v>
      </c>
      <c r="V29" s="8">
        <v>-3.4317989999999997E-3</v>
      </c>
      <c r="W29" s="8">
        <v>0.21121799999999996</v>
      </c>
      <c r="X29" s="8">
        <v>0.14639184</v>
      </c>
      <c r="Y29" s="8">
        <v>0</v>
      </c>
      <c r="Z29" s="8">
        <v>9.5640299999999994E-3</v>
      </c>
      <c r="AA29" s="8">
        <v>-1.0670456999999998E-3</v>
      </c>
      <c r="AB29" s="8">
        <v>3.2373599999999995E-2</v>
      </c>
      <c r="AC29" s="8">
        <v>7.862442E-2</v>
      </c>
      <c r="AD29" s="8">
        <v>0</v>
      </c>
      <c r="AE29" s="8">
        <v>5.5133819999999998E-3</v>
      </c>
      <c r="AF29" s="8">
        <v>-5.494629E-4</v>
      </c>
      <c r="AG29" s="8">
        <v>9.7515599999999992E-5</v>
      </c>
      <c r="AH29" s="8">
        <v>3.3155304000000002E-5</v>
      </c>
      <c r="AI29" s="8">
        <v>0</v>
      </c>
      <c r="AJ29" s="8">
        <v>4.7257559999999993E-6</v>
      </c>
      <c r="AK29" s="8">
        <v>-4.7445089999999997E-6</v>
      </c>
      <c r="AL29" s="8">
        <v>3020.22</v>
      </c>
      <c r="AM29" s="8">
        <v>1100.8997999999999</v>
      </c>
      <c r="AN29" s="8">
        <v>0</v>
      </c>
      <c r="AO29" s="8">
        <v>88.51415999999999</v>
      </c>
      <c r="AP29" s="8">
        <v>-5.925948</v>
      </c>
      <c r="AQ29" s="8">
        <v>3119.88726</v>
      </c>
      <c r="AR29" s="8">
        <v>1160.0368920000001</v>
      </c>
      <c r="AS29" s="8">
        <v>0</v>
      </c>
      <c r="AT29" s="8">
        <v>90.727013999999997</v>
      </c>
      <c r="AU29" s="8">
        <v>-7.5649601999999998</v>
      </c>
      <c r="AV29" s="8">
        <v>3118.9199999999996</v>
      </c>
      <c r="AW29" s="8">
        <v>1144.5252</v>
      </c>
      <c r="AX29" s="8">
        <v>0</v>
      </c>
      <c r="AY29" s="8">
        <v>89.639339999999976</v>
      </c>
      <c r="AZ29" s="8">
        <v>-6.0384659999999997</v>
      </c>
      <c r="BA29" s="8">
        <v>0.96726000000000001</v>
      </c>
      <c r="BB29" s="8">
        <v>15.511691999999998</v>
      </c>
      <c r="BC29" s="8">
        <v>0</v>
      </c>
      <c r="BD29" s="8">
        <v>1.0876739999999998</v>
      </c>
      <c r="BE29" s="8">
        <v>-1.5264941999999997</v>
      </c>
    </row>
    <row r="30" spans="1:57" ht="15.3" x14ac:dyDescent="0.7">
      <c r="A30" s="9" t="s">
        <v>97</v>
      </c>
      <c r="B30" t="s">
        <v>467</v>
      </c>
      <c r="C30" t="s">
        <v>434</v>
      </c>
      <c r="D30" t="s">
        <v>435</v>
      </c>
      <c r="E30" s="6">
        <v>177.00071521499999</v>
      </c>
      <c r="F30" s="7">
        <v>1</v>
      </c>
      <c r="G30" s="7">
        <v>0</v>
      </c>
      <c r="H30" s="8">
        <v>465.51188101544994</v>
      </c>
      <c r="I30" s="8">
        <v>81.42032899889999</v>
      </c>
      <c r="J30" s="8">
        <v>559.16295943570651</v>
      </c>
      <c r="K30" s="8">
        <v>14.065361834559972</v>
      </c>
      <c r="L30" s="8">
        <v>0</v>
      </c>
      <c r="M30" s="8">
        <v>1.0212941267905499E-5</v>
      </c>
      <c r="N30" s="8">
        <v>9.8943399805184986E-6</v>
      </c>
      <c r="O30" s="8">
        <v>2.0705543665850697E-5</v>
      </c>
      <c r="P30" s="8">
        <v>6.8800178004070493E-7</v>
      </c>
      <c r="Q30" s="8">
        <v>0</v>
      </c>
      <c r="R30" s="8">
        <v>1.911607724322</v>
      </c>
      <c r="S30" s="8">
        <v>1.2513950565700498</v>
      </c>
      <c r="T30" s="8">
        <v>3.2212360161977847</v>
      </c>
      <c r="U30" s="8">
        <v>6.6968220601595241E-2</v>
      </c>
      <c r="V30" s="8">
        <v>0</v>
      </c>
      <c r="W30" s="8">
        <v>0.65667265344765002</v>
      </c>
      <c r="X30" s="8">
        <v>0.25311102275745001</v>
      </c>
      <c r="Y30" s="8">
        <v>2.7328910429195998</v>
      </c>
      <c r="Z30" s="8">
        <v>2.0965734717216749</v>
      </c>
      <c r="AA30" s="8">
        <v>0</v>
      </c>
      <c r="AB30" s="8">
        <v>0.47436191677619999</v>
      </c>
      <c r="AC30" s="8">
        <v>0.10195241196384</v>
      </c>
      <c r="AD30" s="8">
        <v>0.58052694576215702</v>
      </c>
      <c r="AE30" s="8">
        <v>4.8445095754345493E-3</v>
      </c>
      <c r="AF30" s="8">
        <v>0</v>
      </c>
      <c r="AG30" s="8">
        <v>1.8939076528004996E-3</v>
      </c>
      <c r="AH30" s="8">
        <v>1.1469646345931998E-4</v>
      </c>
      <c r="AI30" s="8">
        <v>2.0137017368580118E-3</v>
      </c>
      <c r="AJ30" s="8">
        <v>5.8622636879207992E-6</v>
      </c>
      <c r="AK30" s="8">
        <v>0</v>
      </c>
      <c r="AL30" s="8">
        <v>9735.0393368249988</v>
      </c>
      <c r="AM30" s="8">
        <v>1285.0251924608999</v>
      </c>
      <c r="AN30" s="8">
        <v>11074.226748141687</v>
      </c>
      <c r="AO30" s="8">
        <v>62.286551684158496</v>
      </c>
      <c r="AP30" s="8">
        <v>0</v>
      </c>
      <c r="AQ30" s="8">
        <v>12632.541044894548</v>
      </c>
      <c r="AR30" s="8">
        <v>1483.0889927864848</v>
      </c>
      <c r="AS30" s="8">
        <v>14173.19067026895</v>
      </c>
      <c r="AT30" s="8">
        <v>66.194727476105697</v>
      </c>
      <c r="AU30" s="8">
        <v>0</v>
      </c>
      <c r="AV30" s="8">
        <v>11965.248348533998</v>
      </c>
      <c r="AW30" s="8">
        <v>1431.9357860893499</v>
      </c>
      <c r="AX30" s="8">
        <v>13452.939359916074</v>
      </c>
      <c r="AY30" s="8">
        <v>64.11850908663375</v>
      </c>
      <c r="AZ30" s="8">
        <v>0</v>
      </c>
      <c r="BA30" s="8">
        <v>667.29269636054994</v>
      </c>
      <c r="BB30" s="8">
        <v>51.153206697134991</v>
      </c>
      <c r="BC30" s="8">
        <v>720.25131035287802</v>
      </c>
      <c r="BD30" s="8">
        <v>2.0762183894719501</v>
      </c>
      <c r="BE30" s="8">
        <v>0</v>
      </c>
    </row>
    <row r="31" spans="1:57" ht="15.3" x14ac:dyDescent="0.7">
      <c r="A31" s="9" t="s">
        <v>220</v>
      </c>
      <c r="B31" t="s">
        <v>447</v>
      </c>
      <c r="C31" t="s">
        <v>448</v>
      </c>
      <c r="D31" t="s">
        <v>449</v>
      </c>
      <c r="E31" s="6">
        <v>13.5</v>
      </c>
      <c r="F31" s="7">
        <v>0</v>
      </c>
      <c r="G31" s="7">
        <v>2</v>
      </c>
      <c r="H31" s="8">
        <v>153.91123955999996</v>
      </c>
      <c r="I31" s="8">
        <v>1.6045921205999996</v>
      </c>
      <c r="J31" s="8">
        <v>0</v>
      </c>
      <c r="K31" s="8">
        <v>3.1502924999999999</v>
      </c>
      <c r="L31" s="8">
        <v>-94.566487499999994</v>
      </c>
      <c r="M31" s="8">
        <v>9.5723626229999997E-6</v>
      </c>
      <c r="N31" s="8">
        <v>1.0789896573E-7</v>
      </c>
      <c r="O31" s="8">
        <v>0</v>
      </c>
      <c r="P31" s="8">
        <v>1.7971334999999999E-7</v>
      </c>
      <c r="Q31" s="8">
        <v>-5.9872769999999998E-6</v>
      </c>
      <c r="R31" s="8">
        <v>1.2941898444</v>
      </c>
      <c r="S31" s="8">
        <v>1.3340969378999999E-2</v>
      </c>
      <c r="T31" s="8">
        <v>0</v>
      </c>
      <c r="U31" s="8">
        <v>2.32259805E-2</v>
      </c>
      <c r="V31" s="8">
        <v>-0.89925187499999992</v>
      </c>
      <c r="W31" s="8">
        <v>0.21597650379</v>
      </c>
      <c r="X31" s="8">
        <v>2.2298494779000003E-3</v>
      </c>
      <c r="Y31" s="8">
        <v>0</v>
      </c>
      <c r="Z31" s="8">
        <v>5.2607069999999999E-3</v>
      </c>
      <c r="AA31" s="8">
        <v>-0.133437375</v>
      </c>
      <c r="AB31" s="8">
        <v>0.11393522450999999</v>
      </c>
      <c r="AC31" s="8">
        <v>1.1751062796E-3</v>
      </c>
      <c r="AD31" s="8">
        <v>0</v>
      </c>
      <c r="AE31" s="8">
        <v>1.4228878500000001E-3</v>
      </c>
      <c r="AF31" s="8">
        <v>-7.7741774999999999E-2</v>
      </c>
      <c r="AG31" s="8">
        <v>3.267316548E-4</v>
      </c>
      <c r="AH31" s="8">
        <v>3.3979497030000005E-6</v>
      </c>
      <c r="AI31" s="8">
        <v>0</v>
      </c>
      <c r="AJ31" s="8">
        <v>4.3839346499999996E-5</v>
      </c>
      <c r="AK31" s="8">
        <v>4.3628219999999988E-3</v>
      </c>
      <c r="AL31" s="8">
        <v>1525.9868693999997</v>
      </c>
      <c r="AM31" s="8">
        <v>16.280102843999995</v>
      </c>
      <c r="AN31" s="8">
        <v>0</v>
      </c>
      <c r="AO31" s="8">
        <v>23.535494999999997</v>
      </c>
      <c r="AP31" s="8">
        <v>-830.79269999999985</v>
      </c>
      <c r="AQ31" s="8">
        <v>2311.1347631399999</v>
      </c>
      <c r="AR31" s="8">
        <v>24.1688973069</v>
      </c>
      <c r="AS31" s="8">
        <v>0</v>
      </c>
      <c r="AT31" s="8">
        <v>27.915082650000002</v>
      </c>
      <c r="AU31" s="8">
        <v>-1323.9308249999999</v>
      </c>
      <c r="AV31" s="8">
        <v>1566.8342270999999</v>
      </c>
      <c r="AW31" s="8">
        <v>16.709918571000003</v>
      </c>
      <c r="AX31" s="8">
        <v>0</v>
      </c>
      <c r="AY31" s="8">
        <v>24.511140000000001</v>
      </c>
      <c r="AZ31" s="8">
        <v>-845.87692500000003</v>
      </c>
      <c r="BA31" s="8">
        <v>744.30053603999988</v>
      </c>
      <c r="BB31" s="8">
        <v>7.4589787359000006</v>
      </c>
      <c r="BC31" s="8">
        <v>0</v>
      </c>
      <c r="BD31" s="8">
        <v>3.4039426500000003</v>
      </c>
      <c r="BE31" s="8">
        <v>-478.0539</v>
      </c>
    </row>
    <row r="32" spans="1:57" ht="15.3" x14ac:dyDescent="0.7">
      <c r="A32" s="9" t="s">
        <v>108</v>
      </c>
      <c r="B32" t="s">
        <v>433</v>
      </c>
      <c r="C32" t="s">
        <v>187</v>
      </c>
      <c r="D32" t="s">
        <v>188</v>
      </c>
      <c r="E32" s="6">
        <v>14.002000000000001</v>
      </c>
      <c r="F32" s="7">
        <v>0</v>
      </c>
      <c r="G32" s="7">
        <v>0</v>
      </c>
      <c r="H32" s="8">
        <v>139.73996000000002</v>
      </c>
      <c r="I32" s="8">
        <v>54.411772000000006</v>
      </c>
      <c r="J32" s="8">
        <v>0</v>
      </c>
      <c r="K32" s="8">
        <v>3.6181167999999997</v>
      </c>
      <c r="L32" s="8">
        <v>-0.36314187000000003</v>
      </c>
      <c r="M32" s="8">
        <v>8.5412200000000002E-6</v>
      </c>
      <c r="N32" s="8">
        <v>7.5582796000000007E-6</v>
      </c>
      <c r="O32" s="8">
        <v>0</v>
      </c>
      <c r="P32" s="8">
        <v>7.6884982000000004E-7</v>
      </c>
      <c r="Q32" s="8">
        <v>-4.0038718999999998E-8</v>
      </c>
      <c r="R32" s="8">
        <v>0.43826260000000006</v>
      </c>
      <c r="S32" s="8">
        <v>0.79671380000000003</v>
      </c>
      <c r="T32" s="8">
        <v>0</v>
      </c>
      <c r="U32" s="8">
        <v>2.5566251800000002E-2</v>
      </c>
      <c r="V32" s="8">
        <v>-2.4342476999999999E-3</v>
      </c>
      <c r="W32" s="8">
        <v>0.14982139999999999</v>
      </c>
      <c r="X32" s="8">
        <v>0.10383883200000001</v>
      </c>
      <c r="Y32" s="8">
        <v>0</v>
      </c>
      <c r="Z32" s="8">
        <v>6.7839690000000008E-3</v>
      </c>
      <c r="AA32" s="8">
        <v>-7.5687810999999999E-4</v>
      </c>
      <c r="AB32" s="8">
        <v>2.2963279999999999E-2</v>
      </c>
      <c r="AC32" s="8">
        <v>5.5769966000000011E-2</v>
      </c>
      <c r="AD32" s="8">
        <v>0</v>
      </c>
      <c r="AE32" s="8">
        <v>3.9107586000000005E-3</v>
      </c>
      <c r="AF32" s="8">
        <v>-3.8974567000000002E-4</v>
      </c>
      <c r="AG32" s="8">
        <v>6.9169880000000009E-5</v>
      </c>
      <c r="AH32" s="8">
        <v>2.3517759200000005E-5</v>
      </c>
      <c r="AI32" s="8">
        <v>0</v>
      </c>
      <c r="AJ32" s="8">
        <v>3.3520787999999998E-6</v>
      </c>
      <c r="AK32" s="8">
        <v>-3.3653807000000003E-6</v>
      </c>
      <c r="AL32" s="8">
        <v>2142.306</v>
      </c>
      <c r="AM32" s="8">
        <v>780.89153999999996</v>
      </c>
      <c r="AN32" s="8">
        <v>0</v>
      </c>
      <c r="AO32" s="8">
        <v>62.784968000000006</v>
      </c>
      <c r="AP32" s="8">
        <v>-4.2034004000000005</v>
      </c>
      <c r="AQ32" s="8">
        <v>2213.0020980000004</v>
      </c>
      <c r="AR32" s="8">
        <v>822.83873160000007</v>
      </c>
      <c r="AS32" s="8">
        <v>0</v>
      </c>
      <c r="AT32" s="8">
        <v>64.354592199999999</v>
      </c>
      <c r="AU32" s="8">
        <v>-5.3659864600000002</v>
      </c>
      <c r="AV32" s="8">
        <v>2212.3160000000003</v>
      </c>
      <c r="AW32" s="8">
        <v>811.83596000000011</v>
      </c>
      <c r="AX32" s="8">
        <v>0</v>
      </c>
      <c r="AY32" s="8">
        <v>63.583081999999997</v>
      </c>
      <c r="AZ32" s="8">
        <v>-4.2832118000000001</v>
      </c>
      <c r="BA32" s="8">
        <v>0.6860980000000001</v>
      </c>
      <c r="BB32" s="8">
        <v>11.002771599999999</v>
      </c>
      <c r="BC32" s="8">
        <v>0</v>
      </c>
      <c r="BD32" s="8">
        <v>0.77151020000000003</v>
      </c>
      <c r="BE32" s="8">
        <v>-1.0827746599999999</v>
      </c>
    </row>
    <row r="33" spans="1:57" ht="15.3" x14ac:dyDescent="0.7">
      <c r="A33" s="9" t="s">
        <v>366</v>
      </c>
      <c r="B33" t="s">
        <v>500</v>
      </c>
      <c r="C33" t="s">
        <v>501</v>
      </c>
      <c r="D33" t="s">
        <v>502</v>
      </c>
      <c r="E33" s="6">
        <v>382.92791899999929</v>
      </c>
      <c r="F33" s="7">
        <v>0</v>
      </c>
      <c r="G33" s="7">
        <v>6</v>
      </c>
      <c r="H33" s="8">
        <v>150.08342033299971</v>
      </c>
      <c r="I33" s="8">
        <v>27.111296665199951</v>
      </c>
      <c r="J33" s="8">
        <v>0</v>
      </c>
      <c r="K33" s="8">
        <v>190.18174169499966</v>
      </c>
      <c r="L33" s="8">
        <v>-56.408896307499894</v>
      </c>
      <c r="M33" s="8">
        <v>7.6968513275730416E-6</v>
      </c>
      <c r="N33" s="8">
        <v>4.8248917793999911E-6</v>
      </c>
      <c r="O33" s="8">
        <v>0</v>
      </c>
      <c r="P33" s="8">
        <v>3.0559105508583026E-7</v>
      </c>
      <c r="Q33" s="8">
        <v>-2.9348540869999945E-14</v>
      </c>
      <c r="R33" s="8">
        <v>0.85803861106699841</v>
      </c>
      <c r="S33" s="8">
        <v>0.29983256057699942</v>
      </c>
      <c r="T33" s="8">
        <v>0</v>
      </c>
      <c r="U33" s="8">
        <v>0.10938221336349976</v>
      </c>
      <c r="V33" s="8">
        <v>-8.5696627389999835E-2</v>
      </c>
      <c r="W33" s="8">
        <v>0.23332333230799956</v>
      </c>
      <c r="X33" s="8">
        <v>4.3653782765999918E-2</v>
      </c>
      <c r="Y33" s="8">
        <v>0</v>
      </c>
      <c r="Z33" s="8">
        <v>1.6087705336889972E-2</v>
      </c>
      <c r="AA33" s="8">
        <v>-2.3955581429999956E-2</v>
      </c>
      <c r="AB33" s="8">
        <v>0.53807648189569901</v>
      </c>
      <c r="AC33" s="8">
        <v>2.6422026410999951E-2</v>
      </c>
      <c r="AD33" s="8">
        <v>0</v>
      </c>
      <c r="AE33" s="8">
        <v>7.540017517669988E-3</v>
      </c>
      <c r="AF33" s="8">
        <v>-5.7018731604999894E-2</v>
      </c>
      <c r="AG33" s="8">
        <v>1.4411363662299975E-4</v>
      </c>
      <c r="AH33" s="8">
        <v>3.9824503575999927E-5</v>
      </c>
      <c r="AI33" s="8">
        <v>0</v>
      </c>
      <c r="AJ33" s="8">
        <v>1.1531787409559979E-5</v>
      </c>
      <c r="AK33" s="8">
        <v>-9.3038974874999831E-6</v>
      </c>
      <c r="AL33" s="8">
        <v>1952.272166349996</v>
      </c>
      <c r="AM33" s="8">
        <v>402.07431494999929</v>
      </c>
      <c r="AN33" s="8">
        <v>0</v>
      </c>
      <c r="AO33" s="8">
        <v>475.25733052599907</v>
      </c>
      <c r="AP33" s="8">
        <v>-890.84601264999833</v>
      </c>
      <c r="AQ33" s="8">
        <v>10042.995490068182</v>
      </c>
      <c r="AR33" s="8">
        <v>420.56973343769926</v>
      </c>
      <c r="AS33" s="8">
        <v>0</v>
      </c>
      <c r="AT33" s="8">
        <v>-1099.6445908666881</v>
      </c>
      <c r="AU33" s="8">
        <v>-1202.7369803459978</v>
      </c>
      <c r="AV33" s="8">
        <v>1970.7096939199964</v>
      </c>
      <c r="AW33" s="8">
        <v>413.56215251999924</v>
      </c>
      <c r="AX33" s="8">
        <v>0</v>
      </c>
      <c r="AY33" s="8">
        <v>485.77964766429915</v>
      </c>
      <c r="AZ33" s="8">
        <v>-891.31511672499835</v>
      </c>
      <c r="BA33" s="8">
        <v>8072.285796148185</v>
      </c>
      <c r="BB33" s="8">
        <v>7.007580917699987</v>
      </c>
      <c r="BC33" s="8">
        <v>0</v>
      </c>
      <c r="BD33" s="8">
        <v>-1585.4242385309872</v>
      </c>
      <c r="BE33" s="8">
        <v>-311.42186362099943</v>
      </c>
    </row>
    <row r="34" spans="1:57" ht="15.3" x14ac:dyDescent="0.7">
      <c r="A34" s="9" t="s">
        <v>178</v>
      </c>
      <c r="B34" t="s">
        <v>490</v>
      </c>
      <c r="C34" t="s">
        <v>187</v>
      </c>
      <c r="D34" t="s">
        <v>188</v>
      </c>
      <c r="E34" s="6">
        <v>10.673999999999999</v>
      </c>
      <c r="F34" s="7">
        <v>0</v>
      </c>
      <c r="G34" s="7">
        <v>0</v>
      </c>
      <c r="H34" s="8">
        <v>106.52652</v>
      </c>
      <c r="I34" s="8">
        <v>41.479163999999997</v>
      </c>
      <c r="J34" s="8">
        <v>0</v>
      </c>
      <c r="K34" s="8">
        <v>2.7581615999999993</v>
      </c>
      <c r="L34" s="8">
        <v>-0.27683018999999998</v>
      </c>
      <c r="M34" s="8">
        <v>6.5111399999999996E-6</v>
      </c>
      <c r="N34" s="8">
        <v>5.7618251999999996E-6</v>
      </c>
      <c r="O34" s="8">
        <v>0</v>
      </c>
      <c r="P34" s="8">
        <v>5.8610933999999999E-7</v>
      </c>
      <c r="Q34" s="8">
        <v>-3.0522302999999994E-8</v>
      </c>
      <c r="R34" s="8">
        <v>0.33409620000000001</v>
      </c>
      <c r="S34" s="8">
        <v>0.60735059999999996</v>
      </c>
      <c r="T34" s="8">
        <v>0</v>
      </c>
      <c r="U34" s="8">
        <v>1.9489656599999999E-2</v>
      </c>
      <c r="V34" s="8">
        <v>-1.8556749E-3</v>
      </c>
      <c r="W34" s="8">
        <v>0.11421179999999999</v>
      </c>
      <c r="X34" s="8">
        <v>7.9158383999999998E-2</v>
      </c>
      <c r="Y34" s="8">
        <v>0</v>
      </c>
      <c r="Z34" s="8">
        <v>5.1715529999999997E-3</v>
      </c>
      <c r="AA34" s="8">
        <v>-5.7698306999999993E-4</v>
      </c>
      <c r="AB34" s="8">
        <v>1.7505359999999998E-2</v>
      </c>
      <c r="AC34" s="8">
        <v>4.2514542000000002E-2</v>
      </c>
      <c r="AD34" s="8">
        <v>0</v>
      </c>
      <c r="AE34" s="8">
        <v>2.9812481999999998E-3</v>
      </c>
      <c r="AF34" s="8">
        <v>-2.9711078999999999E-4</v>
      </c>
      <c r="AG34" s="8">
        <v>5.2729560000000001E-5</v>
      </c>
      <c r="AH34" s="8">
        <v>1.7928050400000002E-5</v>
      </c>
      <c r="AI34" s="8">
        <v>0</v>
      </c>
      <c r="AJ34" s="8">
        <v>2.5553555999999996E-6</v>
      </c>
      <c r="AK34" s="8">
        <v>-2.5654958999999998E-6</v>
      </c>
      <c r="AL34" s="8">
        <v>1633.1219999999998</v>
      </c>
      <c r="AM34" s="8">
        <v>595.28897999999992</v>
      </c>
      <c r="AN34" s="8">
        <v>0</v>
      </c>
      <c r="AO34" s="8">
        <v>47.862215999999997</v>
      </c>
      <c r="AP34" s="8">
        <v>-3.2043348000000003</v>
      </c>
      <c r="AQ34" s="8">
        <v>1687.015026</v>
      </c>
      <c r="AR34" s="8">
        <v>627.26614920000009</v>
      </c>
      <c r="AS34" s="8">
        <v>0</v>
      </c>
      <c r="AT34" s="8">
        <v>49.058771399999998</v>
      </c>
      <c r="AU34" s="8">
        <v>-4.0905970199999997</v>
      </c>
      <c r="AV34" s="8">
        <v>1686.492</v>
      </c>
      <c r="AW34" s="8">
        <v>618.87851999999998</v>
      </c>
      <c r="AX34" s="8">
        <v>0</v>
      </c>
      <c r="AY34" s="8">
        <v>48.47063399999999</v>
      </c>
      <c r="AZ34" s="8">
        <v>-3.2651765999999998</v>
      </c>
      <c r="BA34" s="8">
        <v>0.52302599999999999</v>
      </c>
      <c r="BB34" s="8">
        <v>8.3876291999999992</v>
      </c>
      <c r="BC34" s="8">
        <v>0</v>
      </c>
      <c r="BD34" s="8">
        <v>0.58813739999999992</v>
      </c>
      <c r="BE34" s="8">
        <v>-0.82542041999999993</v>
      </c>
    </row>
    <row r="35" spans="1:57" ht="15.3" x14ac:dyDescent="0.7">
      <c r="A35" s="9" t="s">
        <v>108</v>
      </c>
      <c r="B35" t="s">
        <v>432</v>
      </c>
      <c r="C35" t="s">
        <v>130</v>
      </c>
      <c r="D35" t="s">
        <v>131</v>
      </c>
      <c r="E35" s="6">
        <v>252.26499999999999</v>
      </c>
      <c r="F35" s="7">
        <v>0</v>
      </c>
      <c r="G35" s="7">
        <v>6</v>
      </c>
      <c r="H35" s="8">
        <v>93.338049999999996</v>
      </c>
      <c r="I35" s="8">
        <v>8.9730660499999981</v>
      </c>
      <c r="J35" s="8">
        <v>811.81399649999992</v>
      </c>
      <c r="K35" s="8">
        <v>1.3248957799999999</v>
      </c>
      <c r="L35" s="8">
        <v>-1.109966</v>
      </c>
      <c r="M35" s="8">
        <v>5.0957529999999993E-6</v>
      </c>
      <c r="N35" s="8">
        <v>1.3370045E-7</v>
      </c>
      <c r="O35" s="8">
        <v>2.8081029833999997E-5</v>
      </c>
      <c r="P35" s="8">
        <v>2.2550977409999997E-11</v>
      </c>
      <c r="Q35" s="8">
        <v>5.5750564999999995E-12</v>
      </c>
      <c r="R35" s="8">
        <v>1.3571857000000001</v>
      </c>
      <c r="S35" s="8">
        <v>6.1199488999999996E-2</v>
      </c>
      <c r="T35" s="8">
        <v>3.1785389999999998</v>
      </c>
      <c r="U35" s="8">
        <v>1.6725169499999998E-2</v>
      </c>
      <c r="V35" s="8">
        <v>-7.5427234999999996E-4</v>
      </c>
      <c r="W35" s="8">
        <v>0.13269138999999999</v>
      </c>
      <c r="X35" s="8">
        <v>9.4523695499999991E-3</v>
      </c>
      <c r="Y35" s="8">
        <v>0</v>
      </c>
      <c r="Z35" s="8">
        <v>7.2932334150000002E-3</v>
      </c>
      <c r="AA35" s="8">
        <v>3.7082955000000001E-5</v>
      </c>
      <c r="AB35" s="8">
        <v>4.8182614999999998E-2</v>
      </c>
      <c r="AC35" s="8">
        <v>7.0735106000000006E-2</v>
      </c>
      <c r="AD35" s="8">
        <v>1.51359</v>
      </c>
      <c r="AE35" s="8">
        <v>7.0861238499999998E-3</v>
      </c>
      <c r="AF35" s="8">
        <v>-4.8939410000000002E-4</v>
      </c>
      <c r="AG35" s="8">
        <v>1.4732276E-4</v>
      </c>
      <c r="AH35" s="8">
        <v>3.5821629999999998E-6</v>
      </c>
      <c r="AI35" s="8">
        <v>5.0663657349325789E-6</v>
      </c>
      <c r="AJ35" s="8">
        <v>4.5493470099999996E-7</v>
      </c>
      <c r="AK35" s="8">
        <v>1.0443771000000001E-7</v>
      </c>
      <c r="AL35" s="8">
        <v>1485.8408499999998</v>
      </c>
      <c r="AM35" s="8">
        <v>124.11438</v>
      </c>
      <c r="AN35" s="8">
        <v>18133.365655196998</v>
      </c>
      <c r="AO35" s="8">
        <v>19.810370450000001</v>
      </c>
      <c r="AP35" s="8">
        <v>-9.9896940000000001</v>
      </c>
      <c r="AQ35" s="8">
        <v>1607.684845</v>
      </c>
      <c r="AR35" s="8">
        <v>130.07540195000001</v>
      </c>
      <c r="AS35" s="8">
        <v>19828.822575236994</v>
      </c>
      <c r="AT35" s="8">
        <v>21.500293684999999</v>
      </c>
      <c r="AU35" s="8">
        <v>-8.8696374000000002</v>
      </c>
      <c r="AV35" s="8">
        <v>1579.1788999999999</v>
      </c>
      <c r="AW35" s="8">
        <v>126.63703</v>
      </c>
      <c r="AX35" s="8">
        <v>19828.586455196993</v>
      </c>
      <c r="AY35" s="8">
        <v>20.289673950000001</v>
      </c>
      <c r="AZ35" s="8">
        <v>-9.4851639999999993</v>
      </c>
      <c r="BA35" s="8">
        <v>28.505945000000001</v>
      </c>
      <c r="BB35" s="8">
        <v>3.4383719499999996</v>
      </c>
      <c r="BC35" s="8">
        <v>0.23612004000000003</v>
      </c>
      <c r="BD35" s="8">
        <v>1.2106197349999999</v>
      </c>
      <c r="BE35" s="8">
        <v>0.61552659999999992</v>
      </c>
    </row>
    <row r="36" spans="1:57" ht="15.3" x14ac:dyDescent="0.7">
      <c r="A36" s="9" t="s">
        <v>418</v>
      </c>
      <c r="B36" t="s">
        <v>418</v>
      </c>
      <c r="C36" t="s">
        <v>345</v>
      </c>
      <c r="D36" t="s">
        <v>346</v>
      </c>
      <c r="E36" s="6">
        <v>3</v>
      </c>
      <c r="F36" s="7">
        <v>1</v>
      </c>
      <c r="G36" s="7">
        <v>0</v>
      </c>
      <c r="H36" s="8">
        <v>52.811999999999998</v>
      </c>
      <c r="I36" s="8">
        <v>15.983999999999998</v>
      </c>
      <c r="J36" s="8">
        <v>69.26903999999999</v>
      </c>
      <c r="K36" s="8">
        <v>0.47304000000000002</v>
      </c>
      <c r="L36" s="8">
        <v>0</v>
      </c>
      <c r="M36" s="8">
        <v>4.9247999999999998E-6</v>
      </c>
      <c r="N36" s="8">
        <v>2.5865999999999999E-6</v>
      </c>
      <c r="O36" s="8">
        <v>7.6420799999999995E-6</v>
      </c>
      <c r="P36" s="8">
        <v>1.3068E-7</v>
      </c>
      <c r="Q36" s="8">
        <v>0</v>
      </c>
      <c r="R36" s="8">
        <v>0.23381999999999997</v>
      </c>
      <c r="S36" s="8">
        <v>0.32940000000000003</v>
      </c>
      <c r="T36" s="8">
        <v>0.56622780000000006</v>
      </c>
      <c r="U36" s="8">
        <v>3.0077999999999997E-3</v>
      </c>
      <c r="V36" s="8">
        <v>0</v>
      </c>
      <c r="W36" s="8">
        <v>1.1718</v>
      </c>
      <c r="X36" s="8">
        <v>3.6180000000000004E-2</v>
      </c>
      <c r="Y36" s="8">
        <v>1.2087738000000001</v>
      </c>
      <c r="Z36" s="8">
        <v>7.9379999999999989E-4</v>
      </c>
      <c r="AA36" s="8">
        <v>0</v>
      </c>
      <c r="AB36" s="8">
        <v>2.2032E-2</v>
      </c>
      <c r="AC36" s="8">
        <v>2.1815999999999999E-2</v>
      </c>
      <c r="AD36" s="8">
        <v>4.4297280000000001E-2</v>
      </c>
      <c r="AE36" s="8">
        <v>4.4928000000000004E-4</v>
      </c>
      <c r="AF36" s="8">
        <v>0</v>
      </c>
      <c r="AG36" s="8">
        <v>3.375E-5</v>
      </c>
      <c r="AH36" s="8">
        <v>5.4E-6</v>
      </c>
      <c r="AI36" s="8">
        <v>4.0138200000000001E-5</v>
      </c>
      <c r="AJ36" s="8">
        <v>9.8819999999999992E-7</v>
      </c>
      <c r="AK36" s="8">
        <v>0</v>
      </c>
      <c r="AL36" s="8">
        <v>896.40000000000009</v>
      </c>
      <c r="AM36" s="8">
        <v>220.86</v>
      </c>
      <c r="AN36" s="8">
        <v>1128.222</v>
      </c>
      <c r="AO36" s="8">
        <v>10.962000000000002</v>
      </c>
      <c r="AP36" s="8">
        <v>0</v>
      </c>
      <c r="AQ36" s="8">
        <v>2764.8</v>
      </c>
      <c r="AR36" s="8">
        <v>235.79640000000003</v>
      </c>
      <c r="AS36" s="8">
        <v>3011.9499000000005</v>
      </c>
      <c r="AT36" s="8">
        <v>11.353499999999999</v>
      </c>
      <c r="AU36" s="8">
        <v>0</v>
      </c>
      <c r="AV36" s="8">
        <v>896.40000000000009</v>
      </c>
      <c r="AW36" s="8">
        <v>231.12</v>
      </c>
      <c r="AX36" s="8">
        <v>1138.6440000000002</v>
      </c>
      <c r="AY36" s="8">
        <v>11.123999999999999</v>
      </c>
      <c r="AZ36" s="8">
        <v>0</v>
      </c>
      <c r="BA36" s="8">
        <v>1868.4</v>
      </c>
      <c r="BB36" s="8">
        <v>4.6764000000000001</v>
      </c>
      <c r="BC36" s="8">
        <v>1873.3059000000003</v>
      </c>
      <c r="BD36" s="8">
        <v>0.22950000000000004</v>
      </c>
      <c r="BE36" s="8">
        <v>0</v>
      </c>
    </row>
    <row r="37" spans="1:57" ht="15.3" x14ac:dyDescent="0.7">
      <c r="A37" s="9" t="s">
        <v>108</v>
      </c>
      <c r="B37" t="s">
        <v>427</v>
      </c>
      <c r="C37" t="s">
        <v>114</v>
      </c>
      <c r="D37" t="s">
        <v>115</v>
      </c>
      <c r="E37" s="6">
        <v>128.81899999999999</v>
      </c>
      <c r="F37" s="7">
        <v>0</v>
      </c>
      <c r="G37" s="7">
        <v>6</v>
      </c>
      <c r="H37" s="8">
        <v>87.081643999999997</v>
      </c>
      <c r="I37" s="8">
        <v>23.161656199999996</v>
      </c>
      <c r="J37" s="8">
        <v>414.55242390000001</v>
      </c>
      <c r="K37" s="8">
        <v>3.2720025999999995</v>
      </c>
      <c r="L37" s="8">
        <v>0</v>
      </c>
      <c r="M37" s="8">
        <v>4.817830599999999E-6</v>
      </c>
      <c r="N37" s="8">
        <v>2.6075541979999998E-7</v>
      </c>
      <c r="O37" s="8">
        <v>1.4339564276399999E-5</v>
      </c>
      <c r="P37" s="8">
        <v>1.1825584199999999E-7</v>
      </c>
      <c r="Q37" s="8">
        <v>0</v>
      </c>
      <c r="R37" s="8">
        <v>0.38645699999999999</v>
      </c>
      <c r="S37" s="8">
        <v>1.9322849999999999E-2</v>
      </c>
      <c r="T37" s="8">
        <v>1.6231193999999998</v>
      </c>
      <c r="U37" s="8">
        <v>3.2720025999999998E-3</v>
      </c>
      <c r="V37" s="8">
        <v>0</v>
      </c>
      <c r="W37" s="8">
        <v>0.12881899999999999</v>
      </c>
      <c r="X37" s="8">
        <v>0.13525994999999999</v>
      </c>
      <c r="Y37" s="8">
        <v>0</v>
      </c>
      <c r="Z37" s="8">
        <v>0.51269961999999991</v>
      </c>
      <c r="AA37" s="8">
        <v>0</v>
      </c>
      <c r="AB37" s="8">
        <v>0</v>
      </c>
      <c r="AC37" s="8">
        <v>0</v>
      </c>
      <c r="AD37" s="8">
        <v>0.77291399999999999</v>
      </c>
      <c r="AE37" s="8">
        <v>9.9190629999999997E-4</v>
      </c>
      <c r="AF37" s="8">
        <v>0</v>
      </c>
      <c r="AG37" s="8">
        <v>8.6420924251073089E-7</v>
      </c>
      <c r="AH37" s="8">
        <v>2.1531451754999996E-12</v>
      </c>
      <c r="AI37" s="8">
        <v>2.5871372073346675E-6</v>
      </c>
      <c r="AJ37" s="8">
        <v>1.0047881999999999E-6</v>
      </c>
      <c r="AK37" s="8">
        <v>0</v>
      </c>
      <c r="AL37" s="8">
        <v>2275.5802923169995</v>
      </c>
      <c r="AM37" s="8">
        <v>27.441731884499998</v>
      </c>
      <c r="AN37" s="8">
        <v>9259.7943842261993</v>
      </c>
      <c r="AO37" s="8">
        <v>10.6662132</v>
      </c>
      <c r="AP37" s="8">
        <v>0</v>
      </c>
      <c r="AQ37" s="8">
        <v>2564.2652171449986</v>
      </c>
      <c r="AR37" s="8">
        <v>27.443664169499996</v>
      </c>
      <c r="AS37" s="8">
        <v>10125.578638810197</v>
      </c>
      <c r="AT37" s="8">
        <v>11.328342859999999</v>
      </c>
      <c r="AU37" s="8">
        <v>0</v>
      </c>
      <c r="AV37" s="8">
        <v>2564.1348523169986</v>
      </c>
      <c r="AW37" s="8">
        <v>27.441731884499998</v>
      </c>
      <c r="AX37" s="8">
        <v>10125.458064226197</v>
      </c>
      <c r="AY37" s="8">
        <v>10.975378799999998</v>
      </c>
      <c r="AZ37" s="8">
        <v>0</v>
      </c>
      <c r="BA37" s="8">
        <v>0.13036482799999996</v>
      </c>
      <c r="BB37" s="8">
        <v>1.9322850000000002E-3</v>
      </c>
      <c r="BC37" s="8">
        <v>0.12057458400000001</v>
      </c>
      <c r="BD37" s="8">
        <v>0.35296405999999997</v>
      </c>
      <c r="BE37" s="8">
        <v>0</v>
      </c>
    </row>
    <row r="38" spans="1:57" ht="15.3" x14ac:dyDescent="0.7">
      <c r="A38" s="9" t="s">
        <v>178</v>
      </c>
      <c r="B38" t="s">
        <v>490</v>
      </c>
      <c r="C38" t="s">
        <v>491</v>
      </c>
      <c r="D38" t="s">
        <v>492</v>
      </c>
      <c r="E38" s="6">
        <v>10.673999999999999</v>
      </c>
      <c r="F38" s="7">
        <v>0</v>
      </c>
      <c r="G38" s="7">
        <v>0</v>
      </c>
      <c r="H38" s="8">
        <v>259.37819999999999</v>
      </c>
      <c r="I38" s="8">
        <v>56.607706589999076</v>
      </c>
      <c r="J38" s="8">
        <v>0</v>
      </c>
      <c r="K38" s="8">
        <v>6.7459679999999995</v>
      </c>
      <c r="L38" s="8">
        <v>-11.834438297415218</v>
      </c>
      <c r="M38" s="8">
        <v>4.1201639999999998E-6</v>
      </c>
      <c r="N38" s="8">
        <v>1.8561443066617641E-6</v>
      </c>
      <c r="O38" s="8">
        <v>0</v>
      </c>
      <c r="P38" s="8">
        <v>5.6572199999999991E-7</v>
      </c>
      <c r="Q38" s="8">
        <v>-2.1254153783879607E-7</v>
      </c>
      <c r="R38" s="8">
        <v>0.79841519999999999</v>
      </c>
      <c r="S38" s="8">
        <v>0.21681417886931623</v>
      </c>
      <c r="T38" s="8">
        <v>0</v>
      </c>
      <c r="U38" s="8">
        <v>2.7325439999999999E-2</v>
      </c>
      <c r="V38" s="8">
        <v>-3.8754801017897654E-2</v>
      </c>
      <c r="W38" s="8">
        <v>0.16224479999999999</v>
      </c>
      <c r="X38" s="8">
        <v>3.5144795119844981E-2</v>
      </c>
      <c r="Y38" s="8">
        <v>0</v>
      </c>
      <c r="Z38" s="8">
        <v>5.9881139999999992E-3</v>
      </c>
      <c r="AA38" s="8">
        <v>-7.6050184473245956E-3</v>
      </c>
      <c r="AB38" s="8">
        <v>3.0420900000000001E-2</v>
      </c>
      <c r="AC38" s="8">
        <v>1.1734910016307769E-2</v>
      </c>
      <c r="AD38" s="8">
        <v>0</v>
      </c>
      <c r="AE38" s="8">
        <v>1.6864919999999997E-3</v>
      </c>
      <c r="AF38" s="8">
        <v>-1.5368777007066523E-3</v>
      </c>
      <c r="AG38" s="8">
        <v>1.344924E-4</v>
      </c>
      <c r="AH38" s="8">
        <v>5.1185138716015073E-5</v>
      </c>
      <c r="AI38" s="8">
        <v>0</v>
      </c>
      <c r="AJ38" s="8">
        <v>2.7538919999999996E-5</v>
      </c>
      <c r="AK38" s="8">
        <v>-6.1616610196785411E-6</v>
      </c>
      <c r="AL38" s="8">
        <v>2294.91</v>
      </c>
      <c r="AM38" s="8">
        <v>606.01605456916946</v>
      </c>
      <c r="AN38" s="8">
        <v>0</v>
      </c>
      <c r="AO38" s="8">
        <v>97.453620000000001</v>
      </c>
      <c r="AP38" s="8">
        <v>-105.62880950348527</v>
      </c>
      <c r="AQ38" s="8">
        <v>2675.9717999999998</v>
      </c>
      <c r="AR38" s="8">
        <v>655.16528428816025</v>
      </c>
      <c r="AS38" s="8">
        <v>0</v>
      </c>
      <c r="AT38" s="8">
        <v>102.68387999999999</v>
      </c>
      <c r="AU38" s="8">
        <v>-122.90987175590442</v>
      </c>
      <c r="AV38" s="8">
        <v>1064.1977999999999</v>
      </c>
      <c r="AW38" s="8">
        <v>423.24858309170804</v>
      </c>
      <c r="AX38" s="8">
        <v>0</v>
      </c>
      <c r="AY38" s="8">
        <v>101.50973999999999</v>
      </c>
      <c r="AZ38" s="8">
        <v>-50.334286964938016</v>
      </c>
      <c r="BA38" s="8">
        <v>1611.7739999999999</v>
      </c>
      <c r="BB38" s="8">
        <v>231.91670119645221</v>
      </c>
      <c r="BC38" s="8">
        <v>0</v>
      </c>
      <c r="BD38" s="8">
        <v>1.17414</v>
      </c>
      <c r="BE38" s="8">
        <v>-72.575584790966403</v>
      </c>
    </row>
    <row r="39" spans="1:57" ht="15.3" x14ac:dyDescent="0.7">
      <c r="A39" s="9" t="s">
        <v>210</v>
      </c>
      <c r="B39" t="s">
        <v>443</v>
      </c>
      <c r="C39" t="s">
        <v>216</v>
      </c>
      <c r="D39" t="s">
        <v>217</v>
      </c>
      <c r="E39" s="6">
        <v>282.59999999999997</v>
      </c>
      <c r="F39" s="7">
        <v>0</v>
      </c>
      <c r="G39" s="7">
        <v>4</v>
      </c>
      <c r="H39" s="8">
        <v>846.32529694323136</v>
      </c>
      <c r="I39" s="8">
        <v>49.132156169432307</v>
      </c>
      <c r="J39" s="8">
        <v>0</v>
      </c>
      <c r="K39" s="8">
        <v>37.949717650867044</v>
      </c>
      <c r="L39" s="8">
        <v>-317.35670428438016</v>
      </c>
      <c r="M39" s="8">
        <v>3.3928659825327513E-6</v>
      </c>
      <c r="N39" s="8">
        <v>6.5987266606814471E-6</v>
      </c>
      <c r="O39" s="8">
        <v>0</v>
      </c>
      <c r="P39" s="8">
        <v>4.0243197747429967E-6</v>
      </c>
      <c r="Q39" s="8">
        <v>-1.4185795057041322E-9</v>
      </c>
      <c r="R39" s="8">
        <v>2.4140210305676852</v>
      </c>
      <c r="S39" s="8">
        <v>0.8581359853056767</v>
      </c>
      <c r="T39" s="8">
        <v>0</v>
      </c>
      <c r="U39" s="8">
        <v>0.41137714921294799</v>
      </c>
      <c r="V39" s="8">
        <v>-0.32364683705399999</v>
      </c>
      <c r="W39" s="8">
        <v>0.204080392139738</v>
      </c>
      <c r="X39" s="8">
        <v>8.6861843721397367E-2</v>
      </c>
      <c r="Y39" s="8">
        <v>0</v>
      </c>
      <c r="Z39" s="8">
        <v>5.0099862417109828E-2</v>
      </c>
      <c r="AA39" s="8">
        <v>-9.0498949964132221E-3</v>
      </c>
      <c r="AB39" s="8">
        <v>0.32411998689956334</v>
      </c>
      <c r="AC39" s="8">
        <v>5.0651596718995627E-2</v>
      </c>
      <c r="AD39" s="8">
        <v>0</v>
      </c>
      <c r="AE39" s="8">
        <v>2.6629369453225429E-2</v>
      </c>
      <c r="AF39" s="8">
        <v>-0.13949456042475866</v>
      </c>
      <c r="AG39" s="8">
        <v>6.6928071615720511E-4</v>
      </c>
      <c r="AH39" s="8">
        <v>1.9118234611572051E-5</v>
      </c>
      <c r="AI39" s="8">
        <v>0</v>
      </c>
      <c r="AJ39" s="8">
        <v>1.1579410361965315E-5</v>
      </c>
      <c r="AK39" s="8">
        <v>-1.0235950649210082E-3</v>
      </c>
      <c r="AL39" s="8">
        <v>8667.2432751091692</v>
      </c>
      <c r="AM39" s="8">
        <v>664.78411275109158</v>
      </c>
      <c r="AN39" s="8">
        <v>0</v>
      </c>
      <c r="AO39" s="8">
        <v>281.46530488497092</v>
      </c>
      <c r="AP39" s="8">
        <v>-2933.745872650909</v>
      </c>
      <c r="AQ39" s="8">
        <v>9003.4755720524008</v>
      </c>
      <c r="AR39" s="8">
        <v>705.97627652052392</v>
      </c>
      <c r="AS39" s="8">
        <v>0</v>
      </c>
      <c r="AT39" s="8">
        <v>548.33322144469355</v>
      </c>
      <c r="AU39" s="8">
        <v>-2595.0502832156867</v>
      </c>
      <c r="AV39" s="8">
        <v>8770.349082969431</v>
      </c>
      <c r="AW39" s="8">
        <v>691.50649382969425</v>
      </c>
      <c r="AX39" s="8">
        <v>0</v>
      </c>
      <c r="AY39" s="8">
        <v>519.887235001156</v>
      </c>
      <c r="AZ39" s="8">
        <v>-2827.2241391985117</v>
      </c>
      <c r="BA39" s="8">
        <v>233.12648908296941</v>
      </c>
      <c r="BB39" s="8">
        <v>14.469782690829694</v>
      </c>
      <c r="BC39" s="8">
        <v>0</v>
      </c>
      <c r="BD39" s="8">
        <v>28.445986443537571</v>
      </c>
      <c r="BE39" s="8">
        <v>232.17385598282476</v>
      </c>
    </row>
    <row r="40" spans="1:57" ht="15.3" x14ac:dyDescent="0.7">
      <c r="A40" s="9" t="s">
        <v>391</v>
      </c>
      <c r="B40" t="s">
        <v>391</v>
      </c>
      <c r="C40" t="s">
        <v>337</v>
      </c>
      <c r="D40" t="s">
        <v>338</v>
      </c>
      <c r="E40" s="6">
        <v>4</v>
      </c>
      <c r="F40" s="7">
        <v>1</v>
      </c>
      <c r="G40" s="7">
        <v>0</v>
      </c>
      <c r="H40" s="8">
        <v>35.207999999999998</v>
      </c>
      <c r="I40" s="8">
        <v>10.655999999999999</v>
      </c>
      <c r="J40" s="8">
        <v>46.179359999999996</v>
      </c>
      <c r="K40" s="8">
        <v>0.31536000000000003</v>
      </c>
      <c r="L40" s="8">
        <v>0</v>
      </c>
      <c r="M40" s="8">
        <v>3.2831999999999998E-6</v>
      </c>
      <c r="N40" s="8">
        <v>1.7244E-6</v>
      </c>
      <c r="O40" s="8">
        <v>5.0947199999999994E-6</v>
      </c>
      <c r="P40" s="8">
        <v>8.7120000000000002E-8</v>
      </c>
      <c r="Q40" s="8">
        <v>0</v>
      </c>
      <c r="R40" s="8">
        <v>0.15587999999999999</v>
      </c>
      <c r="S40" s="8">
        <v>0.21960000000000002</v>
      </c>
      <c r="T40" s="8">
        <v>0.37748520000000002</v>
      </c>
      <c r="U40" s="8">
        <v>2.0052E-3</v>
      </c>
      <c r="V40" s="8">
        <v>0</v>
      </c>
      <c r="W40" s="8">
        <v>0.78120000000000001</v>
      </c>
      <c r="X40" s="8">
        <v>2.4120000000000003E-2</v>
      </c>
      <c r="Y40" s="8">
        <v>0.80584920000000004</v>
      </c>
      <c r="Z40" s="8">
        <v>5.2919999999999996E-4</v>
      </c>
      <c r="AA40" s="8">
        <v>0</v>
      </c>
      <c r="AB40" s="8">
        <v>1.4688E-2</v>
      </c>
      <c r="AC40" s="8">
        <v>1.4544E-2</v>
      </c>
      <c r="AD40" s="8">
        <v>2.9531520000000002E-2</v>
      </c>
      <c r="AE40" s="8">
        <v>2.9952000000000001E-4</v>
      </c>
      <c r="AF40" s="8">
        <v>0</v>
      </c>
      <c r="AG40" s="8">
        <v>2.2500000000000001E-5</v>
      </c>
      <c r="AH40" s="8">
        <v>3.5999999999999998E-6</v>
      </c>
      <c r="AI40" s="8">
        <v>2.6758800000000002E-5</v>
      </c>
      <c r="AJ40" s="8">
        <v>6.5879999999999994E-7</v>
      </c>
      <c r="AK40" s="8">
        <v>0</v>
      </c>
      <c r="AL40" s="8">
        <v>597.6</v>
      </c>
      <c r="AM40" s="8">
        <v>147.24</v>
      </c>
      <c r="AN40" s="8">
        <v>752.14800000000002</v>
      </c>
      <c r="AO40" s="8">
        <v>7.3080000000000007</v>
      </c>
      <c r="AP40" s="8">
        <v>0</v>
      </c>
      <c r="AQ40" s="8">
        <v>1843.2000000000003</v>
      </c>
      <c r="AR40" s="8">
        <v>157.19760000000002</v>
      </c>
      <c r="AS40" s="8">
        <v>2007.9666000000002</v>
      </c>
      <c r="AT40" s="8">
        <v>7.5689999999999991</v>
      </c>
      <c r="AU40" s="8">
        <v>0</v>
      </c>
      <c r="AV40" s="8">
        <v>597.6</v>
      </c>
      <c r="AW40" s="8">
        <v>154.08000000000001</v>
      </c>
      <c r="AX40" s="8">
        <v>759.09600000000012</v>
      </c>
      <c r="AY40" s="8">
        <v>7.4159999999999995</v>
      </c>
      <c r="AZ40" s="8">
        <v>0</v>
      </c>
      <c r="BA40" s="8">
        <v>1245.6000000000001</v>
      </c>
      <c r="BB40" s="8">
        <v>3.1175999999999999</v>
      </c>
      <c r="BC40" s="8">
        <v>1248.8706000000002</v>
      </c>
      <c r="BD40" s="8">
        <v>0.15300000000000002</v>
      </c>
      <c r="BE40" s="8">
        <v>0</v>
      </c>
    </row>
    <row r="41" spans="1:57" ht="15.3" x14ac:dyDescent="0.7">
      <c r="A41" s="9" t="s">
        <v>108</v>
      </c>
      <c r="B41" t="s">
        <v>438</v>
      </c>
      <c r="C41" t="s">
        <v>434</v>
      </c>
      <c r="D41" t="s">
        <v>435</v>
      </c>
      <c r="E41" s="6">
        <v>45.822800384999994</v>
      </c>
      <c r="F41" s="7">
        <v>1</v>
      </c>
      <c r="G41" s="7">
        <v>0</v>
      </c>
      <c r="H41" s="8">
        <v>120.51396501254997</v>
      </c>
      <c r="I41" s="8">
        <v>21.078488177099999</v>
      </c>
      <c r="J41" s="8">
        <v>144.75880869625348</v>
      </c>
      <c r="K41" s="8">
        <v>3.6413088325940239</v>
      </c>
      <c r="L41" s="8">
        <v>0</v>
      </c>
      <c r="M41" s="8">
        <v>2.6439755822144998E-6</v>
      </c>
      <c r="N41" s="8">
        <v>2.5614945415214995E-6</v>
      </c>
      <c r="O41" s="8">
        <v>5.3603511890372993E-6</v>
      </c>
      <c r="P41" s="8">
        <v>1.7811322509649497E-7</v>
      </c>
      <c r="Q41" s="8">
        <v>0</v>
      </c>
      <c r="R41" s="8">
        <v>0.49488624415799998</v>
      </c>
      <c r="S41" s="8">
        <v>0.32396719872194996</v>
      </c>
      <c r="T41" s="8">
        <v>0.8339291442066149</v>
      </c>
      <c r="U41" s="8">
        <v>1.7337056525664744E-2</v>
      </c>
      <c r="V41" s="8">
        <v>0</v>
      </c>
      <c r="W41" s="8">
        <v>0.17000258942834998</v>
      </c>
      <c r="X41" s="8">
        <v>6.5526604550549997E-2</v>
      </c>
      <c r="Y41" s="8">
        <v>0.70750403794439998</v>
      </c>
      <c r="Z41" s="8">
        <v>0.54277107056032492</v>
      </c>
      <c r="AA41" s="8">
        <v>0</v>
      </c>
      <c r="AB41" s="8">
        <v>0.12280510503179999</v>
      </c>
      <c r="AC41" s="8">
        <v>2.6393933021759998E-2</v>
      </c>
      <c r="AD41" s="8">
        <v>0.150289620702723</v>
      </c>
      <c r="AE41" s="8">
        <v>1.2541700465374497E-3</v>
      </c>
      <c r="AF41" s="8">
        <v>0</v>
      </c>
      <c r="AG41" s="8">
        <v>4.9030396411949993E-4</v>
      </c>
      <c r="AH41" s="8">
        <v>2.9693174649479996E-5</v>
      </c>
      <c r="AI41" s="8">
        <v>5.2131683542006794E-4</v>
      </c>
      <c r="AJ41" s="8">
        <v>1.5176511487511998E-6</v>
      </c>
      <c r="AK41" s="8">
        <v>0</v>
      </c>
      <c r="AL41" s="8">
        <v>2520.2540211749997</v>
      </c>
      <c r="AM41" s="8">
        <v>332.67353079509996</v>
      </c>
      <c r="AN41" s="8">
        <v>2866.9493288879094</v>
      </c>
      <c r="AO41" s="8">
        <v>16.125043455481496</v>
      </c>
      <c r="AP41" s="8">
        <v>0</v>
      </c>
      <c r="AQ41" s="8">
        <v>3270.3732634774492</v>
      </c>
      <c r="AR41" s="8">
        <v>383.94924442591491</v>
      </c>
      <c r="AS41" s="8">
        <v>3669.224082588566</v>
      </c>
      <c r="AT41" s="8">
        <v>17.136810887982296</v>
      </c>
      <c r="AU41" s="8">
        <v>0</v>
      </c>
      <c r="AV41" s="8">
        <v>3097.6213060259993</v>
      </c>
      <c r="AW41" s="8">
        <v>370.70645511464994</v>
      </c>
      <c r="AX41" s="8">
        <v>3482.7619432619244</v>
      </c>
      <c r="AY41" s="8">
        <v>16.599309439466246</v>
      </c>
      <c r="AZ41" s="8">
        <v>0</v>
      </c>
      <c r="BA41" s="8">
        <v>172.75195745144998</v>
      </c>
      <c r="BB41" s="8">
        <v>13.242789311264998</v>
      </c>
      <c r="BC41" s="8">
        <v>186.46213932664199</v>
      </c>
      <c r="BD41" s="8">
        <v>0.53750144851604997</v>
      </c>
      <c r="BE41" s="8">
        <v>0</v>
      </c>
    </row>
    <row r="42" spans="1:57" ht="15.3" x14ac:dyDescent="0.7">
      <c r="A42" s="9" t="s">
        <v>108</v>
      </c>
      <c r="B42" t="s">
        <v>427</v>
      </c>
      <c r="C42" t="s">
        <v>130</v>
      </c>
      <c r="D42" t="s">
        <v>131</v>
      </c>
      <c r="E42" s="6">
        <v>128.81899999999999</v>
      </c>
      <c r="F42" s="7">
        <v>0</v>
      </c>
      <c r="G42" s="7">
        <v>6</v>
      </c>
      <c r="H42" s="8">
        <v>47.663029999999992</v>
      </c>
      <c r="I42" s="8">
        <v>4.5820918299999995</v>
      </c>
      <c r="J42" s="8">
        <v>414.55242390000001</v>
      </c>
      <c r="K42" s="8">
        <v>0.67655738799999987</v>
      </c>
      <c r="L42" s="8">
        <v>-0.56680359999999996</v>
      </c>
      <c r="M42" s="8">
        <v>2.6021437999999997E-6</v>
      </c>
      <c r="N42" s="8">
        <v>6.8274069999999996E-8</v>
      </c>
      <c r="O42" s="8">
        <v>1.4339564276399999E-5</v>
      </c>
      <c r="P42" s="8">
        <v>1.1515645685999998E-11</v>
      </c>
      <c r="Q42" s="8">
        <v>2.8468998999999995E-12</v>
      </c>
      <c r="R42" s="8">
        <v>0.69304621999999994</v>
      </c>
      <c r="S42" s="8">
        <v>3.1251489399999999E-2</v>
      </c>
      <c r="T42" s="8">
        <v>1.6231193999999998</v>
      </c>
      <c r="U42" s="8">
        <v>8.5406996999999995E-3</v>
      </c>
      <c r="V42" s="8">
        <v>-3.8516880999999998E-4</v>
      </c>
      <c r="W42" s="8">
        <v>6.7758793999999997E-2</v>
      </c>
      <c r="X42" s="8">
        <v>4.8268479299999993E-3</v>
      </c>
      <c r="Y42" s="8">
        <v>0</v>
      </c>
      <c r="Z42" s="8">
        <v>3.7242861089999998E-3</v>
      </c>
      <c r="AA42" s="8">
        <v>1.8936392999999998E-5</v>
      </c>
      <c r="AB42" s="8">
        <v>2.4604428999999997E-2</v>
      </c>
      <c r="AC42" s="8">
        <v>3.6120847599999999E-2</v>
      </c>
      <c r="AD42" s="8">
        <v>0.77291399999999999</v>
      </c>
      <c r="AE42" s="8">
        <v>3.6185257099999998E-3</v>
      </c>
      <c r="AF42" s="8">
        <v>-2.4990886E-4</v>
      </c>
      <c r="AG42" s="8">
        <v>7.5230295999999993E-5</v>
      </c>
      <c r="AH42" s="8">
        <v>1.8292297999999999E-6</v>
      </c>
      <c r="AI42" s="8">
        <v>2.5871372073346675E-6</v>
      </c>
      <c r="AJ42" s="8">
        <v>2.3231218459999997E-7</v>
      </c>
      <c r="AK42" s="8">
        <v>5.3331065999999997E-8</v>
      </c>
      <c r="AL42" s="8">
        <v>758.74390999999991</v>
      </c>
      <c r="AM42" s="8">
        <v>63.378947999999994</v>
      </c>
      <c r="AN42" s="8">
        <v>9259.7943842261993</v>
      </c>
      <c r="AO42" s="8">
        <v>10.116156069999999</v>
      </c>
      <c r="AP42" s="8">
        <v>-5.1012323999999998</v>
      </c>
      <c r="AQ42" s="8">
        <v>820.96348699999999</v>
      </c>
      <c r="AR42" s="8">
        <v>66.422940969999999</v>
      </c>
      <c r="AS42" s="8">
        <v>10125.578638810197</v>
      </c>
      <c r="AT42" s="8">
        <v>10.979114550999999</v>
      </c>
      <c r="AU42" s="8">
        <v>-4.5292760400000001</v>
      </c>
      <c r="AV42" s="8">
        <v>806.40693999999985</v>
      </c>
      <c r="AW42" s="8">
        <v>64.667137999999994</v>
      </c>
      <c r="AX42" s="8">
        <v>10125.458064226197</v>
      </c>
      <c r="AY42" s="8">
        <v>10.360912169999999</v>
      </c>
      <c r="AZ42" s="8">
        <v>-4.8435943999999997</v>
      </c>
      <c r="BA42" s="8">
        <v>14.556546999999998</v>
      </c>
      <c r="BB42" s="8">
        <v>1.7558029699999997</v>
      </c>
      <c r="BC42" s="8">
        <v>0.12057458400000001</v>
      </c>
      <c r="BD42" s="8">
        <v>0.61820238099999991</v>
      </c>
      <c r="BE42" s="8">
        <v>0.31431835999999996</v>
      </c>
    </row>
    <row r="43" spans="1:57" ht="15.3" x14ac:dyDescent="0.7">
      <c r="A43" s="15" t="s">
        <v>178</v>
      </c>
      <c r="B43" s="16" t="s">
        <v>478</v>
      </c>
      <c r="C43" s="16" t="s">
        <v>353</v>
      </c>
      <c r="D43" s="16" t="s">
        <v>354</v>
      </c>
      <c r="E43" s="17">
        <v>14979.25</v>
      </c>
      <c r="F43" s="18">
        <v>0</v>
      </c>
      <c r="G43" s="18">
        <v>0</v>
      </c>
      <c r="H43" s="19">
        <v>84.632762499999998</v>
      </c>
      <c r="I43" s="19">
        <v>78.940647500000011</v>
      </c>
      <c r="J43" s="19">
        <v>0</v>
      </c>
      <c r="K43" s="19">
        <v>83.584215</v>
      </c>
      <c r="L43" s="19">
        <v>-43.9244037375</v>
      </c>
      <c r="M43" s="19">
        <v>6.0366377499999999E-6</v>
      </c>
      <c r="N43" s="19">
        <v>1.4694644250000001E-5</v>
      </c>
      <c r="O43" s="19">
        <v>0</v>
      </c>
      <c r="P43" s="19">
        <v>2.1270535000000001E-5</v>
      </c>
      <c r="Q43" s="19">
        <v>-3.1330149922500002E-6</v>
      </c>
      <c r="R43" s="19">
        <v>0.53625715000000007</v>
      </c>
      <c r="S43" s="19">
        <v>0.36998747500000001</v>
      </c>
      <c r="T43" s="19">
        <v>0</v>
      </c>
      <c r="U43" s="19">
        <v>0.52277582499999997</v>
      </c>
      <c r="V43" s="19">
        <v>-0.27831746085000003</v>
      </c>
      <c r="W43" s="19">
        <v>0.17675515</v>
      </c>
      <c r="X43" s="19">
        <v>9.9911597499999991E-2</v>
      </c>
      <c r="Y43" s="19">
        <v>0</v>
      </c>
      <c r="Z43" s="19">
        <v>0.13870785499999999</v>
      </c>
      <c r="AA43" s="19">
        <v>-9.1735922850000012E-2</v>
      </c>
      <c r="AB43" s="19">
        <v>7.5944797499999994E-2</v>
      </c>
      <c r="AC43" s="19">
        <v>5.9767207499999996E-2</v>
      </c>
      <c r="AD43" s="19">
        <v>0</v>
      </c>
      <c r="AE43" s="19">
        <v>7.8041892500000001E-2</v>
      </c>
      <c r="AF43" s="19">
        <v>-3.9415349902499994E-2</v>
      </c>
      <c r="AG43" s="19">
        <v>1.4544851750000001E-3</v>
      </c>
      <c r="AH43" s="19">
        <v>1.8873855000000001E-4</v>
      </c>
      <c r="AI43" s="19">
        <v>0</v>
      </c>
      <c r="AJ43" s="19">
        <v>1.99224025E-4</v>
      </c>
      <c r="AK43" s="19">
        <v>-7.5487780582500009E-4</v>
      </c>
      <c r="AL43" s="19">
        <v>832.84629999999993</v>
      </c>
      <c r="AM43" s="19">
        <v>1214.8171750000001</v>
      </c>
      <c r="AN43" s="19">
        <v>0</v>
      </c>
      <c r="AO43" s="19">
        <v>1782.5307499999999</v>
      </c>
      <c r="AP43" s="19">
        <v>-432.24722969999993</v>
      </c>
      <c r="AQ43" s="19">
        <v>1292.7092749999999</v>
      </c>
      <c r="AR43" s="19">
        <v>1264.5482850000001</v>
      </c>
      <c r="AS43" s="19">
        <v>0</v>
      </c>
      <c r="AT43" s="19">
        <v>1858.0261699999999</v>
      </c>
      <c r="AU43" s="19">
        <v>-670.91611372500006</v>
      </c>
      <c r="AV43" s="19">
        <v>853.81725000000006</v>
      </c>
      <c r="AW43" s="19">
        <v>1235.788125</v>
      </c>
      <c r="AX43" s="19">
        <v>0</v>
      </c>
      <c r="AY43" s="19">
        <v>1812.4892499999999</v>
      </c>
      <c r="AZ43" s="19">
        <v>-443.13115275000001</v>
      </c>
      <c r="BA43" s="19">
        <v>438.89202499999999</v>
      </c>
      <c r="BB43" s="19">
        <v>28.760159999999999</v>
      </c>
      <c r="BC43" s="19">
        <v>0</v>
      </c>
      <c r="BD43" s="19">
        <v>45.536920000000002</v>
      </c>
      <c r="BE43" s="19">
        <v>-227.78496097499999</v>
      </c>
    </row>
    <row r="44" spans="1:57" ht="15.3" x14ac:dyDescent="0.7">
      <c r="A44" s="15" t="s">
        <v>178</v>
      </c>
      <c r="B44" s="16" t="s">
        <v>483</v>
      </c>
      <c r="C44" s="16" t="s">
        <v>353</v>
      </c>
      <c r="D44" s="16" t="s">
        <v>354</v>
      </c>
      <c r="E44" s="17">
        <v>5375.5</v>
      </c>
      <c r="F44" s="18">
        <v>0</v>
      </c>
      <c r="G44" s="18">
        <v>0</v>
      </c>
      <c r="H44" s="19">
        <v>30.371574999999996</v>
      </c>
      <c r="I44" s="19">
        <v>28.328885000000003</v>
      </c>
      <c r="J44" s="19">
        <v>0</v>
      </c>
      <c r="K44" s="19">
        <v>29.995290000000001</v>
      </c>
      <c r="L44" s="19">
        <v>-15.762847424999999</v>
      </c>
      <c r="M44" s="19">
        <v>2.1663264999999999E-6</v>
      </c>
      <c r="N44" s="19">
        <v>5.2733655E-6</v>
      </c>
      <c r="O44" s="19">
        <v>0</v>
      </c>
      <c r="P44" s="19">
        <v>7.6332100000000007E-6</v>
      </c>
      <c r="Q44" s="19">
        <v>-1.1243234535E-6</v>
      </c>
      <c r="R44" s="19">
        <v>0.19244290000000003</v>
      </c>
      <c r="S44" s="19">
        <v>0.13277485</v>
      </c>
      <c r="T44" s="19">
        <v>0</v>
      </c>
      <c r="U44" s="19">
        <v>0.18760495000000002</v>
      </c>
      <c r="V44" s="19">
        <v>-9.9877865100000005E-2</v>
      </c>
      <c r="W44" s="19">
        <v>6.3430899999999998E-2</v>
      </c>
      <c r="X44" s="19">
        <v>3.5854585000000001E-2</v>
      </c>
      <c r="Y44" s="19">
        <v>0</v>
      </c>
      <c r="Z44" s="19">
        <v>4.9777129999999996E-2</v>
      </c>
      <c r="AA44" s="19">
        <v>-3.2920637100000004E-2</v>
      </c>
      <c r="AB44" s="19">
        <v>2.7253784999999999E-2</v>
      </c>
      <c r="AC44" s="19">
        <v>2.1448245000000001E-2</v>
      </c>
      <c r="AD44" s="19">
        <v>0</v>
      </c>
      <c r="AE44" s="19">
        <v>2.8006355E-2</v>
      </c>
      <c r="AF44" s="19">
        <v>-1.4144714414999999E-2</v>
      </c>
      <c r="AG44" s="19">
        <v>5.2196105000000006E-4</v>
      </c>
      <c r="AH44" s="19">
        <v>6.77313E-5</v>
      </c>
      <c r="AI44" s="19">
        <v>0</v>
      </c>
      <c r="AJ44" s="19">
        <v>7.1494150000000001E-5</v>
      </c>
      <c r="AK44" s="19">
        <v>-2.7089778495E-4</v>
      </c>
      <c r="AL44" s="19">
        <v>298.87779999999998</v>
      </c>
      <c r="AM44" s="19">
        <v>435.95305000000002</v>
      </c>
      <c r="AN44" s="19">
        <v>0</v>
      </c>
      <c r="AO44" s="19">
        <v>639.68449999999996</v>
      </c>
      <c r="AP44" s="19">
        <v>-155.1175782</v>
      </c>
      <c r="AQ44" s="19">
        <v>463.90565000000004</v>
      </c>
      <c r="AR44" s="19">
        <v>453.79971000000006</v>
      </c>
      <c r="AS44" s="19">
        <v>0</v>
      </c>
      <c r="AT44" s="19">
        <v>666.77701999999999</v>
      </c>
      <c r="AU44" s="19">
        <v>-240.76703235000002</v>
      </c>
      <c r="AV44" s="19">
        <v>306.40350000000001</v>
      </c>
      <c r="AW44" s="19">
        <v>443.47875000000005</v>
      </c>
      <c r="AX44" s="19">
        <v>0</v>
      </c>
      <c r="AY44" s="19">
        <v>650.43549999999993</v>
      </c>
      <c r="AZ44" s="19">
        <v>-159.0234165</v>
      </c>
      <c r="BA44" s="19">
        <v>157.50215</v>
      </c>
      <c r="BB44" s="19">
        <v>10.320959999999999</v>
      </c>
      <c r="BC44" s="19">
        <v>0</v>
      </c>
      <c r="BD44" s="19">
        <v>16.341519999999999</v>
      </c>
      <c r="BE44" s="19">
        <v>-81.743615849999998</v>
      </c>
    </row>
    <row r="45" spans="1:57" ht="15.3" x14ac:dyDescent="0.7">
      <c r="A45" s="9" t="s">
        <v>97</v>
      </c>
      <c r="B45" t="s">
        <v>474</v>
      </c>
      <c r="C45" t="s">
        <v>434</v>
      </c>
      <c r="D45" t="s">
        <v>435</v>
      </c>
      <c r="E45" s="6">
        <v>40.063612904999999</v>
      </c>
      <c r="F45" s="7">
        <v>1</v>
      </c>
      <c r="G45" s="7">
        <v>0</v>
      </c>
      <c r="H45" s="8">
        <v>105.36730194015</v>
      </c>
      <c r="I45" s="8">
        <v>18.429261936300001</v>
      </c>
      <c r="J45" s="8">
        <v>126.5649595281855</v>
      </c>
      <c r="K45" s="8">
        <v>3.183654999495825</v>
      </c>
      <c r="L45" s="8">
        <v>0</v>
      </c>
      <c r="M45" s="8">
        <v>2.3116704646184999E-6</v>
      </c>
      <c r="N45" s="8">
        <v>2.2395559613895E-6</v>
      </c>
      <c r="O45" s="8">
        <v>4.6866414376268997E-6</v>
      </c>
      <c r="P45" s="8">
        <v>1.5572726336173501E-7</v>
      </c>
      <c r="Q45" s="8">
        <v>0</v>
      </c>
      <c r="R45" s="8">
        <v>0.432687019374</v>
      </c>
      <c r="S45" s="8">
        <v>0.28324974323835</v>
      </c>
      <c r="T45" s="8">
        <v>0.729117691258095</v>
      </c>
      <c r="U45" s="8">
        <v>1.5158067942606749E-2</v>
      </c>
      <c r="V45" s="8">
        <v>0</v>
      </c>
      <c r="W45" s="8">
        <v>0.14863600387754999</v>
      </c>
      <c r="X45" s="8">
        <v>5.7290966454150001E-2</v>
      </c>
      <c r="Y45" s="8">
        <v>0.61858218325320002</v>
      </c>
      <c r="Z45" s="8">
        <v>0.47455349485972503</v>
      </c>
      <c r="AA45" s="8">
        <v>0</v>
      </c>
      <c r="AB45" s="8">
        <v>0.1073704825854</v>
      </c>
      <c r="AC45" s="8">
        <v>2.3076641033279999E-2</v>
      </c>
      <c r="AD45" s="8">
        <v>0.13140063760581902</v>
      </c>
      <c r="AE45" s="8">
        <v>1.0965410852098499E-3</v>
      </c>
      <c r="AF45" s="8">
        <v>0</v>
      </c>
      <c r="AG45" s="8">
        <v>4.2868065808349999E-4</v>
      </c>
      <c r="AH45" s="8">
        <v>2.596122116244E-5</v>
      </c>
      <c r="AI45" s="8">
        <v>4.5579571129760398E-4</v>
      </c>
      <c r="AJ45" s="8">
        <v>1.3269068594136E-6</v>
      </c>
      <c r="AK45" s="8">
        <v>0</v>
      </c>
      <c r="AL45" s="8">
        <v>2203.498709775</v>
      </c>
      <c r="AM45" s="8">
        <v>290.8618296903</v>
      </c>
      <c r="AN45" s="8">
        <v>2506.6200050142297</v>
      </c>
      <c r="AO45" s="8">
        <v>14.0983853812695</v>
      </c>
      <c r="AP45" s="8">
        <v>0</v>
      </c>
      <c r="AQ45" s="8">
        <v>2859.3400530298495</v>
      </c>
      <c r="AR45" s="8">
        <v>335.69301253099496</v>
      </c>
      <c r="AS45" s="8">
        <v>3208.0617524775507</v>
      </c>
      <c r="AT45" s="8">
        <v>14.982989954211899</v>
      </c>
      <c r="AU45" s="8">
        <v>0</v>
      </c>
      <c r="AV45" s="8">
        <v>2708.3002323779997</v>
      </c>
      <c r="AW45" s="8">
        <v>324.11462840144998</v>
      </c>
      <c r="AX45" s="8">
        <v>3045.0348988445248</v>
      </c>
      <c r="AY45" s="8">
        <v>14.51304377483625</v>
      </c>
      <c r="AZ45" s="8">
        <v>0</v>
      </c>
      <c r="BA45" s="8">
        <v>151.03982065184999</v>
      </c>
      <c r="BB45" s="8">
        <v>11.578384129544999</v>
      </c>
      <c r="BC45" s="8">
        <v>163.02685363302601</v>
      </c>
      <c r="BD45" s="8">
        <v>0.46994617937565003</v>
      </c>
      <c r="BE45" s="8">
        <v>0</v>
      </c>
    </row>
    <row r="46" spans="1:57" ht="15.3" x14ac:dyDescent="0.7">
      <c r="A46" s="9" t="s">
        <v>97</v>
      </c>
      <c r="B46" t="s">
        <v>467</v>
      </c>
      <c r="C46" t="s">
        <v>104</v>
      </c>
      <c r="D46" t="s">
        <v>105</v>
      </c>
      <c r="E46" s="6">
        <v>35.400219999999997</v>
      </c>
      <c r="F46" s="7">
        <v>0</v>
      </c>
      <c r="G46" s="7">
        <v>0</v>
      </c>
      <c r="H46" s="8">
        <v>90.978565399999994</v>
      </c>
      <c r="I46" s="8">
        <v>14.655691079999999</v>
      </c>
      <c r="J46" s="8">
        <v>0</v>
      </c>
      <c r="K46" s="8">
        <v>4.0710252999999996</v>
      </c>
      <c r="L46" s="8">
        <v>0</v>
      </c>
      <c r="M46" s="8">
        <v>2.0071924739999996E-6</v>
      </c>
      <c r="N46" s="8">
        <v>1.0549265559999998E-6</v>
      </c>
      <c r="O46" s="8">
        <v>0</v>
      </c>
      <c r="P46" s="8">
        <v>1.2000674579999999E-7</v>
      </c>
      <c r="Q46" s="8">
        <v>0</v>
      </c>
      <c r="R46" s="8">
        <v>0.39648246399999998</v>
      </c>
      <c r="S46" s="8">
        <v>0.1387688624</v>
      </c>
      <c r="T46" s="8">
        <v>0</v>
      </c>
      <c r="U46" s="8">
        <v>5.1330318999999996E-3</v>
      </c>
      <c r="V46" s="8">
        <v>0</v>
      </c>
      <c r="W46" s="8">
        <v>0.11257269959999999</v>
      </c>
      <c r="X46" s="8">
        <v>8.8854552199999992E-2</v>
      </c>
      <c r="Y46" s="8">
        <v>0</v>
      </c>
      <c r="Z46" s="8">
        <v>0.66198411400000001</v>
      </c>
      <c r="AA46" s="8">
        <v>0</v>
      </c>
      <c r="AB46" s="8">
        <v>9.4518587399999993E-2</v>
      </c>
      <c r="AC46" s="8">
        <v>1.6461102299999999E-2</v>
      </c>
      <c r="AD46" s="8">
        <v>0</v>
      </c>
      <c r="AE46" s="8">
        <v>1.146967128E-3</v>
      </c>
      <c r="AF46" s="8">
        <v>0</v>
      </c>
      <c r="AG46" s="8">
        <v>4.0002248599999996E-5</v>
      </c>
      <c r="AH46" s="8">
        <v>5.9118367399999997E-6</v>
      </c>
      <c r="AI46" s="8">
        <v>0</v>
      </c>
      <c r="AJ46" s="8">
        <v>1.019526336E-6</v>
      </c>
      <c r="AK46" s="8">
        <v>0</v>
      </c>
      <c r="AL46" s="8">
        <v>2690.4167199999997</v>
      </c>
      <c r="AM46" s="8">
        <v>341.612123</v>
      </c>
      <c r="AN46" s="8">
        <v>0</v>
      </c>
      <c r="AO46" s="8">
        <v>10.832467319999999</v>
      </c>
      <c r="AP46" s="8">
        <v>0</v>
      </c>
      <c r="AQ46" s="8">
        <v>3057.5170013999996</v>
      </c>
      <c r="AR46" s="8">
        <v>383.06578061999994</v>
      </c>
      <c r="AS46" s="8">
        <v>0</v>
      </c>
      <c r="AT46" s="8">
        <v>11.551091785999999</v>
      </c>
      <c r="AU46" s="8">
        <v>0</v>
      </c>
      <c r="AV46" s="8">
        <v>2924.0581719999996</v>
      </c>
      <c r="AW46" s="8">
        <v>368.16228799999999</v>
      </c>
      <c r="AX46" s="8">
        <v>0</v>
      </c>
      <c r="AY46" s="8">
        <v>11.186469519999999</v>
      </c>
      <c r="AZ46" s="8">
        <v>0</v>
      </c>
      <c r="BA46" s="8">
        <v>133.45882939999998</v>
      </c>
      <c r="BB46" s="8">
        <v>14.903492619999998</v>
      </c>
      <c r="BC46" s="8">
        <v>0</v>
      </c>
      <c r="BD46" s="8">
        <v>0.36462226599999997</v>
      </c>
      <c r="BE46" s="8">
        <v>0</v>
      </c>
    </row>
    <row r="47" spans="1:57" ht="15.3" x14ac:dyDescent="0.7">
      <c r="A47" s="9" t="s">
        <v>330</v>
      </c>
      <c r="B47" t="s">
        <v>499</v>
      </c>
      <c r="C47" t="s">
        <v>130</v>
      </c>
      <c r="D47" t="s">
        <v>131</v>
      </c>
      <c r="E47" s="6">
        <v>94.5</v>
      </c>
      <c r="F47" s="7">
        <v>0</v>
      </c>
      <c r="G47" s="7">
        <v>6</v>
      </c>
      <c r="H47" s="8">
        <v>34.964999999999996</v>
      </c>
      <c r="I47" s="8">
        <v>3.3613649999999997</v>
      </c>
      <c r="J47" s="8">
        <v>304.11045000000001</v>
      </c>
      <c r="K47" s="8">
        <v>0.49631399999999998</v>
      </c>
      <c r="L47" s="8">
        <v>-0.4158</v>
      </c>
      <c r="M47" s="8">
        <v>1.9089000000000001E-6</v>
      </c>
      <c r="N47" s="8">
        <v>5.0085000000000001E-8</v>
      </c>
      <c r="O47" s="8">
        <v>1.05193242E-5</v>
      </c>
      <c r="P47" s="8">
        <v>8.4477330000000005E-12</v>
      </c>
      <c r="Q47" s="8">
        <v>2.0884500000000001E-12</v>
      </c>
      <c r="R47" s="8">
        <v>0.50841000000000003</v>
      </c>
      <c r="S47" s="8">
        <v>2.29257E-2</v>
      </c>
      <c r="T47" s="8">
        <v>1.1906999999999999</v>
      </c>
      <c r="U47" s="8">
        <v>6.2653500000000003E-3</v>
      </c>
      <c r="V47" s="8">
        <v>-2.8255500000000003E-4</v>
      </c>
      <c r="W47" s="8">
        <v>4.9707000000000001E-2</v>
      </c>
      <c r="X47" s="8">
        <v>3.5409149999999999E-3</v>
      </c>
      <c r="Y47" s="8">
        <v>0</v>
      </c>
      <c r="Z47" s="8">
        <v>2.7320895000000002E-3</v>
      </c>
      <c r="AA47" s="8">
        <v>1.3891500000000001E-5</v>
      </c>
      <c r="AB47" s="8">
        <v>1.80495E-2</v>
      </c>
      <c r="AC47" s="8">
        <v>2.6497800000000005E-2</v>
      </c>
      <c r="AD47" s="8">
        <v>0.56700000000000006</v>
      </c>
      <c r="AE47" s="8">
        <v>2.6545050000000001E-3</v>
      </c>
      <c r="AF47" s="8">
        <v>-1.8332999999999999E-4</v>
      </c>
      <c r="AG47" s="8">
        <v>5.5188000000000001E-5</v>
      </c>
      <c r="AH47" s="8">
        <v>1.3419E-6</v>
      </c>
      <c r="AI47" s="8">
        <v>1.8978913521539997E-6</v>
      </c>
      <c r="AJ47" s="8">
        <v>1.7042129999999999E-7</v>
      </c>
      <c r="AK47" s="8">
        <v>3.9122999999999999E-8</v>
      </c>
      <c r="AL47" s="8">
        <v>556.60500000000002</v>
      </c>
      <c r="AM47" s="8">
        <v>46.494</v>
      </c>
      <c r="AN47" s="8">
        <v>6792.8688260999988</v>
      </c>
      <c r="AO47" s="8">
        <v>7.4210850000000006</v>
      </c>
      <c r="AP47" s="8">
        <v>-3.7422000000000004</v>
      </c>
      <c r="AQ47" s="8">
        <v>602.24850000000004</v>
      </c>
      <c r="AR47" s="8">
        <v>48.727035000000001</v>
      </c>
      <c r="AS47" s="8">
        <v>7427.9972780999979</v>
      </c>
      <c r="AT47" s="8">
        <v>8.054140499999999</v>
      </c>
      <c r="AU47" s="8">
        <v>-3.3226200000000006</v>
      </c>
      <c r="AV47" s="8">
        <v>591.56999999999994</v>
      </c>
      <c r="AW47" s="8">
        <v>47.439</v>
      </c>
      <c r="AX47" s="8">
        <v>7427.9088260999979</v>
      </c>
      <c r="AY47" s="8">
        <v>7.6006350000000005</v>
      </c>
      <c r="AZ47" s="8">
        <v>-3.5532000000000004</v>
      </c>
      <c r="BA47" s="8">
        <v>10.6785</v>
      </c>
      <c r="BB47" s="8">
        <v>1.288035</v>
      </c>
      <c r="BC47" s="8">
        <v>8.8452000000000017E-2</v>
      </c>
      <c r="BD47" s="8">
        <v>0.45350549999999995</v>
      </c>
      <c r="BE47" s="8">
        <v>0.23057999999999998</v>
      </c>
    </row>
    <row r="48" spans="1:57" ht="15.3" x14ac:dyDescent="0.7">
      <c r="A48" s="9" t="s">
        <v>108</v>
      </c>
      <c r="B48" t="s">
        <v>428</v>
      </c>
      <c r="C48" t="s">
        <v>132</v>
      </c>
      <c r="D48" t="s">
        <v>133</v>
      </c>
      <c r="E48" s="6">
        <v>167.2</v>
      </c>
      <c r="F48" s="7">
        <v>0</v>
      </c>
      <c r="G48" s="7">
        <v>0</v>
      </c>
      <c r="H48" s="8">
        <v>45.645600000000002</v>
      </c>
      <c r="I48" s="8">
        <v>20.5656</v>
      </c>
      <c r="J48" s="8">
        <v>0</v>
      </c>
      <c r="K48" s="8">
        <v>1.464672</v>
      </c>
      <c r="L48" s="8">
        <v>0</v>
      </c>
      <c r="M48" s="8">
        <v>1.8726399999999997E-6</v>
      </c>
      <c r="N48" s="8">
        <v>2.9427199999999995E-6</v>
      </c>
      <c r="O48" s="8">
        <v>0</v>
      </c>
      <c r="P48" s="8">
        <v>4.0462399999999998E-7</v>
      </c>
      <c r="Q48" s="8">
        <v>0</v>
      </c>
      <c r="R48" s="8">
        <v>0.1391104</v>
      </c>
      <c r="S48" s="8">
        <v>0.23407999999999998</v>
      </c>
      <c r="T48" s="8">
        <v>0</v>
      </c>
      <c r="U48" s="8">
        <v>9.3130399999999999E-3</v>
      </c>
      <c r="V48" s="8">
        <v>0</v>
      </c>
      <c r="W48" s="8">
        <v>3.8957599999999995E-2</v>
      </c>
      <c r="X48" s="8">
        <v>3.29384E-2</v>
      </c>
      <c r="Y48" s="8">
        <v>0</v>
      </c>
      <c r="Z48" s="8">
        <v>2.4578399999999998E-3</v>
      </c>
      <c r="AA48" s="8">
        <v>0</v>
      </c>
      <c r="AB48" s="8">
        <v>1.2088559999999998E-2</v>
      </c>
      <c r="AC48" s="8">
        <v>1.8559199999999998E-2</v>
      </c>
      <c r="AD48" s="8">
        <v>0</v>
      </c>
      <c r="AE48" s="8">
        <v>1.391104E-3</v>
      </c>
      <c r="AF48" s="8">
        <v>0</v>
      </c>
      <c r="AG48" s="8">
        <v>6.9220799999999993E-5</v>
      </c>
      <c r="AH48" s="8">
        <v>2.7588000000000001E-5</v>
      </c>
      <c r="AI48" s="8">
        <v>0</v>
      </c>
      <c r="AJ48" s="8">
        <v>3.0597599999999997E-6</v>
      </c>
      <c r="AK48" s="8">
        <v>0</v>
      </c>
      <c r="AL48" s="8">
        <v>242.43999999999997</v>
      </c>
      <c r="AM48" s="8">
        <v>257.488</v>
      </c>
      <c r="AN48" s="8">
        <v>0</v>
      </c>
      <c r="AO48" s="8">
        <v>33.941600000000001</v>
      </c>
      <c r="AP48" s="8">
        <v>0</v>
      </c>
      <c r="AQ48" s="8">
        <v>307.81519999999995</v>
      </c>
      <c r="AR48" s="8">
        <v>275.69607999999999</v>
      </c>
      <c r="AS48" s="8">
        <v>0</v>
      </c>
      <c r="AT48" s="8">
        <v>35.391223999999994</v>
      </c>
      <c r="AU48" s="8">
        <v>0</v>
      </c>
      <c r="AV48" s="8">
        <v>259.15999999999997</v>
      </c>
      <c r="AW48" s="8">
        <v>265.84800000000001</v>
      </c>
      <c r="AX48" s="8">
        <v>0</v>
      </c>
      <c r="AY48" s="8">
        <v>34.443199999999997</v>
      </c>
      <c r="AZ48" s="8">
        <v>0</v>
      </c>
      <c r="BA48" s="8">
        <v>48.655199999999994</v>
      </c>
      <c r="BB48" s="8">
        <v>9.8480799999999995</v>
      </c>
      <c r="BC48" s="8">
        <v>0</v>
      </c>
      <c r="BD48" s="8">
        <v>0.94802399999999987</v>
      </c>
      <c r="BE48" s="8">
        <v>0</v>
      </c>
    </row>
    <row r="49" spans="1:57" ht="15.3" x14ac:dyDescent="0.7">
      <c r="A49" s="9" t="s">
        <v>108</v>
      </c>
      <c r="B49" t="s">
        <v>433</v>
      </c>
      <c r="C49" t="s">
        <v>434</v>
      </c>
      <c r="D49" t="s">
        <v>435</v>
      </c>
      <c r="E49" s="6">
        <v>32.204529989999997</v>
      </c>
      <c r="F49" s="7">
        <v>1</v>
      </c>
      <c r="G49" s="7">
        <v>0</v>
      </c>
      <c r="H49" s="8">
        <v>84.697913873699989</v>
      </c>
      <c r="I49" s="8">
        <v>14.8140837954</v>
      </c>
      <c r="J49" s="8">
        <v>101.737330691409</v>
      </c>
      <c r="K49" s="8">
        <v>2.5591329756553494</v>
      </c>
      <c r="L49" s="8">
        <v>0</v>
      </c>
      <c r="M49" s="8">
        <v>1.858201380423E-6</v>
      </c>
      <c r="N49" s="8">
        <v>1.8002332264409998E-6</v>
      </c>
      <c r="O49" s="8">
        <v>3.7672859182301993E-6</v>
      </c>
      <c r="P49" s="8">
        <v>1.2517900807112998E-7</v>
      </c>
      <c r="Q49" s="8">
        <v>0</v>
      </c>
      <c r="R49" s="8">
        <v>0.34780892389199997</v>
      </c>
      <c r="S49" s="8">
        <v>0.22768602702929999</v>
      </c>
      <c r="T49" s="8">
        <v>0.58609024128800991</v>
      </c>
      <c r="U49" s="8">
        <v>1.2184583921716497E-2</v>
      </c>
      <c r="V49" s="8">
        <v>0</v>
      </c>
      <c r="W49" s="8">
        <v>0.1194788062629</v>
      </c>
      <c r="X49" s="8">
        <v>4.6052477885700001E-2</v>
      </c>
      <c r="Y49" s="8">
        <v>0.49723794304559998</v>
      </c>
      <c r="Z49" s="8">
        <v>0.38146265773154997</v>
      </c>
      <c r="AA49" s="8">
        <v>0</v>
      </c>
      <c r="AB49" s="8">
        <v>8.630814037319999E-2</v>
      </c>
      <c r="AC49" s="8">
        <v>1.8549809274239999E-2</v>
      </c>
      <c r="AD49" s="8">
        <v>0.10562441746120201</v>
      </c>
      <c r="AE49" s="8">
        <v>8.8143798582629982E-4</v>
      </c>
      <c r="AF49" s="8">
        <v>0</v>
      </c>
      <c r="AG49" s="8">
        <v>3.4458847089299994E-4</v>
      </c>
      <c r="AH49" s="8">
        <v>2.0868535433519998E-5</v>
      </c>
      <c r="AI49" s="8">
        <v>3.6638449679023193E-4</v>
      </c>
      <c r="AJ49" s="8">
        <v>1.0666140332687998E-6</v>
      </c>
      <c r="AK49" s="8">
        <v>0</v>
      </c>
      <c r="AL49" s="8">
        <v>1771.2491494499998</v>
      </c>
      <c r="AM49" s="8">
        <v>233.80488772739997</v>
      </c>
      <c r="AN49" s="8">
        <v>2014.9086233543396</v>
      </c>
      <c r="AO49" s="8">
        <v>11.332774103480999</v>
      </c>
      <c r="AP49" s="8">
        <v>0</v>
      </c>
      <c r="AQ49" s="8">
        <v>2298.4373053862996</v>
      </c>
      <c r="AR49" s="8">
        <v>269.84175678620994</v>
      </c>
      <c r="AS49" s="8">
        <v>2578.7519753252577</v>
      </c>
      <c r="AT49" s="8">
        <v>12.043850125660198</v>
      </c>
      <c r="AU49" s="8">
        <v>0</v>
      </c>
      <c r="AV49" s="8">
        <v>2177.0262273239996</v>
      </c>
      <c r="AW49" s="8">
        <v>260.53464761909999</v>
      </c>
      <c r="AX49" s="8">
        <v>2447.7053018899496</v>
      </c>
      <c r="AY49" s="8">
        <v>11.666090988877498</v>
      </c>
      <c r="AZ49" s="8">
        <v>0</v>
      </c>
      <c r="BA49" s="8">
        <v>121.41107806229999</v>
      </c>
      <c r="BB49" s="8">
        <v>9.3071091671099992</v>
      </c>
      <c r="BC49" s="8">
        <v>131.04667343530801</v>
      </c>
      <c r="BD49" s="8">
        <v>0.37775913678269996</v>
      </c>
      <c r="BE49" s="8">
        <v>0</v>
      </c>
    </row>
    <row r="50" spans="1:57" ht="15.3" x14ac:dyDescent="0.7">
      <c r="A50" s="9" t="s">
        <v>108</v>
      </c>
      <c r="B50" t="s">
        <v>429</v>
      </c>
      <c r="C50" t="s">
        <v>104</v>
      </c>
      <c r="D50" t="s">
        <v>105</v>
      </c>
      <c r="E50" s="6">
        <v>31.123140000000006</v>
      </c>
      <c r="F50" s="7">
        <v>0</v>
      </c>
      <c r="G50" s="7">
        <v>0</v>
      </c>
      <c r="H50" s="8">
        <v>79.986469800000009</v>
      </c>
      <c r="I50" s="8">
        <v>12.884979960000003</v>
      </c>
      <c r="J50" s="8">
        <v>0</v>
      </c>
      <c r="K50" s="8">
        <v>3.5791611000000008</v>
      </c>
      <c r="L50" s="8">
        <v>0</v>
      </c>
      <c r="M50" s="8">
        <v>1.7646820380000003E-6</v>
      </c>
      <c r="N50" s="8">
        <v>9.2746957200000017E-7</v>
      </c>
      <c r="O50" s="8">
        <v>0</v>
      </c>
      <c r="P50" s="8">
        <v>1.0550744460000003E-7</v>
      </c>
      <c r="Q50" s="8">
        <v>0</v>
      </c>
      <c r="R50" s="8">
        <v>0.34857916800000005</v>
      </c>
      <c r="S50" s="8">
        <v>0.12200270880000003</v>
      </c>
      <c r="T50" s="8">
        <v>0</v>
      </c>
      <c r="U50" s="8">
        <v>4.512855300000001E-3</v>
      </c>
      <c r="V50" s="8">
        <v>0</v>
      </c>
      <c r="W50" s="8">
        <v>9.8971585200000017E-2</v>
      </c>
      <c r="X50" s="8">
        <v>7.8119081400000012E-2</v>
      </c>
      <c r="Y50" s="8">
        <v>0</v>
      </c>
      <c r="Z50" s="8">
        <v>0.58200271800000014</v>
      </c>
      <c r="AA50" s="8">
        <v>0</v>
      </c>
      <c r="AB50" s="8">
        <v>8.309878380000002E-2</v>
      </c>
      <c r="AC50" s="8">
        <v>1.4472260100000004E-2</v>
      </c>
      <c r="AD50" s="8">
        <v>0</v>
      </c>
      <c r="AE50" s="8">
        <v>1.0083897360000003E-3</v>
      </c>
      <c r="AF50" s="8">
        <v>0</v>
      </c>
      <c r="AG50" s="8">
        <v>3.516914820000001E-5</v>
      </c>
      <c r="AH50" s="8">
        <v>5.1975643800000008E-6</v>
      </c>
      <c r="AI50" s="8">
        <v>0</v>
      </c>
      <c r="AJ50" s="8">
        <v>8.9634643200000019E-7</v>
      </c>
      <c r="AK50" s="8">
        <v>0</v>
      </c>
      <c r="AL50" s="8">
        <v>2365.3586400000004</v>
      </c>
      <c r="AM50" s="8">
        <v>300.33830100000006</v>
      </c>
      <c r="AN50" s="8">
        <v>0</v>
      </c>
      <c r="AO50" s="8">
        <v>9.5236808400000026</v>
      </c>
      <c r="AP50" s="8">
        <v>0</v>
      </c>
      <c r="AQ50" s="8">
        <v>2688.1056018000004</v>
      </c>
      <c r="AR50" s="8">
        <v>336.78349794000007</v>
      </c>
      <c r="AS50" s="8">
        <v>0</v>
      </c>
      <c r="AT50" s="8">
        <v>10.155480582000001</v>
      </c>
      <c r="AU50" s="8">
        <v>0</v>
      </c>
      <c r="AV50" s="8">
        <v>2570.7713640000002</v>
      </c>
      <c r="AW50" s="8">
        <v>323.68065600000006</v>
      </c>
      <c r="AX50" s="8">
        <v>0</v>
      </c>
      <c r="AY50" s="8">
        <v>9.8349122400000013</v>
      </c>
      <c r="AZ50" s="8">
        <v>0</v>
      </c>
      <c r="BA50" s="8">
        <v>117.33423780000003</v>
      </c>
      <c r="BB50" s="8">
        <v>13.102841940000003</v>
      </c>
      <c r="BC50" s="8">
        <v>0</v>
      </c>
      <c r="BD50" s="8">
        <v>0.32056834200000006</v>
      </c>
      <c r="BE50" s="8">
        <v>0</v>
      </c>
    </row>
    <row r="51" spans="1:57" ht="15.3" x14ac:dyDescent="0.7">
      <c r="A51" s="9" t="s">
        <v>108</v>
      </c>
      <c r="B51" t="s">
        <v>432</v>
      </c>
      <c r="C51" t="s">
        <v>134</v>
      </c>
      <c r="D51" t="s">
        <v>135</v>
      </c>
      <c r="E51" s="6">
        <v>252.26499999999999</v>
      </c>
      <c r="F51" s="7">
        <v>0</v>
      </c>
      <c r="G51" s="7">
        <v>0</v>
      </c>
      <c r="H51" s="8">
        <v>47.930349999999997</v>
      </c>
      <c r="I51" s="8">
        <v>4.0740797499999992</v>
      </c>
      <c r="J51" s="8">
        <v>0</v>
      </c>
      <c r="K51" s="8">
        <v>0.61704018999999999</v>
      </c>
      <c r="L51" s="8">
        <v>-0.554983</v>
      </c>
      <c r="M51" s="8">
        <v>1.7507190999999999E-6</v>
      </c>
      <c r="N51" s="8">
        <v>2.6741636384449996E-8</v>
      </c>
      <c r="O51" s="8">
        <v>0</v>
      </c>
      <c r="P51" s="8">
        <v>1.0503557805E-11</v>
      </c>
      <c r="Q51" s="8">
        <v>2.8001414999999999E-12</v>
      </c>
      <c r="R51" s="8">
        <v>0.56507359999999995</v>
      </c>
      <c r="S51" s="8">
        <v>2.1896601999999998E-2</v>
      </c>
      <c r="T51" s="8">
        <v>0</v>
      </c>
      <c r="U51" s="8">
        <v>7.7722846499999991E-3</v>
      </c>
      <c r="V51" s="8">
        <v>-3.783975E-4</v>
      </c>
      <c r="W51" s="8">
        <v>2.8253679999999995E-3</v>
      </c>
      <c r="X51" s="8">
        <v>1.0781806099999999E-3</v>
      </c>
      <c r="Y51" s="8">
        <v>0</v>
      </c>
      <c r="Z51" s="8">
        <v>3.3484899305E-3</v>
      </c>
      <c r="AA51" s="8">
        <v>0</v>
      </c>
      <c r="AB51" s="8">
        <v>2.3258833E-2</v>
      </c>
      <c r="AC51" s="8">
        <v>2.0433464999999994E-3</v>
      </c>
      <c r="AD51" s="8">
        <v>0</v>
      </c>
      <c r="AE51" s="8">
        <v>3.298869405E-3</v>
      </c>
      <c r="AF51" s="8">
        <v>-2.4444478499999997E-4</v>
      </c>
      <c r="AG51" s="8">
        <v>2.3965175E-4</v>
      </c>
      <c r="AH51" s="8">
        <v>3.7340265300000001E-6</v>
      </c>
      <c r="AI51" s="8">
        <v>0</v>
      </c>
      <c r="AJ51" s="8">
        <v>2.1120634859999998E-7</v>
      </c>
      <c r="AK51" s="8">
        <v>5.2218855000000003E-8</v>
      </c>
      <c r="AL51" s="8">
        <v>809.77064999999993</v>
      </c>
      <c r="AM51" s="8">
        <v>57.869590999999993</v>
      </c>
      <c r="AN51" s="8">
        <v>0</v>
      </c>
      <c r="AO51" s="8">
        <v>9.2278537000000007</v>
      </c>
      <c r="AP51" s="8">
        <v>-4.994847</v>
      </c>
      <c r="AQ51" s="8">
        <v>871.37376299999983</v>
      </c>
      <c r="AR51" s="8">
        <v>60.172770449999994</v>
      </c>
      <c r="AS51" s="8">
        <v>0</v>
      </c>
      <c r="AT51" s="8">
        <v>9.9927211799999984</v>
      </c>
      <c r="AU51" s="8">
        <v>-4.4348187000000001</v>
      </c>
      <c r="AV51" s="8">
        <v>852.65569999999991</v>
      </c>
      <c r="AW51" s="8">
        <v>58.525479999999995</v>
      </c>
      <c r="AX51" s="8">
        <v>0</v>
      </c>
      <c r="AY51" s="8">
        <v>9.4296656999999993</v>
      </c>
      <c r="AZ51" s="8">
        <v>-4.7425819999999996</v>
      </c>
      <c r="BA51" s="8">
        <v>18.718063000000001</v>
      </c>
      <c r="BB51" s="8">
        <v>1.6472904500000001</v>
      </c>
      <c r="BC51" s="8">
        <v>0</v>
      </c>
      <c r="BD51" s="8">
        <v>0.56305547999999994</v>
      </c>
      <c r="BE51" s="8">
        <v>0.30776329999999996</v>
      </c>
    </row>
    <row r="52" spans="1:57" ht="15.3" x14ac:dyDescent="0.7">
      <c r="A52" s="9" t="s">
        <v>97</v>
      </c>
      <c r="B52" t="s">
        <v>474</v>
      </c>
      <c r="C52" t="s">
        <v>475</v>
      </c>
      <c r="D52" t="s">
        <v>476</v>
      </c>
      <c r="E52" s="6">
        <v>17.419</v>
      </c>
      <c r="F52" s="7">
        <v>0</v>
      </c>
      <c r="G52" s="7">
        <v>0</v>
      </c>
      <c r="H52" s="8">
        <v>103.12048</v>
      </c>
      <c r="I52" s="8">
        <v>49.666558774869202</v>
      </c>
      <c r="J52" s="8">
        <v>0</v>
      </c>
      <c r="K52" s="8">
        <v>2.9263920000000003</v>
      </c>
      <c r="L52" s="8">
        <v>-4.9054751639568765</v>
      </c>
      <c r="M52" s="8">
        <v>1.6077737E-6</v>
      </c>
      <c r="N52" s="8">
        <v>2.2725084616026114E-6</v>
      </c>
      <c r="O52" s="8">
        <v>0</v>
      </c>
      <c r="P52" s="8">
        <v>2.4560789999999999E-7</v>
      </c>
      <c r="Q52" s="8">
        <v>-1.1663030135984534E-7</v>
      </c>
      <c r="R52" s="8">
        <v>0.30657440000000002</v>
      </c>
      <c r="S52" s="8">
        <v>0.21987480291087028</v>
      </c>
      <c r="T52" s="8">
        <v>0</v>
      </c>
      <c r="U52" s="8">
        <v>1.1862339E-2</v>
      </c>
      <c r="V52" s="8">
        <v>-1.8407814679291663E-2</v>
      </c>
      <c r="W52" s="8">
        <v>7.1940470000000006E-2</v>
      </c>
      <c r="X52" s="8">
        <v>3.9468160186629173E-2</v>
      </c>
      <c r="Y52" s="8">
        <v>0</v>
      </c>
      <c r="Z52" s="8">
        <v>2.9786490000000003E-3</v>
      </c>
      <c r="AA52" s="8">
        <v>-3.7334255747655198E-3</v>
      </c>
      <c r="AB52" s="8">
        <v>1.4997759000000001E-2</v>
      </c>
      <c r="AC52" s="8">
        <v>1.4373261408675663E-2</v>
      </c>
      <c r="AD52" s="8">
        <v>0</v>
      </c>
      <c r="AE52" s="8">
        <v>7.2985610000000001E-4</v>
      </c>
      <c r="AF52" s="8">
        <v>-9.4895743672280077E-4</v>
      </c>
      <c r="AG52" s="8">
        <v>5.3650520000000006E-5</v>
      </c>
      <c r="AH52" s="8">
        <v>5.7515534449476917E-5</v>
      </c>
      <c r="AI52" s="8">
        <v>0</v>
      </c>
      <c r="AJ52" s="8">
        <v>1.1932015E-5</v>
      </c>
      <c r="AK52" s="8">
        <v>-2.5929723975436115E-6</v>
      </c>
      <c r="AL52" s="8">
        <v>940.62599999999998</v>
      </c>
      <c r="AM52" s="8">
        <v>608.60457173367661</v>
      </c>
      <c r="AN52" s="8">
        <v>0</v>
      </c>
      <c r="AO52" s="8">
        <v>42.153979999999997</v>
      </c>
      <c r="AP52" s="8">
        <v>-46.175982880945291</v>
      </c>
      <c r="AQ52" s="8">
        <v>1233.2652</v>
      </c>
      <c r="AR52" s="8">
        <v>645.16496491131693</v>
      </c>
      <c r="AS52" s="8">
        <v>0</v>
      </c>
      <c r="AT52" s="8">
        <v>44.4062567</v>
      </c>
      <c r="AU52" s="8">
        <v>-59.562249797929461</v>
      </c>
      <c r="AV52" s="8">
        <v>520.82809999999995</v>
      </c>
      <c r="AW52" s="8">
        <v>516.20585883535341</v>
      </c>
      <c r="AX52" s="8">
        <v>0</v>
      </c>
      <c r="AY52" s="8">
        <v>43.895879999999998</v>
      </c>
      <c r="AZ52" s="8">
        <v>-27.427912628466867</v>
      </c>
      <c r="BA52" s="8">
        <v>712.43709999999999</v>
      </c>
      <c r="BB52" s="8">
        <v>128.95910607596352</v>
      </c>
      <c r="BC52" s="8">
        <v>0</v>
      </c>
      <c r="BD52" s="8">
        <v>0.51037670000000002</v>
      </c>
      <c r="BE52" s="8">
        <v>-32.13433716946259</v>
      </c>
    </row>
    <row r="53" spans="1:57" ht="15.3" x14ac:dyDescent="0.7">
      <c r="A53" s="9" t="s">
        <v>178</v>
      </c>
      <c r="B53" t="s">
        <v>478</v>
      </c>
      <c r="C53" t="s">
        <v>479</v>
      </c>
      <c r="D53" t="s">
        <v>480</v>
      </c>
      <c r="E53" s="6">
        <v>28.26746</v>
      </c>
      <c r="F53" s="7">
        <v>0</v>
      </c>
      <c r="G53" s="7">
        <v>0</v>
      </c>
      <c r="H53" s="8">
        <v>72.647372199999992</v>
      </c>
      <c r="I53" s="8">
        <v>11.70272844</v>
      </c>
      <c r="J53" s="8">
        <v>0</v>
      </c>
      <c r="K53" s="8">
        <v>3.2507579</v>
      </c>
      <c r="L53" s="8">
        <v>0</v>
      </c>
      <c r="M53" s="8">
        <v>1.602764982E-6</v>
      </c>
      <c r="N53" s="8">
        <v>8.4237030799999994E-7</v>
      </c>
      <c r="O53" s="8">
        <v>0</v>
      </c>
      <c r="P53" s="8">
        <v>9.5826689400000005E-8</v>
      </c>
      <c r="Q53" s="8">
        <v>0</v>
      </c>
      <c r="R53" s="8">
        <v>0.316595552</v>
      </c>
      <c r="S53" s="8">
        <v>0.1108084432</v>
      </c>
      <c r="T53" s="8">
        <v>0</v>
      </c>
      <c r="U53" s="8">
        <v>4.0987816999999999E-3</v>
      </c>
      <c r="V53" s="8">
        <v>0</v>
      </c>
      <c r="W53" s="8">
        <v>8.9890522799999997E-2</v>
      </c>
      <c r="X53" s="8">
        <v>7.0951324600000004E-2</v>
      </c>
      <c r="Y53" s="8">
        <v>0</v>
      </c>
      <c r="Z53" s="8">
        <v>0.528601502</v>
      </c>
      <c r="AA53" s="8">
        <v>0</v>
      </c>
      <c r="AB53" s="8">
        <v>7.5474118199999995E-2</v>
      </c>
      <c r="AC53" s="8">
        <v>1.31443689E-2</v>
      </c>
      <c r="AD53" s="8">
        <v>0</v>
      </c>
      <c r="AE53" s="8">
        <v>9.1586570400000009E-4</v>
      </c>
      <c r="AF53" s="8">
        <v>0</v>
      </c>
      <c r="AG53" s="8">
        <v>3.1942229799999999E-5</v>
      </c>
      <c r="AH53" s="8">
        <v>4.7206658199999996E-6</v>
      </c>
      <c r="AI53" s="8">
        <v>0</v>
      </c>
      <c r="AJ53" s="8">
        <v>8.1410284800000003E-7</v>
      </c>
      <c r="AK53" s="8">
        <v>0</v>
      </c>
      <c r="AL53" s="8">
        <v>2148.3269599999999</v>
      </c>
      <c r="AM53" s="8">
        <v>272.78098900000003</v>
      </c>
      <c r="AN53" s="8">
        <v>0</v>
      </c>
      <c r="AO53" s="8">
        <v>8.6498427600000003</v>
      </c>
      <c r="AP53" s="8">
        <v>0</v>
      </c>
      <c r="AQ53" s="8">
        <v>2441.4605201999998</v>
      </c>
      <c r="AR53" s="8">
        <v>305.88218466000001</v>
      </c>
      <c r="AS53" s="8">
        <v>0</v>
      </c>
      <c r="AT53" s="8">
        <v>9.2236721979999992</v>
      </c>
      <c r="AU53" s="8">
        <v>0</v>
      </c>
      <c r="AV53" s="8">
        <v>2334.8921959999998</v>
      </c>
      <c r="AW53" s="8">
        <v>293.981584</v>
      </c>
      <c r="AX53" s="8">
        <v>0</v>
      </c>
      <c r="AY53" s="8">
        <v>8.9325173600000003</v>
      </c>
      <c r="AZ53" s="8">
        <v>0</v>
      </c>
      <c r="BA53" s="8">
        <v>106.56832420000001</v>
      </c>
      <c r="BB53" s="8">
        <v>11.90060066</v>
      </c>
      <c r="BC53" s="8">
        <v>0</v>
      </c>
      <c r="BD53" s="8">
        <v>0.29115483800000003</v>
      </c>
      <c r="BE53" s="8">
        <v>0</v>
      </c>
    </row>
    <row r="54" spans="1:57" ht="15.3" x14ac:dyDescent="0.7">
      <c r="A54" s="9" t="s">
        <v>108</v>
      </c>
      <c r="B54" t="s">
        <v>427</v>
      </c>
      <c r="C54" t="s">
        <v>112</v>
      </c>
      <c r="D54" t="s">
        <v>113</v>
      </c>
      <c r="E54" s="6">
        <v>128.81899999999999</v>
      </c>
      <c r="F54" s="7">
        <v>0</v>
      </c>
      <c r="G54" s="7">
        <v>0</v>
      </c>
      <c r="H54" s="8">
        <v>35.167586999999997</v>
      </c>
      <c r="I54" s="8">
        <v>7.5552343499999992</v>
      </c>
      <c r="J54" s="8">
        <v>0</v>
      </c>
      <c r="K54" s="8">
        <v>1.00092363</v>
      </c>
      <c r="L54" s="8">
        <v>0</v>
      </c>
      <c r="M54" s="8">
        <v>1.4685365999999998E-6</v>
      </c>
      <c r="N54" s="8">
        <v>7.9494204899999991E-8</v>
      </c>
      <c r="O54" s="8">
        <v>0</v>
      </c>
      <c r="P54" s="8">
        <v>3.606932E-8</v>
      </c>
      <c r="Q54" s="8">
        <v>0</v>
      </c>
      <c r="R54" s="8">
        <v>0.12881899999999999</v>
      </c>
      <c r="S54" s="8">
        <v>6.44095E-3</v>
      </c>
      <c r="T54" s="8">
        <v>0</v>
      </c>
      <c r="U54" s="8">
        <v>9.9448267999999998E-4</v>
      </c>
      <c r="V54" s="8">
        <v>0</v>
      </c>
      <c r="W54" s="8">
        <v>0</v>
      </c>
      <c r="X54" s="8">
        <v>0</v>
      </c>
      <c r="Y54" s="8">
        <v>0</v>
      </c>
      <c r="Z54" s="8">
        <v>0.15587098999999999</v>
      </c>
      <c r="AA54" s="8">
        <v>0</v>
      </c>
      <c r="AB54" s="8">
        <v>0</v>
      </c>
      <c r="AC54" s="8">
        <v>0.12881899999999999</v>
      </c>
      <c r="AD54" s="8">
        <v>0</v>
      </c>
      <c r="AE54" s="8">
        <v>3.0272464999999999E-4</v>
      </c>
      <c r="AF54" s="8">
        <v>0</v>
      </c>
      <c r="AG54" s="8">
        <v>2.0437257462318296E-7</v>
      </c>
      <c r="AH54" s="8">
        <v>0</v>
      </c>
      <c r="AI54" s="8">
        <v>0</v>
      </c>
      <c r="AJ54" s="8">
        <v>3.0658921999999997E-7</v>
      </c>
      <c r="AK54" s="8">
        <v>0</v>
      </c>
      <c r="AL54" s="8">
        <v>475.89001585269995</v>
      </c>
      <c r="AM54" s="8">
        <v>9.7605254566999982</v>
      </c>
      <c r="AN54" s="8">
        <v>0</v>
      </c>
      <c r="AO54" s="8">
        <v>3.2591206999999995</v>
      </c>
      <c r="AP54" s="8">
        <v>0</v>
      </c>
      <c r="AQ54" s="8">
        <v>573.3544712526998</v>
      </c>
      <c r="AR54" s="8">
        <v>10.4046204567</v>
      </c>
      <c r="AS54" s="8">
        <v>0</v>
      </c>
      <c r="AT54" s="8">
        <v>3.4568578649999995</v>
      </c>
      <c r="AU54" s="8">
        <v>0</v>
      </c>
      <c r="AV54" s="8">
        <v>548.02865585269979</v>
      </c>
      <c r="AW54" s="8">
        <v>9.7605254566999982</v>
      </c>
      <c r="AX54" s="8">
        <v>0</v>
      </c>
      <c r="AY54" s="8">
        <v>3.3492939999999995</v>
      </c>
      <c r="AZ54" s="8">
        <v>0</v>
      </c>
      <c r="BA54" s="8">
        <v>25.325815399999996</v>
      </c>
      <c r="BB54" s="8">
        <v>0.64409499999999997</v>
      </c>
      <c r="BC54" s="8">
        <v>0</v>
      </c>
      <c r="BD54" s="8">
        <v>0.10756386499999999</v>
      </c>
      <c r="BE54" s="8">
        <v>0</v>
      </c>
    </row>
    <row r="55" spans="1:57" ht="15.3" x14ac:dyDescent="0.7">
      <c r="A55" s="9" t="s">
        <v>178</v>
      </c>
      <c r="B55" t="s">
        <v>490</v>
      </c>
      <c r="C55" t="s">
        <v>434</v>
      </c>
      <c r="D55" t="s">
        <v>435</v>
      </c>
      <c r="E55" s="6">
        <v>24.55014663</v>
      </c>
      <c r="F55" s="7">
        <v>1</v>
      </c>
      <c r="G55" s="7">
        <v>0</v>
      </c>
      <c r="H55" s="8">
        <v>64.566885636899997</v>
      </c>
      <c r="I55" s="8">
        <v>11.293067449800001</v>
      </c>
      <c r="J55" s="8">
        <v>77.556368218833001</v>
      </c>
      <c r="K55" s="8">
        <v>1.9508774019529498</v>
      </c>
      <c r="L55" s="8">
        <v>0</v>
      </c>
      <c r="M55" s="8">
        <v>1.416543460551E-6</v>
      </c>
      <c r="N55" s="8">
        <v>1.372353196617E-6</v>
      </c>
      <c r="O55" s="8">
        <v>2.8718761527773999E-6</v>
      </c>
      <c r="P55" s="8">
        <v>9.5426419950810003E-8</v>
      </c>
      <c r="Q55" s="8">
        <v>0</v>
      </c>
      <c r="R55" s="8">
        <v>0.26514158360400003</v>
      </c>
      <c r="S55" s="8">
        <v>0.17356953667409999</v>
      </c>
      <c r="T55" s="8">
        <v>0.44678811851937</v>
      </c>
      <c r="U55" s="8">
        <v>9.2885479774604991E-3</v>
      </c>
      <c r="V55" s="8">
        <v>0</v>
      </c>
      <c r="W55" s="8">
        <v>9.1081043997300007E-2</v>
      </c>
      <c r="X55" s="8">
        <v>3.5106709680900003E-2</v>
      </c>
      <c r="Y55" s="8">
        <v>0.37905426396720004</v>
      </c>
      <c r="Z55" s="8">
        <v>0.29079648683234999</v>
      </c>
      <c r="AA55" s="8">
        <v>0</v>
      </c>
      <c r="AB55" s="8">
        <v>6.5794392968400006E-2</v>
      </c>
      <c r="AC55" s="8">
        <v>1.4140884458880001E-2</v>
      </c>
      <c r="AD55" s="8">
        <v>8.0519570917074013E-2</v>
      </c>
      <c r="AE55" s="8">
        <v>6.7193751326309994E-4</v>
      </c>
      <c r="AF55" s="8">
        <v>0</v>
      </c>
      <c r="AG55" s="8">
        <v>2.6268656894099998E-4</v>
      </c>
      <c r="AH55" s="8">
        <v>1.5908495016239998E-5</v>
      </c>
      <c r="AI55" s="8">
        <v>2.7930210818018398E-4</v>
      </c>
      <c r="AJ55" s="8">
        <v>8.1310085638560003E-7</v>
      </c>
      <c r="AK55" s="8">
        <v>0</v>
      </c>
      <c r="AL55" s="8">
        <v>1350.2580646500001</v>
      </c>
      <c r="AM55" s="8">
        <v>178.23406453379999</v>
      </c>
      <c r="AN55" s="8">
        <v>1536.00447405258</v>
      </c>
      <c r="AO55" s="8">
        <v>8.6391965990969997</v>
      </c>
      <c r="AP55" s="8">
        <v>0</v>
      </c>
      <c r="AQ55" s="8">
        <v>1752.1439649830997</v>
      </c>
      <c r="AR55" s="8">
        <v>205.70567861276999</v>
      </c>
      <c r="AS55" s="8">
        <v>1965.8333512799459</v>
      </c>
      <c r="AT55" s="8">
        <v>9.1812638366873998</v>
      </c>
      <c r="AU55" s="8">
        <v>0</v>
      </c>
      <c r="AV55" s="8">
        <v>1659.589912188</v>
      </c>
      <c r="AW55" s="8">
        <v>198.61068623669999</v>
      </c>
      <c r="AX55" s="8">
        <v>1865.93389461315</v>
      </c>
      <c r="AY55" s="8">
        <v>8.8932906167175005</v>
      </c>
      <c r="AZ55" s="8">
        <v>0</v>
      </c>
      <c r="BA55" s="8">
        <v>92.554052795100006</v>
      </c>
      <c r="BB55" s="8">
        <v>7.0949923760699996</v>
      </c>
      <c r="BC55" s="8">
        <v>99.899456666796013</v>
      </c>
      <c r="BD55" s="8">
        <v>0.28797321996990005</v>
      </c>
      <c r="BE55" s="8">
        <v>0</v>
      </c>
    </row>
    <row r="56" spans="1:57" ht="15.3" x14ac:dyDescent="0.7">
      <c r="A56" s="9" t="s">
        <v>108</v>
      </c>
      <c r="B56" t="s">
        <v>429</v>
      </c>
      <c r="C56" t="s">
        <v>130</v>
      </c>
      <c r="D56" t="s">
        <v>131</v>
      </c>
      <c r="E56" s="6">
        <v>67.659000000000006</v>
      </c>
      <c r="F56" s="7">
        <v>0</v>
      </c>
      <c r="G56" s="7">
        <v>6</v>
      </c>
      <c r="H56" s="8">
        <v>25.033830000000002</v>
      </c>
      <c r="I56" s="8">
        <v>2.40663063</v>
      </c>
      <c r="J56" s="8">
        <v>217.73342790000004</v>
      </c>
      <c r="K56" s="8">
        <v>0.35534506799999999</v>
      </c>
      <c r="L56" s="8">
        <v>-0.29769960000000006</v>
      </c>
      <c r="M56" s="8">
        <v>1.3667118E-6</v>
      </c>
      <c r="N56" s="8">
        <v>3.5859270000000004E-8</v>
      </c>
      <c r="O56" s="8">
        <v>7.5315021804000008E-6</v>
      </c>
      <c r="P56" s="8">
        <v>6.0483086460000007E-12</v>
      </c>
      <c r="Q56" s="8">
        <v>1.4952639000000001E-12</v>
      </c>
      <c r="R56" s="8">
        <v>0.36400542000000002</v>
      </c>
      <c r="S56" s="8">
        <v>1.64140734E-2</v>
      </c>
      <c r="T56" s="8">
        <v>0.85250340000000013</v>
      </c>
      <c r="U56" s="8">
        <v>4.4857917000000001E-3</v>
      </c>
      <c r="V56" s="8">
        <v>-2.0230041000000003E-4</v>
      </c>
      <c r="W56" s="8">
        <v>3.5588634000000001E-2</v>
      </c>
      <c r="X56" s="8">
        <v>2.5351827300000001E-3</v>
      </c>
      <c r="Y56" s="8">
        <v>0</v>
      </c>
      <c r="Z56" s="8">
        <v>1.9560893490000002E-3</v>
      </c>
      <c r="AA56" s="8">
        <v>9.9458730000000019E-6</v>
      </c>
      <c r="AB56" s="8">
        <v>1.2922869000000002E-2</v>
      </c>
      <c r="AC56" s="8">
        <v>1.8971583600000005E-2</v>
      </c>
      <c r="AD56" s="8">
        <v>0.40595400000000009</v>
      </c>
      <c r="AE56" s="8">
        <v>1.9005413100000002E-3</v>
      </c>
      <c r="AF56" s="8">
        <v>-1.3125846000000001E-4</v>
      </c>
      <c r="AG56" s="8">
        <v>3.9512856000000005E-5</v>
      </c>
      <c r="AH56" s="8">
        <v>9.607578E-7</v>
      </c>
      <c r="AI56" s="8">
        <v>1.3588299576231481E-6</v>
      </c>
      <c r="AJ56" s="8">
        <v>1.2201624060000002E-7</v>
      </c>
      <c r="AK56" s="8">
        <v>2.8010826000000003E-8</v>
      </c>
      <c r="AL56" s="8">
        <v>398.51150999999999</v>
      </c>
      <c r="AM56" s="8">
        <v>33.288228000000004</v>
      </c>
      <c r="AN56" s="8">
        <v>4863.4784328582</v>
      </c>
      <c r="AO56" s="8">
        <v>5.3132612700000008</v>
      </c>
      <c r="AP56" s="8">
        <v>-2.6792964000000006</v>
      </c>
      <c r="AQ56" s="8">
        <v>431.19080700000006</v>
      </c>
      <c r="AR56" s="8">
        <v>34.887010170000003</v>
      </c>
      <c r="AS56" s="8">
        <v>5318.210241682199</v>
      </c>
      <c r="AT56" s="8">
        <v>5.7665089110000007</v>
      </c>
      <c r="AU56" s="8">
        <v>-2.3788904400000006</v>
      </c>
      <c r="AV56" s="8">
        <v>423.54534000000001</v>
      </c>
      <c r="AW56" s="8">
        <v>33.964818000000001</v>
      </c>
      <c r="AX56" s="8">
        <v>5318.1469128581994</v>
      </c>
      <c r="AY56" s="8">
        <v>5.4418133700000002</v>
      </c>
      <c r="AZ56" s="8">
        <v>-2.5439784000000003</v>
      </c>
      <c r="BA56" s="8">
        <v>7.6454670000000009</v>
      </c>
      <c r="BB56" s="8">
        <v>0.92219217000000009</v>
      </c>
      <c r="BC56" s="8">
        <v>6.332882400000002E-2</v>
      </c>
      <c r="BD56" s="8">
        <v>0.32469554099999998</v>
      </c>
      <c r="BE56" s="8">
        <v>0.16508796000000001</v>
      </c>
    </row>
    <row r="57" spans="1:57" ht="15.3" x14ac:dyDescent="0.7">
      <c r="A57" s="9" t="s">
        <v>97</v>
      </c>
      <c r="B57" t="s">
        <v>477</v>
      </c>
      <c r="C57" t="s">
        <v>434</v>
      </c>
      <c r="D57" t="s">
        <v>435</v>
      </c>
      <c r="E57" s="6">
        <v>19.593657404999998</v>
      </c>
      <c r="F57" s="7">
        <v>1</v>
      </c>
      <c r="G57" s="7">
        <v>0</v>
      </c>
      <c r="H57" s="8">
        <v>51.531318975149993</v>
      </c>
      <c r="I57" s="8">
        <v>9.0130824062999988</v>
      </c>
      <c r="J57" s="8">
        <v>61.898323108135493</v>
      </c>
      <c r="K57" s="8">
        <v>1.5570099856883248</v>
      </c>
      <c r="L57" s="8">
        <v>0</v>
      </c>
      <c r="M57" s="8">
        <v>1.1305540322684998E-6</v>
      </c>
      <c r="N57" s="8">
        <v>1.0952854489394998E-6</v>
      </c>
      <c r="O57" s="8">
        <v>2.2920660432368997E-6</v>
      </c>
      <c r="P57" s="8">
        <v>7.6160546333234988E-8</v>
      </c>
      <c r="Q57" s="8">
        <v>0</v>
      </c>
      <c r="R57" s="8">
        <v>0.211611499974</v>
      </c>
      <c r="S57" s="8">
        <v>0.13852715785334999</v>
      </c>
      <c r="T57" s="8">
        <v>0.35658497111359494</v>
      </c>
      <c r="U57" s="8">
        <v>7.4132602791817485E-3</v>
      </c>
      <c r="V57" s="8">
        <v>0</v>
      </c>
      <c r="W57" s="8">
        <v>7.2692468972549995E-2</v>
      </c>
      <c r="X57" s="8">
        <v>2.8018930089149997E-2</v>
      </c>
      <c r="Y57" s="8">
        <v>0.3025260703332</v>
      </c>
      <c r="Z57" s="8">
        <v>0.23208687196222499</v>
      </c>
      <c r="AA57" s="8">
        <v>0</v>
      </c>
      <c r="AB57" s="8">
        <v>5.2511001845399995E-2</v>
      </c>
      <c r="AC57" s="8">
        <v>1.1285946665279999E-2</v>
      </c>
      <c r="AD57" s="8">
        <v>6.4263277556919005E-2</v>
      </c>
      <c r="AE57" s="8">
        <v>5.362784031748499E-4</v>
      </c>
      <c r="AF57" s="8">
        <v>0</v>
      </c>
      <c r="AG57" s="8">
        <v>2.0965213423349997E-4</v>
      </c>
      <c r="AH57" s="8">
        <v>1.2696689998439998E-5</v>
      </c>
      <c r="AI57" s="8">
        <v>2.2291312156520396E-4</v>
      </c>
      <c r="AJ57" s="8">
        <v>6.4894193325359998E-7</v>
      </c>
      <c r="AK57" s="8">
        <v>0</v>
      </c>
      <c r="AL57" s="8">
        <v>1077.6511572749998</v>
      </c>
      <c r="AM57" s="8">
        <v>142.24995276029998</v>
      </c>
      <c r="AN57" s="8">
        <v>1225.8967692012297</v>
      </c>
      <c r="AO57" s="8">
        <v>6.8950080408194996</v>
      </c>
      <c r="AP57" s="8">
        <v>0</v>
      </c>
      <c r="AQ57" s="8">
        <v>1398.3993289948496</v>
      </c>
      <c r="AR57" s="8">
        <v>164.17525539649498</v>
      </c>
      <c r="AS57" s="8">
        <v>1568.9464417794507</v>
      </c>
      <c r="AT57" s="8">
        <v>7.3276359963218987</v>
      </c>
      <c r="AU57" s="8">
        <v>0</v>
      </c>
      <c r="AV57" s="8">
        <v>1324.5312405779998</v>
      </c>
      <c r="AW57" s="8">
        <v>158.51268840645</v>
      </c>
      <c r="AX57" s="8">
        <v>1489.2159310670247</v>
      </c>
      <c r="AY57" s="8">
        <v>7.0978023949612492</v>
      </c>
      <c r="AZ57" s="8">
        <v>0</v>
      </c>
      <c r="BA57" s="8">
        <v>73.86808841685</v>
      </c>
      <c r="BB57" s="8">
        <v>5.6625669900449989</v>
      </c>
      <c r="BC57" s="8">
        <v>79.730510712425996</v>
      </c>
      <c r="BD57" s="8">
        <v>0.22983360136065001</v>
      </c>
      <c r="BE57" s="8">
        <v>0</v>
      </c>
    </row>
    <row r="58" spans="1:57" ht="15.3" x14ac:dyDescent="0.7">
      <c r="A58" s="9" t="s">
        <v>108</v>
      </c>
      <c r="B58" t="s">
        <v>427</v>
      </c>
      <c r="C58" t="s">
        <v>134</v>
      </c>
      <c r="D58" t="s">
        <v>135</v>
      </c>
      <c r="E58" s="6">
        <v>128.81899999999999</v>
      </c>
      <c r="F58" s="7">
        <v>0</v>
      </c>
      <c r="G58" s="7">
        <v>0</v>
      </c>
      <c r="H58" s="8">
        <v>24.47561</v>
      </c>
      <c r="I58" s="8">
        <v>2.0804268499999994</v>
      </c>
      <c r="J58" s="8">
        <v>0</v>
      </c>
      <c r="K58" s="8">
        <v>0.31509127400000003</v>
      </c>
      <c r="L58" s="8">
        <v>-0.28340179999999998</v>
      </c>
      <c r="M58" s="8">
        <v>8.9400385999999985E-7</v>
      </c>
      <c r="N58" s="8">
        <v>1.3655603660469997E-8</v>
      </c>
      <c r="O58" s="8">
        <v>0</v>
      </c>
      <c r="P58" s="8">
        <v>5.3636367029999988E-12</v>
      </c>
      <c r="Q58" s="8">
        <v>1.4298908999999998E-12</v>
      </c>
      <c r="R58" s="8">
        <v>0.28855455999999996</v>
      </c>
      <c r="S58" s="8">
        <v>1.1181489199999999E-2</v>
      </c>
      <c r="T58" s="8">
        <v>0</v>
      </c>
      <c r="U58" s="8">
        <v>3.9689133899999994E-3</v>
      </c>
      <c r="V58" s="8">
        <v>-1.9322849999999999E-4</v>
      </c>
      <c r="W58" s="8">
        <v>1.4427727999999998E-3</v>
      </c>
      <c r="X58" s="8">
        <v>5.5057240599999994E-4</v>
      </c>
      <c r="Y58" s="8">
        <v>0</v>
      </c>
      <c r="Z58" s="8">
        <v>1.7099047603E-3</v>
      </c>
      <c r="AA58" s="8">
        <v>0</v>
      </c>
      <c r="AB58" s="8">
        <v>1.1877111799999999E-2</v>
      </c>
      <c r="AC58" s="8">
        <v>1.0434338999999997E-3</v>
      </c>
      <c r="AD58" s="8">
        <v>0</v>
      </c>
      <c r="AE58" s="8">
        <v>1.6845660629999999E-3</v>
      </c>
      <c r="AF58" s="8">
        <v>-1.2482561099999998E-4</v>
      </c>
      <c r="AG58" s="8">
        <v>1.2237804999999999E-4</v>
      </c>
      <c r="AH58" s="8">
        <v>1.906778838E-6</v>
      </c>
      <c r="AI58" s="8">
        <v>0</v>
      </c>
      <c r="AJ58" s="8">
        <v>1.0785241955999999E-7</v>
      </c>
      <c r="AK58" s="8">
        <v>2.6665532999999999E-8</v>
      </c>
      <c r="AL58" s="8">
        <v>413.50898999999998</v>
      </c>
      <c r="AM58" s="8">
        <v>29.551078599999997</v>
      </c>
      <c r="AN58" s="8">
        <v>0</v>
      </c>
      <c r="AO58" s="8">
        <v>4.7121990199999999</v>
      </c>
      <c r="AP58" s="8">
        <v>-2.5506161999999999</v>
      </c>
      <c r="AQ58" s="8">
        <v>444.96658979999995</v>
      </c>
      <c r="AR58" s="8">
        <v>30.727196069999998</v>
      </c>
      <c r="AS58" s="8">
        <v>0</v>
      </c>
      <c r="AT58" s="8">
        <v>5.1027782279999991</v>
      </c>
      <c r="AU58" s="8">
        <v>-2.26463802</v>
      </c>
      <c r="AV58" s="8">
        <v>435.40821999999997</v>
      </c>
      <c r="AW58" s="8">
        <v>29.886007999999997</v>
      </c>
      <c r="AX58" s="8">
        <v>0</v>
      </c>
      <c r="AY58" s="8">
        <v>4.815254219999999</v>
      </c>
      <c r="AZ58" s="8">
        <v>-2.4217971999999999</v>
      </c>
      <c r="BA58" s="8">
        <v>9.5583697999999995</v>
      </c>
      <c r="BB58" s="8">
        <v>0.84118806999999995</v>
      </c>
      <c r="BC58" s="8">
        <v>0</v>
      </c>
      <c r="BD58" s="8">
        <v>0.287524008</v>
      </c>
      <c r="BE58" s="8">
        <v>0.15715917999999998</v>
      </c>
    </row>
    <row r="59" spans="1:57" ht="15.3" x14ac:dyDescent="0.7">
      <c r="A59" s="9" t="s">
        <v>231</v>
      </c>
      <c r="B59" t="s">
        <v>463</v>
      </c>
      <c r="C59" t="s">
        <v>464</v>
      </c>
      <c r="D59" t="s">
        <v>465</v>
      </c>
      <c r="E59" s="6">
        <v>62.800000000000004</v>
      </c>
      <c r="F59" s="7">
        <v>0</v>
      </c>
      <c r="G59" s="7">
        <v>4</v>
      </c>
      <c r="H59" s="8">
        <v>188.75283844660197</v>
      </c>
      <c r="I59" s="8">
        <v>10.925062428910463</v>
      </c>
      <c r="J59" s="8">
        <v>0</v>
      </c>
      <c r="K59" s="8">
        <v>8.433270589081566</v>
      </c>
      <c r="L59" s="8">
        <v>-70.523712063195603</v>
      </c>
      <c r="M59" s="8">
        <v>8.4111149514563108E-7</v>
      </c>
      <c r="N59" s="8">
        <v>1.4672551151417053E-6</v>
      </c>
      <c r="O59" s="8">
        <v>0</v>
      </c>
      <c r="P59" s="8">
        <v>8.9429328327622173E-7</v>
      </c>
      <c r="Q59" s="8">
        <v>-3.1523989015647389E-10</v>
      </c>
      <c r="R59" s="8">
        <v>0.54730321941747584</v>
      </c>
      <c r="S59" s="8">
        <v>0.19080542663861921</v>
      </c>
      <c r="T59" s="8">
        <v>0</v>
      </c>
      <c r="U59" s="8">
        <v>9.1417144269544004E-2</v>
      </c>
      <c r="V59" s="8">
        <v>-7.1921519345333348E-2</v>
      </c>
      <c r="W59" s="8">
        <v>4.6155134368932045E-2</v>
      </c>
      <c r="X59" s="8">
        <v>1.9310671299244877E-2</v>
      </c>
      <c r="Y59" s="8">
        <v>0</v>
      </c>
      <c r="Z59" s="8">
        <v>1.1133302759357741E-2</v>
      </c>
      <c r="AA59" s="8">
        <v>-2.0110877769807163E-3</v>
      </c>
      <c r="AB59" s="8">
        <v>7.2483577087378653E-2</v>
      </c>
      <c r="AC59" s="8">
        <v>1.1260479515318231E-2</v>
      </c>
      <c r="AD59" s="8">
        <v>0</v>
      </c>
      <c r="AE59" s="8">
        <v>5.9176376562723185E-3</v>
      </c>
      <c r="AF59" s="8">
        <v>-3.0998791205501933E-2</v>
      </c>
      <c r="AG59" s="8">
        <v>1.5200648543689321E-4</v>
      </c>
      <c r="AH59" s="8">
        <v>4.2812709543689323E-6</v>
      </c>
      <c r="AI59" s="8">
        <v>0</v>
      </c>
      <c r="AJ59" s="8">
        <v>2.5732023026589597E-6</v>
      </c>
      <c r="AK59" s="8">
        <v>-2.274655699824463E-4</v>
      </c>
      <c r="AL59" s="8">
        <v>1935.4429553398058</v>
      </c>
      <c r="AM59" s="8">
        <v>147.82369177562029</v>
      </c>
      <c r="AN59" s="8">
        <v>0</v>
      </c>
      <c r="AO59" s="8">
        <v>62.547845529993552</v>
      </c>
      <c r="AP59" s="8">
        <v>-651.94352725575766</v>
      </c>
      <c r="AQ59" s="8">
        <v>2011.724773980583</v>
      </c>
      <c r="AR59" s="8">
        <v>156.99314125091695</v>
      </c>
      <c r="AS59" s="8">
        <v>0</v>
      </c>
      <c r="AT59" s="8">
        <v>121.85182698770971</v>
      </c>
      <c r="AU59" s="8">
        <v>-576.6778407145971</v>
      </c>
      <c r="AV59" s="8">
        <v>1958.8758912621363</v>
      </c>
      <c r="AW59" s="8">
        <v>153.76720402373249</v>
      </c>
      <c r="AX59" s="8">
        <v>0</v>
      </c>
      <c r="AY59" s="8">
        <v>115.53049666692357</v>
      </c>
      <c r="AZ59" s="8">
        <v>-628.27203093300272</v>
      </c>
      <c r="BA59" s="8">
        <v>52.848882718446603</v>
      </c>
      <c r="BB59" s="8">
        <v>3.2259372271844664</v>
      </c>
      <c r="BC59" s="8">
        <v>0</v>
      </c>
      <c r="BD59" s="8">
        <v>6.321330320786128</v>
      </c>
      <c r="BE59" s="8">
        <v>51.594190218405508</v>
      </c>
    </row>
    <row r="60" spans="1:57" ht="15.3" x14ac:dyDescent="0.7">
      <c r="A60" s="9" t="s">
        <v>330</v>
      </c>
      <c r="B60" t="s">
        <v>498</v>
      </c>
      <c r="C60" t="s">
        <v>130</v>
      </c>
      <c r="D60" t="s">
        <v>131</v>
      </c>
      <c r="E60" s="6">
        <v>34</v>
      </c>
      <c r="F60" s="7">
        <v>0</v>
      </c>
      <c r="G60" s="7">
        <v>6</v>
      </c>
      <c r="H60" s="8">
        <v>12.58</v>
      </c>
      <c r="I60" s="8">
        <v>1.2093799999999999</v>
      </c>
      <c r="J60" s="8">
        <v>109.41540000000001</v>
      </c>
      <c r="K60" s="8">
        <v>0.178568</v>
      </c>
      <c r="L60" s="8">
        <v>-0.14960000000000001</v>
      </c>
      <c r="M60" s="8">
        <v>6.8679999999999993E-7</v>
      </c>
      <c r="N60" s="8">
        <v>1.8020000000000002E-8</v>
      </c>
      <c r="O60" s="8">
        <v>3.7847303999999997E-6</v>
      </c>
      <c r="P60" s="8">
        <v>3.0393959999999999E-12</v>
      </c>
      <c r="Q60" s="8">
        <v>7.5139999999999991E-13</v>
      </c>
      <c r="R60" s="8">
        <v>0.18292</v>
      </c>
      <c r="S60" s="8">
        <v>8.2483999999999995E-3</v>
      </c>
      <c r="T60" s="8">
        <v>0.42839999999999995</v>
      </c>
      <c r="U60" s="8">
        <v>2.2542E-3</v>
      </c>
      <c r="V60" s="8">
        <v>-1.0166E-4</v>
      </c>
      <c r="W60" s="8">
        <v>1.7884000000000001E-2</v>
      </c>
      <c r="X60" s="8">
        <v>1.2739799999999999E-3</v>
      </c>
      <c r="Y60" s="8">
        <v>0</v>
      </c>
      <c r="Z60" s="8">
        <v>9.8297399999999996E-4</v>
      </c>
      <c r="AA60" s="8">
        <v>4.9980000000000003E-6</v>
      </c>
      <c r="AB60" s="8">
        <v>6.4940000000000006E-3</v>
      </c>
      <c r="AC60" s="8">
        <v>9.5336000000000014E-3</v>
      </c>
      <c r="AD60" s="8">
        <v>0.20400000000000001</v>
      </c>
      <c r="AE60" s="8">
        <v>9.5505999999999998E-4</v>
      </c>
      <c r="AF60" s="8">
        <v>-6.5959999999999999E-5</v>
      </c>
      <c r="AG60" s="8">
        <v>1.9856000000000001E-5</v>
      </c>
      <c r="AH60" s="8">
        <v>4.8279999999999996E-7</v>
      </c>
      <c r="AI60" s="8">
        <v>6.828392166479999E-7</v>
      </c>
      <c r="AJ60" s="8">
        <v>6.1315599999999996E-8</v>
      </c>
      <c r="AK60" s="8">
        <v>1.4076E-8</v>
      </c>
      <c r="AL60" s="8">
        <v>200.26</v>
      </c>
      <c r="AM60" s="8">
        <v>16.728000000000002</v>
      </c>
      <c r="AN60" s="8">
        <v>2443.9951331999996</v>
      </c>
      <c r="AO60" s="8">
        <v>2.6700200000000001</v>
      </c>
      <c r="AP60" s="8">
        <v>-1.3464</v>
      </c>
      <c r="AQ60" s="8">
        <v>216.68200000000002</v>
      </c>
      <c r="AR60" s="8">
        <v>17.531420000000001</v>
      </c>
      <c r="AS60" s="8">
        <v>2672.5069571999993</v>
      </c>
      <c r="AT60" s="8">
        <v>2.897786</v>
      </c>
      <c r="AU60" s="8">
        <v>-1.1954400000000001</v>
      </c>
      <c r="AV60" s="8">
        <v>212.84</v>
      </c>
      <c r="AW60" s="8">
        <v>17.068000000000001</v>
      </c>
      <c r="AX60" s="8">
        <v>2672.4751331999992</v>
      </c>
      <c r="AY60" s="8">
        <v>2.7346200000000001</v>
      </c>
      <c r="AZ60" s="8">
        <v>-1.2784</v>
      </c>
      <c r="BA60" s="8">
        <v>3.8420000000000001</v>
      </c>
      <c r="BB60" s="8">
        <v>0.46342</v>
      </c>
      <c r="BC60" s="8">
        <v>3.1824000000000005E-2</v>
      </c>
      <c r="BD60" s="8">
        <v>0.16316599999999998</v>
      </c>
      <c r="BE60" s="8">
        <v>8.2959999999999992E-2</v>
      </c>
    </row>
    <row r="61" spans="1:57" ht="15.3" x14ac:dyDescent="0.7">
      <c r="A61" s="9" t="s">
        <v>330</v>
      </c>
      <c r="B61" t="s">
        <v>499</v>
      </c>
      <c r="C61" t="s">
        <v>134</v>
      </c>
      <c r="D61" t="s">
        <v>135</v>
      </c>
      <c r="E61" s="6">
        <v>94.5</v>
      </c>
      <c r="F61" s="7">
        <v>0</v>
      </c>
      <c r="G61" s="7">
        <v>0</v>
      </c>
      <c r="H61" s="8">
        <v>17.955000000000002</v>
      </c>
      <c r="I61" s="8">
        <v>1.5261749999999998</v>
      </c>
      <c r="J61" s="8">
        <v>0</v>
      </c>
      <c r="K61" s="8">
        <v>0.23114700000000002</v>
      </c>
      <c r="L61" s="8">
        <v>-0.2079</v>
      </c>
      <c r="M61" s="8">
        <v>6.5582999999999991E-7</v>
      </c>
      <c r="N61" s="8">
        <v>1.0017579285E-8</v>
      </c>
      <c r="O61" s="8">
        <v>0</v>
      </c>
      <c r="P61" s="8">
        <v>3.9346964999999998E-12</v>
      </c>
      <c r="Q61" s="8">
        <v>1.0489499999999999E-12</v>
      </c>
      <c r="R61" s="8">
        <v>0.21167999999999998</v>
      </c>
      <c r="S61" s="8">
        <v>8.2025999999999991E-3</v>
      </c>
      <c r="T61" s="8">
        <v>0</v>
      </c>
      <c r="U61" s="8">
        <v>2.9115449999999998E-3</v>
      </c>
      <c r="V61" s="8">
        <v>-1.4175E-4</v>
      </c>
      <c r="W61" s="8">
        <v>1.0583999999999999E-3</v>
      </c>
      <c r="X61" s="8">
        <v>4.03893E-4</v>
      </c>
      <c r="Y61" s="8">
        <v>0</v>
      </c>
      <c r="Z61" s="8">
        <v>1.2543646500000002E-3</v>
      </c>
      <c r="AA61" s="8">
        <v>0</v>
      </c>
      <c r="AB61" s="8">
        <v>8.7129000000000009E-3</v>
      </c>
      <c r="AC61" s="8">
        <v>7.6544999999999988E-4</v>
      </c>
      <c r="AD61" s="8">
        <v>0</v>
      </c>
      <c r="AE61" s="8">
        <v>1.2357765E-3</v>
      </c>
      <c r="AF61" s="8">
        <v>-9.15705E-5</v>
      </c>
      <c r="AG61" s="8">
        <v>8.9775E-5</v>
      </c>
      <c r="AH61" s="8">
        <v>1.3987890000000002E-6</v>
      </c>
      <c r="AI61" s="8">
        <v>0</v>
      </c>
      <c r="AJ61" s="8">
        <v>7.911918E-8</v>
      </c>
      <c r="AK61" s="8">
        <v>1.95615E-8</v>
      </c>
      <c r="AL61" s="8">
        <v>303.34499999999997</v>
      </c>
      <c r="AM61" s="8">
        <v>21.6783</v>
      </c>
      <c r="AN61" s="8">
        <v>0</v>
      </c>
      <c r="AO61" s="8">
        <v>3.4568099999999999</v>
      </c>
      <c r="AP61" s="8">
        <v>-1.8711000000000002</v>
      </c>
      <c r="AQ61" s="8">
        <v>326.42189999999999</v>
      </c>
      <c r="AR61" s="8">
        <v>22.541084999999999</v>
      </c>
      <c r="AS61" s="8">
        <v>0</v>
      </c>
      <c r="AT61" s="8">
        <v>3.7433339999999995</v>
      </c>
      <c r="AU61" s="8">
        <v>-1.6613100000000003</v>
      </c>
      <c r="AV61" s="8">
        <v>319.40999999999997</v>
      </c>
      <c r="AW61" s="8">
        <v>21.923999999999999</v>
      </c>
      <c r="AX61" s="8">
        <v>0</v>
      </c>
      <c r="AY61" s="8">
        <v>3.5324099999999996</v>
      </c>
      <c r="AZ61" s="8">
        <v>-1.7766000000000002</v>
      </c>
      <c r="BA61" s="8">
        <v>7.0118999999999998</v>
      </c>
      <c r="BB61" s="8">
        <v>0.61708499999999999</v>
      </c>
      <c r="BC61" s="8">
        <v>0</v>
      </c>
      <c r="BD61" s="8">
        <v>0.210924</v>
      </c>
      <c r="BE61" s="8">
        <v>0.11528999999999999</v>
      </c>
    </row>
    <row r="62" spans="1:57" ht="15.3" x14ac:dyDescent="0.7">
      <c r="A62" s="9" t="s">
        <v>178</v>
      </c>
      <c r="B62" t="s">
        <v>483</v>
      </c>
      <c r="C62" t="s">
        <v>479</v>
      </c>
      <c r="D62" t="s">
        <v>480</v>
      </c>
      <c r="E62" s="6">
        <v>10.143459999999999</v>
      </c>
      <c r="F62" s="7">
        <v>0</v>
      </c>
      <c r="G62" s="7">
        <v>0</v>
      </c>
      <c r="H62" s="8">
        <v>26.068692199999997</v>
      </c>
      <c r="I62" s="8">
        <v>4.1993924399999996</v>
      </c>
      <c r="J62" s="8">
        <v>0</v>
      </c>
      <c r="K62" s="8">
        <v>1.1664979</v>
      </c>
      <c r="L62" s="8">
        <v>0</v>
      </c>
      <c r="M62" s="8">
        <v>5.7513418199999991E-7</v>
      </c>
      <c r="N62" s="8">
        <v>3.0227510799999997E-7</v>
      </c>
      <c r="O62" s="8">
        <v>0</v>
      </c>
      <c r="P62" s="8">
        <v>3.4386329399999997E-8</v>
      </c>
      <c r="Q62" s="8">
        <v>0</v>
      </c>
      <c r="R62" s="8">
        <v>0.11360675199999999</v>
      </c>
      <c r="S62" s="8">
        <v>3.9762363199999998E-2</v>
      </c>
      <c r="T62" s="8">
        <v>0</v>
      </c>
      <c r="U62" s="8">
        <v>1.4708016999999999E-3</v>
      </c>
      <c r="V62" s="8">
        <v>0</v>
      </c>
      <c r="W62" s="8">
        <v>3.2256202800000001E-2</v>
      </c>
      <c r="X62" s="8">
        <v>2.5460084599999998E-2</v>
      </c>
      <c r="Y62" s="8">
        <v>0</v>
      </c>
      <c r="Z62" s="8">
        <v>0.18968270200000001</v>
      </c>
      <c r="AA62" s="8">
        <v>0</v>
      </c>
      <c r="AB62" s="8">
        <v>2.7083038199999999E-2</v>
      </c>
      <c r="AC62" s="8">
        <v>4.7167088999999999E-3</v>
      </c>
      <c r="AD62" s="8">
        <v>0</v>
      </c>
      <c r="AE62" s="8">
        <v>3.2864810399999998E-4</v>
      </c>
      <c r="AF62" s="8">
        <v>0</v>
      </c>
      <c r="AG62" s="8">
        <v>1.1462109799999999E-5</v>
      </c>
      <c r="AH62" s="8">
        <v>1.6939578199999999E-6</v>
      </c>
      <c r="AI62" s="8">
        <v>0</v>
      </c>
      <c r="AJ62" s="8">
        <v>2.9213164799999995E-7</v>
      </c>
      <c r="AK62" s="8">
        <v>0</v>
      </c>
      <c r="AL62" s="8">
        <v>770.90295999999989</v>
      </c>
      <c r="AM62" s="8">
        <v>97.884388999999999</v>
      </c>
      <c r="AN62" s="8">
        <v>0</v>
      </c>
      <c r="AO62" s="8">
        <v>3.1038987599999999</v>
      </c>
      <c r="AP62" s="8">
        <v>0</v>
      </c>
      <c r="AQ62" s="8">
        <v>876.09064019999983</v>
      </c>
      <c r="AR62" s="8">
        <v>109.76238065999999</v>
      </c>
      <c r="AS62" s="8">
        <v>0</v>
      </c>
      <c r="AT62" s="8">
        <v>3.3098109979999997</v>
      </c>
      <c r="AU62" s="8">
        <v>0</v>
      </c>
      <c r="AV62" s="8">
        <v>837.84979599999986</v>
      </c>
      <c r="AW62" s="8">
        <v>105.491984</v>
      </c>
      <c r="AX62" s="8">
        <v>0</v>
      </c>
      <c r="AY62" s="8">
        <v>3.2053333599999996</v>
      </c>
      <c r="AZ62" s="8">
        <v>0</v>
      </c>
      <c r="BA62" s="8">
        <v>38.240844199999998</v>
      </c>
      <c r="BB62" s="8">
        <v>4.2703966599999994</v>
      </c>
      <c r="BC62" s="8">
        <v>0</v>
      </c>
      <c r="BD62" s="8">
        <v>0.104477638</v>
      </c>
      <c r="BE62" s="8">
        <v>0</v>
      </c>
    </row>
    <row r="63" spans="1:57" ht="15.3" x14ac:dyDescent="0.7">
      <c r="A63" s="9" t="s">
        <v>108</v>
      </c>
      <c r="B63" t="s">
        <v>429</v>
      </c>
      <c r="C63" t="s">
        <v>134</v>
      </c>
      <c r="D63" t="s">
        <v>135</v>
      </c>
      <c r="E63" s="6">
        <v>67.659000000000006</v>
      </c>
      <c r="F63" s="7">
        <v>0</v>
      </c>
      <c r="G63" s="7">
        <v>0</v>
      </c>
      <c r="H63" s="8">
        <v>12.855210000000001</v>
      </c>
      <c r="I63" s="8">
        <v>1.0926928499999999</v>
      </c>
      <c r="J63" s="8">
        <v>0</v>
      </c>
      <c r="K63" s="8">
        <v>0.16549391400000002</v>
      </c>
      <c r="L63" s="8">
        <v>-0.14884980000000003</v>
      </c>
      <c r="M63" s="8">
        <v>4.6955346000000002E-7</v>
      </c>
      <c r="N63" s="8">
        <v>7.1722687496700005E-9</v>
      </c>
      <c r="O63" s="8">
        <v>0</v>
      </c>
      <c r="P63" s="8">
        <v>2.8171177830000001E-12</v>
      </c>
      <c r="Q63" s="8">
        <v>7.5101490000000005E-13</v>
      </c>
      <c r="R63" s="8">
        <v>0.15155616</v>
      </c>
      <c r="S63" s="8">
        <v>5.8728012000000005E-3</v>
      </c>
      <c r="T63" s="8">
        <v>0</v>
      </c>
      <c r="U63" s="8">
        <v>2.08457379E-3</v>
      </c>
      <c r="V63" s="8">
        <v>-1.0148850000000001E-4</v>
      </c>
      <c r="W63" s="8">
        <v>7.5778080000000005E-4</v>
      </c>
      <c r="X63" s="8">
        <v>2.8917456600000002E-4</v>
      </c>
      <c r="Y63" s="8">
        <v>0</v>
      </c>
      <c r="Z63" s="8">
        <v>8.9808526830000013E-4</v>
      </c>
      <c r="AA63" s="8">
        <v>0</v>
      </c>
      <c r="AB63" s="8">
        <v>6.2381598000000012E-3</v>
      </c>
      <c r="AC63" s="8">
        <v>5.4803790000000001E-4</v>
      </c>
      <c r="AD63" s="8">
        <v>0</v>
      </c>
      <c r="AE63" s="8">
        <v>8.8477674300000005E-4</v>
      </c>
      <c r="AF63" s="8">
        <v>-6.5561571E-5</v>
      </c>
      <c r="AG63" s="8">
        <v>6.4276050000000009E-5</v>
      </c>
      <c r="AH63" s="8">
        <v>1.0014885180000001E-6</v>
      </c>
      <c r="AI63" s="8">
        <v>0</v>
      </c>
      <c r="AJ63" s="8">
        <v>5.6646821160000007E-8</v>
      </c>
      <c r="AK63" s="8">
        <v>1.4005413000000001E-8</v>
      </c>
      <c r="AL63" s="8">
        <v>217.18539000000001</v>
      </c>
      <c r="AM63" s="8">
        <v>15.520974600000001</v>
      </c>
      <c r="AN63" s="8">
        <v>0</v>
      </c>
      <c r="AO63" s="8">
        <v>2.4749662200000002</v>
      </c>
      <c r="AP63" s="8">
        <v>-1.3396482000000003</v>
      </c>
      <c r="AQ63" s="8">
        <v>233.70771780000001</v>
      </c>
      <c r="AR63" s="8">
        <v>16.138701270000002</v>
      </c>
      <c r="AS63" s="8">
        <v>0</v>
      </c>
      <c r="AT63" s="8">
        <v>2.6801083079999999</v>
      </c>
      <c r="AU63" s="8">
        <v>-1.1894452200000003</v>
      </c>
      <c r="AV63" s="8">
        <v>228.68742</v>
      </c>
      <c r="AW63" s="8">
        <v>15.696888</v>
      </c>
      <c r="AX63" s="8">
        <v>0</v>
      </c>
      <c r="AY63" s="8">
        <v>2.5290934200000001</v>
      </c>
      <c r="AZ63" s="8">
        <v>-1.2719892000000002</v>
      </c>
      <c r="BA63" s="8">
        <v>5.0202978000000007</v>
      </c>
      <c r="BB63" s="8">
        <v>0.44181327000000004</v>
      </c>
      <c r="BC63" s="8">
        <v>0</v>
      </c>
      <c r="BD63" s="8">
        <v>0.15101488800000001</v>
      </c>
      <c r="BE63" s="8">
        <v>8.2543980000000003E-2</v>
      </c>
    </row>
    <row r="64" spans="1:57" ht="15.3" x14ac:dyDescent="0.7">
      <c r="A64" s="9" t="s">
        <v>97</v>
      </c>
      <c r="B64" t="s">
        <v>466</v>
      </c>
      <c r="C64" t="s">
        <v>434</v>
      </c>
      <c r="D64" t="s">
        <v>435</v>
      </c>
      <c r="E64" s="6">
        <v>7.8889828499999997</v>
      </c>
      <c r="F64" s="7">
        <v>1</v>
      </c>
      <c r="G64" s="7">
        <v>0</v>
      </c>
      <c r="H64" s="8">
        <v>20.748024895499999</v>
      </c>
      <c r="I64" s="8">
        <v>3.6289321110000001</v>
      </c>
      <c r="J64" s="8">
        <v>24.922085721435</v>
      </c>
      <c r="K64" s="8">
        <v>0.62689802217524992</v>
      </c>
      <c r="L64" s="8">
        <v>0</v>
      </c>
      <c r="M64" s="8">
        <v>4.5519431044499999E-7</v>
      </c>
      <c r="N64" s="8">
        <v>4.4099414131499998E-7</v>
      </c>
      <c r="O64" s="8">
        <v>9.2285321379299986E-7</v>
      </c>
      <c r="P64" s="8">
        <v>3.0664476337949995E-8</v>
      </c>
      <c r="Q64" s="8">
        <v>0</v>
      </c>
      <c r="R64" s="8">
        <v>8.5201014780000001E-2</v>
      </c>
      <c r="S64" s="8">
        <v>5.5775108749499994E-2</v>
      </c>
      <c r="T64" s="8">
        <v>0.14357159888714999</v>
      </c>
      <c r="U64" s="8">
        <v>2.9847966612974995E-3</v>
      </c>
      <c r="V64" s="8">
        <v>0</v>
      </c>
      <c r="W64" s="8">
        <v>2.92681263735E-2</v>
      </c>
      <c r="X64" s="8">
        <v>1.1281245475499999E-2</v>
      </c>
      <c r="Y64" s="8">
        <v>0.12180589520399999</v>
      </c>
      <c r="Z64" s="8">
        <v>9.3445001858249985E-2</v>
      </c>
      <c r="AA64" s="8">
        <v>0</v>
      </c>
      <c r="AB64" s="8">
        <v>2.1142474038E-2</v>
      </c>
      <c r="AC64" s="8">
        <v>4.5440541215999997E-3</v>
      </c>
      <c r="AD64" s="8">
        <v>2.5874285951430001E-2</v>
      </c>
      <c r="AE64" s="8">
        <v>2.1592146060449996E-4</v>
      </c>
      <c r="AF64" s="8">
        <v>0</v>
      </c>
      <c r="AG64" s="8">
        <v>8.4412116494999984E-5</v>
      </c>
      <c r="AH64" s="8">
        <v>5.1120608867999993E-6</v>
      </c>
      <c r="AI64" s="8">
        <v>8.9751380087879995E-5</v>
      </c>
      <c r="AJ64" s="8">
        <v>2.6128311199199997E-7</v>
      </c>
      <c r="AK64" s="8">
        <v>0</v>
      </c>
      <c r="AL64" s="8">
        <v>433.89405675</v>
      </c>
      <c r="AM64" s="8">
        <v>57.274015490999993</v>
      </c>
      <c r="AN64" s="8">
        <v>493.58210099309991</v>
      </c>
      <c r="AO64" s="8">
        <v>2.7761330649149998</v>
      </c>
      <c r="AP64" s="8">
        <v>0</v>
      </c>
      <c r="AQ64" s="8">
        <v>563.03670600449993</v>
      </c>
      <c r="AR64" s="8">
        <v>66.101787300149994</v>
      </c>
      <c r="AS64" s="8">
        <v>631.70399052746984</v>
      </c>
      <c r="AT64" s="8">
        <v>2.9503218062429997</v>
      </c>
      <c r="AU64" s="8">
        <v>0</v>
      </c>
      <c r="AV64" s="8">
        <v>533.29524065999988</v>
      </c>
      <c r="AW64" s="8">
        <v>63.821871256499996</v>
      </c>
      <c r="AX64" s="8">
        <v>599.60214151424998</v>
      </c>
      <c r="AY64" s="8">
        <v>2.8577840374124999</v>
      </c>
      <c r="AZ64" s="8">
        <v>0</v>
      </c>
      <c r="BA64" s="8">
        <v>29.7414653445</v>
      </c>
      <c r="BB64" s="8">
        <v>2.2799160436499997</v>
      </c>
      <c r="BC64" s="8">
        <v>32.101849013220004</v>
      </c>
      <c r="BD64" s="8">
        <v>9.2537768830499995E-2</v>
      </c>
      <c r="BE64" s="8">
        <v>0</v>
      </c>
    </row>
    <row r="65" spans="1:57" ht="15.3" x14ac:dyDescent="0.7">
      <c r="A65" s="9" t="s">
        <v>439</v>
      </c>
      <c r="B65" t="s">
        <v>444</v>
      </c>
      <c r="C65" t="s">
        <v>445</v>
      </c>
      <c r="D65" t="s">
        <v>446</v>
      </c>
      <c r="E65" s="6">
        <v>376.8</v>
      </c>
      <c r="F65" s="7">
        <v>0</v>
      </c>
      <c r="G65" s="7">
        <v>0</v>
      </c>
      <c r="H65" s="8">
        <v>1096.4880000000001</v>
      </c>
      <c r="I65" s="8">
        <v>65.190084266666673</v>
      </c>
      <c r="J65" s="8">
        <v>0</v>
      </c>
      <c r="K65" s="8">
        <v>50.599623534489396</v>
      </c>
      <c r="L65" s="8">
        <v>-423.14227237917362</v>
      </c>
      <c r="M65" s="8">
        <v>4.3332000000000002E-7</v>
      </c>
      <c r="N65" s="8">
        <v>8.757397201141494E-6</v>
      </c>
      <c r="O65" s="8">
        <v>0</v>
      </c>
      <c r="P65" s="8">
        <v>5.3657596996573297E-6</v>
      </c>
      <c r="Q65" s="8">
        <v>-1.8914393409388432E-9</v>
      </c>
      <c r="R65" s="8">
        <v>2.7091920000000003</v>
      </c>
      <c r="S65" s="8">
        <v>1.1390862866666667</v>
      </c>
      <c r="T65" s="8">
        <v>0</v>
      </c>
      <c r="U65" s="8">
        <v>0.54850286561726402</v>
      </c>
      <c r="V65" s="8">
        <v>-0.43152911607200006</v>
      </c>
      <c r="W65" s="8">
        <v>0.23436960000000004</v>
      </c>
      <c r="X65" s="8">
        <v>0.11543841573333333</v>
      </c>
      <c r="Y65" s="8">
        <v>0</v>
      </c>
      <c r="Z65" s="8">
        <v>6.6799816556146446E-2</v>
      </c>
      <c r="AA65" s="8">
        <v>-1.2066526661884297E-2</v>
      </c>
      <c r="AB65" s="8">
        <v>0.41071200000000002</v>
      </c>
      <c r="AC65" s="8">
        <v>6.7320982466666665E-2</v>
      </c>
      <c r="AD65" s="8">
        <v>0</v>
      </c>
      <c r="AE65" s="8">
        <v>3.5505825937633913E-2</v>
      </c>
      <c r="AF65" s="8">
        <v>-0.1859927472330116</v>
      </c>
      <c r="AG65" s="8">
        <v>7.3852800000000001E-4</v>
      </c>
      <c r="AH65" s="8">
        <v>2.3952516599999998E-5</v>
      </c>
      <c r="AI65" s="8">
        <v>0</v>
      </c>
      <c r="AJ65" s="8">
        <v>1.5439213815953758E-5</v>
      </c>
      <c r="AK65" s="8">
        <v>-1.3647934198946778E-3</v>
      </c>
      <c r="AL65" s="8">
        <v>11115.6</v>
      </c>
      <c r="AM65" s="8">
        <v>881.97157333333337</v>
      </c>
      <c r="AN65" s="8">
        <v>0</v>
      </c>
      <c r="AO65" s="8">
        <v>375.28707317996128</v>
      </c>
      <c r="AP65" s="8">
        <v>-3911.6611635345457</v>
      </c>
      <c r="AQ65" s="8">
        <v>11490.516000000001</v>
      </c>
      <c r="AR65" s="8">
        <v>936.16052106666666</v>
      </c>
      <c r="AS65" s="8">
        <v>0</v>
      </c>
      <c r="AT65" s="8">
        <v>731.11096192625826</v>
      </c>
      <c r="AU65" s="8">
        <v>-3460.0670442875826</v>
      </c>
      <c r="AV65" s="8">
        <v>11228.640000000001</v>
      </c>
      <c r="AW65" s="8">
        <v>917.35707066666669</v>
      </c>
      <c r="AX65" s="8">
        <v>0</v>
      </c>
      <c r="AY65" s="8">
        <v>693.18298000154141</v>
      </c>
      <c r="AZ65" s="8">
        <v>-3769.6321855980163</v>
      </c>
      <c r="BA65" s="8">
        <v>261.87599999999998</v>
      </c>
      <c r="BB65" s="8">
        <v>18.803450400000003</v>
      </c>
      <c r="BC65" s="8">
        <v>0</v>
      </c>
      <c r="BD65" s="8">
        <v>37.927981924716768</v>
      </c>
      <c r="BE65" s="8">
        <v>309.56514131043303</v>
      </c>
    </row>
    <row r="66" spans="1:57" ht="15.3" x14ac:dyDescent="0.7">
      <c r="A66" s="9" t="s">
        <v>108</v>
      </c>
      <c r="B66" t="s">
        <v>438</v>
      </c>
      <c r="C66" t="s">
        <v>130</v>
      </c>
      <c r="D66" t="s">
        <v>131</v>
      </c>
      <c r="E66" s="6">
        <v>19.922999999999998</v>
      </c>
      <c r="F66" s="7">
        <v>0</v>
      </c>
      <c r="G66" s="7">
        <v>6</v>
      </c>
      <c r="H66" s="8">
        <v>7.3715099999999989</v>
      </c>
      <c r="I66" s="8">
        <v>0.70866110999999987</v>
      </c>
      <c r="J66" s="8">
        <v>64.114206299999992</v>
      </c>
      <c r="K66" s="8">
        <v>0.10463559599999998</v>
      </c>
      <c r="L66" s="8">
        <v>-8.7661199999999995E-2</v>
      </c>
      <c r="M66" s="8">
        <v>4.0244459999999995E-7</v>
      </c>
      <c r="N66" s="8">
        <v>1.055919E-8</v>
      </c>
      <c r="O66" s="8">
        <v>2.2177406987999997E-6</v>
      </c>
      <c r="P66" s="8">
        <v>1.7809966619999999E-12</v>
      </c>
      <c r="Q66" s="8">
        <v>4.4029829999999993E-13</v>
      </c>
      <c r="R66" s="8">
        <v>0.10718574</v>
      </c>
      <c r="S66" s="8">
        <v>4.8333197999999994E-3</v>
      </c>
      <c r="T66" s="8">
        <v>0.25102979999999997</v>
      </c>
      <c r="U66" s="8">
        <v>1.3208948999999998E-3</v>
      </c>
      <c r="V66" s="8">
        <v>-5.9569769999999998E-5</v>
      </c>
      <c r="W66" s="8">
        <v>1.0479497999999999E-2</v>
      </c>
      <c r="X66" s="8">
        <v>7.465148099999999E-4</v>
      </c>
      <c r="Y66" s="8">
        <v>0</v>
      </c>
      <c r="Z66" s="8">
        <v>5.7599385299999997E-4</v>
      </c>
      <c r="AA66" s="8">
        <v>2.9286809999999997E-6</v>
      </c>
      <c r="AB66" s="8">
        <v>3.805293E-3</v>
      </c>
      <c r="AC66" s="8">
        <v>5.5864092000000006E-3</v>
      </c>
      <c r="AD66" s="8">
        <v>0.11953799999999999</v>
      </c>
      <c r="AE66" s="8">
        <v>5.5963706999999992E-4</v>
      </c>
      <c r="AF66" s="8">
        <v>-3.865062E-5</v>
      </c>
      <c r="AG66" s="8">
        <v>1.1635032E-5</v>
      </c>
      <c r="AH66" s="8">
        <v>2.8290659999999999E-7</v>
      </c>
      <c r="AI66" s="8">
        <v>4.0012369744935588E-7</v>
      </c>
      <c r="AJ66" s="8">
        <v>3.5929138199999998E-8</v>
      </c>
      <c r="AK66" s="8">
        <v>8.2481219999999997E-9</v>
      </c>
      <c r="AL66" s="8">
        <v>117.34646999999998</v>
      </c>
      <c r="AM66" s="8">
        <v>9.8021159999999998</v>
      </c>
      <c r="AN66" s="8">
        <v>1432.1092658453997</v>
      </c>
      <c r="AO66" s="8">
        <v>1.5645531899999998</v>
      </c>
      <c r="AP66" s="8">
        <v>-0.78895079999999995</v>
      </c>
      <c r="AQ66" s="8">
        <v>126.969279</v>
      </c>
      <c r="AR66" s="8">
        <v>10.272896489999999</v>
      </c>
      <c r="AS66" s="8">
        <v>1566.0104737733993</v>
      </c>
      <c r="AT66" s="8">
        <v>1.6980173669999998</v>
      </c>
      <c r="AU66" s="8">
        <v>-0.70049267999999998</v>
      </c>
      <c r="AV66" s="8">
        <v>124.71797999999998</v>
      </c>
      <c r="AW66" s="8">
        <v>10.001346</v>
      </c>
      <c r="AX66" s="8">
        <v>1565.9918258453993</v>
      </c>
      <c r="AY66" s="8">
        <v>1.6024068899999999</v>
      </c>
      <c r="AZ66" s="8">
        <v>-0.74910480000000002</v>
      </c>
      <c r="BA66" s="8">
        <v>2.2512989999999999</v>
      </c>
      <c r="BB66" s="8">
        <v>0.27155048999999998</v>
      </c>
      <c r="BC66" s="8">
        <v>1.8647928000000001E-2</v>
      </c>
      <c r="BD66" s="8">
        <v>9.5610476999999985E-2</v>
      </c>
      <c r="BE66" s="8">
        <v>4.8612119999999995E-2</v>
      </c>
    </row>
    <row r="67" spans="1:57" ht="15.3" x14ac:dyDescent="0.7">
      <c r="A67" s="9" t="s">
        <v>97</v>
      </c>
      <c r="B67" t="s">
        <v>467</v>
      </c>
      <c r="C67" t="s">
        <v>376</v>
      </c>
      <c r="D67" t="s">
        <v>377</v>
      </c>
      <c r="E67" s="6">
        <v>431.24198162729647</v>
      </c>
      <c r="F67" s="7">
        <v>1</v>
      </c>
      <c r="G67" s="7">
        <v>1</v>
      </c>
      <c r="H67" s="8">
        <v>1707.7945732585415</v>
      </c>
      <c r="I67" s="8">
        <v>18.719735650168499</v>
      </c>
      <c r="J67" s="8">
        <v>1792.7236648946875</v>
      </c>
      <c r="K67" s="8">
        <v>24.933469035977694</v>
      </c>
      <c r="L67" s="8">
        <v>-1009.8317629429571</v>
      </c>
      <c r="M67" s="8">
        <v>3.7590562115299742E-7</v>
      </c>
      <c r="N67" s="8">
        <v>3.7590608466006693E-9</v>
      </c>
      <c r="O67" s="8">
        <v>4.8045497213021381E-6</v>
      </c>
      <c r="P67" s="8">
        <v>2.9971326011025406E-6</v>
      </c>
      <c r="Q67" s="8">
        <v>6.357517485681025E-6</v>
      </c>
      <c r="R67" s="8">
        <v>15.456017925580095</v>
      </c>
      <c r="S67" s="8">
        <v>0.15769921670110754</v>
      </c>
      <c r="T67" s="8">
        <v>16.186588140984234</v>
      </c>
      <c r="U67" s="8">
        <v>0.4112612987030318</v>
      </c>
      <c r="V67" s="8">
        <v>0.95639176088940636</v>
      </c>
      <c r="W67" s="8">
        <v>0.83290763265626078</v>
      </c>
      <c r="X67" s="8">
        <v>8.9661990587507883E-3</v>
      </c>
      <c r="Y67" s="8">
        <v>0.88700707714889016</v>
      </c>
      <c r="Z67" s="8">
        <v>4.5133245433878796E-2</v>
      </c>
      <c r="AA67" s="8">
        <v>0.16105710963725262</v>
      </c>
      <c r="AB67" s="8">
        <v>0.85103506108749671</v>
      </c>
      <c r="AC67" s="8">
        <v>7.6867061808811752E-3</v>
      </c>
      <c r="AD67" s="8">
        <v>0.96296775222535547</v>
      </c>
      <c r="AE67" s="8">
        <v>2.7288984956977552E-2</v>
      </c>
      <c r="AF67" s="8">
        <v>-0.3574951861513388</v>
      </c>
      <c r="AG67" s="8">
        <v>1.0876457058741549E-2</v>
      </c>
      <c r="AH67" s="8">
        <v>1.0878935052187867E-4</v>
      </c>
      <c r="AI67" s="8">
        <v>1.099278896389112E-2</v>
      </c>
      <c r="AJ67" s="8">
        <v>7.2849602277123941E-6</v>
      </c>
      <c r="AK67" s="8">
        <v>-3.3169656447031433E-4</v>
      </c>
      <c r="AL67" s="8">
        <v>22134.544189719643</v>
      </c>
      <c r="AM67" s="8">
        <v>243.34337986787682</v>
      </c>
      <c r="AN67" s="8">
        <v>23640.018048735281</v>
      </c>
      <c r="AO67" s="8">
        <v>340.1572758846637</v>
      </c>
      <c r="AP67" s="8">
        <v>-9656.0555434691523</v>
      </c>
      <c r="AQ67" s="8">
        <v>26237.06746626251</v>
      </c>
      <c r="AR67" s="8">
        <v>285.50201058079438</v>
      </c>
      <c r="AS67" s="8">
        <v>28014.394499745344</v>
      </c>
      <c r="AT67" s="8">
        <v>483.64797434694367</v>
      </c>
      <c r="AU67" s="8">
        <v>-8250.0306618533177</v>
      </c>
      <c r="AV67" s="8">
        <v>22516.174261956188</v>
      </c>
      <c r="AW67" s="8">
        <v>247.16531830721854</v>
      </c>
      <c r="AX67" s="8">
        <v>24125.950351510946</v>
      </c>
      <c r="AY67" s="8">
        <v>354.44572798444125</v>
      </c>
      <c r="AZ67" s="8">
        <v>-8992.6624145285223</v>
      </c>
      <c r="BA67" s="8">
        <v>3720.8932043063196</v>
      </c>
      <c r="BB67" s="8">
        <v>38.336692273575849</v>
      </c>
      <c r="BC67" s="8">
        <v>3888.4441482343977</v>
      </c>
      <c r="BD67" s="8">
        <v>129.20224636250245</v>
      </c>
      <c r="BE67" s="8">
        <v>742.63175267520387</v>
      </c>
    </row>
    <row r="68" spans="1:57" ht="15.3" x14ac:dyDescent="0.7">
      <c r="A68" s="9" t="s">
        <v>108</v>
      </c>
      <c r="B68" t="s">
        <v>429</v>
      </c>
      <c r="C68" t="s">
        <v>430</v>
      </c>
      <c r="D68" t="s">
        <v>431</v>
      </c>
      <c r="E68" s="6">
        <v>379.13901574803145</v>
      </c>
      <c r="F68" s="7">
        <v>2</v>
      </c>
      <c r="G68" s="7">
        <v>0</v>
      </c>
      <c r="H68" s="8">
        <v>1501.4576066127795</v>
      </c>
      <c r="I68" s="8">
        <v>16.458003746959349</v>
      </c>
      <c r="J68" s="8">
        <v>3079.6731995259593</v>
      </c>
      <c r="K68" s="8">
        <v>21.92098940324097</v>
      </c>
      <c r="L68" s="8">
        <v>-1331.73474633154</v>
      </c>
      <c r="M68" s="8">
        <v>3.304884340812487E-7</v>
      </c>
      <c r="N68" s="8">
        <v>3.3048884158706128E-9</v>
      </c>
      <c r="O68" s="8">
        <v>5.9376204212068463E-6</v>
      </c>
      <c r="P68" s="8">
        <v>2.6350168881063039E-6</v>
      </c>
      <c r="Q68" s="8">
        <v>8.3840964869412646E-6</v>
      </c>
      <c r="R68" s="8">
        <v>13.588610741411747</v>
      </c>
      <c r="S68" s="8">
        <v>0.13864588410125442</v>
      </c>
      <c r="T68" s="8">
        <v>28.177658077590149</v>
      </c>
      <c r="U68" s="8">
        <v>0.36157241328207224</v>
      </c>
      <c r="V68" s="8">
        <v>1.2612597323833379</v>
      </c>
      <c r="W68" s="8">
        <v>0.73227513439829972</v>
      </c>
      <c r="X68" s="8">
        <v>7.8828964501737302E-3</v>
      </c>
      <c r="Y68" s="8">
        <v>1.5596764903210045</v>
      </c>
      <c r="Z68" s="8">
        <v>3.9680214312028873E-2</v>
      </c>
      <c r="AA68" s="8">
        <v>0.21239711100251202</v>
      </c>
      <c r="AB68" s="8">
        <v>0.74821239390983207</v>
      </c>
      <c r="AC68" s="8">
        <v>6.7579928205652442E-3</v>
      </c>
      <c r="AD68" s="8">
        <v>1.5579245938593067</v>
      </c>
      <c r="AE68" s="8">
        <v>2.3991910199256006E-2</v>
      </c>
      <c r="AF68" s="8">
        <v>-0.47145354158452324</v>
      </c>
      <c r="AG68" s="8">
        <v>9.5623557069193788E-3</v>
      </c>
      <c r="AH68" s="8">
        <v>9.5645343074181555E-5</v>
      </c>
      <c r="AI68" s="8">
        <v>1.9328811672190995E-2</v>
      </c>
      <c r="AJ68" s="8">
        <v>6.4047861019373541E-6</v>
      </c>
      <c r="AK68" s="8">
        <v>-4.3743112105780506E-4</v>
      </c>
      <c r="AL68" s="8">
        <v>19460.23266671312</v>
      </c>
      <c r="AM68" s="8">
        <v>213.94245797628133</v>
      </c>
      <c r="AN68" s="8">
        <v>39946.468708494423</v>
      </c>
      <c r="AO68" s="8">
        <v>299.05922955781102</v>
      </c>
      <c r="AP68" s="8">
        <v>-12734.105968571661</v>
      </c>
      <c r="AQ68" s="8">
        <v>23067.086135112535</v>
      </c>
      <c r="AR68" s="8">
        <v>251.00745265389722</v>
      </c>
      <c r="AS68" s="8">
        <v>47486.6137331258</v>
      </c>
      <c r="AT68" s="8">
        <v>425.21327879646901</v>
      </c>
      <c r="AU68" s="8">
        <v>-10879.884049865517</v>
      </c>
      <c r="AV68" s="8">
        <v>19795.753919587485</v>
      </c>
      <c r="AW68" s="8">
        <v>217.3026270689879</v>
      </c>
      <c r="AX68" s="8">
        <v>40649.355774542702</v>
      </c>
      <c r="AY68" s="8">
        <v>311.6213406148799</v>
      </c>
      <c r="AZ68" s="8">
        <v>-11859.243726456049</v>
      </c>
      <c r="BA68" s="8">
        <v>3271.3322155250503</v>
      </c>
      <c r="BB68" s="8">
        <v>33.704825584909351</v>
      </c>
      <c r="BC68" s="8">
        <v>6837.2579585830981</v>
      </c>
      <c r="BD68" s="8">
        <v>113.59193818158913</v>
      </c>
      <c r="BE68" s="8">
        <v>979.3596765905304</v>
      </c>
    </row>
    <row r="69" spans="1:57" ht="15.3" x14ac:dyDescent="0.7">
      <c r="A69" s="9" t="s">
        <v>330</v>
      </c>
      <c r="B69" t="s">
        <v>498</v>
      </c>
      <c r="C69" t="s">
        <v>134</v>
      </c>
      <c r="D69" t="s">
        <v>135</v>
      </c>
      <c r="E69" s="6">
        <v>34</v>
      </c>
      <c r="F69" s="7">
        <v>0</v>
      </c>
      <c r="G69" s="7">
        <v>0</v>
      </c>
      <c r="H69" s="8">
        <v>6.46</v>
      </c>
      <c r="I69" s="8">
        <v>0.54909999999999992</v>
      </c>
      <c r="J69" s="8">
        <v>0</v>
      </c>
      <c r="K69" s="8">
        <v>8.3164000000000016E-2</v>
      </c>
      <c r="L69" s="8">
        <v>-7.4800000000000005E-2</v>
      </c>
      <c r="M69" s="8">
        <v>2.3595999999999998E-7</v>
      </c>
      <c r="N69" s="8">
        <v>3.6042084199999999E-9</v>
      </c>
      <c r="O69" s="8">
        <v>0</v>
      </c>
      <c r="P69" s="8">
        <v>1.4156579999999999E-12</v>
      </c>
      <c r="Q69" s="8">
        <v>3.7739999999999999E-13</v>
      </c>
      <c r="R69" s="8">
        <v>7.6159999999999992E-2</v>
      </c>
      <c r="S69" s="8">
        <v>2.9511999999999997E-3</v>
      </c>
      <c r="T69" s="8">
        <v>0</v>
      </c>
      <c r="U69" s="8">
        <v>1.04754E-3</v>
      </c>
      <c r="V69" s="8">
        <v>-5.1E-5</v>
      </c>
      <c r="W69" s="8">
        <v>3.8079999999999999E-4</v>
      </c>
      <c r="X69" s="8">
        <v>1.4531599999999999E-4</v>
      </c>
      <c r="Y69" s="8">
        <v>0</v>
      </c>
      <c r="Z69" s="8">
        <v>4.5130580000000005E-4</v>
      </c>
      <c r="AA69" s="8">
        <v>0</v>
      </c>
      <c r="AB69" s="8">
        <v>3.1348000000000001E-3</v>
      </c>
      <c r="AC69" s="8">
        <v>2.7539999999999997E-4</v>
      </c>
      <c r="AD69" s="8">
        <v>0</v>
      </c>
      <c r="AE69" s="8">
        <v>4.4461800000000003E-4</v>
      </c>
      <c r="AF69" s="8">
        <v>-3.2945999999999999E-5</v>
      </c>
      <c r="AG69" s="8">
        <v>3.2299999999999999E-5</v>
      </c>
      <c r="AH69" s="8">
        <v>5.0326799999999998E-7</v>
      </c>
      <c r="AI69" s="8">
        <v>0</v>
      </c>
      <c r="AJ69" s="8">
        <v>2.846616E-8</v>
      </c>
      <c r="AK69" s="8">
        <v>7.0379999999999999E-9</v>
      </c>
      <c r="AL69" s="8">
        <v>109.14</v>
      </c>
      <c r="AM69" s="8">
        <v>7.7995999999999999</v>
      </c>
      <c r="AN69" s="8">
        <v>0</v>
      </c>
      <c r="AO69" s="8">
        <v>1.2437200000000002</v>
      </c>
      <c r="AP69" s="8">
        <v>-0.67320000000000002</v>
      </c>
      <c r="AQ69" s="8">
        <v>117.44279999999999</v>
      </c>
      <c r="AR69" s="8">
        <v>8.1100200000000005</v>
      </c>
      <c r="AS69" s="8">
        <v>0</v>
      </c>
      <c r="AT69" s="8">
        <v>1.3468079999999998</v>
      </c>
      <c r="AU69" s="8">
        <v>-0.59772000000000003</v>
      </c>
      <c r="AV69" s="8">
        <v>114.92</v>
      </c>
      <c r="AW69" s="8">
        <v>7.8879999999999999</v>
      </c>
      <c r="AX69" s="8">
        <v>0</v>
      </c>
      <c r="AY69" s="8">
        <v>1.2709199999999998</v>
      </c>
      <c r="AZ69" s="8">
        <v>-0.63919999999999999</v>
      </c>
      <c r="BA69" s="8">
        <v>2.5228000000000002</v>
      </c>
      <c r="BB69" s="8">
        <v>0.22202</v>
      </c>
      <c r="BC69" s="8">
        <v>0</v>
      </c>
      <c r="BD69" s="8">
        <v>7.5887999999999997E-2</v>
      </c>
      <c r="BE69" s="8">
        <v>4.1479999999999996E-2</v>
      </c>
    </row>
    <row r="70" spans="1:57" ht="15.3" x14ac:dyDescent="0.7">
      <c r="A70" s="9" t="s">
        <v>439</v>
      </c>
      <c r="B70" t="s">
        <v>440</v>
      </c>
      <c r="C70" t="s">
        <v>441</v>
      </c>
      <c r="D70" t="s">
        <v>442</v>
      </c>
      <c r="E70" s="6">
        <v>149.15</v>
      </c>
      <c r="F70" s="7">
        <v>0</v>
      </c>
      <c r="G70" s="7">
        <v>0</v>
      </c>
      <c r="H70" s="8">
        <v>434.02650000000006</v>
      </c>
      <c r="I70" s="8">
        <v>25.804408355555559</v>
      </c>
      <c r="J70" s="8">
        <v>0</v>
      </c>
      <c r="K70" s="8">
        <v>20.02901764906872</v>
      </c>
      <c r="L70" s="8">
        <v>-167.49381615008954</v>
      </c>
      <c r="M70" s="8">
        <v>1.7152250000000001E-7</v>
      </c>
      <c r="N70" s="8">
        <v>3.4664697254518416E-6</v>
      </c>
      <c r="O70" s="8">
        <v>0</v>
      </c>
      <c r="P70" s="8">
        <v>2.1239465477810263E-6</v>
      </c>
      <c r="Q70" s="8">
        <v>-7.4869473912162544E-10</v>
      </c>
      <c r="R70" s="8">
        <v>1.0723885</v>
      </c>
      <c r="S70" s="8">
        <v>0.4508883218055556</v>
      </c>
      <c r="T70" s="8">
        <v>0</v>
      </c>
      <c r="U70" s="8">
        <v>0.21711571764016702</v>
      </c>
      <c r="V70" s="8">
        <v>-0.17081360844516669</v>
      </c>
      <c r="W70" s="8">
        <v>9.2771300000000015E-2</v>
      </c>
      <c r="X70" s="8">
        <v>4.5694372894444439E-2</v>
      </c>
      <c r="Y70" s="8">
        <v>0</v>
      </c>
      <c r="Z70" s="8">
        <v>2.6441594053474633E-2</v>
      </c>
      <c r="AA70" s="8">
        <v>-4.7763334703292007E-3</v>
      </c>
      <c r="AB70" s="8">
        <v>0.16257350000000001</v>
      </c>
      <c r="AC70" s="8">
        <v>2.6647888893055555E-2</v>
      </c>
      <c r="AD70" s="8">
        <v>0</v>
      </c>
      <c r="AE70" s="8">
        <v>1.4054389433646756E-2</v>
      </c>
      <c r="AF70" s="8">
        <v>-7.3622129113067092E-2</v>
      </c>
      <c r="AG70" s="8">
        <v>2.92334E-4</v>
      </c>
      <c r="AH70" s="8">
        <v>9.4812044875E-6</v>
      </c>
      <c r="AI70" s="8">
        <v>0</v>
      </c>
      <c r="AJ70" s="8">
        <v>6.1113554688150289E-6</v>
      </c>
      <c r="AK70" s="8">
        <v>-5.4023072870830989E-4</v>
      </c>
      <c r="AL70" s="8">
        <v>4399.9250000000002</v>
      </c>
      <c r="AM70" s="8">
        <v>349.1137477777778</v>
      </c>
      <c r="AN70" s="8">
        <v>0</v>
      </c>
      <c r="AO70" s="8">
        <v>148.55113313373468</v>
      </c>
      <c r="AP70" s="8">
        <v>-1548.3658772324243</v>
      </c>
      <c r="AQ70" s="8">
        <v>4548.3292500000007</v>
      </c>
      <c r="AR70" s="8">
        <v>370.56353958888889</v>
      </c>
      <c r="AS70" s="8">
        <v>0</v>
      </c>
      <c r="AT70" s="8">
        <v>289.39808909581058</v>
      </c>
      <c r="AU70" s="8">
        <v>-1369.6098716971683</v>
      </c>
      <c r="AV70" s="8">
        <v>4444.67</v>
      </c>
      <c r="AW70" s="8">
        <v>363.12050713888891</v>
      </c>
      <c r="AX70" s="8">
        <v>0</v>
      </c>
      <c r="AY70" s="8">
        <v>274.38492958394346</v>
      </c>
      <c r="AZ70" s="8">
        <v>-1492.1460734658815</v>
      </c>
      <c r="BA70" s="8">
        <v>103.65925</v>
      </c>
      <c r="BB70" s="8">
        <v>7.4430324500000005</v>
      </c>
      <c r="BC70" s="8">
        <v>0</v>
      </c>
      <c r="BD70" s="8">
        <v>15.013159511867054</v>
      </c>
      <c r="BE70" s="8">
        <v>122.53620176871308</v>
      </c>
    </row>
    <row r="71" spans="1:57" ht="15.3" x14ac:dyDescent="0.7">
      <c r="A71" s="9" t="s">
        <v>178</v>
      </c>
      <c r="B71" t="s">
        <v>478</v>
      </c>
      <c r="C71" t="s">
        <v>481</v>
      </c>
      <c r="D71" t="s">
        <v>482</v>
      </c>
      <c r="E71" s="6">
        <v>322.63</v>
      </c>
      <c r="F71" s="7">
        <v>0</v>
      </c>
      <c r="G71" s="7">
        <v>0</v>
      </c>
      <c r="H71" s="8">
        <v>940.14382000000001</v>
      </c>
      <c r="I71" s="8">
        <v>180.38243299999996</v>
      </c>
      <c r="J71" s="8">
        <v>0</v>
      </c>
      <c r="K71" s="8">
        <v>36.779820000000001</v>
      </c>
      <c r="L71" s="8">
        <v>-47.007191000000006</v>
      </c>
      <c r="M71" s="8">
        <v>1.5024879099999999E-7</v>
      </c>
      <c r="N71" s="8">
        <v>5.926666318649999E-6</v>
      </c>
      <c r="O71" s="8">
        <v>0</v>
      </c>
      <c r="P71" s="8">
        <v>1.0388685999999999E-6</v>
      </c>
      <c r="Q71" s="8">
        <v>-7.51243955E-9</v>
      </c>
      <c r="R71" s="8">
        <v>3.4844040000000001</v>
      </c>
      <c r="S71" s="8">
        <v>1.0485475000000002</v>
      </c>
      <c r="T71" s="8">
        <v>0</v>
      </c>
      <c r="U71" s="8">
        <v>5.3556579999999999E-2</v>
      </c>
      <c r="V71" s="8">
        <v>-0.17422019999999999</v>
      </c>
      <c r="W71" s="8">
        <v>0.20554757300000001</v>
      </c>
      <c r="X71" s="8">
        <v>1.05356923595</v>
      </c>
      <c r="Y71" s="8">
        <v>0</v>
      </c>
      <c r="Z71" s="8">
        <v>6.0654440000000003</v>
      </c>
      <c r="AA71" s="8">
        <v>-1.0277378650000002E-2</v>
      </c>
      <c r="AB71" s="8">
        <v>0.73098279099999997</v>
      </c>
      <c r="AC71" s="8">
        <v>0.15158931864999997</v>
      </c>
      <c r="AD71" s="8">
        <v>0</v>
      </c>
      <c r="AE71" s="8">
        <v>1.0259634E-2</v>
      </c>
      <c r="AF71" s="8">
        <v>-3.6549139549999998E-2</v>
      </c>
      <c r="AG71" s="8">
        <v>3.2262999999999997E-4</v>
      </c>
      <c r="AH71" s="8">
        <v>7.5334104999999995E-5</v>
      </c>
      <c r="AI71" s="8">
        <v>0</v>
      </c>
      <c r="AJ71" s="8">
        <v>8.8400619999999997E-6</v>
      </c>
      <c r="AK71" s="8">
        <v>-1.61315E-5</v>
      </c>
      <c r="AL71" s="8">
        <v>26363.38782</v>
      </c>
      <c r="AM71" s="8">
        <v>4451.358373</v>
      </c>
      <c r="AN71" s="8">
        <v>0</v>
      </c>
      <c r="AO71" s="8">
        <v>93.885329999999996</v>
      </c>
      <c r="AP71" s="8">
        <v>-1318.1693909999999</v>
      </c>
      <c r="AQ71" s="8">
        <v>26830.739959099999</v>
      </c>
      <c r="AR71" s="8">
        <v>4547.5619608649995</v>
      </c>
      <c r="AS71" s="8">
        <v>0</v>
      </c>
      <c r="AT71" s="8">
        <v>100.28630920000001</v>
      </c>
      <c r="AU71" s="8">
        <v>-1341.5369979550001</v>
      </c>
      <c r="AV71" s="8">
        <v>26363.38782</v>
      </c>
      <c r="AW71" s="8">
        <v>4467.4898729999995</v>
      </c>
      <c r="AX71" s="8">
        <v>0</v>
      </c>
      <c r="AY71" s="8">
        <v>97.111629999999991</v>
      </c>
      <c r="AZ71" s="8">
        <v>-1318.1693909999999</v>
      </c>
      <c r="BA71" s="8">
        <v>467.35213909999999</v>
      </c>
      <c r="BB71" s="8">
        <v>80.072087865</v>
      </c>
      <c r="BC71" s="8">
        <v>0</v>
      </c>
      <c r="BD71" s="8">
        <v>3.1746791999999999</v>
      </c>
      <c r="BE71" s="8">
        <v>-23.367606954999996</v>
      </c>
    </row>
    <row r="72" spans="1:57" ht="15.3" x14ac:dyDescent="0.7">
      <c r="A72" s="9" t="s">
        <v>108</v>
      </c>
      <c r="B72" t="s">
        <v>438</v>
      </c>
      <c r="C72" t="s">
        <v>134</v>
      </c>
      <c r="D72" t="s">
        <v>135</v>
      </c>
      <c r="E72" s="6">
        <v>19.922999999999998</v>
      </c>
      <c r="F72" s="7">
        <v>0</v>
      </c>
      <c r="G72" s="7">
        <v>0</v>
      </c>
      <c r="H72" s="8">
        <v>3.7853699999999999</v>
      </c>
      <c r="I72" s="8">
        <v>0.32175644999999992</v>
      </c>
      <c r="J72" s="8">
        <v>0</v>
      </c>
      <c r="K72" s="8">
        <v>4.8731658000000004E-2</v>
      </c>
      <c r="L72" s="8">
        <v>-4.3830599999999997E-2</v>
      </c>
      <c r="M72" s="8">
        <v>1.3826561999999997E-7</v>
      </c>
      <c r="N72" s="8">
        <v>2.1119601279899997E-9</v>
      </c>
      <c r="O72" s="8">
        <v>0</v>
      </c>
      <c r="P72" s="8">
        <v>8.2953395099999983E-13</v>
      </c>
      <c r="Q72" s="8">
        <v>2.2114529999999998E-13</v>
      </c>
      <c r="R72" s="8">
        <v>4.462751999999999E-2</v>
      </c>
      <c r="S72" s="8">
        <v>1.7293163999999998E-3</v>
      </c>
      <c r="T72" s="8">
        <v>0</v>
      </c>
      <c r="U72" s="8">
        <v>6.1382762999999993E-4</v>
      </c>
      <c r="V72" s="8">
        <v>-2.9884499999999998E-5</v>
      </c>
      <c r="W72" s="8">
        <v>2.2313759999999998E-4</v>
      </c>
      <c r="X72" s="8">
        <v>8.5150901999999997E-5</v>
      </c>
      <c r="Y72" s="8">
        <v>0</v>
      </c>
      <c r="Z72" s="8">
        <v>2.6445192509999999E-4</v>
      </c>
      <c r="AA72" s="8">
        <v>0</v>
      </c>
      <c r="AB72" s="8">
        <v>1.8369006E-3</v>
      </c>
      <c r="AC72" s="8">
        <v>1.6137629999999996E-4</v>
      </c>
      <c r="AD72" s="8">
        <v>0</v>
      </c>
      <c r="AE72" s="8">
        <v>2.6053307100000001E-4</v>
      </c>
      <c r="AF72" s="8">
        <v>-1.9305386999999998E-5</v>
      </c>
      <c r="AG72" s="8">
        <v>1.892685E-5</v>
      </c>
      <c r="AH72" s="8">
        <v>2.9490024599999997E-7</v>
      </c>
      <c r="AI72" s="8">
        <v>0</v>
      </c>
      <c r="AJ72" s="8">
        <v>1.6680332519999999E-8</v>
      </c>
      <c r="AK72" s="8">
        <v>4.1240609999999998E-9</v>
      </c>
      <c r="AL72" s="8">
        <v>63.952829999999992</v>
      </c>
      <c r="AM72" s="8">
        <v>4.5703361999999998</v>
      </c>
      <c r="AN72" s="8">
        <v>0</v>
      </c>
      <c r="AO72" s="8">
        <v>0.72878334</v>
      </c>
      <c r="AP72" s="8">
        <v>-0.39447539999999998</v>
      </c>
      <c r="AQ72" s="8">
        <v>68.818026599999982</v>
      </c>
      <c r="AR72" s="8">
        <v>4.7522331899999992</v>
      </c>
      <c r="AS72" s="8">
        <v>0</v>
      </c>
      <c r="AT72" s="8">
        <v>0.78918987599999979</v>
      </c>
      <c r="AU72" s="8">
        <v>-0.35024633999999999</v>
      </c>
      <c r="AV72" s="8">
        <v>67.339739999999992</v>
      </c>
      <c r="AW72" s="8">
        <v>4.6221359999999994</v>
      </c>
      <c r="AX72" s="8">
        <v>0</v>
      </c>
      <c r="AY72" s="8">
        <v>0.74472173999999991</v>
      </c>
      <c r="AZ72" s="8">
        <v>-0.37455240000000001</v>
      </c>
      <c r="BA72" s="8">
        <v>1.4782865999999999</v>
      </c>
      <c r="BB72" s="8">
        <v>0.13009719</v>
      </c>
      <c r="BC72" s="8">
        <v>0</v>
      </c>
      <c r="BD72" s="8">
        <v>4.4468135999999998E-2</v>
      </c>
      <c r="BE72" s="8">
        <v>2.4306059999999997E-2</v>
      </c>
    </row>
    <row r="73" spans="1:57" ht="15.3" x14ac:dyDescent="0.7">
      <c r="A73" s="9" t="s">
        <v>97</v>
      </c>
      <c r="B73" t="s">
        <v>474</v>
      </c>
      <c r="C73" t="s">
        <v>376</v>
      </c>
      <c r="D73" t="s">
        <v>377</v>
      </c>
      <c r="E73" s="6">
        <v>97.610406824146978</v>
      </c>
      <c r="F73" s="7">
        <v>1</v>
      </c>
      <c r="G73" s="7">
        <v>1</v>
      </c>
      <c r="H73" s="8">
        <v>386.55448720182102</v>
      </c>
      <c r="I73" s="8">
        <v>4.2371593914820638</v>
      </c>
      <c r="J73" s="8">
        <v>405.77794766948512</v>
      </c>
      <c r="K73" s="8">
        <v>5.6436204261820961</v>
      </c>
      <c r="L73" s="8">
        <v>-228.57257271857497</v>
      </c>
      <c r="M73" s="8">
        <v>8.508517762989804E-8</v>
      </c>
      <c r="N73" s="8">
        <v>8.5085282543416558E-10</v>
      </c>
      <c r="O73" s="8">
        <v>1.0874962848780744E-6</v>
      </c>
      <c r="P73" s="8">
        <v>6.7839251502274219E-7</v>
      </c>
      <c r="Q73" s="8">
        <v>1.4390061603632912E-6</v>
      </c>
      <c r="R73" s="8">
        <v>3.498426085290224</v>
      </c>
      <c r="S73" s="8">
        <v>3.5694773129365656E-2</v>
      </c>
      <c r="T73" s="8">
        <v>3.6637885939915078</v>
      </c>
      <c r="U73" s="8">
        <v>9.3087835571918243E-2</v>
      </c>
      <c r="V73" s="8">
        <v>0.21647657890682553</v>
      </c>
      <c r="W73" s="8">
        <v>0.18852629459619538</v>
      </c>
      <c r="X73" s="8">
        <v>2.029473880275739E-3</v>
      </c>
      <c r="Y73" s="8">
        <v>0.20077155134499164</v>
      </c>
      <c r="Z73" s="8">
        <v>1.0215782868520538E-2</v>
      </c>
      <c r="AA73" s="8">
        <v>3.6454822729203376E-2</v>
      </c>
      <c r="AB73" s="8">
        <v>0.19262938691844936</v>
      </c>
      <c r="AC73" s="8">
        <v>1.7398642743969906E-3</v>
      </c>
      <c r="AD73" s="8">
        <v>0.21796503600729589</v>
      </c>
      <c r="AE73" s="8">
        <v>6.1767848144495255E-3</v>
      </c>
      <c r="AF73" s="8">
        <v>-8.0918027568254641E-2</v>
      </c>
      <c r="AG73" s="8">
        <v>2.46185539335238E-3</v>
      </c>
      <c r="AH73" s="8">
        <v>2.4624162801832257E-5</v>
      </c>
      <c r="AI73" s="8">
        <v>2.4881867921309232E-3</v>
      </c>
      <c r="AJ73" s="8">
        <v>1.6489302104619751E-6</v>
      </c>
      <c r="AK73" s="8">
        <v>-7.5078582279823887E-5</v>
      </c>
      <c r="AL73" s="8">
        <v>5010.09167769958</v>
      </c>
      <c r="AM73" s="8">
        <v>55.080088022123363</v>
      </c>
      <c r="AN73" s="8">
        <v>5350.8514415962154</v>
      </c>
      <c r="AO73" s="8">
        <v>76.993640456812997</v>
      </c>
      <c r="AP73" s="8">
        <v>-2185.6209508126512</v>
      </c>
      <c r="AQ73" s="8">
        <v>5938.6862558938983</v>
      </c>
      <c r="AR73" s="8">
        <v>64.62257523431083</v>
      </c>
      <c r="AS73" s="8">
        <v>6340.9792194480588</v>
      </c>
      <c r="AT73" s="8">
        <v>109.47235553815005</v>
      </c>
      <c r="AU73" s="8">
        <v>-1867.371182593175</v>
      </c>
      <c r="AV73" s="8">
        <v>5096.4725686944003</v>
      </c>
      <c r="AW73" s="8">
        <v>55.945173013415811</v>
      </c>
      <c r="AX73" s="8">
        <v>5460.8408484344409</v>
      </c>
      <c r="AY73" s="8">
        <v>80.227791308925546</v>
      </c>
      <c r="AZ73" s="8">
        <v>-2035.463786253003</v>
      </c>
      <c r="BA73" s="8">
        <v>842.21368719949828</v>
      </c>
      <c r="BB73" s="8">
        <v>8.6774022208950186</v>
      </c>
      <c r="BC73" s="8">
        <v>880.13837101361787</v>
      </c>
      <c r="BD73" s="8">
        <v>29.244564229224508</v>
      </c>
      <c r="BE73" s="8">
        <v>168.09260365982794</v>
      </c>
    </row>
    <row r="74" spans="1:57" ht="15.3" x14ac:dyDescent="0.7">
      <c r="A74" s="9" t="s">
        <v>366</v>
      </c>
      <c r="B74" t="s">
        <v>500</v>
      </c>
      <c r="C74" t="s">
        <v>505</v>
      </c>
      <c r="D74" t="s">
        <v>506</v>
      </c>
      <c r="E74" s="6">
        <v>0.78495999999999999</v>
      </c>
      <c r="F74" s="7">
        <v>1</v>
      </c>
      <c r="G74" s="7">
        <v>0</v>
      </c>
      <c r="H74" s="8">
        <v>1.2009888</v>
      </c>
      <c r="I74" s="8">
        <v>5.5575168000000001E-2</v>
      </c>
      <c r="J74" s="8">
        <v>1.256563968</v>
      </c>
      <c r="K74" s="8">
        <v>0</v>
      </c>
      <c r="L74" s="8">
        <v>0</v>
      </c>
      <c r="M74" s="8">
        <v>7.6533600000000007E-8</v>
      </c>
      <c r="N74" s="8">
        <v>9.8904960000000005E-9</v>
      </c>
      <c r="O74" s="8">
        <v>8.6424096000000011E-8</v>
      </c>
      <c r="P74" s="8">
        <v>0</v>
      </c>
      <c r="Q74" s="8">
        <v>0</v>
      </c>
      <c r="R74" s="8">
        <v>8.1635839999999998E-3</v>
      </c>
      <c r="S74" s="8">
        <v>6.1462368000000001E-4</v>
      </c>
      <c r="T74" s="8">
        <v>8.7782076800000004E-3</v>
      </c>
      <c r="U74" s="8">
        <v>0</v>
      </c>
      <c r="V74" s="8">
        <v>0</v>
      </c>
      <c r="W74" s="8">
        <v>2.0251967999999998E-3</v>
      </c>
      <c r="X74" s="8">
        <v>8.9485440000000005E-5</v>
      </c>
      <c r="Y74" s="8">
        <v>2.11468224E-3</v>
      </c>
      <c r="Z74" s="8">
        <v>0</v>
      </c>
      <c r="AA74" s="8">
        <v>0</v>
      </c>
      <c r="AB74" s="8">
        <v>4.8275039999999997E-4</v>
      </c>
      <c r="AC74" s="8">
        <v>5.4162239999999997E-5</v>
      </c>
      <c r="AD74" s="8">
        <v>5.3691263999999989E-4</v>
      </c>
      <c r="AE74" s="8">
        <v>0</v>
      </c>
      <c r="AF74" s="8">
        <v>0</v>
      </c>
      <c r="AG74" s="8">
        <v>4.6548127999999999E-7</v>
      </c>
      <c r="AH74" s="8">
        <v>8.1635840000000006E-8</v>
      </c>
      <c r="AI74" s="8">
        <v>5.4711711999999997E-7</v>
      </c>
      <c r="AJ74" s="8">
        <v>0</v>
      </c>
      <c r="AK74" s="8">
        <v>0</v>
      </c>
      <c r="AL74" s="8">
        <v>13.187328000000001</v>
      </c>
      <c r="AM74" s="8">
        <v>0.82420800000000005</v>
      </c>
      <c r="AN74" s="8">
        <v>14.011536000000001</v>
      </c>
      <c r="AO74" s="8">
        <v>0</v>
      </c>
      <c r="AP74" s="8">
        <v>0</v>
      </c>
      <c r="AQ74" s="8">
        <v>17.928486400000001</v>
      </c>
      <c r="AR74" s="8">
        <v>0.86212156800000006</v>
      </c>
      <c r="AS74" s="8">
        <v>18.790607968</v>
      </c>
      <c r="AT74" s="8">
        <v>0</v>
      </c>
      <c r="AU74" s="8">
        <v>0</v>
      </c>
      <c r="AV74" s="8">
        <v>16.405663999999998</v>
      </c>
      <c r="AW74" s="8">
        <v>0.84775680000000009</v>
      </c>
      <c r="AX74" s="8">
        <v>17.253420799999997</v>
      </c>
      <c r="AY74" s="8">
        <v>0</v>
      </c>
      <c r="AZ74" s="8">
        <v>0</v>
      </c>
      <c r="BA74" s="8">
        <v>1.5228223999999999</v>
      </c>
      <c r="BB74" s="8">
        <v>1.4364768E-2</v>
      </c>
      <c r="BC74" s="8">
        <v>1.537187168</v>
      </c>
      <c r="BD74" s="8">
        <v>0</v>
      </c>
      <c r="BE74" s="8">
        <v>0</v>
      </c>
    </row>
    <row r="75" spans="1:57" ht="15.3" x14ac:dyDescent="0.7">
      <c r="A75" s="9" t="s">
        <v>108</v>
      </c>
      <c r="B75" t="s">
        <v>427</v>
      </c>
      <c r="C75" t="s">
        <v>357</v>
      </c>
      <c r="D75" t="s">
        <v>358</v>
      </c>
      <c r="E75" s="6">
        <v>334.94</v>
      </c>
      <c r="F75" s="7">
        <v>0</v>
      </c>
      <c r="G75" s="7">
        <v>0</v>
      </c>
      <c r="H75" s="8">
        <v>1040.4911099999999</v>
      </c>
      <c r="I75" s="8">
        <v>196.93634649999996</v>
      </c>
      <c r="J75" s="8">
        <v>0</v>
      </c>
      <c r="K75" s="8">
        <v>38.183160000000001</v>
      </c>
      <c r="L75" s="8">
        <v>-52.024555500000005</v>
      </c>
      <c r="M75" s="8">
        <v>6.5648240000000004E-8</v>
      </c>
      <c r="N75" s="8">
        <v>6.1392492359999999E-6</v>
      </c>
      <c r="O75" s="8">
        <v>0</v>
      </c>
      <c r="P75" s="8">
        <v>1.0785068E-6</v>
      </c>
      <c r="Q75" s="8">
        <v>-3.2824120000000003E-9</v>
      </c>
      <c r="R75" s="8">
        <v>2.5120499999999999</v>
      </c>
      <c r="S75" s="8">
        <v>0.92275969999999985</v>
      </c>
      <c r="T75" s="8">
        <v>0</v>
      </c>
      <c r="U75" s="8">
        <v>5.5600039999999996E-2</v>
      </c>
      <c r="V75" s="8">
        <v>-0.12560250000000001</v>
      </c>
      <c r="W75" s="8">
        <v>0.2378074</v>
      </c>
      <c r="X75" s="8">
        <v>1.0974309099999999</v>
      </c>
      <c r="Y75" s="8">
        <v>0</v>
      </c>
      <c r="Z75" s="8">
        <v>6.2968720000000005</v>
      </c>
      <c r="AA75" s="8">
        <v>-1.1890370000000001E-2</v>
      </c>
      <c r="AB75" s="8">
        <v>5.3757870000000008</v>
      </c>
      <c r="AC75" s="8">
        <v>0.84991025000000009</v>
      </c>
      <c r="AD75" s="8">
        <v>0</v>
      </c>
      <c r="AE75" s="8">
        <v>1.0651092000000001E-2</v>
      </c>
      <c r="AF75" s="8">
        <v>-0.26878935000000004</v>
      </c>
      <c r="AG75" s="8">
        <v>5.0241000000000001E-4</v>
      </c>
      <c r="AH75" s="8">
        <v>1.0332899E-4</v>
      </c>
      <c r="AI75" s="8">
        <v>0</v>
      </c>
      <c r="AJ75" s="8">
        <v>9.1773560000000009E-6</v>
      </c>
      <c r="AK75" s="8">
        <v>-2.5120500000000005E-5</v>
      </c>
      <c r="AL75" s="8">
        <v>29213.466799999998</v>
      </c>
      <c r="AM75" s="8">
        <v>4897.82762</v>
      </c>
      <c r="AN75" s="8">
        <v>0</v>
      </c>
      <c r="AO75" s="8">
        <v>97.46754</v>
      </c>
      <c r="AP75" s="8">
        <v>-1460.6733399999998</v>
      </c>
      <c r="AQ75" s="8">
        <v>30510.187009999998</v>
      </c>
      <c r="AR75" s="8">
        <v>5119.4322974999995</v>
      </c>
      <c r="AS75" s="8">
        <v>0</v>
      </c>
      <c r="AT75" s="8">
        <v>104.1127496</v>
      </c>
      <c r="AU75" s="8">
        <v>-1525.5093505000002</v>
      </c>
      <c r="AV75" s="8">
        <v>29883.346799999999</v>
      </c>
      <c r="AW75" s="8">
        <v>5015.0566199999994</v>
      </c>
      <c r="AX75" s="8">
        <v>0</v>
      </c>
      <c r="AY75" s="8">
        <v>100.81694</v>
      </c>
      <c r="AZ75" s="8">
        <v>-1494.1673400000002</v>
      </c>
      <c r="BA75" s="8">
        <v>626.84020999999996</v>
      </c>
      <c r="BB75" s="8">
        <v>104.37567749999999</v>
      </c>
      <c r="BC75" s="8">
        <v>0</v>
      </c>
      <c r="BD75" s="8">
        <v>3.2958096000000001</v>
      </c>
      <c r="BE75" s="8">
        <v>-31.342010500000001</v>
      </c>
    </row>
    <row r="76" spans="1:57" ht="15.3" x14ac:dyDescent="0.7">
      <c r="A76" s="9" t="s">
        <v>97</v>
      </c>
      <c r="B76" t="s">
        <v>477</v>
      </c>
      <c r="C76" t="s">
        <v>376</v>
      </c>
      <c r="D76" t="s">
        <v>377</v>
      </c>
      <c r="E76" s="6">
        <v>47.737703412073486</v>
      </c>
      <c r="F76" s="7">
        <v>1</v>
      </c>
      <c r="G76" s="7">
        <v>1</v>
      </c>
      <c r="H76" s="8">
        <v>189.0497546628574</v>
      </c>
      <c r="I76" s="8">
        <v>2.0722407058979102</v>
      </c>
      <c r="J76" s="8">
        <v>198.45125071452688</v>
      </c>
      <c r="K76" s="8">
        <v>2.7600896957715872</v>
      </c>
      <c r="L76" s="8">
        <v>-111.78654038633331</v>
      </c>
      <c r="M76" s="8">
        <v>4.1612068903444591E-8</v>
      </c>
      <c r="N76" s="8">
        <v>4.1612120212834582E-10</v>
      </c>
      <c r="O76" s="8">
        <v>5.3185491996534332E-7</v>
      </c>
      <c r="P76" s="8">
        <v>3.3177713045977037E-7</v>
      </c>
      <c r="Q76" s="8">
        <v>7.037656283446166E-7</v>
      </c>
      <c r="R76" s="8">
        <v>1.7109530868928995</v>
      </c>
      <c r="S76" s="8">
        <v>1.7457016607673573E-2</v>
      </c>
      <c r="T76" s="8">
        <v>1.7918258816357799</v>
      </c>
      <c r="U76" s="8">
        <v>4.5525878135207039E-2</v>
      </c>
      <c r="V76" s="8">
        <v>0.1058708293074945</v>
      </c>
      <c r="W76" s="8">
        <v>9.2201360793672915E-2</v>
      </c>
      <c r="X76" s="8">
        <v>9.9254193616562483E-4</v>
      </c>
      <c r="Y76" s="8">
        <v>9.8190070951718458E-2</v>
      </c>
      <c r="Z76" s="8">
        <v>4.9961682218799272E-3</v>
      </c>
      <c r="AA76" s="8">
        <v>1.7828729251396953E-2</v>
      </c>
      <c r="AB76" s="8">
        <v>9.4208034167189286E-2</v>
      </c>
      <c r="AC76" s="8">
        <v>8.5090440057339475E-4</v>
      </c>
      <c r="AD76" s="8">
        <v>0.10659877959390054</v>
      </c>
      <c r="AE76" s="8">
        <v>3.0208410261378668E-3</v>
      </c>
      <c r="AF76" s="8">
        <v>-3.9574067217059604E-2</v>
      </c>
      <c r="AG76" s="8">
        <v>1.2040040241098181E-3</v>
      </c>
      <c r="AH76" s="8">
        <v>1.2042783334795855E-5</v>
      </c>
      <c r="AI76" s="8">
        <v>1.2168817545303021E-3</v>
      </c>
      <c r="AJ76" s="8">
        <v>8.0643185389089872E-7</v>
      </c>
      <c r="AK76" s="8">
        <v>-3.6718206696240869E-5</v>
      </c>
      <c r="AL76" s="8">
        <v>2450.2538034515596</v>
      </c>
      <c r="AM76" s="8">
        <v>26.937669777855728</v>
      </c>
      <c r="AN76" s="8">
        <v>2616.9070228462119</v>
      </c>
      <c r="AO76" s="8">
        <v>37.654792069096388</v>
      </c>
      <c r="AP76" s="8">
        <v>-1068.9077949350121</v>
      </c>
      <c r="AQ76" s="8">
        <v>2904.3956721947366</v>
      </c>
      <c r="AR76" s="8">
        <v>31.604553557672304</v>
      </c>
      <c r="AS76" s="8">
        <v>3101.1425438014821</v>
      </c>
      <c r="AT76" s="8">
        <v>53.538951537372995</v>
      </c>
      <c r="AU76" s="8">
        <v>-913.26339655039078</v>
      </c>
      <c r="AV76" s="8">
        <v>2492.499558683483</v>
      </c>
      <c r="AW76" s="8">
        <v>27.360751415195434</v>
      </c>
      <c r="AX76" s="8">
        <v>2670.6988453879671</v>
      </c>
      <c r="AY76" s="8">
        <v>39.236497741588877</v>
      </c>
      <c r="AZ76" s="8">
        <v>-995.47138154253014</v>
      </c>
      <c r="BA76" s="8">
        <v>411.89611351125359</v>
      </c>
      <c r="BB76" s="8">
        <v>4.2438021424768735</v>
      </c>
      <c r="BC76" s="8">
        <v>430.44369841351454</v>
      </c>
      <c r="BD76" s="8">
        <v>14.302453795784119</v>
      </c>
      <c r="BE76" s="8">
        <v>82.207984992139288</v>
      </c>
    </row>
    <row r="77" spans="1:57" ht="15.3" x14ac:dyDescent="0.7">
      <c r="A77" s="9" t="s">
        <v>108</v>
      </c>
      <c r="B77" t="s">
        <v>429</v>
      </c>
      <c r="C77" t="s">
        <v>357</v>
      </c>
      <c r="D77" t="s">
        <v>358</v>
      </c>
      <c r="E77" s="6">
        <v>173.73999999999998</v>
      </c>
      <c r="F77" s="7">
        <v>0</v>
      </c>
      <c r="G77" s="7">
        <v>0</v>
      </c>
      <c r="H77" s="8">
        <v>539.72330999999997</v>
      </c>
      <c r="I77" s="8">
        <v>102.15477649999997</v>
      </c>
      <c r="J77" s="8">
        <v>0</v>
      </c>
      <c r="K77" s="8">
        <v>19.806359999999998</v>
      </c>
      <c r="L77" s="8">
        <v>-26.986165499999998</v>
      </c>
      <c r="M77" s="8">
        <v>3.4053039999999993E-8</v>
      </c>
      <c r="N77" s="8">
        <v>3.1845499559999997E-6</v>
      </c>
      <c r="O77" s="8">
        <v>0</v>
      </c>
      <c r="P77" s="8">
        <v>5.5944279999999993E-7</v>
      </c>
      <c r="Q77" s="8">
        <v>-1.7026519999999999E-9</v>
      </c>
      <c r="R77" s="8">
        <v>1.3030499999999998</v>
      </c>
      <c r="S77" s="8">
        <v>0.4786536999999999</v>
      </c>
      <c r="T77" s="8">
        <v>0</v>
      </c>
      <c r="U77" s="8">
        <v>2.8840839999999996E-2</v>
      </c>
      <c r="V77" s="8">
        <v>-6.5152499999999988E-2</v>
      </c>
      <c r="W77" s="8">
        <v>0.12335539999999999</v>
      </c>
      <c r="X77" s="8">
        <v>0.56925910999999996</v>
      </c>
      <c r="Y77" s="8">
        <v>0</v>
      </c>
      <c r="Z77" s="8">
        <v>3.2663119999999997</v>
      </c>
      <c r="AA77" s="8">
        <v>-6.1677699999999995E-3</v>
      </c>
      <c r="AB77" s="8">
        <v>2.7885270000000002</v>
      </c>
      <c r="AC77" s="8">
        <v>0.44086524999999999</v>
      </c>
      <c r="AD77" s="8">
        <v>0</v>
      </c>
      <c r="AE77" s="8">
        <v>5.5249319999999998E-3</v>
      </c>
      <c r="AF77" s="8">
        <v>-0.13942635</v>
      </c>
      <c r="AG77" s="8">
        <v>2.6060999999999999E-4</v>
      </c>
      <c r="AH77" s="8">
        <v>5.3598789999999992E-5</v>
      </c>
      <c r="AI77" s="8">
        <v>0</v>
      </c>
      <c r="AJ77" s="8">
        <v>4.7604759999999998E-6</v>
      </c>
      <c r="AK77" s="8">
        <v>-1.30305E-5</v>
      </c>
      <c r="AL77" s="8">
        <v>15153.602799999999</v>
      </c>
      <c r="AM77" s="8">
        <v>2540.6000199999999</v>
      </c>
      <c r="AN77" s="8">
        <v>0</v>
      </c>
      <c r="AO77" s="8">
        <v>50.558339999999994</v>
      </c>
      <c r="AP77" s="8">
        <v>-757.68013999999982</v>
      </c>
      <c r="AQ77" s="8">
        <v>15826.237209999998</v>
      </c>
      <c r="AR77" s="8">
        <v>2655.5507474999995</v>
      </c>
      <c r="AS77" s="8">
        <v>0</v>
      </c>
      <c r="AT77" s="8">
        <v>54.005341599999994</v>
      </c>
      <c r="AU77" s="8">
        <v>-791.31186050000008</v>
      </c>
      <c r="AV77" s="8">
        <v>15501.082799999998</v>
      </c>
      <c r="AW77" s="8">
        <v>2601.4090199999996</v>
      </c>
      <c r="AX77" s="8">
        <v>0</v>
      </c>
      <c r="AY77" s="8">
        <v>52.295739999999995</v>
      </c>
      <c r="AZ77" s="8">
        <v>-775.05413999999996</v>
      </c>
      <c r="BA77" s="8">
        <v>325.15440999999993</v>
      </c>
      <c r="BB77" s="8">
        <v>54.141727499999995</v>
      </c>
      <c r="BC77" s="8">
        <v>0</v>
      </c>
      <c r="BD77" s="8">
        <v>1.7096015999999998</v>
      </c>
      <c r="BE77" s="8">
        <v>-16.257720499999998</v>
      </c>
    </row>
    <row r="78" spans="1:57" ht="15.3" x14ac:dyDescent="0.7">
      <c r="A78" s="9" t="s">
        <v>178</v>
      </c>
      <c r="B78" t="s">
        <v>483</v>
      </c>
      <c r="C78" t="s">
        <v>481</v>
      </c>
      <c r="D78" t="s">
        <v>482</v>
      </c>
      <c r="E78" s="6">
        <v>50.155000000000001</v>
      </c>
      <c r="F78" s="7">
        <v>0</v>
      </c>
      <c r="G78" s="7">
        <v>0</v>
      </c>
      <c r="H78" s="8">
        <v>146.15167000000002</v>
      </c>
      <c r="I78" s="8">
        <v>28.041660499999995</v>
      </c>
      <c r="J78" s="8">
        <v>0</v>
      </c>
      <c r="K78" s="8">
        <v>5.71767</v>
      </c>
      <c r="L78" s="8">
        <v>-7.3075835000000016</v>
      </c>
      <c r="M78" s="8">
        <v>2.3357183499999999E-8</v>
      </c>
      <c r="N78" s="8">
        <v>9.2134007752499989E-7</v>
      </c>
      <c r="O78" s="8">
        <v>0</v>
      </c>
      <c r="P78" s="8">
        <v>1.614991E-7</v>
      </c>
      <c r="Q78" s="8">
        <v>-1.1678591750000001E-9</v>
      </c>
      <c r="R78" s="8">
        <v>0.54167399999999999</v>
      </c>
      <c r="S78" s="8">
        <v>0.16300375000000003</v>
      </c>
      <c r="T78" s="8">
        <v>0</v>
      </c>
      <c r="U78" s="8">
        <v>8.3257299999999999E-3</v>
      </c>
      <c r="V78" s="8">
        <v>-2.7083700000000002E-2</v>
      </c>
      <c r="W78" s="8">
        <v>3.1953750500000003E-2</v>
      </c>
      <c r="X78" s="8">
        <v>0.16378441257500001</v>
      </c>
      <c r="Y78" s="8">
        <v>0</v>
      </c>
      <c r="Z78" s="8">
        <v>0.94291400000000003</v>
      </c>
      <c r="AA78" s="8">
        <v>-1.5976875250000003E-3</v>
      </c>
      <c r="AB78" s="8">
        <v>0.11363618349999999</v>
      </c>
      <c r="AC78" s="8">
        <v>2.3565577524999996E-2</v>
      </c>
      <c r="AD78" s="8">
        <v>0</v>
      </c>
      <c r="AE78" s="8">
        <v>1.5949290000000001E-3</v>
      </c>
      <c r="AF78" s="8">
        <v>-5.6818091750000001E-3</v>
      </c>
      <c r="AG78" s="8">
        <v>5.0154999999999997E-5</v>
      </c>
      <c r="AH78" s="8">
        <v>1.17111925E-5</v>
      </c>
      <c r="AI78" s="8">
        <v>0</v>
      </c>
      <c r="AJ78" s="8">
        <v>1.3742470000000001E-6</v>
      </c>
      <c r="AK78" s="8">
        <v>-2.5077499999999998E-6</v>
      </c>
      <c r="AL78" s="8">
        <v>4098.3656700000001</v>
      </c>
      <c r="AM78" s="8">
        <v>691.99355050000008</v>
      </c>
      <c r="AN78" s="8">
        <v>0</v>
      </c>
      <c r="AO78" s="8">
        <v>14.595105</v>
      </c>
      <c r="AP78" s="8">
        <v>-204.9182835</v>
      </c>
      <c r="AQ78" s="8">
        <v>4171.0186983499998</v>
      </c>
      <c r="AR78" s="8">
        <v>706.94904425250002</v>
      </c>
      <c r="AS78" s="8">
        <v>0</v>
      </c>
      <c r="AT78" s="8">
        <v>15.590180200000001</v>
      </c>
      <c r="AU78" s="8">
        <v>-208.5509349175</v>
      </c>
      <c r="AV78" s="8">
        <v>4098.3656700000001</v>
      </c>
      <c r="AW78" s="8">
        <v>694.50130049999996</v>
      </c>
      <c r="AX78" s="8">
        <v>0</v>
      </c>
      <c r="AY78" s="8">
        <v>15.096655</v>
      </c>
      <c r="AZ78" s="8">
        <v>-204.9182835</v>
      </c>
      <c r="BA78" s="8">
        <v>72.65302835</v>
      </c>
      <c r="BB78" s="8">
        <v>12.447743752500001</v>
      </c>
      <c r="BC78" s="8">
        <v>0</v>
      </c>
      <c r="BD78" s="8">
        <v>0.4935252</v>
      </c>
      <c r="BE78" s="8">
        <v>-3.6326514174999995</v>
      </c>
    </row>
    <row r="79" spans="1:57" ht="15.3" x14ac:dyDescent="0.7">
      <c r="A79" s="9" t="s">
        <v>97</v>
      </c>
      <c r="B79" t="s">
        <v>466</v>
      </c>
      <c r="C79" t="s">
        <v>376</v>
      </c>
      <c r="D79" t="s">
        <v>377</v>
      </c>
      <c r="E79" s="6">
        <v>19.22060367454068</v>
      </c>
      <c r="F79" s="7">
        <v>1</v>
      </c>
      <c r="G79" s="7">
        <v>1</v>
      </c>
      <c r="H79" s="8">
        <v>76.11699242793766</v>
      </c>
      <c r="I79" s="8">
        <v>0.8343450664667017</v>
      </c>
      <c r="J79" s="8">
        <v>79.902311298371544</v>
      </c>
      <c r="K79" s="8">
        <v>1.1112933039671962</v>
      </c>
      <c r="L79" s="8">
        <v>-45.008549539279642</v>
      </c>
      <c r="M79" s="8">
        <v>1.6754243026037674E-8</v>
      </c>
      <c r="N79" s="8">
        <v>1.6754263684707433E-10</v>
      </c>
      <c r="O79" s="8">
        <v>2.1414043614052444E-7</v>
      </c>
      <c r="P79" s="8">
        <v>1.3358323247763966E-7</v>
      </c>
      <c r="Q79" s="8">
        <v>2.8335674436225319E-7</v>
      </c>
      <c r="R79" s="8">
        <v>0.68888004320256424</v>
      </c>
      <c r="S79" s="8">
        <v>7.0287084122925645E-3</v>
      </c>
      <c r="T79" s="8">
        <v>0.72144180936855562</v>
      </c>
      <c r="U79" s="8">
        <v>1.8330057753698809E-2</v>
      </c>
      <c r="V79" s="8">
        <v>4.2626710238843304E-2</v>
      </c>
      <c r="W79" s="8">
        <v>3.7122980105915963E-2</v>
      </c>
      <c r="X79" s="8">
        <v>3.9962658070760568E-4</v>
      </c>
      <c r="Y79" s="8">
        <v>3.9534210983025508E-2</v>
      </c>
      <c r="Z79" s="8">
        <v>2.0116042964019427E-3</v>
      </c>
      <c r="AA79" s="8">
        <v>7.1783708571770809E-3</v>
      </c>
      <c r="AB79" s="8">
        <v>3.7930925835597984E-2</v>
      </c>
      <c r="AC79" s="8">
        <v>3.4259914238370044E-4</v>
      </c>
      <c r="AD79" s="8">
        <v>4.2919804437971464E-2</v>
      </c>
      <c r="AE79" s="8">
        <v>1.2162794599897737E-3</v>
      </c>
      <c r="AF79" s="8">
        <v>-1.5933683596022354E-2</v>
      </c>
      <c r="AG79" s="8">
        <v>4.8476743780921189E-4</v>
      </c>
      <c r="AH79" s="8">
        <v>4.8487788283072874E-6</v>
      </c>
      <c r="AI79" s="8">
        <v>4.8995239089552015E-4</v>
      </c>
      <c r="AJ79" s="8">
        <v>3.2469318685829117E-7</v>
      </c>
      <c r="AK79" s="8">
        <v>-1.4783830140639297E-5</v>
      </c>
      <c r="AL79" s="8">
        <v>986.54425940120313</v>
      </c>
      <c r="AM79" s="8">
        <v>10.845898267172807</v>
      </c>
      <c r="AN79" s="8">
        <v>1053.6437479002823</v>
      </c>
      <c r="AO79" s="8">
        <v>15.160926962906515</v>
      </c>
      <c r="AP79" s="8">
        <v>-430.37372187194404</v>
      </c>
      <c r="AQ79" s="8">
        <v>1169.3951350660814</v>
      </c>
      <c r="AR79" s="8">
        <v>12.724922960771922</v>
      </c>
      <c r="AS79" s="8">
        <v>1248.6112131986245</v>
      </c>
      <c r="AT79" s="8">
        <v>21.556356822771377</v>
      </c>
      <c r="AU79" s="8">
        <v>-367.70670855356735</v>
      </c>
      <c r="AV79" s="8">
        <v>1003.5536431839826</v>
      </c>
      <c r="AW79" s="8">
        <v>11.016243379988301</v>
      </c>
      <c r="AX79" s="8">
        <v>1075.301918028023</v>
      </c>
      <c r="AY79" s="8">
        <v>15.797768195052219</v>
      </c>
      <c r="AZ79" s="8">
        <v>-400.80606159066537</v>
      </c>
      <c r="BA79" s="8">
        <v>165.84149188209881</v>
      </c>
      <c r="BB79" s="8">
        <v>1.7086795807836219</v>
      </c>
      <c r="BC79" s="8">
        <v>173.30929517060156</v>
      </c>
      <c r="BD79" s="8">
        <v>5.7585886277191607</v>
      </c>
      <c r="BE79" s="8">
        <v>33.099353037097984</v>
      </c>
    </row>
    <row r="80" spans="1:57" ht="15.3" x14ac:dyDescent="0.7">
      <c r="A80" s="9" t="s">
        <v>450</v>
      </c>
      <c r="B80" t="s">
        <v>451</v>
      </c>
      <c r="C80" t="s">
        <v>452</v>
      </c>
      <c r="D80" t="s">
        <v>453</v>
      </c>
      <c r="E80" s="6">
        <v>366.75199999999995</v>
      </c>
      <c r="F80" s="7">
        <v>0</v>
      </c>
      <c r="G80" s="7">
        <v>0</v>
      </c>
      <c r="H80" s="8">
        <v>217.42850695075632</v>
      </c>
      <c r="I80" s="8">
        <v>43.343266935863646</v>
      </c>
      <c r="J80" s="8">
        <v>0</v>
      </c>
      <c r="K80" s="8">
        <v>81.369181731211441</v>
      </c>
      <c r="L80" s="8">
        <v>-0.82806396875653643</v>
      </c>
      <c r="M80" s="8">
        <v>1.0669200793974301E-8</v>
      </c>
      <c r="N80" s="8">
        <v>4.2062421143235604E-6</v>
      </c>
      <c r="O80" s="8">
        <v>0</v>
      </c>
      <c r="P80" s="8">
        <v>5.5496494475696463E-6</v>
      </c>
      <c r="Q80" s="8">
        <v>-1.1659707092591449E-12</v>
      </c>
      <c r="R80" s="8">
        <v>1.0368239097917586</v>
      </c>
      <c r="S80" s="8">
        <v>0.1969353540977313</v>
      </c>
      <c r="T80" s="8">
        <v>0</v>
      </c>
      <c r="U80" s="8">
        <v>1.0329620962171568</v>
      </c>
      <c r="V80" s="8">
        <v>-6.6600339735784662E-3</v>
      </c>
      <c r="W80" s="8">
        <v>0.19729839828090387</v>
      </c>
      <c r="X80" s="8">
        <v>4.0997715302052692E-2</v>
      </c>
      <c r="Y80" s="8">
        <v>0</v>
      </c>
      <c r="Z80" s="8">
        <v>7.029773301353337E-2</v>
      </c>
      <c r="AA80" s="8">
        <v>-1.5350288173501402E-3</v>
      </c>
      <c r="AB80" s="8">
        <v>0.24762280125830743</v>
      </c>
      <c r="AC80" s="8">
        <v>3.0933265649534886E-2</v>
      </c>
      <c r="AD80" s="8">
        <v>0</v>
      </c>
      <c r="AE80" s="8">
        <v>3.7016852976520499E-2</v>
      </c>
      <c r="AF80" s="8">
        <v>-3.4403970090824019E-3</v>
      </c>
      <c r="AG80" s="8">
        <v>7.5141931521488693E-5</v>
      </c>
      <c r="AH80" s="8">
        <v>4.3624986092411239E-5</v>
      </c>
      <c r="AI80" s="8">
        <v>0</v>
      </c>
      <c r="AJ80" s="8">
        <v>1.6678013768981559E-5</v>
      </c>
      <c r="AK80" s="8">
        <v>-1.5750413151978863E-7</v>
      </c>
      <c r="AL80" s="8">
        <v>3302.5838855117408</v>
      </c>
      <c r="AM80" s="8">
        <v>532.95902273644947</v>
      </c>
      <c r="AN80" s="8">
        <v>0</v>
      </c>
      <c r="AO80" s="8">
        <v>1045.8676389563336</v>
      </c>
      <c r="AP80" s="8">
        <v>-9.294361888589199</v>
      </c>
      <c r="AQ80" s="8">
        <v>12983.804840053168</v>
      </c>
      <c r="AR80" s="8">
        <v>1030.2594008530423</v>
      </c>
      <c r="AS80" s="8">
        <v>0</v>
      </c>
      <c r="AT80" s="8">
        <v>1115.2949026769065</v>
      </c>
      <c r="AU80" s="8">
        <v>-48.615680243474422</v>
      </c>
      <c r="AV80" s="8">
        <v>4335.9649251218425</v>
      </c>
      <c r="AW80" s="8">
        <v>590.67326215678304</v>
      </c>
      <c r="AX80" s="8">
        <v>0</v>
      </c>
      <c r="AY80" s="8">
        <v>1060.3718373517572</v>
      </c>
      <c r="AZ80" s="8">
        <v>-9.296406661705289</v>
      </c>
      <c r="BA80" s="8">
        <v>8647.8399149313245</v>
      </c>
      <c r="BB80" s="8">
        <v>439.58613869625935</v>
      </c>
      <c r="BC80" s="8">
        <v>0</v>
      </c>
      <c r="BD80" s="8">
        <v>54.923065325149174</v>
      </c>
      <c r="BE80" s="8">
        <v>-39.319273581769131</v>
      </c>
    </row>
    <row r="81" spans="1:57" ht="15.3" x14ac:dyDescent="0.7">
      <c r="A81" s="9" t="s">
        <v>178</v>
      </c>
      <c r="B81" t="s">
        <v>484</v>
      </c>
      <c r="C81" t="s">
        <v>485</v>
      </c>
      <c r="D81" t="s">
        <v>486</v>
      </c>
      <c r="E81" s="6">
        <v>931.95789473684215</v>
      </c>
      <c r="F81" s="7">
        <v>0</v>
      </c>
      <c r="G81" s="7">
        <v>0</v>
      </c>
      <c r="H81" s="8">
        <v>829.16842105263152</v>
      </c>
      <c r="I81" s="8">
        <v>265.41253553684214</v>
      </c>
      <c r="J81" s="8">
        <v>0</v>
      </c>
      <c r="K81" s="8">
        <v>159.39001768421051</v>
      </c>
      <c r="L81" s="8">
        <v>-4.6083947368421052</v>
      </c>
      <c r="M81" s="8">
        <v>8.908421052631578E-9</v>
      </c>
      <c r="N81" s="8">
        <v>1.4303045629567028E-5</v>
      </c>
      <c r="O81" s="8">
        <v>0</v>
      </c>
      <c r="P81" s="8">
        <v>5.7598650347368425E-7</v>
      </c>
      <c r="Q81" s="8">
        <v>-3.8374736842105273E-13</v>
      </c>
      <c r="R81" s="8">
        <v>2.583442105263158</v>
      </c>
      <c r="S81" s="8">
        <v>1.7518105057894737</v>
      </c>
      <c r="T81" s="8">
        <v>0</v>
      </c>
      <c r="U81" s="8">
        <v>0.25974214736842105</v>
      </c>
      <c r="V81" s="8">
        <v>-3.3920526315789484E-2</v>
      </c>
      <c r="W81" s="8">
        <v>0.74693684210526323</v>
      </c>
      <c r="X81" s="8">
        <v>0.26484298591578948</v>
      </c>
      <c r="Y81" s="8">
        <v>0</v>
      </c>
      <c r="Z81" s="8">
        <v>0.21940865431578949</v>
      </c>
      <c r="AA81" s="8">
        <v>-7.8462631578947364E-3</v>
      </c>
      <c r="AB81" s="8">
        <v>0.67155789473684213</v>
      </c>
      <c r="AC81" s="8">
        <v>0.19084757115789472</v>
      </c>
      <c r="AD81" s="8">
        <v>0</v>
      </c>
      <c r="AE81" s="8">
        <v>6.9381524210526319E-2</v>
      </c>
      <c r="AF81" s="8">
        <v>-1.3945105263157896E-2</v>
      </c>
      <c r="AG81" s="8">
        <v>6.8457789473684214E-4</v>
      </c>
      <c r="AH81" s="8">
        <v>9.2590977923684209E-4</v>
      </c>
      <c r="AI81" s="8">
        <v>0</v>
      </c>
      <c r="AJ81" s="8">
        <v>2.5489048421052632E-5</v>
      </c>
      <c r="AK81" s="8">
        <v>-8.3773421052631583E-7</v>
      </c>
      <c r="AL81" s="8">
        <v>12471.789473684212</v>
      </c>
      <c r="AM81" s="8">
        <v>3144.5642229473692</v>
      </c>
      <c r="AN81" s="8">
        <v>0</v>
      </c>
      <c r="AO81" s="8">
        <v>1150.7103410526317</v>
      </c>
      <c r="AP81" s="8">
        <v>-56.362894736842108</v>
      </c>
      <c r="AQ81" s="8">
        <v>33440.84210526316</v>
      </c>
      <c r="AR81" s="8">
        <v>4980.9040718021051</v>
      </c>
      <c r="AS81" s="8">
        <v>0</v>
      </c>
      <c r="AT81" s="8">
        <v>1240.951385431579</v>
      </c>
      <c r="AU81" s="8">
        <v>-138.08052631578951</v>
      </c>
      <c r="AV81" s="8">
        <v>15281.368421052633</v>
      </c>
      <c r="AW81" s="8">
        <v>3441.1321383157897</v>
      </c>
      <c r="AX81" s="8">
        <v>0</v>
      </c>
      <c r="AY81" s="8">
        <v>1171.0818442105262</v>
      </c>
      <c r="AZ81" s="8">
        <v>-56.534210526315796</v>
      </c>
      <c r="BA81" s="8">
        <v>18159.473684210527</v>
      </c>
      <c r="BB81" s="8">
        <v>1539.7719334863157</v>
      </c>
      <c r="BC81" s="8">
        <v>0</v>
      </c>
      <c r="BD81" s="8">
        <v>69.869541221052629</v>
      </c>
      <c r="BE81" s="8">
        <v>-81.546315789473695</v>
      </c>
    </row>
    <row r="82" spans="1:57" ht="15.3" x14ac:dyDescent="0.7">
      <c r="A82" s="9" t="s">
        <v>108</v>
      </c>
      <c r="B82" t="s">
        <v>432</v>
      </c>
      <c r="C82" t="s">
        <v>153</v>
      </c>
      <c r="D82" t="s">
        <v>154</v>
      </c>
      <c r="E82" s="6">
        <v>1675</v>
      </c>
      <c r="F82" s="7">
        <v>0</v>
      </c>
      <c r="G82" s="7">
        <v>0</v>
      </c>
      <c r="H82" s="8">
        <v>467.5</v>
      </c>
      <c r="I82" s="8">
        <v>180.875</v>
      </c>
      <c r="J82" s="8">
        <v>0</v>
      </c>
      <c r="K82" s="8">
        <v>470.35</v>
      </c>
      <c r="L82" s="8">
        <v>0</v>
      </c>
      <c r="M82" s="8">
        <v>3.1749999999999999E-9</v>
      </c>
      <c r="N82" s="8">
        <v>7.8046249999999998E-10</v>
      </c>
      <c r="O82" s="8">
        <v>0</v>
      </c>
      <c r="P82" s="8">
        <v>7.1825750000000001E-11</v>
      </c>
      <c r="Q82" s="8">
        <v>0</v>
      </c>
      <c r="R82" s="8">
        <v>1.8199999999999998</v>
      </c>
      <c r="S82" s="8">
        <v>0.65775000000000006</v>
      </c>
      <c r="T82" s="8">
        <v>0</v>
      </c>
      <c r="U82" s="8">
        <v>0.48875000000000002</v>
      </c>
      <c r="V82" s="8">
        <v>0</v>
      </c>
      <c r="W82" s="8">
        <v>0.27500000000000002</v>
      </c>
      <c r="X82" s="8">
        <v>0.11547499999999999</v>
      </c>
      <c r="Y82" s="8">
        <v>0</v>
      </c>
      <c r="Z82" s="8">
        <v>0.10955000000000001</v>
      </c>
      <c r="AA82" s="8">
        <v>0</v>
      </c>
      <c r="AB82" s="8">
        <v>0.14349999999999999</v>
      </c>
      <c r="AC82" s="8">
        <v>-2.8549999999999996E-2</v>
      </c>
      <c r="AD82" s="8">
        <v>0</v>
      </c>
      <c r="AE82" s="8">
        <v>8.5250000000000006E-2</v>
      </c>
      <c r="AF82" s="8">
        <v>0</v>
      </c>
      <c r="AG82" s="8">
        <v>2.265E-4</v>
      </c>
      <c r="AH82" s="8">
        <v>9.9999999999999991E-5</v>
      </c>
      <c r="AI82" s="8">
        <v>0</v>
      </c>
      <c r="AJ82" s="8">
        <v>1.09845E-5</v>
      </c>
      <c r="AK82" s="8">
        <v>0</v>
      </c>
      <c r="AL82" s="8">
        <v>6825.0000000000009</v>
      </c>
      <c r="AM82" s="8">
        <v>2373.25</v>
      </c>
      <c r="AN82" s="8">
        <v>0</v>
      </c>
      <c r="AO82" s="8">
        <v>2159</v>
      </c>
      <c r="AP82" s="8">
        <v>0</v>
      </c>
      <c r="AQ82" s="8">
        <v>11999.999999999998</v>
      </c>
      <c r="AR82" s="8">
        <v>3330.25</v>
      </c>
      <c r="AS82" s="8">
        <v>0</v>
      </c>
      <c r="AT82" s="8">
        <v>2399.1674999999996</v>
      </c>
      <c r="AU82" s="8">
        <v>0</v>
      </c>
      <c r="AV82" s="8">
        <v>6924.9999999999991</v>
      </c>
      <c r="AW82" s="8">
        <v>2406.5</v>
      </c>
      <c r="AX82" s="8">
        <v>0</v>
      </c>
      <c r="AY82" s="8">
        <v>2198.9999999999995</v>
      </c>
      <c r="AZ82" s="8">
        <v>0</v>
      </c>
      <c r="BA82" s="8">
        <v>5075</v>
      </c>
      <c r="BB82" s="8">
        <v>923.75</v>
      </c>
      <c r="BC82" s="8">
        <v>0</v>
      </c>
      <c r="BD82" s="8">
        <v>200.16749999999999</v>
      </c>
      <c r="BE82" s="8">
        <v>0</v>
      </c>
    </row>
    <row r="83" spans="1:57" ht="15.3" x14ac:dyDescent="0.7">
      <c r="A83" s="9" t="s">
        <v>108</v>
      </c>
      <c r="B83" t="s">
        <v>428</v>
      </c>
      <c r="C83" t="s">
        <v>357</v>
      </c>
      <c r="D83" t="s">
        <v>358</v>
      </c>
      <c r="E83" s="6">
        <v>15.22</v>
      </c>
      <c r="F83" s="7">
        <v>0</v>
      </c>
      <c r="G83" s="7">
        <v>0</v>
      </c>
      <c r="H83" s="8">
        <v>47.280930000000005</v>
      </c>
      <c r="I83" s="8">
        <v>8.9489794999999983</v>
      </c>
      <c r="J83" s="8">
        <v>0</v>
      </c>
      <c r="K83" s="8">
        <v>1.7350800000000002</v>
      </c>
      <c r="L83" s="8">
        <v>-2.3640465000000002</v>
      </c>
      <c r="M83" s="8">
        <v>2.9831199999999999E-9</v>
      </c>
      <c r="N83" s="8">
        <v>2.78973468E-7</v>
      </c>
      <c r="O83" s="8">
        <v>0</v>
      </c>
      <c r="P83" s="8">
        <v>4.90084E-8</v>
      </c>
      <c r="Q83" s="8">
        <v>-1.4915600000000002E-10</v>
      </c>
      <c r="R83" s="8">
        <v>0.11415</v>
      </c>
      <c r="S83" s="8">
        <v>4.1931099999999999E-2</v>
      </c>
      <c r="T83" s="8">
        <v>0</v>
      </c>
      <c r="U83" s="8">
        <v>2.52652E-3</v>
      </c>
      <c r="V83" s="8">
        <v>-5.7075000000000008E-3</v>
      </c>
      <c r="W83" s="8">
        <v>1.08062E-2</v>
      </c>
      <c r="X83" s="8">
        <v>4.9868330000000002E-2</v>
      </c>
      <c r="Y83" s="8">
        <v>0</v>
      </c>
      <c r="Z83" s="8">
        <v>0.286136</v>
      </c>
      <c r="AA83" s="8">
        <v>-5.4031000000000001E-4</v>
      </c>
      <c r="AB83" s="8">
        <v>0.24428100000000003</v>
      </c>
      <c r="AC83" s="8">
        <v>3.8620750000000002E-2</v>
      </c>
      <c r="AD83" s="8">
        <v>0</v>
      </c>
      <c r="AE83" s="8">
        <v>4.8399600000000005E-4</v>
      </c>
      <c r="AF83" s="8">
        <v>-1.2214050000000002E-2</v>
      </c>
      <c r="AG83" s="8">
        <v>2.283E-5</v>
      </c>
      <c r="AH83" s="8">
        <v>4.6953700000000004E-6</v>
      </c>
      <c r="AI83" s="8">
        <v>0</v>
      </c>
      <c r="AJ83" s="8">
        <v>4.1702800000000002E-7</v>
      </c>
      <c r="AK83" s="8">
        <v>-1.1415000000000002E-6</v>
      </c>
      <c r="AL83" s="8">
        <v>1327.4884</v>
      </c>
      <c r="AM83" s="8">
        <v>222.56206000000003</v>
      </c>
      <c r="AN83" s="8">
        <v>0</v>
      </c>
      <c r="AO83" s="8">
        <v>4.4290199999999995</v>
      </c>
      <c r="AP83" s="8">
        <v>-66.374420000000001</v>
      </c>
      <c r="AQ83" s="8">
        <v>1386.41263</v>
      </c>
      <c r="AR83" s="8">
        <v>232.6319925</v>
      </c>
      <c r="AS83" s="8">
        <v>0</v>
      </c>
      <c r="AT83" s="8">
        <v>4.7309847999999999</v>
      </c>
      <c r="AU83" s="8">
        <v>-69.320631500000019</v>
      </c>
      <c r="AV83" s="8">
        <v>1357.9284</v>
      </c>
      <c r="AW83" s="8">
        <v>227.88906</v>
      </c>
      <c r="AX83" s="8">
        <v>0</v>
      </c>
      <c r="AY83" s="8">
        <v>4.5812200000000001</v>
      </c>
      <c r="AZ83" s="8">
        <v>-67.896420000000006</v>
      </c>
      <c r="BA83" s="8">
        <v>28.48423</v>
      </c>
      <c r="BB83" s="8">
        <v>4.7429325000000002</v>
      </c>
      <c r="BC83" s="8">
        <v>0</v>
      </c>
      <c r="BD83" s="8">
        <v>0.1497648</v>
      </c>
      <c r="BE83" s="8">
        <v>-1.4242115000000002</v>
      </c>
    </row>
    <row r="84" spans="1:57" ht="15.3" x14ac:dyDescent="0.7">
      <c r="A84" s="9" t="s">
        <v>108</v>
      </c>
      <c r="B84" t="s">
        <v>427</v>
      </c>
      <c r="C84" t="s">
        <v>153</v>
      </c>
      <c r="D84" t="s">
        <v>154</v>
      </c>
      <c r="E84" s="6">
        <v>863.63</v>
      </c>
      <c r="F84" s="7">
        <v>0</v>
      </c>
      <c r="G84" s="7">
        <v>0</v>
      </c>
      <c r="H84" s="8">
        <v>241.04300000000001</v>
      </c>
      <c r="I84" s="8">
        <v>93.259150000000005</v>
      </c>
      <c r="J84" s="8">
        <v>0</v>
      </c>
      <c r="K84" s="8">
        <v>242.51246</v>
      </c>
      <c r="L84" s="8">
        <v>0</v>
      </c>
      <c r="M84" s="8">
        <v>1.6370299999999999E-9</v>
      </c>
      <c r="N84" s="8">
        <v>4.0240646499999998E-10</v>
      </c>
      <c r="O84" s="8">
        <v>0</v>
      </c>
      <c r="P84" s="8">
        <v>3.7033356700000003E-11</v>
      </c>
      <c r="Q84" s="8">
        <v>0</v>
      </c>
      <c r="R84" s="8">
        <v>0.938392</v>
      </c>
      <c r="S84" s="8">
        <v>0.33913589999999999</v>
      </c>
      <c r="T84" s="8">
        <v>0</v>
      </c>
      <c r="U84" s="8">
        <v>0.25199949999999999</v>
      </c>
      <c r="V84" s="8">
        <v>0</v>
      </c>
      <c r="W84" s="8">
        <v>0.14179</v>
      </c>
      <c r="X84" s="8">
        <v>5.953891E-2</v>
      </c>
      <c r="Y84" s="8">
        <v>0</v>
      </c>
      <c r="Z84" s="8">
        <v>5.6483980000000003E-2</v>
      </c>
      <c r="AA84" s="8">
        <v>0</v>
      </c>
      <c r="AB84" s="8">
        <v>7.3988600000000002E-2</v>
      </c>
      <c r="AC84" s="8">
        <v>-1.4720379999999998E-2</v>
      </c>
      <c r="AD84" s="8">
        <v>0</v>
      </c>
      <c r="AE84" s="8">
        <v>4.3954900000000005E-2</v>
      </c>
      <c r="AF84" s="8">
        <v>0</v>
      </c>
      <c r="AG84" s="8">
        <v>1.167834E-4</v>
      </c>
      <c r="AH84" s="8">
        <v>5.1559999999999994E-5</v>
      </c>
      <c r="AI84" s="8">
        <v>0</v>
      </c>
      <c r="AJ84" s="8">
        <v>5.6636081999999995E-6</v>
      </c>
      <c r="AK84" s="8">
        <v>0</v>
      </c>
      <c r="AL84" s="8">
        <v>3518.9700000000003</v>
      </c>
      <c r="AM84" s="8">
        <v>1223.6477</v>
      </c>
      <c r="AN84" s="8">
        <v>0</v>
      </c>
      <c r="AO84" s="8">
        <v>1113.1804</v>
      </c>
      <c r="AP84" s="8">
        <v>0</v>
      </c>
      <c r="AQ84" s="8">
        <v>6187.2</v>
      </c>
      <c r="AR84" s="8">
        <v>1717.0769</v>
      </c>
      <c r="AS84" s="8">
        <v>0</v>
      </c>
      <c r="AT84" s="8">
        <v>1237.0107629999998</v>
      </c>
      <c r="AU84" s="8">
        <v>0</v>
      </c>
      <c r="AV84" s="8">
        <v>3570.5299999999997</v>
      </c>
      <c r="AW84" s="8">
        <v>1240.7913999999998</v>
      </c>
      <c r="AX84" s="8">
        <v>0</v>
      </c>
      <c r="AY84" s="8">
        <v>1133.8043999999998</v>
      </c>
      <c r="AZ84" s="8">
        <v>0</v>
      </c>
      <c r="BA84" s="8">
        <v>2616.67</v>
      </c>
      <c r="BB84" s="8">
        <v>476.28550000000001</v>
      </c>
      <c r="BC84" s="8">
        <v>0</v>
      </c>
      <c r="BD84" s="8">
        <v>103.206363</v>
      </c>
      <c r="BE84" s="8">
        <v>0</v>
      </c>
    </row>
    <row r="85" spans="1:57" s="16" customFormat="1" ht="15.3" x14ac:dyDescent="0.7">
      <c r="A85" s="9" t="s">
        <v>108</v>
      </c>
      <c r="B85" t="s">
        <v>427</v>
      </c>
      <c r="C85" t="s">
        <v>287</v>
      </c>
      <c r="D85" t="s">
        <v>288</v>
      </c>
      <c r="E85" s="6">
        <v>644.09999999999968</v>
      </c>
      <c r="F85" s="7">
        <v>0</v>
      </c>
      <c r="G85" s="7">
        <v>0</v>
      </c>
      <c r="H85" s="8">
        <v>2557.0769999999989</v>
      </c>
      <c r="I85" s="8">
        <v>148.25264930760974</v>
      </c>
      <c r="J85" s="8">
        <v>0</v>
      </c>
      <c r="K85" s="8">
        <v>70.799866749744609</v>
      </c>
      <c r="L85" s="8">
        <v>-231.06182865168529</v>
      </c>
      <c r="M85" s="8">
        <v>1.6295729999999991E-9</v>
      </c>
      <c r="N85" s="8">
        <v>3.452666832154287E-6</v>
      </c>
      <c r="O85" s="8">
        <v>0</v>
      </c>
      <c r="P85" s="8">
        <v>8.0216279140300144E-6</v>
      </c>
      <c r="Q85" s="8">
        <v>1.429359219101123E-6</v>
      </c>
      <c r="R85" s="8">
        <v>26.408099999999987</v>
      </c>
      <c r="S85" s="8">
        <v>1.5955196994560767</v>
      </c>
      <c r="T85" s="8">
        <v>0</v>
      </c>
      <c r="U85" s="8">
        <v>0.50610470010214481</v>
      </c>
      <c r="V85" s="8">
        <v>0.18090887359550553</v>
      </c>
      <c r="W85" s="8">
        <v>1.3010819999999994</v>
      </c>
      <c r="X85" s="8">
        <v>0.10645818192517872</v>
      </c>
      <c r="Y85" s="8">
        <v>0</v>
      </c>
      <c r="Z85" s="8">
        <v>0.10015669470888661</v>
      </c>
      <c r="AA85" s="8">
        <v>3.2599420786516842E-2</v>
      </c>
      <c r="AB85" s="8">
        <v>1.2753179999999993</v>
      </c>
      <c r="AC85" s="8">
        <v>8.8441166552528067E-2</v>
      </c>
      <c r="AD85" s="8">
        <v>0</v>
      </c>
      <c r="AE85" s="8">
        <v>5.99241691685393E-2</v>
      </c>
      <c r="AF85" s="8">
        <v>-8.2215022752808953E-2</v>
      </c>
      <c r="AG85" s="8">
        <v>2.4926669999999991E-4</v>
      </c>
      <c r="AH85" s="8">
        <v>2.1871782814427973E-5</v>
      </c>
      <c r="AI85" s="8">
        <v>0</v>
      </c>
      <c r="AJ85" s="8">
        <v>1.9209798931562812E-5</v>
      </c>
      <c r="AK85" s="8">
        <v>-6.8422960112359519E-5</v>
      </c>
      <c r="AL85" s="8">
        <v>32140.589999999982</v>
      </c>
      <c r="AM85" s="8">
        <v>1896.5074830697131</v>
      </c>
      <c r="AN85" s="8">
        <v>0</v>
      </c>
      <c r="AO85" s="8">
        <v>1021.337856465781</v>
      </c>
      <c r="AP85" s="8">
        <v>-2185.2358988764036</v>
      </c>
      <c r="AQ85" s="8">
        <v>35992.307999999983</v>
      </c>
      <c r="AR85" s="8">
        <v>2111.4139907515059</v>
      </c>
      <c r="AS85" s="8">
        <v>0</v>
      </c>
      <c r="AT85" s="8">
        <v>1118.8865054034723</v>
      </c>
      <c r="AU85" s="8">
        <v>-1875.3622837078642</v>
      </c>
      <c r="AV85" s="8">
        <v>32333.819999999985</v>
      </c>
      <c r="AW85" s="8">
        <v>1914.461109363891</v>
      </c>
      <c r="AX85" s="8">
        <v>0</v>
      </c>
      <c r="AY85" s="8">
        <v>1043.8724088049023</v>
      </c>
      <c r="AZ85" s="8">
        <v>-2041.9417415730327</v>
      </c>
      <c r="BA85" s="8">
        <v>3658.487999999998</v>
      </c>
      <c r="BB85" s="8">
        <v>196.95288138761481</v>
      </c>
      <c r="BC85" s="8">
        <v>0</v>
      </c>
      <c r="BD85" s="8">
        <v>75.014096598569921</v>
      </c>
      <c r="BE85" s="8">
        <v>166.57945786516845</v>
      </c>
    </row>
    <row r="86" spans="1:57" ht="15.3" x14ac:dyDescent="0.7">
      <c r="A86" s="9" t="s">
        <v>496</v>
      </c>
      <c r="B86" t="s">
        <v>494</v>
      </c>
      <c r="C86" t="s">
        <v>173</v>
      </c>
      <c r="D86" t="s">
        <v>174</v>
      </c>
      <c r="E86" s="6">
        <v>267.27999999999997</v>
      </c>
      <c r="F86" s="7">
        <v>0</v>
      </c>
      <c r="G86" s="7">
        <v>0</v>
      </c>
      <c r="H86" s="8">
        <v>322.79199999999997</v>
      </c>
      <c r="I86" s="8">
        <v>51.565415479999984</v>
      </c>
      <c r="J86" s="8">
        <v>0</v>
      </c>
      <c r="K86" s="8">
        <v>32.771406399999996</v>
      </c>
      <c r="L86" s="8">
        <v>-1.3107</v>
      </c>
      <c r="M86" s="8">
        <v>1.2664959999999999E-9</v>
      </c>
      <c r="N86" s="8">
        <v>4.10189985922438E-6</v>
      </c>
      <c r="O86" s="8">
        <v>0</v>
      </c>
      <c r="P86" s="8">
        <v>1.6518942279999999E-7</v>
      </c>
      <c r="Q86" s="8">
        <v>-1.0896799999999998E-13</v>
      </c>
      <c r="R86" s="8">
        <v>1.167808</v>
      </c>
      <c r="S86" s="8">
        <v>0.54498597599999998</v>
      </c>
      <c r="T86" s="8">
        <v>0</v>
      </c>
      <c r="U86" s="8">
        <v>7.3029120000000003E-2</v>
      </c>
      <c r="V86" s="8">
        <v>-9.6631999999999985E-3</v>
      </c>
      <c r="W86" s="8">
        <v>0.24055199999999996</v>
      </c>
      <c r="X86" s="8">
        <v>7.6335471259999996E-2</v>
      </c>
      <c r="Y86" s="8">
        <v>0</v>
      </c>
      <c r="Z86" s="8">
        <v>3.2886336799999999E-2</v>
      </c>
      <c r="AA86" s="8">
        <v>-2.23076E-3</v>
      </c>
      <c r="AB86" s="8">
        <v>0.454376</v>
      </c>
      <c r="AC86" s="8">
        <v>8.0722723400000002E-2</v>
      </c>
      <c r="AD86" s="8">
        <v>0</v>
      </c>
      <c r="AE86" s="8">
        <v>1.7381423999999999E-2</v>
      </c>
      <c r="AF86" s="8">
        <v>-3.9629399999999999E-3</v>
      </c>
      <c r="AG86" s="8">
        <v>9.4781599999999987E-5</v>
      </c>
      <c r="AH86" s="8">
        <v>2.5538683156000003E-4</v>
      </c>
      <c r="AI86" s="8">
        <v>0</v>
      </c>
      <c r="AJ86" s="8">
        <v>7.2638479999999994E-6</v>
      </c>
      <c r="AK86" s="8">
        <v>-2.5568314049586776E-6</v>
      </c>
      <c r="AL86" s="8">
        <v>4338.1599999999989</v>
      </c>
      <c r="AM86" s="8">
        <v>977.68202140000005</v>
      </c>
      <c r="AN86" s="8">
        <v>0</v>
      </c>
      <c r="AO86" s="8">
        <v>326.1165519999999</v>
      </c>
      <c r="AP86" s="8">
        <v>-16.036799999999999</v>
      </c>
      <c r="AQ86" s="8">
        <v>10362.24</v>
      </c>
      <c r="AR86" s="8">
        <v>1502.6290566760001</v>
      </c>
      <c r="AS86" s="8">
        <v>0</v>
      </c>
      <c r="AT86" s="8">
        <v>352.11627567999994</v>
      </c>
      <c r="AU86" s="8">
        <v>-39.218199999999996</v>
      </c>
      <c r="AV86" s="8">
        <v>5016.6399999999994</v>
      </c>
      <c r="AW86" s="8">
        <v>1051.8893321999999</v>
      </c>
      <c r="AX86" s="8">
        <v>0</v>
      </c>
      <c r="AY86" s="8">
        <v>332.23109599999998</v>
      </c>
      <c r="AZ86" s="8">
        <v>-16.036799999999999</v>
      </c>
      <c r="BA86" s="8">
        <v>5345.5999999999995</v>
      </c>
      <c r="BB86" s="8">
        <v>450.73972447600005</v>
      </c>
      <c r="BC86" s="8">
        <v>0</v>
      </c>
      <c r="BD86" s="8">
        <v>19.885179679999997</v>
      </c>
      <c r="BE86" s="8">
        <v>-23.1814</v>
      </c>
    </row>
    <row r="87" spans="1:57" ht="15.3" x14ac:dyDescent="0.7">
      <c r="A87" s="9" t="s">
        <v>330</v>
      </c>
      <c r="B87" t="s">
        <v>499</v>
      </c>
      <c r="C87" t="s">
        <v>472</v>
      </c>
      <c r="D87" t="s">
        <v>473</v>
      </c>
      <c r="E87" s="6">
        <v>865.62</v>
      </c>
      <c r="F87" s="7">
        <v>0</v>
      </c>
      <c r="G87" s="7">
        <v>0</v>
      </c>
      <c r="H87" s="8">
        <v>225.85500000000002</v>
      </c>
      <c r="I87" s="8">
        <v>86.061149999999984</v>
      </c>
      <c r="J87" s="8">
        <v>0</v>
      </c>
      <c r="K87" s="8">
        <v>192.06179999999998</v>
      </c>
      <c r="L87" s="8">
        <v>0</v>
      </c>
      <c r="M87" s="8">
        <v>1.2663000000000001E-9</v>
      </c>
      <c r="N87" s="8">
        <v>3.0887608500000001E-10</v>
      </c>
      <c r="O87" s="8">
        <v>0</v>
      </c>
      <c r="P87" s="8">
        <v>3.4909150499999996E-11</v>
      </c>
      <c r="Q87" s="8">
        <v>0</v>
      </c>
      <c r="R87" s="8">
        <v>0.91570499999999999</v>
      </c>
      <c r="S87" s="8">
        <v>0.32158349999999997</v>
      </c>
      <c r="T87" s="8">
        <v>0</v>
      </c>
      <c r="U87" s="8">
        <v>0.23653350000000001</v>
      </c>
      <c r="V87" s="8">
        <v>0</v>
      </c>
      <c r="W87" s="8">
        <v>0.13797000000000001</v>
      </c>
      <c r="X87" s="8">
        <v>5.6454299999999999E-2</v>
      </c>
      <c r="Y87" s="8">
        <v>0</v>
      </c>
      <c r="Z87" s="8">
        <v>4.8336749999999998E-2</v>
      </c>
      <c r="AA87" s="8">
        <v>0</v>
      </c>
      <c r="AB87" s="8">
        <v>7.1063999999999988E-2</v>
      </c>
      <c r="AC87" s="8">
        <v>-1.7794350000000004E-2</v>
      </c>
      <c r="AD87" s="8">
        <v>0</v>
      </c>
      <c r="AE87" s="8">
        <v>3.4218449999999997E-2</v>
      </c>
      <c r="AF87" s="8">
        <v>0</v>
      </c>
      <c r="AG87" s="8">
        <v>1.1339999999999999E-4</v>
      </c>
      <c r="AH87" s="8">
        <v>5.1595110000000004E-5</v>
      </c>
      <c r="AI87" s="8">
        <v>0</v>
      </c>
      <c r="AJ87" s="8">
        <v>5.3383994999999999E-6</v>
      </c>
      <c r="AK87" s="8">
        <v>0</v>
      </c>
      <c r="AL87" s="8">
        <v>3345.2999999999997</v>
      </c>
      <c r="AM87" s="8">
        <v>1156.9635000000001</v>
      </c>
      <c r="AN87" s="8">
        <v>0</v>
      </c>
      <c r="AO87" s="8">
        <v>1056.0374999999999</v>
      </c>
      <c r="AP87" s="8">
        <v>0</v>
      </c>
      <c r="AQ87" s="8">
        <v>5329.8</v>
      </c>
      <c r="AR87" s="8">
        <v>1536.759</v>
      </c>
      <c r="AS87" s="8">
        <v>0</v>
      </c>
      <c r="AT87" s="8">
        <v>1172.3008500000001</v>
      </c>
      <c r="AU87" s="8">
        <v>0</v>
      </c>
      <c r="AV87" s="8">
        <v>3383.0999999999995</v>
      </c>
      <c r="AW87" s="8">
        <v>1170.9494999999999</v>
      </c>
      <c r="AX87" s="8">
        <v>0</v>
      </c>
      <c r="AY87" s="8">
        <v>1074.9375</v>
      </c>
      <c r="AZ87" s="8">
        <v>0</v>
      </c>
      <c r="BA87" s="8">
        <v>1946.7</v>
      </c>
      <c r="BB87" s="8">
        <v>365.80949999999996</v>
      </c>
      <c r="BC87" s="8">
        <v>0</v>
      </c>
      <c r="BD87" s="8">
        <v>97.363349999999997</v>
      </c>
      <c r="BE87" s="8">
        <v>0</v>
      </c>
    </row>
    <row r="88" spans="1:57" ht="15.3" x14ac:dyDescent="0.7">
      <c r="A88" s="9" t="s">
        <v>97</v>
      </c>
      <c r="B88" t="s">
        <v>467</v>
      </c>
      <c r="C88" t="s">
        <v>472</v>
      </c>
      <c r="D88" t="s">
        <v>473</v>
      </c>
      <c r="E88" s="6">
        <v>704.61538461538464</v>
      </c>
      <c r="F88" s="7">
        <v>0</v>
      </c>
      <c r="G88" s="7">
        <v>0</v>
      </c>
      <c r="H88" s="8">
        <v>183.84615384615387</v>
      </c>
      <c r="I88" s="8">
        <v>70.053846153846152</v>
      </c>
      <c r="J88" s="8">
        <v>0</v>
      </c>
      <c r="K88" s="8">
        <v>156.33846153846153</v>
      </c>
      <c r="L88" s="8">
        <v>0</v>
      </c>
      <c r="M88" s="8">
        <v>1.0307692307692309E-9</v>
      </c>
      <c r="N88" s="8">
        <v>2.5142538461538464E-10</v>
      </c>
      <c r="O88" s="8">
        <v>0</v>
      </c>
      <c r="P88" s="8">
        <v>2.8416076923076921E-11</v>
      </c>
      <c r="Q88" s="8">
        <v>0</v>
      </c>
      <c r="R88" s="8">
        <v>0.74538461538461542</v>
      </c>
      <c r="S88" s="8">
        <v>0.26176923076923075</v>
      </c>
      <c r="T88" s="8">
        <v>0</v>
      </c>
      <c r="U88" s="8">
        <v>0.19253846153846155</v>
      </c>
      <c r="V88" s="8">
        <v>0</v>
      </c>
      <c r="W88" s="8">
        <v>0.11230769230769232</v>
      </c>
      <c r="X88" s="8">
        <v>4.5953846153846151E-2</v>
      </c>
      <c r="Y88" s="8">
        <v>0</v>
      </c>
      <c r="Z88" s="8">
        <v>3.934615384615385E-2</v>
      </c>
      <c r="AA88" s="8">
        <v>0</v>
      </c>
      <c r="AB88" s="8">
        <v>5.7846153846153839E-2</v>
      </c>
      <c r="AC88" s="8">
        <v>-1.4484615384615387E-2</v>
      </c>
      <c r="AD88" s="8">
        <v>0</v>
      </c>
      <c r="AE88" s="8">
        <v>2.7853846153846153E-2</v>
      </c>
      <c r="AF88" s="8">
        <v>0</v>
      </c>
      <c r="AG88" s="8">
        <v>9.2307692307692303E-5</v>
      </c>
      <c r="AH88" s="8">
        <v>4.1998461538461543E-5</v>
      </c>
      <c r="AI88" s="8">
        <v>0</v>
      </c>
      <c r="AJ88" s="8">
        <v>4.3454615384615383E-6</v>
      </c>
      <c r="AK88" s="8">
        <v>0</v>
      </c>
      <c r="AL88" s="8">
        <v>2723.0769230769229</v>
      </c>
      <c r="AM88" s="8">
        <v>941.76923076923083</v>
      </c>
      <c r="AN88" s="8">
        <v>0</v>
      </c>
      <c r="AO88" s="8">
        <v>859.61538461538453</v>
      </c>
      <c r="AP88" s="8">
        <v>0</v>
      </c>
      <c r="AQ88" s="8">
        <v>4338.461538461539</v>
      </c>
      <c r="AR88" s="8">
        <v>1250.9230769230769</v>
      </c>
      <c r="AS88" s="8">
        <v>0</v>
      </c>
      <c r="AT88" s="8">
        <v>954.25384615384621</v>
      </c>
      <c r="AU88" s="8">
        <v>0</v>
      </c>
      <c r="AV88" s="8">
        <v>2753.8461538461534</v>
      </c>
      <c r="AW88" s="8">
        <v>953.15384615384619</v>
      </c>
      <c r="AX88" s="8">
        <v>0</v>
      </c>
      <c r="AY88" s="8">
        <v>875</v>
      </c>
      <c r="AZ88" s="8">
        <v>0</v>
      </c>
      <c r="BA88" s="8">
        <v>1584.6153846153848</v>
      </c>
      <c r="BB88" s="8">
        <v>297.76923076923077</v>
      </c>
      <c r="BC88" s="8">
        <v>0</v>
      </c>
      <c r="BD88" s="8">
        <v>79.253846153846155</v>
      </c>
      <c r="BE88" s="8">
        <v>0</v>
      </c>
    </row>
    <row r="89" spans="1:57" s="16" customFormat="1" ht="15.3" x14ac:dyDescent="0.7">
      <c r="A89" s="9" t="s">
        <v>108</v>
      </c>
      <c r="B89" t="s">
        <v>429</v>
      </c>
      <c r="C89" t="s">
        <v>287</v>
      </c>
      <c r="D89" t="s">
        <v>288</v>
      </c>
      <c r="E89" s="6">
        <v>334.0999999999998</v>
      </c>
      <c r="F89" s="7">
        <v>0</v>
      </c>
      <c r="G89" s="7">
        <v>0</v>
      </c>
      <c r="H89" s="8">
        <v>1326.3769999999993</v>
      </c>
      <c r="I89" s="8">
        <v>76.899876003217528</v>
      </c>
      <c r="J89" s="8">
        <v>0</v>
      </c>
      <c r="K89" s="8">
        <v>36.724476759959124</v>
      </c>
      <c r="L89" s="8">
        <v>-119.85368258426959</v>
      </c>
      <c r="M89" s="8">
        <v>8.4527299999999942E-10</v>
      </c>
      <c r="N89" s="8">
        <v>1.7909268570450973E-6</v>
      </c>
      <c r="O89" s="8">
        <v>0</v>
      </c>
      <c r="P89" s="8">
        <v>4.1608847788812724E-6</v>
      </c>
      <c r="Q89" s="8">
        <v>7.4142045505617934E-7</v>
      </c>
      <c r="R89" s="8">
        <v>13.698099999999993</v>
      </c>
      <c r="S89" s="8">
        <v>0.8276092712129719</v>
      </c>
      <c r="T89" s="8">
        <v>0</v>
      </c>
      <c r="U89" s="8">
        <v>0.26252069601634309</v>
      </c>
      <c r="V89" s="8">
        <v>9.3838929775280841E-2</v>
      </c>
      <c r="W89" s="8">
        <v>0.67488199999999965</v>
      </c>
      <c r="X89" s="8">
        <v>5.5220739918028575E-2</v>
      </c>
      <c r="Y89" s="8">
        <v>0</v>
      </c>
      <c r="Z89" s="8">
        <v>5.1952106353421845E-2</v>
      </c>
      <c r="AA89" s="8">
        <v>1.6909589325842689E-2</v>
      </c>
      <c r="AB89" s="8">
        <v>0.66151799999999961</v>
      </c>
      <c r="AC89" s="8">
        <v>4.5875164951404472E-2</v>
      </c>
      <c r="AD89" s="8">
        <v>0</v>
      </c>
      <c r="AE89" s="8">
        <v>3.1083162426966276E-2</v>
      </c>
      <c r="AF89" s="8">
        <v>-4.2645612640449415E-2</v>
      </c>
      <c r="AG89" s="8">
        <v>1.2929669999999993E-4</v>
      </c>
      <c r="AH89" s="8">
        <v>1.134507473730847E-5</v>
      </c>
      <c r="AI89" s="8">
        <v>0</v>
      </c>
      <c r="AJ89" s="8">
        <v>9.964281669050046E-6</v>
      </c>
      <c r="AK89" s="8">
        <v>-3.5491555617977506E-5</v>
      </c>
      <c r="AL89" s="8">
        <v>16671.589999999989</v>
      </c>
      <c r="AM89" s="8">
        <v>983.73412528115375</v>
      </c>
      <c r="AN89" s="8">
        <v>0</v>
      </c>
      <c r="AO89" s="8">
        <v>529.77639783452469</v>
      </c>
      <c r="AP89" s="8">
        <v>-1133.499943820224</v>
      </c>
      <c r="AQ89" s="8">
        <v>18669.507999999991</v>
      </c>
      <c r="AR89" s="8">
        <v>1095.2079091912406</v>
      </c>
      <c r="AS89" s="8">
        <v>0</v>
      </c>
      <c r="AT89" s="8">
        <v>580.37568926455526</v>
      </c>
      <c r="AU89" s="8">
        <v>-972.76593539325779</v>
      </c>
      <c r="AV89" s="8">
        <v>16771.819999999992</v>
      </c>
      <c r="AW89" s="8">
        <v>993.04681980822215</v>
      </c>
      <c r="AX89" s="8">
        <v>0</v>
      </c>
      <c r="AY89" s="8">
        <v>541.4652566087841</v>
      </c>
      <c r="AZ89" s="8">
        <v>-1059.1720786516848</v>
      </c>
      <c r="BA89" s="8">
        <v>1897.6879999999987</v>
      </c>
      <c r="BB89" s="8">
        <v>102.16108938301832</v>
      </c>
      <c r="BC89" s="8">
        <v>0</v>
      </c>
      <c r="BD89" s="8">
        <v>38.910432655771167</v>
      </c>
      <c r="BE89" s="8">
        <v>86.406143258426908</v>
      </c>
    </row>
    <row r="90" spans="1:57" ht="15.3" x14ac:dyDescent="0.7">
      <c r="A90" s="9" t="s">
        <v>108</v>
      </c>
      <c r="B90" t="s">
        <v>429</v>
      </c>
      <c r="C90" t="s">
        <v>153</v>
      </c>
      <c r="D90" t="s">
        <v>154</v>
      </c>
      <c r="E90" s="6">
        <v>445.55</v>
      </c>
      <c r="F90" s="7">
        <v>0</v>
      </c>
      <c r="G90" s="7">
        <v>0</v>
      </c>
      <c r="H90" s="8">
        <v>124.355</v>
      </c>
      <c r="I90" s="8">
        <v>48.112749999999998</v>
      </c>
      <c r="J90" s="8">
        <v>0</v>
      </c>
      <c r="K90" s="8">
        <v>125.1131</v>
      </c>
      <c r="L90" s="8">
        <v>0</v>
      </c>
      <c r="M90" s="8">
        <v>8.4454999999999994E-10</v>
      </c>
      <c r="N90" s="8">
        <v>2.0760302499999999E-10</v>
      </c>
      <c r="O90" s="8">
        <v>0</v>
      </c>
      <c r="P90" s="8">
        <v>1.9105649500000002E-11</v>
      </c>
      <c r="Q90" s="8">
        <v>0</v>
      </c>
      <c r="R90" s="8">
        <v>0.48411999999999999</v>
      </c>
      <c r="S90" s="8">
        <v>0.17496150000000002</v>
      </c>
      <c r="T90" s="8">
        <v>0</v>
      </c>
      <c r="U90" s="8">
        <v>0.1300075</v>
      </c>
      <c r="V90" s="8">
        <v>0</v>
      </c>
      <c r="W90" s="8">
        <v>7.3150000000000007E-2</v>
      </c>
      <c r="X90" s="8">
        <v>3.071635E-2</v>
      </c>
      <c r="Y90" s="8">
        <v>0</v>
      </c>
      <c r="Z90" s="8">
        <v>2.9140300000000004E-2</v>
      </c>
      <c r="AA90" s="8">
        <v>0</v>
      </c>
      <c r="AB90" s="8">
        <v>3.8171000000000004E-2</v>
      </c>
      <c r="AC90" s="8">
        <v>-7.5942999999999991E-3</v>
      </c>
      <c r="AD90" s="8">
        <v>0</v>
      </c>
      <c r="AE90" s="8">
        <v>2.2676500000000006E-2</v>
      </c>
      <c r="AF90" s="8">
        <v>0</v>
      </c>
      <c r="AG90" s="8">
        <v>6.0249000000000005E-5</v>
      </c>
      <c r="AH90" s="8">
        <v>2.6599999999999999E-5</v>
      </c>
      <c r="AI90" s="8">
        <v>0</v>
      </c>
      <c r="AJ90" s="8">
        <v>2.9218769999999999E-6</v>
      </c>
      <c r="AK90" s="8">
        <v>0</v>
      </c>
      <c r="AL90" s="8">
        <v>1815.4500000000003</v>
      </c>
      <c r="AM90" s="8">
        <v>631.28450000000009</v>
      </c>
      <c r="AN90" s="8">
        <v>0</v>
      </c>
      <c r="AO90" s="8">
        <v>574.29399999999998</v>
      </c>
      <c r="AP90" s="8">
        <v>0</v>
      </c>
      <c r="AQ90" s="8">
        <v>3192</v>
      </c>
      <c r="AR90" s="8">
        <v>885.84649999999999</v>
      </c>
      <c r="AS90" s="8">
        <v>0</v>
      </c>
      <c r="AT90" s="8">
        <v>638.17855499999985</v>
      </c>
      <c r="AU90" s="8">
        <v>0</v>
      </c>
      <c r="AV90" s="8">
        <v>1842.05</v>
      </c>
      <c r="AW90" s="8">
        <v>640.12900000000002</v>
      </c>
      <c r="AX90" s="8">
        <v>0</v>
      </c>
      <c r="AY90" s="8">
        <v>584.93399999999997</v>
      </c>
      <c r="AZ90" s="8">
        <v>0</v>
      </c>
      <c r="BA90" s="8">
        <v>1349.95</v>
      </c>
      <c r="BB90" s="8">
        <v>245.7175</v>
      </c>
      <c r="BC90" s="8">
        <v>0</v>
      </c>
      <c r="BD90" s="8">
        <v>53.244554999999998</v>
      </c>
      <c r="BE90" s="8">
        <v>0</v>
      </c>
    </row>
    <row r="91" spans="1:57" ht="15.3" x14ac:dyDescent="0.7">
      <c r="A91" s="9" t="s">
        <v>178</v>
      </c>
      <c r="B91" t="s">
        <v>483</v>
      </c>
      <c r="C91" t="s">
        <v>287</v>
      </c>
      <c r="D91" t="s">
        <v>288</v>
      </c>
      <c r="E91" s="6">
        <v>330.74999999999966</v>
      </c>
      <c r="F91" s="7">
        <v>0</v>
      </c>
      <c r="G91" s="7">
        <v>0</v>
      </c>
      <c r="H91" s="8">
        <v>1313.0774999999987</v>
      </c>
      <c r="I91" s="8">
        <v>76.128805711057126</v>
      </c>
      <c r="J91" s="8">
        <v>0</v>
      </c>
      <c r="K91" s="8">
        <v>36.35624270684368</v>
      </c>
      <c r="L91" s="8">
        <v>-118.65191713483134</v>
      </c>
      <c r="M91" s="8">
        <v>8.3679749999999915E-10</v>
      </c>
      <c r="N91" s="8">
        <v>1.7729693444108522E-6</v>
      </c>
      <c r="O91" s="8">
        <v>0</v>
      </c>
      <c r="P91" s="8">
        <v>4.1191638450014369E-6</v>
      </c>
      <c r="Q91" s="8">
        <v>7.3398627808988689E-7</v>
      </c>
      <c r="R91" s="8">
        <v>13.560749999999986</v>
      </c>
      <c r="S91" s="8">
        <v>0.81931088432711863</v>
      </c>
      <c r="T91" s="8">
        <v>0</v>
      </c>
      <c r="U91" s="8">
        <v>0.25988841726251249</v>
      </c>
      <c r="V91" s="8">
        <v>9.2898012640449348E-2</v>
      </c>
      <c r="W91" s="8">
        <v>0.66811499999999935</v>
      </c>
      <c r="X91" s="8">
        <v>5.4667044980209349E-2</v>
      </c>
      <c r="Y91" s="8">
        <v>0</v>
      </c>
      <c r="Z91" s="8">
        <v>5.1431185801838572E-2</v>
      </c>
      <c r="AA91" s="8">
        <v>1.6740037921348299E-2</v>
      </c>
      <c r="AB91" s="8">
        <v>0.65488499999999927</v>
      </c>
      <c r="AC91" s="8">
        <v>4.5415177514747156E-2</v>
      </c>
      <c r="AD91" s="8">
        <v>0</v>
      </c>
      <c r="AE91" s="8">
        <v>3.0771493483146038E-2</v>
      </c>
      <c r="AF91" s="8">
        <v>-4.2218007724719064E-2</v>
      </c>
      <c r="AG91" s="8">
        <v>1.2800024999999986E-4</v>
      </c>
      <c r="AH91" s="8">
        <v>1.1231318375829916E-5</v>
      </c>
      <c r="AI91" s="8">
        <v>0</v>
      </c>
      <c r="AJ91" s="8">
        <v>9.8643704341164366E-6</v>
      </c>
      <c r="AK91" s="8">
        <v>-3.5135683988764012E-5</v>
      </c>
      <c r="AL91" s="8">
        <v>16504.424999999981</v>
      </c>
      <c r="AM91" s="8">
        <v>973.87028415666407</v>
      </c>
      <c r="AN91" s="8">
        <v>0</v>
      </c>
      <c r="AO91" s="8">
        <v>524.46436271705772</v>
      </c>
      <c r="AP91" s="8">
        <v>-1122.1344101123584</v>
      </c>
      <c r="AQ91" s="8">
        <v>18482.309999999983</v>
      </c>
      <c r="AR91" s="8">
        <v>1084.2263273421211</v>
      </c>
      <c r="AS91" s="8">
        <v>0</v>
      </c>
      <c r="AT91" s="8">
        <v>574.55629818692478</v>
      </c>
      <c r="AU91" s="8">
        <v>-963.01207162921241</v>
      </c>
      <c r="AV91" s="8">
        <v>16603.649999999983</v>
      </c>
      <c r="AW91" s="8">
        <v>983.08960087270077</v>
      </c>
      <c r="AX91" s="8">
        <v>0</v>
      </c>
      <c r="AY91" s="8">
        <v>536.03601802859998</v>
      </c>
      <c r="AZ91" s="8">
        <v>-1048.5518258426955</v>
      </c>
      <c r="BA91" s="8">
        <v>1878.659999999998</v>
      </c>
      <c r="BB91" s="8">
        <v>101.13672646942022</v>
      </c>
      <c r="BC91" s="8">
        <v>0</v>
      </c>
      <c r="BD91" s="8">
        <v>38.52028015832478</v>
      </c>
      <c r="BE91" s="8">
        <v>85.539754213483064</v>
      </c>
    </row>
    <row r="92" spans="1:57" ht="15.3" x14ac:dyDescent="0.7">
      <c r="A92" s="9" t="s">
        <v>178</v>
      </c>
      <c r="B92" t="s">
        <v>478</v>
      </c>
      <c r="C92" t="s">
        <v>287</v>
      </c>
      <c r="D92" t="s">
        <v>288</v>
      </c>
      <c r="E92" s="6">
        <v>307.24999999999977</v>
      </c>
      <c r="F92" s="7">
        <v>0</v>
      </c>
      <c r="G92" s="7">
        <v>0</v>
      </c>
      <c r="H92" s="8">
        <v>1219.7824999999991</v>
      </c>
      <c r="I92" s="8">
        <v>70.719805154111285</v>
      </c>
      <c r="J92" s="8">
        <v>0</v>
      </c>
      <c r="K92" s="8">
        <v>33.773108304392217</v>
      </c>
      <c r="L92" s="8">
        <v>-110.22162219101115</v>
      </c>
      <c r="M92" s="8">
        <v>7.7734249999999938E-10</v>
      </c>
      <c r="N92" s="8">
        <v>1.6469987333945109E-6</v>
      </c>
      <c r="O92" s="8">
        <v>0</v>
      </c>
      <c r="P92" s="8">
        <v>3.8264946073369372E-6</v>
      </c>
      <c r="Q92" s="8">
        <v>6.8183608146067369E-7</v>
      </c>
      <c r="R92" s="8">
        <v>12.597249999999992</v>
      </c>
      <c r="S92" s="8">
        <v>0.76109831960546415</v>
      </c>
      <c r="T92" s="8">
        <v>0</v>
      </c>
      <c r="U92" s="8">
        <v>0.24142317824310505</v>
      </c>
      <c r="V92" s="8">
        <v>8.629754915730331E-2</v>
      </c>
      <c r="W92" s="8">
        <v>0.62064499999999956</v>
      </c>
      <c r="X92" s="8">
        <v>5.0782916311925407E-2</v>
      </c>
      <c r="Y92" s="8">
        <v>0</v>
      </c>
      <c r="Z92" s="8">
        <v>4.7776967007150131E-2</v>
      </c>
      <c r="AA92" s="8">
        <v>1.5550647471910104E-2</v>
      </c>
      <c r="AB92" s="8">
        <v>0.60835499999999954</v>
      </c>
      <c r="AC92" s="8">
        <v>4.2188399974016834E-2</v>
      </c>
      <c r="AD92" s="8">
        <v>0</v>
      </c>
      <c r="AE92" s="8">
        <v>2.8585159101123577E-2</v>
      </c>
      <c r="AF92" s="8">
        <v>-3.9218391151685371E-2</v>
      </c>
      <c r="AG92" s="8">
        <v>1.1890574999999992E-4</v>
      </c>
      <c r="AH92" s="8">
        <v>1.0433325989338601E-5</v>
      </c>
      <c r="AI92" s="8">
        <v>0</v>
      </c>
      <c r="AJ92" s="8">
        <v>9.1635005771195031E-6</v>
      </c>
      <c r="AK92" s="8">
        <v>-3.263927106741571E-5</v>
      </c>
      <c r="AL92" s="8">
        <v>15331.774999999989</v>
      </c>
      <c r="AM92" s="8">
        <v>904.67617477591875</v>
      </c>
      <c r="AN92" s="8">
        <v>0</v>
      </c>
      <c r="AO92" s="8">
        <v>487.20083278855941</v>
      </c>
      <c r="AP92" s="8">
        <v>-1042.4060393258419</v>
      </c>
      <c r="AQ92" s="8">
        <v>17169.129999999986</v>
      </c>
      <c r="AR92" s="8">
        <v>1007.1913501915852</v>
      </c>
      <c r="AS92" s="8">
        <v>0</v>
      </c>
      <c r="AT92" s="8">
        <v>533.73370406026515</v>
      </c>
      <c r="AU92" s="8">
        <v>-894.58944522471836</v>
      </c>
      <c r="AV92" s="8">
        <v>15423.94999999999</v>
      </c>
      <c r="AW92" s="8">
        <v>913.24045311606176</v>
      </c>
      <c r="AX92" s="8">
        <v>0</v>
      </c>
      <c r="AY92" s="8">
        <v>497.95031455566868</v>
      </c>
      <c r="AZ92" s="8">
        <v>-974.05154494381952</v>
      </c>
      <c r="BA92" s="8">
        <v>1745.1799999999987</v>
      </c>
      <c r="BB92" s="8">
        <v>93.950897075523415</v>
      </c>
      <c r="BC92" s="8">
        <v>0</v>
      </c>
      <c r="BD92" s="8">
        <v>35.783389504596499</v>
      </c>
      <c r="BE92" s="8">
        <v>79.462099719101062</v>
      </c>
    </row>
    <row r="93" spans="1:57" ht="15.3" x14ac:dyDescent="0.7">
      <c r="A93" s="9" t="s">
        <v>496</v>
      </c>
      <c r="B93" t="s">
        <v>497</v>
      </c>
      <c r="C93" t="s">
        <v>173</v>
      </c>
      <c r="D93" t="s">
        <v>174</v>
      </c>
      <c r="E93" s="6">
        <v>155.02933333333334</v>
      </c>
      <c r="F93" s="7">
        <v>0</v>
      </c>
      <c r="G93" s="7">
        <v>0</v>
      </c>
      <c r="H93" s="8">
        <v>187.22773333333333</v>
      </c>
      <c r="I93" s="8">
        <v>29.90927860266666</v>
      </c>
      <c r="J93" s="8">
        <v>0</v>
      </c>
      <c r="K93" s="8">
        <v>19.008265813333335</v>
      </c>
      <c r="L93" s="8">
        <v>-0.76024000000000014</v>
      </c>
      <c r="M93" s="8">
        <v>7.3460053333333336E-10</v>
      </c>
      <c r="N93" s="8">
        <v>2.3792083230157496E-6</v>
      </c>
      <c r="O93" s="8">
        <v>0</v>
      </c>
      <c r="P93" s="8">
        <v>9.5814150293333348E-8</v>
      </c>
      <c r="Q93" s="8">
        <v>-6.3204266666666667E-14</v>
      </c>
      <c r="R93" s="8">
        <v>0.67735893333333341</v>
      </c>
      <c r="S93" s="8">
        <v>0.31610600320000004</v>
      </c>
      <c r="T93" s="8">
        <v>0</v>
      </c>
      <c r="U93" s="8">
        <v>4.235878400000001E-2</v>
      </c>
      <c r="V93" s="8">
        <v>-5.604906666666667E-3</v>
      </c>
      <c r="W93" s="8">
        <v>0.13952639999999999</v>
      </c>
      <c r="X93" s="8">
        <v>4.4276553498666667E-2</v>
      </c>
      <c r="Y93" s="8">
        <v>0</v>
      </c>
      <c r="Z93" s="8">
        <v>1.9074928426666669E-2</v>
      </c>
      <c r="AA93" s="8">
        <v>-1.2938986666666669E-3</v>
      </c>
      <c r="AB93" s="8">
        <v>0.26354986666666669</v>
      </c>
      <c r="AC93" s="8">
        <v>4.6821273546666674E-2</v>
      </c>
      <c r="AD93" s="8">
        <v>0</v>
      </c>
      <c r="AE93" s="8">
        <v>1.00816768E-2</v>
      </c>
      <c r="AF93" s="8">
        <v>-2.2986080000000002E-3</v>
      </c>
      <c r="AG93" s="8">
        <v>5.4975786666666664E-5</v>
      </c>
      <c r="AH93" s="8">
        <v>1.4813098712533336E-4</v>
      </c>
      <c r="AI93" s="8">
        <v>0</v>
      </c>
      <c r="AJ93" s="8">
        <v>4.2132202666666668E-6</v>
      </c>
      <c r="AK93" s="8">
        <v>-1.4830285399449039E-6</v>
      </c>
      <c r="AL93" s="8">
        <v>2516.2453333333333</v>
      </c>
      <c r="AM93" s="8">
        <v>567.08093381333344</v>
      </c>
      <c r="AN93" s="8">
        <v>0</v>
      </c>
      <c r="AO93" s="8">
        <v>189.15605973333331</v>
      </c>
      <c r="AP93" s="8">
        <v>-9.3017599999999998</v>
      </c>
      <c r="AQ93" s="8">
        <v>6010.3680000000013</v>
      </c>
      <c r="AR93" s="8">
        <v>871.56383157653352</v>
      </c>
      <c r="AS93" s="8">
        <v>0</v>
      </c>
      <c r="AT93" s="8">
        <v>204.23657390933332</v>
      </c>
      <c r="AU93" s="8">
        <v>-22.747573333333332</v>
      </c>
      <c r="AV93" s="8">
        <v>2909.7813333333338</v>
      </c>
      <c r="AW93" s="8">
        <v>610.12309904000006</v>
      </c>
      <c r="AX93" s="8">
        <v>0</v>
      </c>
      <c r="AY93" s="8">
        <v>192.70265386666668</v>
      </c>
      <c r="AZ93" s="8">
        <v>-9.3017599999999998</v>
      </c>
      <c r="BA93" s="8">
        <v>3100.586666666667</v>
      </c>
      <c r="BB93" s="8">
        <v>261.4407325365334</v>
      </c>
      <c r="BC93" s="8">
        <v>0</v>
      </c>
      <c r="BD93" s="8">
        <v>11.533920042666667</v>
      </c>
      <c r="BE93" s="8">
        <v>-13.445813333333335</v>
      </c>
    </row>
    <row r="94" spans="1:57" ht="15.3" x14ac:dyDescent="0.7">
      <c r="A94" s="9" t="s">
        <v>330</v>
      </c>
      <c r="B94" t="s">
        <v>498</v>
      </c>
      <c r="C94" t="s">
        <v>472</v>
      </c>
      <c r="D94" t="s">
        <v>473</v>
      </c>
      <c r="E94" s="6">
        <v>311.44</v>
      </c>
      <c r="F94" s="7">
        <v>0</v>
      </c>
      <c r="G94" s="7">
        <v>0</v>
      </c>
      <c r="H94" s="8">
        <v>81.260000000000005</v>
      </c>
      <c r="I94" s="8">
        <v>30.963799999999996</v>
      </c>
      <c r="J94" s="8">
        <v>0</v>
      </c>
      <c r="K94" s="8">
        <v>69.101599999999991</v>
      </c>
      <c r="L94" s="8">
        <v>0</v>
      </c>
      <c r="M94" s="8">
        <v>4.5559999999999996E-10</v>
      </c>
      <c r="N94" s="8">
        <v>1.1113002000000001E-10</v>
      </c>
      <c r="O94" s="8">
        <v>0</v>
      </c>
      <c r="P94" s="8">
        <v>1.2559905999999999E-11</v>
      </c>
      <c r="Q94" s="8">
        <v>0</v>
      </c>
      <c r="R94" s="8">
        <v>0.32945999999999998</v>
      </c>
      <c r="S94" s="8">
        <v>0.11570199999999999</v>
      </c>
      <c r="T94" s="8">
        <v>0</v>
      </c>
      <c r="U94" s="8">
        <v>8.5101999999999997E-2</v>
      </c>
      <c r="V94" s="8">
        <v>0</v>
      </c>
      <c r="W94" s="8">
        <v>4.9639999999999997E-2</v>
      </c>
      <c r="X94" s="8">
        <v>2.0311599999999999E-2</v>
      </c>
      <c r="Y94" s="8">
        <v>0</v>
      </c>
      <c r="Z94" s="8">
        <v>1.7391E-2</v>
      </c>
      <c r="AA94" s="8">
        <v>0</v>
      </c>
      <c r="AB94" s="8">
        <v>2.5567999999999997E-2</v>
      </c>
      <c r="AC94" s="8">
        <v>-6.4022000000000011E-3</v>
      </c>
      <c r="AD94" s="8">
        <v>0</v>
      </c>
      <c r="AE94" s="8">
        <v>1.23114E-2</v>
      </c>
      <c r="AF94" s="8">
        <v>0</v>
      </c>
      <c r="AG94" s="8">
        <v>4.0799999999999996E-5</v>
      </c>
      <c r="AH94" s="8">
        <v>1.856332E-5</v>
      </c>
      <c r="AI94" s="8">
        <v>0</v>
      </c>
      <c r="AJ94" s="8">
        <v>1.9206939999999999E-6</v>
      </c>
      <c r="AK94" s="8">
        <v>0</v>
      </c>
      <c r="AL94" s="8">
        <v>1203.5999999999999</v>
      </c>
      <c r="AM94" s="8">
        <v>416.262</v>
      </c>
      <c r="AN94" s="8">
        <v>0</v>
      </c>
      <c r="AO94" s="8">
        <v>379.94999999999993</v>
      </c>
      <c r="AP94" s="8">
        <v>0</v>
      </c>
      <c r="AQ94" s="8">
        <v>1917.6</v>
      </c>
      <c r="AR94" s="8">
        <v>552.90800000000002</v>
      </c>
      <c r="AS94" s="8">
        <v>0</v>
      </c>
      <c r="AT94" s="8">
        <v>421.78020000000004</v>
      </c>
      <c r="AU94" s="8">
        <v>0</v>
      </c>
      <c r="AV94" s="8">
        <v>1217.1999999999998</v>
      </c>
      <c r="AW94" s="8">
        <v>421.29399999999998</v>
      </c>
      <c r="AX94" s="8">
        <v>0</v>
      </c>
      <c r="AY94" s="8">
        <v>386.75</v>
      </c>
      <c r="AZ94" s="8">
        <v>0</v>
      </c>
      <c r="BA94" s="8">
        <v>700.4</v>
      </c>
      <c r="BB94" s="8">
        <v>131.61399999999998</v>
      </c>
      <c r="BC94" s="8">
        <v>0</v>
      </c>
      <c r="BD94" s="8">
        <v>35.030200000000001</v>
      </c>
      <c r="BE94" s="8">
        <v>0</v>
      </c>
    </row>
    <row r="95" spans="1:57" ht="15.3" x14ac:dyDescent="0.7">
      <c r="A95" s="9" t="s">
        <v>108</v>
      </c>
      <c r="B95" t="s">
        <v>432</v>
      </c>
      <c r="C95" t="s">
        <v>120</v>
      </c>
      <c r="D95" t="s">
        <v>121</v>
      </c>
      <c r="E95" s="6">
        <v>1312.2</v>
      </c>
      <c r="F95" s="7">
        <v>0</v>
      </c>
      <c r="G95" s="7">
        <v>0</v>
      </c>
      <c r="H95" s="8">
        <v>186.03</v>
      </c>
      <c r="I95" s="8">
        <v>307.52678700000001</v>
      </c>
      <c r="J95" s="8">
        <v>0</v>
      </c>
      <c r="K95" s="8">
        <v>808.21422000000007</v>
      </c>
      <c r="L95" s="8">
        <v>-157.9068</v>
      </c>
      <c r="M95" s="8">
        <v>4.20687E-10</v>
      </c>
      <c r="N95" s="8">
        <v>2.319596233917256E-5</v>
      </c>
      <c r="O95" s="8">
        <v>0</v>
      </c>
      <c r="P95" s="8">
        <v>2.7422370284176804E-5</v>
      </c>
      <c r="Q95" s="8">
        <v>-2.0129742000000005E-11</v>
      </c>
      <c r="R95" s="8">
        <v>1.3810499999999999</v>
      </c>
      <c r="S95" s="8">
        <v>0.67702379039999994</v>
      </c>
      <c r="T95" s="8">
        <v>0</v>
      </c>
      <c r="U95" s="8">
        <v>1.4444620379999999</v>
      </c>
      <c r="V95" s="8">
        <v>-0.12879000000000002</v>
      </c>
      <c r="W95" s="8">
        <v>0.32364900000000002</v>
      </c>
      <c r="X95" s="8">
        <v>0.1502180856</v>
      </c>
      <c r="Y95" s="8">
        <v>0</v>
      </c>
      <c r="Z95" s="8">
        <v>0.31199461200000006</v>
      </c>
      <c r="AA95" s="8">
        <v>-3.8825999999999999E-2</v>
      </c>
      <c r="AB95" s="8">
        <v>0.63442710000000013</v>
      </c>
      <c r="AC95" s="8">
        <v>0.12181430268</v>
      </c>
      <c r="AD95" s="8">
        <v>0</v>
      </c>
      <c r="AE95" s="8">
        <v>0.13890711059999999</v>
      </c>
      <c r="AF95" s="8">
        <v>-5.8698000000000007E-2</v>
      </c>
      <c r="AG95" s="8">
        <v>3.2678100000000001E-5</v>
      </c>
      <c r="AH95" s="8">
        <v>2.7496191095999998E-4</v>
      </c>
      <c r="AI95" s="8">
        <v>0</v>
      </c>
      <c r="AJ95" s="8">
        <v>6.7169195999999996E-5</v>
      </c>
      <c r="AK95" s="8">
        <v>-1.3643100000000002E-5</v>
      </c>
      <c r="AL95" s="8">
        <v>2003.9400000000003</v>
      </c>
      <c r="AM95" s="8">
        <v>2196.1053179999999</v>
      </c>
      <c r="AN95" s="8">
        <v>0</v>
      </c>
      <c r="AO95" s="8">
        <v>3840.49782</v>
      </c>
      <c r="AP95" s="8">
        <v>-2617.7850000000003</v>
      </c>
      <c r="AQ95" s="8">
        <v>38813.58</v>
      </c>
      <c r="AR95" s="8">
        <v>4280.6368279800008</v>
      </c>
      <c r="AS95" s="8">
        <v>0</v>
      </c>
      <c r="AT95" s="8">
        <v>-1501.7557355999991</v>
      </c>
      <c r="AU95" s="8">
        <v>-4397.1174000000001</v>
      </c>
      <c r="AV95" s="8">
        <v>2015.28</v>
      </c>
      <c r="AW95" s="8">
        <v>2233.4906520000004</v>
      </c>
      <c r="AX95" s="8">
        <v>0</v>
      </c>
      <c r="AY95" s="8">
        <v>3886.8071400000003</v>
      </c>
      <c r="AZ95" s="8">
        <v>-2618.4059999999999</v>
      </c>
      <c r="BA95" s="8">
        <v>36798.300000000003</v>
      </c>
      <c r="BB95" s="8">
        <v>2047.1461759800004</v>
      </c>
      <c r="BC95" s="8">
        <v>0</v>
      </c>
      <c r="BD95" s="8">
        <v>-5388.5628755999996</v>
      </c>
      <c r="BE95" s="8">
        <v>-1778.7114000000001</v>
      </c>
    </row>
    <row r="96" spans="1:57" ht="15.3" x14ac:dyDescent="0.7">
      <c r="A96" s="9" t="s">
        <v>249</v>
      </c>
      <c r="B96" t="s">
        <v>251</v>
      </c>
      <c r="C96" t="s">
        <v>120</v>
      </c>
      <c r="D96" t="s">
        <v>121</v>
      </c>
      <c r="E96" s="6">
        <v>1298.1059999999952</v>
      </c>
      <c r="F96" s="7">
        <v>0</v>
      </c>
      <c r="G96" s="7">
        <v>0</v>
      </c>
      <c r="H96" s="8">
        <v>184.03189999999933</v>
      </c>
      <c r="I96" s="8">
        <v>304.22372150999888</v>
      </c>
      <c r="J96" s="8">
        <v>0</v>
      </c>
      <c r="K96" s="8">
        <v>799.53340059999709</v>
      </c>
      <c r="L96" s="8">
        <v>-156.21076399999941</v>
      </c>
      <c r="M96" s="8">
        <v>4.1616850999999845E-10</v>
      </c>
      <c r="N96" s="8">
        <v>2.2946820521455437E-5</v>
      </c>
      <c r="O96" s="8">
        <v>0</v>
      </c>
      <c r="P96" s="8">
        <v>2.7127833714457768E-5</v>
      </c>
      <c r="Q96" s="8">
        <v>-1.991353365999993E-11</v>
      </c>
      <c r="R96" s="8">
        <v>1.3662164999999948</v>
      </c>
      <c r="S96" s="8">
        <v>0.6697520533919975</v>
      </c>
      <c r="T96" s="8">
        <v>0</v>
      </c>
      <c r="U96" s="8">
        <v>1.4289474457399947</v>
      </c>
      <c r="V96" s="8">
        <v>-0.12740669999999954</v>
      </c>
      <c r="W96" s="8">
        <v>0.32017276999999883</v>
      </c>
      <c r="X96" s="8">
        <v>0.14860463208799946</v>
      </c>
      <c r="Y96" s="8">
        <v>0</v>
      </c>
      <c r="Z96" s="8">
        <v>0.30864355875999888</v>
      </c>
      <c r="AA96" s="8">
        <v>-3.8408979999999857E-2</v>
      </c>
      <c r="AB96" s="8">
        <v>0.62761288299999773</v>
      </c>
      <c r="AC96" s="8">
        <v>0.12050592683639956</v>
      </c>
      <c r="AD96" s="8">
        <v>0</v>
      </c>
      <c r="AE96" s="8">
        <v>0.13741514533799948</v>
      </c>
      <c r="AF96" s="8">
        <v>-5.8067539999999793E-2</v>
      </c>
      <c r="AG96" s="8">
        <v>3.2327112999999885E-5</v>
      </c>
      <c r="AH96" s="8">
        <v>2.7200861636079895E-4</v>
      </c>
      <c r="AI96" s="8">
        <v>0</v>
      </c>
      <c r="AJ96" s="8">
        <v>6.6447749079999753E-5</v>
      </c>
      <c r="AK96" s="8">
        <v>-1.349656299999995E-5</v>
      </c>
      <c r="AL96" s="8">
        <v>1982.4161999999928</v>
      </c>
      <c r="AM96" s="8">
        <v>2172.517520139992</v>
      </c>
      <c r="AN96" s="8">
        <v>0</v>
      </c>
      <c r="AO96" s="8">
        <v>3799.2480285999859</v>
      </c>
      <c r="AP96" s="8">
        <v>-2589.6680499999907</v>
      </c>
      <c r="AQ96" s="8">
        <v>38396.693399999858</v>
      </c>
      <c r="AR96" s="8">
        <v>4234.6596176053854</v>
      </c>
      <c r="AS96" s="8">
        <v>0</v>
      </c>
      <c r="AT96" s="8">
        <v>-1485.6257665879937</v>
      </c>
      <c r="AU96" s="8">
        <v>-4349.8891019999837</v>
      </c>
      <c r="AV96" s="8">
        <v>1993.6343999999924</v>
      </c>
      <c r="AW96" s="8">
        <v>2209.5013079599921</v>
      </c>
      <c r="AX96" s="8">
        <v>0</v>
      </c>
      <c r="AY96" s="8">
        <v>3845.0599521999861</v>
      </c>
      <c r="AZ96" s="8">
        <v>-2590.2823799999906</v>
      </c>
      <c r="BA96" s="8">
        <v>36403.058999999863</v>
      </c>
      <c r="BB96" s="8">
        <v>2025.1583096453928</v>
      </c>
      <c r="BC96" s="8">
        <v>0</v>
      </c>
      <c r="BD96" s="8">
        <v>-5330.6857187879796</v>
      </c>
      <c r="BE96" s="8">
        <v>-1759.6067219999936</v>
      </c>
    </row>
    <row r="97" spans="1:57" ht="15.3" x14ac:dyDescent="0.7">
      <c r="A97" s="9" t="s">
        <v>108</v>
      </c>
      <c r="B97" t="s">
        <v>438</v>
      </c>
      <c r="C97" t="s">
        <v>153</v>
      </c>
      <c r="D97" t="s">
        <v>154</v>
      </c>
      <c r="E97" s="6">
        <v>132.66</v>
      </c>
      <c r="F97" s="7">
        <v>0</v>
      </c>
      <c r="G97" s="7">
        <v>0</v>
      </c>
      <c r="H97" s="8">
        <v>37.025999999999996</v>
      </c>
      <c r="I97" s="8">
        <v>14.3253</v>
      </c>
      <c r="J97" s="8">
        <v>0</v>
      </c>
      <c r="K97" s="8">
        <v>37.251719999999999</v>
      </c>
      <c r="L97" s="8">
        <v>0</v>
      </c>
      <c r="M97" s="8">
        <v>2.5145999999999998E-10</v>
      </c>
      <c r="N97" s="8">
        <v>6.1812629999999997E-11</v>
      </c>
      <c r="O97" s="8">
        <v>0</v>
      </c>
      <c r="P97" s="8">
        <v>5.6885994000000003E-12</v>
      </c>
      <c r="Q97" s="8">
        <v>0</v>
      </c>
      <c r="R97" s="8">
        <v>0.14414399999999999</v>
      </c>
      <c r="S97" s="8">
        <v>5.2093800000000003E-2</v>
      </c>
      <c r="T97" s="8">
        <v>0</v>
      </c>
      <c r="U97" s="8">
        <v>3.8709E-2</v>
      </c>
      <c r="V97" s="8">
        <v>0</v>
      </c>
      <c r="W97" s="8">
        <v>2.1780000000000001E-2</v>
      </c>
      <c r="X97" s="8">
        <v>9.1456200000000001E-3</v>
      </c>
      <c r="Y97" s="8">
        <v>0</v>
      </c>
      <c r="Z97" s="8">
        <v>8.676360000000001E-3</v>
      </c>
      <c r="AA97" s="8">
        <v>0</v>
      </c>
      <c r="AB97" s="8">
        <v>1.1365199999999999E-2</v>
      </c>
      <c r="AC97" s="8">
        <v>-2.2611599999999995E-3</v>
      </c>
      <c r="AD97" s="8">
        <v>0</v>
      </c>
      <c r="AE97" s="8">
        <v>6.7518000000000005E-3</v>
      </c>
      <c r="AF97" s="8">
        <v>0</v>
      </c>
      <c r="AG97" s="8">
        <v>1.7938799999999998E-5</v>
      </c>
      <c r="AH97" s="8">
        <v>7.9199999999999987E-6</v>
      </c>
      <c r="AI97" s="8">
        <v>0</v>
      </c>
      <c r="AJ97" s="8">
        <v>8.6997239999999997E-7</v>
      </c>
      <c r="AK97" s="8">
        <v>0</v>
      </c>
      <c r="AL97" s="8">
        <v>540.54000000000008</v>
      </c>
      <c r="AM97" s="8">
        <v>187.9614</v>
      </c>
      <c r="AN97" s="8">
        <v>0</v>
      </c>
      <c r="AO97" s="8">
        <v>170.99279999999999</v>
      </c>
      <c r="AP97" s="8">
        <v>0</v>
      </c>
      <c r="AQ97" s="8">
        <v>950.39999999999986</v>
      </c>
      <c r="AR97" s="8">
        <v>263.75580000000002</v>
      </c>
      <c r="AS97" s="8">
        <v>0</v>
      </c>
      <c r="AT97" s="8">
        <v>190.01406599999996</v>
      </c>
      <c r="AU97" s="8">
        <v>0</v>
      </c>
      <c r="AV97" s="8">
        <v>548.45999999999992</v>
      </c>
      <c r="AW97" s="8">
        <v>190.59479999999999</v>
      </c>
      <c r="AX97" s="8">
        <v>0</v>
      </c>
      <c r="AY97" s="8">
        <v>174.16079999999997</v>
      </c>
      <c r="AZ97" s="8">
        <v>0</v>
      </c>
      <c r="BA97" s="8">
        <v>401.94</v>
      </c>
      <c r="BB97" s="8">
        <v>73.161000000000001</v>
      </c>
      <c r="BC97" s="8">
        <v>0</v>
      </c>
      <c r="BD97" s="8">
        <v>15.853266</v>
      </c>
      <c r="BE97" s="8">
        <v>0</v>
      </c>
    </row>
    <row r="98" spans="1:57" ht="15.3" x14ac:dyDescent="0.7">
      <c r="A98" s="9" t="s">
        <v>108</v>
      </c>
      <c r="B98" t="s">
        <v>438</v>
      </c>
      <c r="C98" t="s">
        <v>436</v>
      </c>
      <c r="D98" t="s">
        <v>437</v>
      </c>
      <c r="E98" s="6">
        <v>138.12799999999999</v>
      </c>
      <c r="F98" s="7">
        <v>0</v>
      </c>
      <c r="G98" s="7">
        <v>0</v>
      </c>
      <c r="H98" s="8">
        <v>38.269999999999996</v>
      </c>
      <c r="I98" s="8">
        <v>14.289839999999998</v>
      </c>
      <c r="J98" s="8">
        <v>0</v>
      </c>
      <c r="K98" s="8">
        <v>32.506359999999994</v>
      </c>
      <c r="L98" s="8">
        <v>0</v>
      </c>
      <c r="M98" s="8">
        <v>2.2428E-10</v>
      </c>
      <c r="N98" s="8">
        <v>5.5591891999999999E-11</v>
      </c>
      <c r="O98" s="8">
        <v>0</v>
      </c>
      <c r="P98" s="8">
        <v>5.0970122000000004E-12</v>
      </c>
      <c r="Q98" s="8">
        <v>0</v>
      </c>
      <c r="R98" s="8">
        <v>0.152724</v>
      </c>
      <c r="S98" s="8">
        <v>5.3115199999999994E-2</v>
      </c>
      <c r="T98" s="8">
        <v>0</v>
      </c>
      <c r="U98" s="8">
        <v>3.5350799999999995E-2</v>
      </c>
      <c r="V98" s="8">
        <v>0</v>
      </c>
      <c r="W98" s="8">
        <v>2.2605999999999998E-2</v>
      </c>
      <c r="X98" s="8">
        <v>9.2168399999999987E-3</v>
      </c>
      <c r="Y98" s="8">
        <v>0</v>
      </c>
      <c r="Z98" s="8">
        <v>7.762579999999999E-3</v>
      </c>
      <c r="AA98" s="8">
        <v>0</v>
      </c>
      <c r="AB98" s="8">
        <v>1.2299799999999998E-2</v>
      </c>
      <c r="AC98" s="8">
        <v>-2.5471799999999996E-3</v>
      </c>
      <c r="AD98" s="8">
        <v>0</v>
      </c>
      <c r="AE98" s="8">
        <v>5.7387200000000001E-3</v>
      </c>
      <c r="AF98" s="8">
        <v>0</v>
      </c>
      <c r="AG98" s="8">
        <v>3.5599999999999998E-5</v>
      </c>
      <c r="AH98" s="8">
        <v>1.2165231999999999E-5</v>
      </c>
      <c r="AI98" s="8">
        <v>0</v>
      </c>
      <c r="AJ98" s="8">
        <v>7.797112E-7</v>
      </c>
      <c r="AK98" s="8">
        <v>0</v>
      </c>
      <c r="AL98" s="8">
        <v>562.48</v>
      </c>
      <c r="AM98" s="8">
        <v>190.26419999999999</v>
      </c>
      <c r="AN98" s="8">
        <v>0</v>
      </c>
      <c r="AO98" s="8">
        <v>154.87779999999998</v>
      </c>
      <c r="AP98" s="8">
        <v>0</v>
      </c>
      <c r="AQ98" s="8">
        <v>923.81999999999994</v>
      </c>
      <c r="AR98" s="8">
        <v>258.6696</v>
      </c>
      <c r="AS98" s="8">
        <v>0</v>
      </c>
      <c r="AT98" s="8">
        <v>171.92717399999998</v>
      </c>
      <c r="AU98" s="8">
        <v>0</v>
      </c>
      <c r="AV98" s="8">
        <v>569.6</v>
      </c>
      <c r="AW98" s="8">
        <v>192.88079999999997</v>
      </c>
      <c r="AX98" s="8">
        <v>0</v>
      </c>
      <c r="AY98" s="8">
        <v>157.72579999999996</v>
      </c>
      <c r="AZ98" s="8">
        <v>0</v>
      </c>
      <c r="BA98" s="8">
        <v>354.21999999999991</v>
      </c>
      <c r="BB98" s="8">
        <v>65.788799999999995</v>
      </c>
      <c r="BC98" s="8">
        <v>0</v>
      </c>
      <c r="BD98" s="8">
        <v>14.201373999999999</v>
      </c>
      <c r="BE98" s="8">
        <v>0</v>
      </c>
    </row>
    <row r="99" spans="1:57" ht="15.3" x14ac:dyDescent="0.7">
      <c r="A99" s="9" t="s">
        <v>493</v>
      </c>
      <c r="B99" t="s">
        <v>495</v>
      </c>
      <c r="C99" t="s">
        <v>173</v>
      </c>
      <c r="D99" t="s">
        <v>174</v>
      </c>
      <c r="E99" s="6">
        <v>44.277999999999999</v>
      </c>
      <c r="F99" s="7">
        <v>0</v>
      </c>
      <c r="G99" s="7">
        <v>0</v>
      </c>
      <c r="H99" s="8">
        <v>53.474199999999996</v>
      </c>
      <c r="I99" s="8">
        <v>8.542402972999998</v>
      </c>
      <c r="J99" s="8">
        <v>0</v>
      </c>
      <c r="K99" s="8">
        <v>5.4289596399999995</v>
      </c>
      <c r="L99" s="8">
        <v>-0.21713250000000003</v>
      </c>
      <c r="M99" s="8">
        <v>2.0980959999999997E-10</v>
      </c>
      <c r="N99" s="8">
        <v>6.7952679574505052E-7</v>
      </c>
      <c r="O99" s="8">
        <v>0</v>
      </c>
      <c r="P99" s="8">
        <v>2.7365524030000003E-8</v>
      </c>
      <c r="Q99" s="8">
        <v>-1.8051799999999997E-14</v>
      </c>
      <c r="R99" s="8">
        <v>0.19346079999999999</v>
      </c>
      <c r="S99" s="8">
        <v>9.0283182599999998E-2</v>
      </c>
      <c r="T99" s="8">
        <v>0</v>
      </c>
      <c r="U99" s="8">
        <v>1.2098112000000001E-2</v>
      </c>
      <c r="V99" s="8">
        <v>-1.60082E-3</v>
      </c>
      <c r="W99" s="8">
        <v>3.9850199999999995E-2</v>
      </c>
      <c r="X99" s="8">
        <v>1.26458470385E-2</v>
      </c>
      <c r="Y99" s="8">
        <v>0</v>
      </c>
      <c r="Z99" s="8">
        <v>5.4479991800000004E-3</v>
      </c>
      <c r="AA99" s="8">
        <v>-3.6955100000000003E-4</v>
      </c>
      <c r="AB99" s="8">
        <v>7.5272600000000009E-2</v>
      </c>
      <c r="AC99" s="8">
        <v>1.3372645715000001E-2</v>
      </c>
      <c r="AD99" s="8">
        <v>0</v>
      </c>
      <c r="AE99" s="8">
        <v>2.8794324E-3</v>
      </c>
      <c r="AF99" s="8">
        <v>-6.5650650000000001E-4</v>
      </c>
      <c r="AG99" s="8">
        <v>1.570166E-5</v>
      </c>
      <c r="AH99" s="8">
        <v>4.2307760131E-5</v>
      </c>
      <c r="AI99" s="8">
        <v>0</v>
      </c>
      <c r="AJ99" s="8">
        <v>1.2033397999999999E-6</v>
      </c>
      <c r="AK99" s="8">
        <v>-4.2356847107438017E-7</v>
      </c>
      <c r="AL99" s="8">
        <v>718.66599999999994</v>
      </c>
      <c r="AM99" s="8">
        <v>161.96424926500001</v>
      </c>
      <c r="AN99" s="8">
        <v>0</v>
      </c>
      <c r="AO99" s="8">
        <v>54.024950199999992</v>
      </c>
      <c r="AP99" s="8">
        <v>-2.6566799999999997</v>
      </c>
      <c r="AQ99" s="8">
        <v>1716.6240000000003</v>
      </c>
      <c r="AR99" s="8">
        <v>248.92775131510004</v>
      </c>
      <c r="AS99" s="8">
        <v>0</v>
      </c>
      <c r="AT99" s="8">
        <v>58.332102867999993</v>
      </c>
      <c r="AU99" s="8">
        <v>-6.4969449999999993</v>
      </c>
      <c r="AV99" s="8">
        <v>831.06399999999996</v>
      </c>
      <c r="AW99" s="8">
        <v>174.25754209500002</v>
      </c>
      <c r="AX99" s="8">
        <v>0</v>
      </c>
      <c r="AY99" s="8">
        <v>55.037894599999994</v>
      </c>
      <c r="AZ99" s="8">
        <v>-2.6566799999999997</v>
      </c>
      <c r="BA99" s="8">
        <v>885.56</v>
      </c>
      <c r="BB99" s="8">
        <v>74.670209220100006</v>
      </c>
      <c r="BC99" s="8">
        <v>0</v>
      </c>
      <c r="BD99" s="8">
        <v>3.2942082679999998</v>
      </c>
      <c r="BE99" s="8">
        <v>-3.840265</v>
      </c>
    </row>
    <row r="100" spans="1:57" ht="15.3" x14ac:dyDescent="0.7">
      <c r="A100" s="9" t="s">
        <v>493</v>
      </c>
      <c r="B100" t="s">
        <v>494</v>
      </c>
      <c r="C100" t="s">
        <v>173</v>
      </c>
      <c r="D100" t="s">
        <v>174</v>
      </c>
      <c r="E100" s="6">
        <v>40.82</v>
      </c>
      <c r="F100" s="7">
        <v>0</v>
      </c>
      <c r="G100" s="7">
        <v>0</v>
      </c>
      <c r="H100" s="8">
        <v>49.297999999999995</v>
      </c>
      <c r="I100" s="8">
        <v>7.8752628699999985</v>
      </c>
      <c r="J100" s="8">
        <v>0</v>
      </c>
      <c r="K100" s="8">
        <v>5.0049716000000002</v>
      </c>
      <c r="L100" s="8">
        <v>-0.20017500000000002</v>
      </c>
      <c r="M100" s="8">
        <v>1.93424E-10</v>
      </c>
      <c r="N100" s="8">
        <v>6.264574687725951E-7</v>
      </c>
      <c r="O100" s="8">
        <v>0</v>
      </c>
      <c r="P100" s="8">
        <v>2.5228345700000002E-8</v>
      </c>
      <c r="Q100" s="8">
        <v>-1.6641999999999999E-14</v>
      </c>
      <c r="R100" s="8">
        <v>0.17835200000000001</v>
      </c>
      <c r="S100" s="8">
        <v>8.3232293999999998E-2</v>
      </c>
      <c r="T100" s="8">
        <v>0</v>
      </c>
      <c r="U100" s="8">
        <v>1.1153280000000002E-2</v>
      </c>
      <c r="V100" s="8">
        <v>-1.4758E-3</v>
      </c>
      <c r="W100" s="8">
        <v>3.6738E-2</v>
      </c>
      <c r="X100" s="8">
        <v>1.1658238315E-2</v>
      </c>
      <c r="Y100" s="8">
        <v>0</v>
      </c>
      <c r="Z100" s="8">
        <v>5.0225242000000005E-3</v>
      </c>
      <c r="AA100" s="8">
        <v>-3.4069000000000005E-4</v>
      </c>
      <c r="AB100" s="8">
        <v>6.9394000000000011E-2</v>
      </c>
      <c r="AC100" s="8">
        <v>1.2328275850000001E-2</v>
      </c>
      <c r="AD100" s="8">
        <v>0</v>
      </c>
      <c r="AE100" s="8">
        <v>2.6545560000000002E-3</v>
      </c>
      <c r="AF100" s="8">
        <v>-6.0523499999999997E-4</v>
      </c>
      <c r="AG100" s="8">
        <v>1.4475399999999999E-5</v>
      </c>
      <c r="AH100" s="8">
        <v>3.9003630890000004E-5</v>
      </c>
      <c r="AI100" s="8">
        <v>0</v>
      </c>
      <c r="AJ100" s="8">
        <v>1.1093619999999999E-6</v>
      </c>
      <c r="AK100" s="8">
        <v>-3.9048884297520664E-7</v>
      </c>
      <c r="AL100" s="8">
        <v>662.54</v>
      </c>
      <c r="AM100" s="8">
        <v>149.31525035000001</v>
      </c>
      <c r="AN100" s="8">
        <v>0</v>
      </c>
      <c r="AO100" s="8">
        <v>49.805737999999991</v>
      </c>
      <c r="AP100" s="8">
        <v>-2.4491999999999998</v>
      </c>
      <c r="AQ100" s="8">
        <v>1582.5600000000002</v>
      </c>
      <c r="AR100" s="8">
        <v>229.48712246900004</v>
      </c>
      <c r="AS100" s="8">
        <v>0</v>
      </c>
      <c r="AT100" s="8">
        <v>53.776512919999995</v>
      </c>
      <c r="AU100" s="8">
        <v>-5.9895499999999995</v>
      </c>
      <c r="AV100" s="8">
        <v>766.16000000000008</v>
      </c>
      <c r="AW100" s="8">
        <v>160.64846805000002</v>
      </c>
      <c r="AX100" s="8">
        <v>0</v>
      </c>
      <c r="AY100" s="8">
        <v>50.739573999999998</v>
      </c>
      <c r="AZ100" s="8">
        <v>-2.4491999999999998</v>
      </c>
      <c r="BA100" s="8">
        <v>816.4</v>
      </c>
      <c r="BB100" s="8">
        <v>68.838654419000008</v>
      </c>
      <c r="BC100" s="8">
        <v>0</v>
      </c>
      <c r="BD100" s="8">
        <v>3.0369389199999999</v>
      </c>
      <c r="BE100" s="8">
        <v>-3.5403500000000001</v>
      </c>
    </row>
    <row r="101" spans="1:57" ht="15.3" x14ac:dyDescent="0.7">
      <c r="A101" s="9" t="s">
        <v>178</v>
      </c>
      <c r="B101" t="s">
        <v>487</v>
      </c>
      <c r="C101" t="s">
        <v>165</v>
      </c>
      <c r="D101" t="s">
        <v>166</v>
      </c>
      <c r="E101" s="6">
        <v>84.55</v>
      </c>
      <c r="F101" s="7">
        <v>0</v>
      </c>
      <c r="G101" s="7">
        <v>0</v>
      </c>
      <c r="H101" s="8">
        <v>19.225068</v>
      </c>
      <c r="I101" s="8">
        <v>18.719401149999999</v>
      </c>
      <c r="J101" s="8">
        <v>0</v>
      </c>
      <c r="K101" s="8">
        <v>43.044404999999998</v>
      </c>
      <c r="L101" s="8">
        <v>-10.473965</v>
      </c>
      <c r="M101" s="8">
        <v>1.6821355999999997E-10</v>
      </c>
      <c r="N101" s="8">
        <v>1.1287441346892552E-6</v>
      </c>
      <c r="O101" s="8">
        <v>0</v>
      </c>
      <c r="P101" s="8">
        <v>3.3651868063680003E-8</v>
      </c>
      <c r="Q101" s="8">
        <v>-1.8165878999999998E-12</v>
      </c>
      <c r="R101" s="8">
        <v>0.16551152000000002</v>
      </c>
      <c r="S101" s="8">
        <v>4.2963105280000004E-2</v>
      </c>
      <c r="T101" s="8">
        <v>0</v>
      </c>
      <c r="U101" s="8">
        <v>2.30412545E-2</v>
      </c>
      <c r="V101" s="8">
        <v>-9.6369200000000002E-3</v>
      </c>
      <c r="W101" s="8">
        <v>2.7431046000000001E-2</v>
      </c>
      <c r="X101" s="8">
        <v>8.518121469999999E-3</v>
      </c>
      <c r="Y101" s="8">
        <v>0</v>
      </c>
      <c r="Z101" s="8">
        <v>3.2573999999999997E-3</v>
      </c>
      <c r="AA101" s="8">
        <v>-2.8052799999999998E-3</v>
      </c>
      <c r="AB101" s="8">
        <v>5.2439868000000008E-2</v>
      </c>
      <c r="AC101" s="8">
        <v>8.1002721660000006E-3</v>
      </c>
      <c r="AD101" s="8">
        <v>0</v>
      </c>
      <c r="AE101" s="8">
        <v>1.5235331499999999E-3</v>
      </c>
      <c r="AF101" s="8">
        <v>-4.3022600000000013E-3</v>
      </c>
      <c r="AG101" s="8">
        <v>5.6571960000000011E-4</v>
      </c>
      <c r="AH101" s="8">
        <v>6.9809171279000011E-5</v>
      </c>
      <c r="AI101" s="8">
        <v>0</v>
      </c>
      <c r="AJ101" s="8">
        <v>1.21686318E-6</v>
      </c>
      <c r="AK101" s="8">
        <v>-9.2969400000000012E-7</v>
      </c>
      <c r="AL101" s="8">
        <v>222.67799999999997</v>
      </c>
      <c r="AM101" s="8">
        <v>120.4950975</v>
      </c>
      <c r="AN101" s="8">
        <v>0</v>
      </c>
      <c r="AO101" s="8">
        <v>111.067105</v>
      </c>
      <c r="AP101" s="8">
        <v>-173.17620000000002</v>
      </c>
      <c r="AQ101" s="8">
        <v>2850.8868039999998</v>
      </c>
      <c r="AR101" s="8">
        <v>277.93221772300001</v>
      </c>
      <c r="AS101" s="8">
        <v>0</v>
      </c>
      <c r="AT101" s="8">
        <v>-239.38130640000008</v>
      </c>
      <c r="AU101" s="8">
        <v>-301.03520200000003</v>
      </c>
      <c r="AV101" s="8">
        <v>225.77163999999999</v>
      </c>
      <c r="AW101" s="8">
        <v>122.35191340000002</v>
      </c>
      <c r="AX101" s="8">
        <v>0</v>
      </c>
      <c r="AY101" s="8">
        <v>112.59434499999999</v>
      </c>
      <c r="AZ101" s="8">
        <v>-173.09254000000001</v>
      </c>
      <c r="BA101" s="8">
        <v>2625.1151639999998</v>
      </c>
      <c r="BB101" s="8">
        <v>155.58030432300001</v>
      </c>
      <c r="BC101" s="8">
        <v>0</v>
      </c>
      <c r="BD101" s="8">
        <v>-351.97565140000006</v>
      </c>
      <c r="BE101" s="8">
        <v>-127.94266200000001</v>
      </c>
    </row>
    <row r="102" spans="1:57" ht="15.3" x14ac:dyDescent="0.7">
      <c r="A102" s="9" t="s">
        <v>108</v>
      </c>
      <c r="B102" t="s">
        <v>433</v>
      </c>
      <c r="C102" t="s">
        <v>436</v>
      </c>
      <c r="D102" t="s">
        <v>437</v>
      </c>
      <c r="E102" s="6">
        <v>87.688000000000002</v>
      </c>
      <c r="F102" s="7">
        <v>0</v>
      </c>
      <c r="G102" s="7">
        <v>0</v>
      </c>
      <c r="H102" s="8">
        <v>24.295000000000002</v>
      </c>
      <c r="I102" s="8">
        <v>9.0716400000000004</v>
      </c>
      <c r="J102" s="8">
        <v>0</v>
      </c>
      <c r="K102" s="8">
        <v>20.636060000000001</v>
      </c>
      <c r="L102" s="8">
        <v>0</v>
      </c>
      <c r="M102" s="8">
        <v>1.4238000000000003E-10</v>
      </c>
      <c r="N102" s="8">
        <v>3.5291482000000004E-11</v>
      </c>
      <c r="O102" s="8">
        <v>0</v>
      </c>
      <c r="P102" s="8">
        <v>3.2357437000000006E-12</v>
      </c>
      <c r="Q102" s="8">
        <v>0</v>
      </c>
      <c r="R102" s="8">
        <v>9.6954000000000012E-2</v>
      </c>
      <c r="S102" s="8">
        <v>3.3719200000000005E-2</v>
      </c>
      <c r="T102" s="8">
        <v>0</v>
      </c>
      <c r="U102" s="8">
        <v>2.2441800000000001E-2</v>
      </c>
      <c r="V102" s="8">
        <v>0</v>
      </c>
      <c r="W102" s="8">
        <v>1.4351000000000001E-2</v>
      </c>
      <c r="X102" s="8">
        <v>5.8511400000000003E-3</v>
      </c>
      <c r="Y102" s="8">
        <v>0</v>
      </c>
      <c r="Z102" s="8">
        <v>4.9279299999999996E-3</v>
      </c>
      <c r="AA102" s="8">
        <v>0</v>
      </c>
      <c r="AB102" s="8">
        <v>7.8082999999999998E-3</v>
      </c>
      <c r="AC102" s="8">
        <v>-1.6170299999999998E-3</v>
      </c>
      <c r="AD102" s="8">
        <v>0</v>
      </c>
      <c r="AE102" s="8">
        <v>3.6431200000000006E-3</v>
      </c>
      <c r="AF102" s="8">
        <v>0</v>
      </c>
      <c r="AG102" s="8">
        <v>2.26E-5</v>
      </c>
      <c r="AH102" s="8">
        <v>7.7228720000000003E-6</v>
      </c>
      <c r="AI102" s="8">
        <v>0</v>
      </c>
      <c r="AJ102" s="8">
        <v>4.9498520000000002E-7</v>
      </c>
      <c r="AK102" s="8">
        <v>0</v>
      </c>
      <c r="AL102" s="8">
        <v>357.08000000000004</v>
      </c>
      <c r="AM102" s="8">
        <v>120.78570000000001</v>
      </c>
      <c r="AN102" s="8">
        <v>0</v>
      </c>
      <c r="AO102" s="8">
        <v>98.321300000000008</v>
      </c>
      <c r="AP102" s="8">
        <v>0</v>
      </c>
      <c r="AQ102" s="8">
        <v>586.47</v>
      </c>
      <c r="AR102" s="8">
        <v>164.2116</v>
      </c>
      <c r="AS102" s="8">
        <v>0</v>
      </c>
      <c r="AT102" s="8">
        <v>109.144779</v>
      </c>
      <c r="AU102" s="8">
        <v>0</v>
      </c>
      <c r="AV102" s="8">
        <v>361.6</v>
      </c>
      <c r="AW102" s="8">
        <v>122.4468</v>
      </c>
      <c r="AX102" s="8">
        <v>0</v>
      </c>
      <c r="AY102" s="8">
        <v>100.1293</v>
      </c>
      <c r="AZ102" s="8">
        <v>0</v>
      </c>
      <c r="BA102" s="8">
        <v>224.86999999999998</v>
      </c>
      <c r="BB102" s="8">
        <v>41.764800000000001</v>
      </c>
      <c r="BC102" s="8">
        <v>0</v>
      </c>
      <c r="BD102" s="8">
        <v>9.0154790000000009</v>
      </c>
      <c r="BE102" s="8">
        <v>0</v>
      </c>
    </row>
    <row r="103" spans="1:57" ht="15.3" x14ac:dyDescent="0.7">
      <c r="A103" s="9" t="s">
        <v>249</v>
      </c>
      <c r="B103" t="s">
        <v>454</v>
      </c>
      <c r="C103" t="s">
        <v>120</v>
      </c>
      <c r="D103" t="s">
        <v>121</v>
      </c>
      <c r="E103" s="6">
        <v>374.70600000000002</v>
      </c>
      <c r="F103" s="7">
        <v>0</v>
      </c>
      <c r="G103" s="7">
        <v>0</v>
      </c>
      <c r="H103" s="8">
        <v>53.121900000000004</v>
      </c>
      <c r="I103" s="8">
        <v>87.815982510000012</v>
      </c>
      <c r="J103" s="8">
        <v>0</v>
      </c>
      <c r="K103" s="8">
        <v>230.79006060000003</v>
      </c>
      <c r="L103" s="8">
        <v>-45.091163999999999</v>
      </c>
      <c r="M103" s="8">
        <v>1.2012950999999999E-10</v>
      </c>
      <c r="N103" s="8">
        <v>6.6237359124081653E-6</v>
      </c>
      <c r="O103" s="8">
        <v>0</v>
      </c>
      <c r="P103" s="8">
        <v>7.8306101811482651E-6</v>
      </c>
      <c r="Q103" s="8">
        <v>-5.7481596600000015E-12</v>
      </c>
      <c r="R103" s="8">
        <v>0.39436649999999995</v>
      </c>
      <c r="S103" s="8">
        <v>0.193327904592</v>
      </c>
      <c r="T103" s="8">
        <v>0</v>
      </c>
      <c r="U103" s="8">
        <v>0.41247415974000001</v>
      </c>
      <c r="V103" s="8">
        <v>-3.6776700000000002E-2</v>
      </c>
      <c r="W103" s="8">
        <v>9.2419769999999998E-2</v>
      </c>
      <c r="X103" s="8">
        <v>4.2895608888000002E-2</v>
      </c>
      <c r="Y103" s="8">
        <v>0</v>
      </c>
      <c r="Z103" s="8">
        <v>8.9091794760000009E-2</v>
      </c>
      <c r="AA103" s="8">
        <v>-1.108698E-2</v>
      </c>
      <c r="AB103" s="8">
        <v>0.18116418300000003</v>
      </c>
      <c r="AC103" s="8">
        <v>3.4784750876400004E-2</v>
      </c>
      <c r="AD103" s="8">
        <v>0</v>
      </c>
      <c r="AE103" s="8">
        <v>3.9665697138E-2</v>
      </c>
      <c r="AF103" s="8">
        <v>-1.6761540000000002E-2</v>
      </c>
      <c r="AG103" s="8">
        <v>9.3314130000000007E-6</v>
      </c>
      <c r="AH103" s="8">
        <v>7.8516901240799998E-5</v>
      </c>
      <c r="AI103" s="8">
        <v>0</v>
      </c>
      <c r="AJ103" s="8">
        <v>1.918053708E-5</v>
      </c>
      <c r="AK103" s="8">
        <v>-3.8958630000000007E-6</v>
      </c>
      <c r="AL103" s="8">
        <v>572.23620000000005</v>
      </c>
      <c r="AM103" s="8">
        <v>627.11007414000005</v>
      </c>
      <c r="AN103" s="8">
        <v>0</v>
      </c>
      <c r="AO103" s="8">
        <v>1096.6754885999999</v>
      </c>
      <c r="AP103" s="8">
        <v>-747.52305000000001</v>
      </c>
      <c r="AQ103" s="8">
        <v>11083.4334</v>
      </c>
      <c r="AR103" s="8">
        <v>1222.3596275454004</v>
      </c>
      <c r="AS103" s="8">
        <v>0</v>
      </c>
      <c r="AT103" s="8">
        <v>-428.83469338799978</v>
      </c>
      <c r="AU103" s="8">
        <v>-1255.621302</v>
      </c>
      <c r="AV103" s="8">
        <v>575.47439999999995</v>
      </c>
      <c r="AW103" s="8">
        <v>637.78566396000019</v>
      </c>
      <c r="AX103" s="8">
        <v>0</v>
      </c>
      <c r="AY103" s="8">
        <v>1109.8993722</v>
      </c>
      <c r="AZ103" s="8">
        <v>-747.70038000000011</v>
      </c>
      <c r="BA103" s="8">
        <v>10507.959000000001</v>
      </c>
      <c r="BB103" s="8">
        <v>584.57396358540018</v>
      </c>
      <c r="BC103" s="8">
        <v>0</v>
      </c>
      <c r="BD103" s="8">
        <v>-1538.7340655879998</v>
      </c>
      <c r="BE103" s="8">
        <v>-507.92092200000002</v>
      </c>
    </row>
    <row r="104" spans="1:57" ht="15.3" x14ac:dyDescent="0.7">
      <c r="A104" s="9" t="s">
        <v>249</v>
      </c>
      <c r="B104" t="s">
        <v>456</v>
      </c>
      <c r="C104" t="s">
        <v>120</v>
      </c>
      <c r="D104" t="s">
        <v>121</v>
      </c>
      <c r="E104" s="6">
        <v>252.71999999999952</v>
      </c>
      <c r="F104" s="7">
        <v>0</v>
      </c>
      <c r="G104" s="7">
        <v>0</v>
      </c>
      <c r="H104" s="8">
        <v>35.827999999999932</v>
      </c>
      <c r="I104" s="8">
        <v>59.22738119999989</v>
      </c>
      <c r="J104" s="8">
        <v>0</v>
      </c>
      <c r="K104" s="8">
        <v>155.65607199999971</v>
      </c>
      <c r="L104" s="8">
        <v>-30.41167999999994</v>
      </c>
      <c r="M104" s="8">
        <v>8.1021199999999835E-11</v>
      </c>
      <c r="N104" s="8">
        <v>4.4673705245813738E-6</v>
      </c>
      <c r="O104" s="8">
        <v>0</v>
      </c>
      <c r="P104" s="8">
        <v>5.2813453880636702E-6</v>
      </c>
      <c r="Q104" s="8">
        <v>-3.8768391999999933E-12</v>
      </c>
      <c r="R104" s="8">
        <v>0.26597999999999944</v>
      </c>
      <c r="S104" s="8">
        <v>0.13038976703999974</v>
      </c>
      <c r="T104" s="8">
        <v>0</v>
      </c>
      <c r="U104" s="8">
        <v>0.27819268879999942</v>
      </c>
      <c r="V104" s="8">
        <v>-2.4803999999999955E-2</v>
      </c>
      <c r="W104" s="8">
        <v>6.2332399999999878E-2</v>
      </c>
      <c r="X104" s="8">
        <v>2.8930890559999943E-2</v>
      </c>
      <c r="Y104" s="8">
        <v>0</v>
      </c>
      <c r="Z104" s="8">
        <v>6.0087851199999889E-2</v>
      </c>
      <c r="AA104" s="8">
        <v>-7.4775999999999853E-3</v>
      </c>
      <c r="AB104" s="8">
        <v>0.12218595999999977</v>
      </c>
      <c r="AC104" s="8">
        <v>2.3460532367999956E-2</v>
      </c>
      <c r="AD104" s="8">
        <v>0</v>
      </c>
      <c r="AE104" s="8">
        <v>2.6752480559999948E-2</v>
      </c>
      <c r="AF104" s="8">
        <v>-1.1304799999999979E-2</v>
      </c>
      <c r="AG104" s="8">
        <v>6.2935599999999881E-6</v>
      </c>
      <c r="AH104" s="8">
        <v>5.2955627295999897E-5</v>
      </c>
      <c r="AI104" s="8">
        <v>0</v>
      </c>
      <c r="AJ104" s="8">
        <v>1.2936289599999974E-5</v>
      </c>
      <c r="AK104" s="8">
        <v>-2.6275599999999951E-6</v>
      </c>
      <c r="AL104" s="8">
        <v>385.94399999999928</v>
      </c>
      <c r="AM104" s="8">
        <v>422.95361679999917</v>
      </c>
      <c r="AN104" s="8">
        <v>0</v>
      </c>
      <c r="AO104" s="8">
        <v>739.65143199999852</v>
      </c>
      <c r="AP104" s="8">
        <v>-504.16599999999903</v>
      </c>
      <c r="AQ104" s="8">
        <v>7475.2079999999851</v>
      </c>
      <c r="AR104" s="8">
        <v>824.41894464799861</v>
      </c>
      <c r="AS104" s="8">
        <v>0</v>
      </c>
      <c r="AT104" s="8">
        <v>-289.22703055999926</v>
      </c>
      <c r="AU104" s="8">
        <v>-846.85223999999835</v>
      </c>
      <c r="AV104" s="8">
        <v>388.12799999999919</v>
      </c>
      <c r="AW104" s="8">
        <v>430.1537551999993</v>
      </c>
      <c r="AX104" s="8">
        <v>0</v>
      </c>
      <c r="AY104" s="8">
        <v>748.57026399999859</v>
      </c>
      <c r="AZ104" s="8">
        <v>-504.28559999999902</v>
      </c>
      <c r="BA104" s="8">
        <v>7087.0799999999863</v>
      </c>
      <c r="BB104" s="8">
        <v>394.26518944799932</v>
      </c>
      <c r="BC104" s="8">
        <v>0</v>
      </c>
      <c r="BD104" s="8">
        <v>-1037.7972945599979</v>
      </c>
      <c r="BE104" s="8">
        <v>-342.56663999999938</v>
      </c>
    </row>
    <row r="105" spans="1:57" ht="15.3" x14ac:dyDescent="0.7">
      <c r="A105" s="9" t="s">
        <v>108</v>
      </c>
      <c r="B105" t="s">
        <v>438</v>
      </c>
      <c r="C105" t="s">
        <v>120</v>
      </c>
      <c r="D105" t="s">
        <v>121</v>
      </c>
      <c r="E105" s="6">
        <v>207.52199999999999</v>
      </c>
      <c r="F105" s="7">
        <v>0</v>
      </c>
      <c r="G105" s="7">
        <v>0</v>
      </c>
      <c r="H105" s="8">
        <v>29.420300000000001</v>
      </c>
      <c r="I105" s="8">
        <v>48.634791870000001</v>
      </c>
      <c r="J105" s="8">
        <v>0</v>
      </c>
      <c r="K105" s="8">
        <v>127.8175822</v>
      </c>
      <c r="L105" s="8">
        <v>-24.972667999999999</v>
      </c>
      <c r="M105" s="8">
        <v>6.6530869999999987E-11</v>
      </c>
      <c r="N105" s="8">
        <v>3.6683984884543272E-6</v>
      </c>
      <c r="O105" s="8">
        <v>0</v>
      </c>
      <c r="P105" s="8">
        <v>4.3367970782753682E-6</v>
      </c>
      <c r="Q105" s="8">
        <v>-3.1834814200000003E-12</v>
      </c>
      <c r="R105" s="8">
        <v>0.21841049999999995</v>
      </c>
      <c r="S105" s="8">
        <v>0.10707005870399998</v>
      </c>
      <c r="T105" s="8">
        <v>0</v>
      </c>
      <c r="U105" s="8">
        <v>0.22843899637999998</v>
      </c>
      <c r="V105" s="8">
        <v>-2.0367900000000001E-2</v>
      </c>
      <c r="W105" s="8">
        <v>5.1184489999999992E-2</v>
      </c>
      <c r="X105" s="8">
        <v>2.3756712055999999E-2</v>
      </c>
      <c r="Y105" s="8">
        <v>0</v>
      </c>
      <c r="Z105" s="8">
        <v>4.9341370120000005E-2</v>
      </c>
      <c r="AA105" s="8">
        <v>-6.1402599999999998E-3</v>
      </c>
      <c r="AB105" s="8">
        <v>0.10033347100000001</v>
      </c>
      <c r="AC105" s="8">
        <v>1.9264706386800001E-2</v>
      </c>
      <c r="AD105" s="8">
        <v>0</v>
      </c>
      <c r="AE105" s="8">
        <v>2.1967902305999997E-2</v>
      </c>
      <c r="AF105" s="8">
        <v>-9.2829800000000014E-3</v>
      </c>
      <c r="AG105" s="8">
        <v>5.167981E-6</v>
      </c>
      <c r="AH105" s="8">
        <v>4.3484717029599994E-5</v>
      </c>
      <c r="AI105" s="8">
        <v>0</v>
      </c>
      <c r="AJ105" s="8">
        <v>1.0622683959999999E-5</v>
      </c>
      <c r="AK105" s="8">
        <v>-2.1576310000000001E-6</v>
      </c>
      <c r="AL105" s="8">
        <v>316.9194</v>
      </c>
      <c r="AM105" s="8">
        <v>347.30998918</v>
      </c>
      <c r="AN105" s="8">
        <v>0</v>
      </c>
      <c r="AO105" s="8">
        <v>607.36761819999992</v>
      </c>
      <c r="AP105" s="8">
        <v>-413.99784999999997</v>
      </c>
      <c r="AQ105" s="8">
        <v>6138.2957999999999</v>
      </c>
      <c r="AR105" s="8">
        <v>676.97478723980009</v>
      </c>
      <c r="AS105" s="8">
        <v>0</v>
      </c>
      <c r="AT105" s="8">
        <v>-237.49988855599983</v>
      </c>
      <c r="AU105" s="8">
        <v>-695.39597400000002</v>
      </c>
      <c r="AV105" s="8">
        <v>318.71279999999996</v>
      </c>
      <c r="AW105" s="8">
        <v>353.22241052000004</v>
      </c>
      <c r="AX105" s="8">
        <v>0</v>
      </c>
      <c r="AY105" s="8">
        <v>614.69135140000003</v>
      </c>
      <c r="AZ105" s="8">
        <v>-414.09605999999997</v>
      </c>
      <c r="BA105" s="8">
        <v>5819.5829999999996</v>
      </c>
      <c r="BB105" s="8">
        <v>323.75237671980005</v>
      </c>
      <c r="BC105" s="8">
        <v>0</v>
      </c>
      <c r="BD105" s="8">
        <v>-852.19123995599989</v>
      </c>
      <c r="BE105" s="8">
        <v>-281.299914</v>
      </c>
    </row>
    <row r="106" spans="1:57" ht="15.3" x14ac:dyDescent="0.7">
      <c r="A106" s="9" t="s">
        <v>249</v>
      </c>
      <c r="B106" t="s">
        <v>457</v>
      </c>
      <c r="C106" t="s">
        <v>120</v>
      </c>
      <c r="D106" t="s">
        <v>121</v>
      </c>
      <c r="E106" s="6">
        <v>122.47199999999999</v>
      </c>
      <c r="F106" s="7">
        <v>0</v>
      </c>
      <c r="G106" s="7">
        <v>0</v>
      </c>
      <c r="H106" s="8">
        <v>17.3628</v>
      </c>
      <c r="I106" s="8">
        <v>28.70250012</v>
      </c>
      <c r="J106" s="8">
        <v>0</v>
      </c>
      <c r="K106" s="8">
        <v>75.433327200000008</v>
      </c>
      <c r="L106" s="8">
        <v>-14.737967999999999</v>
      </c>
      <c r="M106" s="8">
        <v>3.9264119999999996E-11</v>
      </c>
      <c r="N106" s="8">
        <v>2.1649564849894388E-6</v>
      </c>
      <c r="O106" s="8">
        <v>0</v>
      </c>
      <c r="P106" s="8">
        <v>2.5594212265231683E-6</v>
      </c>
      <c r="Q106" s="8">
        <v>-1.8787759200000004E-12</v>
      </c>
      <c r="R106" s="8">
        <v>0.12889799999999998</v>
      </c>
      <c r="S106" s="8">
        <v>6.3188887103999988E-2</v>
      </c>
      <c r="T106" s="8">
        <v>0</v>
      </c>
      <c r="U106" s="8">
        <v>0.13481645687999999</v>
      </c>
      <c r="V106" s="8">
        <v>-1.2020400000000001E-2</v>
      </c>
      <c r="W106" s="8">
        <v>3.0207239999999996E-2</v>
      </c>
      <c r="X106" s="8">
        <v>1.4020354656E-2</v>
      </c>
      <c r="Y106" s="8">
        <v>0</v>
      </c>
      <c r="Z106" s="8">
        <v>2.9119497120000001E-2</v>
      </c>
      <c r="AA106" s="8">
        <v>-3.6237599999999997E-3</v>
      </c>
      <c r="AB106" s="8">
        <v>5.9213196000000003E-2</v>
      </c>
      <c r="AC106" s="8">
        <v>1.1369334916799999E-2</v>
      </c>
      <c r="AD106" s="8">
        <v>0</v>
      </c>
      <c r="AE106" s="8">
        <v>1.2964663655999999E-2</v>
      </c>
      <c r="AF106" s="8">
        <v>-5.47848E-3</v>
      </c>
      <c r="AG106" s="8">
        <v>3.0499560000000001E-6</v>
      </c>
      <c r="AH106" s="8">
        <v>2.5663111689599997E-5</v>
      </c>
      <c r="AI106" s="8">
        <v>0</v>
      </c>
      <c r="AJ106" s="8">
        <v>6.2691249599999997E-6</v>
      </c>
      <c r="AK106" s="8">
        <v>-1.273356E-6</v>
      </c>
      <c r="AL106" s="8">
        <v>187.03440000000001</v>
      </c>
      <c r="AM106" s="8">
        <v>204.96982968</v>
      </c>
      <c r="AN106" s="8">
        <v>0</v>
      </c>
      <c r="AO106" s="8">
        <v>358.44646319999998</v>
      </c>
      <c r="AP106" s="8">
        <v>-244.32659999999998</v>
      </c>
      <c r="AQ106" s="8">
        <v>3622.6007999999997</v>
      </c>
      <c r="AR106" s="8">
        <v>399.52610394480007</v>
      </c>
      <c r="AS106" s="8">
        <v>0</v>
      </c>
      <c r="AT106" s="8">
        <v>-140.16386865599992</v>
      </c>
      <c r="AU106" s="8">
        <v>-410.39762400000001</v>
      </c>
      <c r="AV106" s="8">
        <v>188.09279999999998</v>
      </c>
      <c r="AW106" s="8">
        <v>208.45912752000004</v>
      </c>
      <c r="AX106" s="8">
        <v>0</v>
      </c>
      <c r="AY106" s="8">
        <v>362.76866639999997</v>
      </c>
      <c r="AZ106" s="8">
        <v>-244.38455999999999</v>
      </c>
      <c r="BA106" s="8">
        <v>3434.5079999999998</v>
      </c>
      <c r="BB106" s="8">
        <v>191.06697642480003</v>
      </c>
      <c r="BC106" s="8">
        <v>0</v>
      </c>
      <c r="BD106" s="8">
        <v>-502.93253505599989</v>
      </c>
      <c r="BE106" s="8">
        <v>-166.01306399999999</v>
      </c>
    </row>
    <row r="107" spans="1:57" ht="15.3" x14ac:dyDescent="0.7">
      <c r="A107" s="9" t="s">
        <v>178</v>
      </c>
      <c r="B107" t="s">
        <v>487</v>
      </c>
      <c r="C107" t="s">
        <v>488</v>
      </c>
      <c r="D107" t="s">
        <v>489</v>
      </c>
      <c r="E107" s="6">
        <v>218.29499999999999</v>
      </c>
      <c r="F107" s="7">
        <v>0</v>
      </c>
      <c r="G107" s="7">
        <v>0</v>
      </c>
      <c r="H107" s="8">
        <v>97.119</v>
      </c>
      <c r="I107" s="8">
        <v>105.65181</v>
      </c>
      <c r="J107" s="8">
        <v>0</v>
      </c>
      <c r="K107" s="8">
        <v>105.27907500000001</v>
      </c>
      <c r="L107" s="8">
        <v>-30.953339999999994</v>
      </c>
      <c r="M107" s="8">
        <v>2.6492399999999996E-11</v>
      </c>
      <c r="N107" s="8">
        <v>5.3045713650327745E-6</v>
      </c>
      <c r="O107" s="8">
        <v>0</v>
      </c>
      <c r="P107" s="8">
        <v>1.7420568834239999E-7</v>
      </c>
      <c r="Q107" s="8">
        <v>-3.5124704999999998E-12</v>
      </c>
      <c r="R107" s="8">
        <v>0.75438000000000005</v>
      </c>
      <c r="S107" s="8">
        <v>0.77422479749999995</v>
      </c>
      <c r="T107" s="8">
        <v>0</v>
      </c>
      <c r="U107" s="8">
        <v>5.0002177499999995E-2</v>
      </c>
      <c r="V107" s="8">
        <v>-7.7435325000000013E-2</v>
      </c>
      <c r="W107" s="8">
        <v>0.16780499999999998</v>
      </c>
      <c r="X107" s="8">
        <v>9.2736764999999999E-2</v>
      </c>
      <c r="Y107" s="8">
        <v>0</v>
      </c>
      <c r="Z107" s="8">
        <v>7.6842364500000005E-3</v>
      </c>
      <c r="AA107" s="8">
        <v>-1.7068589999999998E-2</v>
      </c>
      <c r="AB107" s="8">
        <v>1.1523599999999998</v>
      </c>
      <c r="AC107" s="8">
        <v>0.17107652925</v>
      </c>
      <c r="AD107" s="8">
        <v>0</v>
      </c>
      <c r="AE107" s="8">
        <v>3.4207123499999997E-3</v>
      </c>
      <c r="AF107" s="8">
        <v>-6.8844599999999992E-2</v>
      </c>
      <c r="AG107" s="8">
        <v>3.3857999999999994E-6</v>
      </c>
      <c r="AH107" s="8">
        <v>6.0510393157499993E-4</v>
      </c>
      <c r="AI107" s="8">
        <v>0</v>
      </c>
      <c r="AJ107" s="8">
        <v>5.7110427000000003E-6</v>
      </c>
      <c r="AK107" s="8">
        <v>-2.6536950000000002E-6</v>
      </c>
      <c r="AL107" s="8">
        <v>1137.51</v>
      </c>
      <c r="AM107" s="8">
        <v>1028.12193</v>
      </c>
      <c r="AN107" s="8">
        <v>0</v>
      </c>
      <c r="AO107" s="8">
        <v>210.37401</v>
      </c>
      <c r="AP107" s="8">
        <v>-493.45807499999995</v>
      </c>
      <c r="AQ107" s="8">
        <v>5239.08</v>
      </c>
      <c r="AR107" s="8">
        <v>1239.1159275</v>
      </c>
      <c r="AS107" s="8">
        <v>0</v>
      </c>
      <c r="AT107" s="8">
        <v>-707.8860904500001</v>
      </c>
      <c r="AU107" s="8">
        <v>-648.40624200000002</v>
      </c>
      <c r="AV107" s="8">
        <v>1140.4799999999998</v>
      </c>
      <c r="AW107" s="8">
        <v>1067.8308299999999</v>
      </c>
      <c r="AX107" s="8">
        <v>0</v>
      </c>
      <c r="AY107" s="8">
        <v>215.18229149999996</v>
      </c>
      <c r="AZ107" s="8">
        <v>-493.97039999999998</v>
      </c>
      <c r="BA107" s="8">
        <v>4098.6000000000004</v>
      </c>
      <c r="BB107" s="8">
        <v>171.28509750000009</v>
      </c>
      <c r="BC107" s="8">
        <v>0</v>
      </c>
      <c r="BD107" s="8">
        <v>-923.06838195000012</v>
      </c>
      <c r="BE107" s="8">
        <v>-154.43584200000001</v>
      </c>
    </row>
    <row r="108" spans="1:57" ht="15.3" x14ac:dyDescent="0.7">
      <c r="A108" s="9" t="s">
        <v>97</v>
      </c>
      <c r="B108" t="s">
        <v>467</v>
      </c>
      <c r="C108" t="s">
        <v>470</v>
      </c>
      <c r="D108" t="s">
        <v>471</v>
      </c>
      <c r="E108" s="6">
        <v>163.07918181818187</v>
      </c>
      <c r="F108" s="7">
        <v>0</v>
      </c>
      <c r="G108" s="7">
        <v>0</v>
      </c>
      <c r="H108" s="8">
        <v>156.55601454545459</v>
      </c>
      <c r="I108" s="8">
        <v>23.877238405909097</v>
      </c>
      <c r="J108" s="8">
        <v>0</v>
      </c>
      <c r="K108" s="8">
        <v>1.356818792727273</v>
      </c>
      <c r="L108" s="8">
        <v>-7.8278007272727299</v>
      </c>
      <c r="M108" s="8">
        <v>2.6092669090909098E-11</v>
      </c>
      <c r="N108" s="8">
        <v>7.4645255418545478E-8</v>
      </c>
      <c r="O108" s="8">
        <v>0</v>
      </c>
      <c r="P108" s="8">
        <v>3.7508211818181827E-7</v>
      </c>
      <c r="Q108" s="8">
        <v>-1.304633454545455E-12</v>
      </c>
      <c r="R108" s="8">
        <v>0.65883989454545477</v>
      </c>
      <c r="S108" s="8">
        <v>0.10047447009122729</v>
      </c>
      <c r="T108" s="8">
        <v>0</v>
      </c>
      <c r="U108" s="8">
        <v>8.6268887181818205E-3</v>
      </c>
      <c r="V108" s="8">
        <v>-3.2941994727272744E-2</v>
      </c>
      <c r="W108" s="8">
        <v>0.13682343354545459</v>
      </c>
      <c r="X108" s="8">
        <v>2.0891095507636369E-2</v>
      </c>
      <c r="Y108" s="8">
        <v>0</v>
      </c>
      <c r="Z108" s="8">
        <v>2.283108545454546E-3</v>
      </c>
      <c r="AA108" s="8">
        <v>-6.8411716772727301E-3</v>
      </c>
      <c r="AB108" s="8">
        <v>5.4142288363636375E-2</v>
      </c>
      <c r="AC108" s="8">
        <v>8.303820705040911E-3</v>
      </c>
      <c r="AD108" s="8">
        <v>0</v>
      </c>
      <c r="AE108" s="8">
        <v>1.2883255363636368E-3</v>
      </c>
      <c r="AF108" s="8">
        <v>-2.7071144181818191E-3</v>
      </c>
      <c r="AG108" s="8">
        <v>5.6099238545454561E-5</v>
      </c>
      <c r="AH108" s="8">
        <v>9.2907025277727306E-6</v>
      </c>
      <c r="AI108" s="8">
        <v>0</v>
      </c>
      <c r="AJ108" s="8">
        <v>2.8375777636363645E-6</v>
      </c>
      <c r="AK108" s="8">
        <v>-2.8049619272727284E-6</v>
      </c>
      <c r="AL108" s="8">
        <v>2364.6481363636371</v>
      </c>
      <c r="AM108" s="8">
        <v>360.90482951045465</v>
      </c>
      <c r="AN108" s="8">
        <v>0</v>
      </c>
      <c r="AO108" s="8">
        <v>31.474282090909099</v>
      </c>
      <c r="AP108" s="8">
        <v>-118.23240681818187</v>
      </c>
      <c r="AQ108" s="8">
        <v>3905.7464045454558</v>
      </c>
      <c r="AR108" s="8">
        <v>592.27436457425472</v>
      </c>
      <c r="AS108" s="8">
        <v>0</v>
      </c>
      <c r="AT108" s="8">
        <v>32.842516426363645</v>
      </c>
      <c r="AU108" s="8">
        <v>-195.28732022727277</v>
      </c>
      <c r="AV108" s="8">
        <v>2397.2639727272731</v>
      </c>
      <c r="AW108" s="8">
        <v>365.90972960045463</v>
      </c>
      <c r="AX108" s="8">
        <v>0</v>
      </c>
      <c r="AY108" s="8">
        <v>31.963519636363646</v>
      </c>
      <c r="AZ108" s="8">
        <v>-119.86319863636366</v>
      </c>
      <c r="BA108" s="8">
        <v>1508.4824318181822</v>
      </c>
      <c r="BB108" s="8">
        <v>226.36463497380004</v>
      </c>
      <c r="BC108" s="8">
        <v>0</v>
      </c>
      <c r="BD108" s="8">
        <v>0.87899679000000019</v>
      </c>
      <c r="BE108" s="8">
        <v>-75.42412159090911</v>
      </c>
    </row>
    <row r="109" spans="1:57" ht="15.3" x14ac:dyDescent="0.7">
      <c r="A109" s="9" t="s">
        <v>108</v>
      </c>
      <c r="B109" t="s">
        <v>429</v>
      </c>
      <c r="C109" t="s">
        <v>120</v>
      </c>
      <c r="D109" t="s">
        <v>121</v>
      </c>
      <c r="E109" s="6">
        <v>65.124000000000009</v>
      </c>
      <c r="F109" s="7">
        <v>0</v>
      </c>
      <c r="G109" s="7">
        <v>0</v>
      </c>
      <c r="H109" s="8">
        <v>9.2326000000000015</v>
      </c>
      <c r="I109" s="8">
        <v>15.262440540000004</v>
      </c>
      <c r="J109" s="8">
        <v>0</v>
      </c>
      <c r="K109" s="8">
        <v>40.111372400000008</v>
      </c>
      <c r="L109" s="8">
        <v>-7.8368560000000009</v>
      </c>
      <c r="M109" s="8">
        <v>2.087854E-11</v>
      </c>
      <c r="N109" s="8">
        <v>1.1512070197959717E-6</v>
      </c>
      <c r="O109" s="8">
        <v>0</v>
      </c>
      <c r="P109" s="8">
        <v>1.3609620807702565E-6</v>
      </c>
      <c r="Q109" s="8">
        <v>-9.990316400000003E-13</v>
      </c>
      <c r="R109" s="8">
        <v>6.8541000000000005E-2</v>
      </c>
      <c r="S109" s="8">
        <v>3.3600439968000002E-2</v>
      </c>
      <c r="T109" s="8">
        <v>0</v>
      </c>
      <c r="U109" s="8">
        <v>7.1688115960000007E-2</v>
      </c>
      <c r="V109" s="8">
        <v>-6.3918000000000013E-3</v>
      </c>
      <c r="W109" s="8">
        <v>1.606258E-2</v>
      </c>
      <c r="X109" s="8">
        <v>7.4552679520000012E-3</v>
      </c>
      <c r="Y109" s="8">
        <v>0</v>
      </c>
      <c r="Z109" s="8">
        <v>1.5484177040000003E-2</v>
      </c>
      <c r="AA109" s="8">
        <v>-1.9269200000000002E-3</v>
      </c>
      <c r="AB109" s="8">
        <v>3.1486382000000007E-2</v>
      </c>
      <c r="AC109" s="8">
        <v>6.0455987256000012E-3</v>
      </c>
      <c r="AD109" s="8">
        <v>0</v>
      </c>
      <c r="AE109" s="8">
        <v>6.8939084520000006E-3</v>
      </c>
      <c r="AF109" s="8">
        <v>-2.9131600000000006E-3</v>
      </c>
      <c r="AG109" s="8">
        <v>1.6218020000000004E-6</v>
      </c>
      <c r="AH109" s="8">
        <v>1.3646257803200001E-5</v>
      </c>
      <c r="AI109" s="8">
        <v>0</v>
      </c>
      <c r="AJ109" s="8">
        <v>3.3335823200000004E-6</v>
      </c>
      <c r="AK109" s="8">
        <v>-6.771020000000001E-7</v>
      </c>
      <c r="AL109" s="8">
        <v>99.45480000000002</v>
      </c>
      <c r="AM109" s="8">
        <v>108.99189356000002</v>
      </c>
      <c r="AN109" s="8">
        <v>0</v>
      </c>
      <c r="AO109" s="8">
        <v>190.60248440000001</v>
      </c>
      <c r="AP109" s="8">
        <v>-129.91970000000003</v>
      </c>
      <c r="AQ109" s="8">
        <v>1926.3036000000002</v>
      </c>
      <c r="AR109" s="8">
        <v>212.4464203516001</v>
      </c>
      <c r="AS109" s="8">
        <v>0</v>
      </c>
      <c r="AT109" s="8">
        <v>-74.53158095199997</v>
      </c>
      <c r="AU109" s="8">
        <v>-218.22730800000005</v>
      </c>
      <c r="AV109" s="8">
        <v>100.0176</v>
      </c>
      <c r="AW109" s="8">
        <v>110.84731384000004</v>
      </c>
      <c r="AX109" s="8">
        <v>0</v>
      </c>
      <c r="AY109" s="8">
        <v>192.90079880000005</v>
      </c>
      <c r="AZ109" s="8">
        <v>-129.95052000000001</v>
      </c>
      <c r="BA109" s="8">
        <v>1826.2860000000003</v>
      </c>
      <c r="BB109" s="8">
        <v>101.59910651160003</v>
      </c>
      <c r="BC109" s="8">
        <v>0</v>
      </c>
      <c r="BD109" s="8">
        <v>-267.43237975199997</v>
      </c>
      <c r="BE109" s="8">
        <v>-88.27678800000001</v>
      </c>
    </row>
    <row r="110" spans="1:57" ht="15.3" x14ac:dyDescent="0.7">
      <c r="A110" s="9" t="s">
        <v>108</v>
      </c>
      <c r="B110" t="s">
        <v>433</v>
      </c>
      <c r="C110" t="s">
        <v>120</v>
      </c>
      <c r="D110" t="s">
        <v>121</v>
      </c>
      <c r="E110" s="6">
        <v>65.124000000000009</v>
      </c>
      <c r="F110" s="7">
        <v>0</v>
      </c>
      <c r="G110" s="7">
        <v>0</v>
      </c>
      <c r="H110" s="8">
        <v>9.2326000000000015</v>
      </c>
      <c r="I110" s="8">
        <v>15.262440540000004</v>
      </c>
      <c r="J110" s="8">
        <v>0</v>
      </c>
      <c r="K110" s="8">
        <v>40.111372400000008</v>
      </c>
      <c r="L110" s="8">
        <v>-7.8368560000000009</v>
      </c>
      <c r="M110" s="8">
        <v>2.087854E-11</v>
      </c>
      <c r="N110" s="8">
        <v>1.1512070197959717E-6</v>
      </c>
      <c r="O110" s="8">
        <v>0</v>
      </c>
      <c r="P110" s="8">
        <v>1.3609620807702565E-6</v>
      </c>
      <c r="Q110" s="8">
        <v>-9.990316400000003E-13</v>
      </c>
      <c r="R110" s="8">
        <v>6.8541000000000005E-2</v>
      </c>
      <c r="S110" s="8">
        <v>3.3600439968000002E-2</v>
      </c>
      <c r="T110" s="8">
        <v>0</v>
      </c>
      <c r="U110" s="8">
        <v>7.1688115960000007E-2</v>
      </c>
      <c r="V110" s="8">
        <v>-6.3918000000000013E-3</v>
      </c>
      <c r="W110" s="8">
        <v>1.606258E-2</v>
      </c>
      <c r="X110" s="8">
        <v>7.4552679520000012E-3</v>
      </c>
      <c r="Y110" s="8">
        <v>0</v>
      </c>
      <c r="Z110" s="8">
        <v>1.5484177040000003E-2</v>
      </c>
      <c r="AA110" s="8">
        <v>-1.9269200000000002E-3</v>
      </c>
      <c r="AB110" s="8">
        <v>3.1486382000000007E-2</v>
      </c>
      <c r="AC110" s="8">
        <v>6.0455987256000012E-3</v>
      </c>
      <c r="AD110" s="8">
        <v>0</v>
      </c>
      <c r="AE110" s="8">
        <v>6.8939084520000006E-3</v>
      </c>
      <c r="AF110" s="8">
        <v>-2.9131600000000006E-3</v>
      </c>
      <c r="AG110" s="8">
        <v>1.6218020000000004E-6</v>
      </c>
      <c r="AH110" s="8">
        <v>1.3646257803200001E-5</v>
      </c>
      <c r="AI110" s="8">
        <v>0</v>
      </c>
      <c r="AJ110" s="8">
        <v>3.3335823200000004E-6</v>
      </c>
      <c r="AK110" s="8">
        <v>-6.771020000000001E-7</v>
      </c>
      <c r="AL110" s="8">
        <v>99.45480000000002</v>
      </c>
      <c r="AM110" s="8">
        <v>108.99189356000002</v>
      </c>
      <c r="AN110" s="8">
        <v>0</v>
      </c>
      <c r="AO110" s="8">
        <v>190.60248440000001</v>
      </c>
      <c r="AP110" s="8">
        <v>-129.91970000000003</v>
      </c>
      <c r="AQ110" s="8">
        <v>1926.3036000000002</v>
      </c>
      <c r="AR110" s="8">
        <v>212.4464203516001</v>
      </c>
      <c r="AS110" s="8">
        <v>0</v>
      </c>
      <c r="AT110" s="8">
        <v>-74.53158095199997</v>
      </c>
      <c r="AU110" s="8">
        <v>-218.22730800000005</v>
      </c>
      <c r="AV110" s="8">
        <v>100.0176</v>
      </c>
      <c r="AW110" s="8">
        <v>110.84731384000004</v>
      </c>
      <c r="AX110" s="8">
        <v>0</v>
      </c>
      <c r="AY110" s="8">
        <v>192.90079880000005</v>
      </c>
      <c r="AZ110" s="8">
        <v>-129.95052000000001</v>
      </c>
      <c r="BA110" s="8">
        <v>1826.2860000000003</v>
      </c>
      <c r="BB110" s="8">
        <v>101.59910651160003</v>
      </c>
      <c r="BC110" s="8">
        <v>0</v>
      </c>
      <c r="BD110" s="8">
        <v>-267.43237975199997</v>
      </c>
      <c r="BE110" s="8">
        <v>-88.27678800000001</v>
      </c>
    </row>
    <row r="111" spans="1:57" ht="15.3" x14ac:dyDescent="0.7">
      <c r="A111" s="9" t="s">
        <v>249</v>
      </c>
      <c r="B111" t="s">
        <v>458</v>
      </c>
      <c r="C111" t="s">
        <v>120</v>
      </c>
      <c r="D111" t="s">
        <v>121</v>
      </c>
      <c r="E111" s="6">
        <v>52.488</v>
      </c>
      <c r="F111" s="7">
        <v>0</v>
      </c>
      <c r="G111" s="7">
        <v>0</v>
      </c>
      <c r="H111" s="8">
        <v>7.4412000000000003</v>
      </c>
      <c r="I111" s="8">
        <v>12.301071480000001</v>
      </c>
      <c r="J111" s="8">
        <v>0</v>
      </c>
      <c r="K111" s="8">
        <v>32.328568799999999</v>
      </c>
      <c r="L111" s="8">
        <v>-6.3162719999999997</v>
      </c>
      <c r="M111" s="8">
        <v>1.6827479999999998E-11</v>
      </c>
      <c r="N111" s="8">
        <v>9.2783849356690244E-7</v>
      </c>
      <c r="O111" s="8">
        <v>0</v>
      </c>
      <c r="P111" s="8">
        <v>1.0968948113670721E-6</v>
      </c>
      <c r="Q111" s="8">
        <v>-8.0518968000000018E-13</v>
      </c>
      <c r="R111" s="8">
        <v>5.5241999999999992E-2</v>
      </c>
      <c r="S111" s="8">
        <v>2.7080951615999996E-2</v>
      </c>
      <c r="T111" s="8">
        <v>0</v>
      </c>
      <c r="U111" s="8">
        <v>5.7778481519999994E-2</v>
      </c>
      <c r="V111" s="8">
        <v>-5.1516000000000001E-3</v>
      </c>
      <c r="W111" s="8">
        <v>1.2945959999999999E-2</v>
      </c>
      <c r="X111" s="8">
        <v>6.0087234239999997E-3</v>
      </c>
      <c r="Y111" s="8">
        <v>0</v>
      </c>
      <c r="Z111" s="8">
        <v>1.2479784480000001E-2</v>
      </c>
      <c r="AA111" s="8">
        <v>-1.5530399999999999E-3</v>
      </c>
      <c r="AB111" s="8">
        <v>2.5377084000000001E-2</v>
      </c>
      <c r="AC111" s="8">
        <v>4.8725721072000001E-3</v>
      </c>
      <c r="AD111" s="8">
        <v>0</v>
      </c>
      <c r="AE111" s="8">
        <v>5.5562844239999999E-3</v>
      </c>
      <c r="AF111" s="8">
        <v>-2.3479200000000003E-3</v>
      </c>
      <c r="AG111" s="8">
        <v>1.307124E-6</v>
      </c>
      <c r="AH111" s="8">
        <v>1.0998476438399999E-5</v>
      </c>
      <c r="AI111" s="8">
        <v>0</v>
      </c>
      <c r="AJ111" s="8">
        <v>2.6867678400000001E-6</v>
      </c>
      <c r="AK111" s="8">
        <v>-5.4572400000000005E-7</v>
      </c>
      <c r="AL111" s="8">
        <v>80.157600000000002</v>
      </c>
      <c r="AM111" s="8">
        <v>87.844212720000002</v>
      </c>
      <c r="AN111" s="8">
        <v>0</v>
      </c>
      <c r="AO111" s="8">
        <v>153.61991279999998</v>
      </c>
      <c r="AP111" s="8">
        <v>-104.7114</v>
      </c>
      <c r="AQ111" s="8">
        <v>1552.5431999999998</v>
      </c>
      <c r="AR111" s="8">
        <v>171.22547311920005</v>
      </c>
      <c r="AS111" s="8">
        <v>0</v>
      </c>
      <c r="AT111" s="8">
        <v>-60.070229423999962</v>
      </c>
      <c r="AU111" s="8">
        <v>-175.88469599999999</v>
      </c>
      <c r="AV111" s="8">
        <v>80.611199999999997</v>
      </c>
      <c r="AW111" s="8">
        <v>89.339626080000016</v>
      </c>
      <c r="AX111" s="8">
        <v>0</v>
      </c>
      <c r="AY111" s="8">
        <v>155.47228559999999</v>
      </c>
      <c r="AZ111" s="8">
        <v>-104.73624</v>
      </c>
      <c r="BA111" s="8">
        <v>1471.932</v>
      </c>
      <c r="BB111" s="8">
        <v>81.885847039200016</v>
      </c>
      <c r="BC111" s="8">
        <v>0</v>
      </c>
      <c r="BD111" s="8">
        <v>-215.54251502399995</v>
      </c>
      <c r="BE111" s="8">
        <v>-71.148455999999996</v>
      </c>
    </row>
    <row r="112" spans="1:57" ht="15.3" x14ac:dyDescent="0.7">
      <c r="A112" s="9" t="s">
        <v>249</v>
      </c>
      <c r="B112" t="s">
        <v>455</v>
      </c>
      <c r="C112" t="s">
        <v>120</v>
      </c>
      <c r="D112" t="s">
        <v>121</v>
      </c>
      <c r="E112" s="6">
        <v>29.16</v>
      </c>
      <c r="F112" s="7">
        <v>0</v>
      </c>
      <c r="G112" s="7">
        <v>0</v>
      </c>
      <c r="H112" s="8">
        <v>4.1340000000000003</v>
      </c>
      <c r="I112" s="8">
        <v>6.8339286000000001</v>
      </c>
      <c r="J112" s="8">
        <v>0</v>
      </c>
      <c r="K112" s="8">
        <v>17.960316000000002</v>
      </c>
      <c r="L112" s="8">
        <v>-3.5090400000000002</v>
      </c>
      <c r="M112" s="8">
        <v>9.3486E-12</v>
      </c>
      <c r="N112" s="8">
        <v>5.1546582975939024E-7</v>
      </c>
      <c r="O112" s="8">
        <v>0</v>
      </c>
      <c r="P112" s="8">
        <v>6.0938600631504014E-7</v>
      </c>
      <c r="Q112" s="8">
        <v>-4.473276000000001E-13</v>
      </c>
      <c r="R112" s="8">
        <v>3.0689999999999995E-2</v>
      </c>
      <c r="S112" s="8">
        <v>1.5044973119999999E-2</v>
      </c>
      <c r="T112" s="8">
        <v>0</v>
      </c>
      <c r="U112" s="8">
        <v>3.2099156399999995E-2</v>
      </c>
      <c r="V112" s="8">
        <v>-2.862E-3</v>
      </c>
      <c r="W112" s="8">
        <v>7.1921999999999993E-3</v>
      </c>
      <c r="X112" s="8">
        <v>3.33817968E-3</v>
      </c>
      <c r="Y112" s="8">
        <v>0</v>
      </c>
      <c r="Z112" s="8">
        <v>6.9332136000000008E-3</v>
      </c>
      <c r="AA112" s="8">
        <v>-8.6279999999999994E-4</v>
      </c>
      <c r="AB112" s="8">
        <v>1.4098380000000002E-2</v>
      </c>
      <c r="AC112" s="8">
        <v>2.7069845040000001E-3</v>
      </c>
      <c r="AD112" s="8">
        <v>0</v>
      </c>
      <c r="AE112" s="8">
        <v>3.08682468E-3</v>
      </c>
      <c r="AF112" s="8">
        <v>-1.3044000000000003E-3</v>
      </c>
      <c r="AG112" s="8">
        <v>7.2618000000000001E-7</v>
      </c>
      <c r="AH112" s="8">
        <v>6.1102646879999996E-6</v>
      </c>
      <c r="AI112" s="8">
        <v>0</v>
      </c>
      <c r="AJ112" s="8">
        <v>1.4926487999999999E-6</v>
      </c>
      <c r="AK112" s="8">
        <v>-3.0317999999999999E-7</v>
      </c>
      <c r="AL112" s="8">
        <v>44.532000000000004</v>
      </c>
      <c r="AM112" s="8">
        <v>48.802340399999999</v>
      </c>
      <c r="AN112" s="8">
        <v>0</v>
      </c>
      <c r="AO112" s="8">
        <v>85.344395999999989</v>
      </c>
      <c r="AP112" s="8">
        <v>-58.173000000000002</v>
      </c>
      <c r="AQ112" s="8">
        <v>862.524</v>
      </c>
      <c r="AR112" s="8">
        <v>95.125262844000019</v>
      </c>
      <c r="AS112" s="8">
        <v>0</v>
      </c>
      <c r="AT112" s="8">
        <v>-33.372349679999978</v>
      </c>
      <c r="AU112" s="8">
        <v>-97.713720000000009</v>
      </c>
      <c r="AV112" s="8">
        <v>44.783999999999999</v>
      </c>
      <c r="AW112" s="8">
        <v>49.633125600000014</v>
      </c>
      <c r="AX112" s="8">
        <v>0</v>
      </c>
      <c r="AY112" s="8">
        <v>86.373491999999999</v>
      </c>
      <c r="AZ112" s="8">
        <v>-58.186800000000005</v>
      </c>
      <c r="BA112" s="8">
        <v>817.74</v>
      </c>
      <c r="BB112" s="8">
        <v>45.492137244000006</v>
      </c>
      <c r="BC112" s="8">
        <v>0</v>
      </c>
      <c r="BD112" s="8">
        <v>-119.74584167999998</v>
      </c>
      <c r="BE112" s="8">
        <v>-39.526920000000004</v>
      </c>
    </row>
    <row r="113" spans="1:57" ht="15.3" x14ac:dyDescent="0.7">
      <c r="A113" s="9" t="s">
        <v>97</v>
      </c>
      <c r="B113" t="s">
        <v>467</v>
      </c>
      <c r="C113" t="s">
        <v>468</v>
      </c>
      <c r="D113" t="s">
        <v>469</v>
      </c>
      <c r="E113" s="6">
        <v>47.998736842105266</v>
      </c>
      <c r="F113" s="7">
        <v>0</v>
      </c>
      <c r="G113" s="7">
        <v>0</v>
      </c>
      <c r="H113" s="8">
        <v>46.078787368421054</v>
      </c>
      <c r="I113" s="8">
        <v>7.0277350547368425</v>
      </c>
      <c r="J113" s="8">
        <v>0</v>
      </c>
      <c r="K113" s="8">
        <v>0.3993494905263158</v>
      </c>
      <c r="L113" s="8">
        <v>-2.303939368421053</v>
      </c>
      <c r="M113" s="8">
        <v>7.6797978947368429E-12</v>
      </c>
      <c r="N113" s="8">
        <v>2.1970173822315791E-8</v>
      </c>
      <c r="O113" s="8">
        <v>0</v>
      </c>
      <c r="P113" s="8">
        <v>1.103970947368421E-7</v>
      </c>
      <c r="Q113" s="8">
        <v>-3.8398989473684217E-13</v>
      </c>
      <c r="R113" s="8">
        <v>0.19391489684210528</v>
      </c>
      <c r="S113" s="8">
        <v>2.9572429757684208E-2</v>
      </c>
      <c r="T113" s="8">
        <v>0</v>
      </c>
      <c r="U113" s="8">
        <v>2.5391331789473685E-3</v>
      </c>
      <c r="V113" s="8">
        <v>-9.6957448421052649E-3</v>
      </c>
      <c r="W113" s="8">
        <v>4.0270940210526317E-2</v>
      </c>
      <c r="X113" s="8">
        <v>6.1488301844210532E-3</v>
      </c>
      <c r="Y113" s="8">
        <v>0</v>
      </c>
      <c r="Z113" s="8">
        <v>6.7198231578947368E-4</v>
      </c>
      <c r="AA113" s="8">
        <v>-2.013547010526316E-3</v>
      </c>
      <c r="AB113" s="8">
        <v>1.5935580631578947E-2</v>
      </c>
      <c r="AC113" s="8">
        <v>2.4440452813263157E-3</v>
      </c>
      <c r="AD113" s="8">
        <v>0</v>
      </c>
      <c r="AE113" s="8">
        <v>3.7919002105263165E-4</v>
      </c>
      <c r="AF113" s="8">
        <v>-7.9677903157894742E-4</v>
      </c>
      <c r="AG113" s="8">
        <v>1.6511565473684213E-5</v>
      </c>
      <c r="AH113" s="8">
        <v>2.7345120372631581E-6</v>
      </c>
      <c r="AI113" s="8">
        <v>0</v>
      </c>
      <c r="AJ113" s="8">
        <v>8.3517802105263162E-7</v>
      </c>
      <c r="AK113" s="8">
        <v>-8.2557827368421071E-7</v>
      </c>
      <c r="AL113" s="8">
        <v>695.9816842105264</v>
      </c>
      <c r="AM113" s="8">
        <v>106.22432454947368</v>
      </c>
      <c r="AN113" s="8">
        <v>0</v>
      </c>
      <c r="AO113" s="8">
        <v>9.2637562105263171</v>
      </c>
      <c r="AP113" s="8">
        <v>-34.799084210526324</v>
      </c>
      <c r="AQ113" s="8">
        <v>1149.5697473684211</v>
      </c>
      <c r="AR113" s="8">
        <v>174.3228108368842</v>
      </c>
      <c r="AS113" s="8">
        <v>0</v>
      </c>
      <c r="AT113" s="8">
        <v>9.6664656126315798</v>
      </c>
      <c r="AU113" s="8">
        <v>-57.478487368421057</v>
      </c>
      <c r="AV113" s="8">
        <v>705.58143157894733</v>
      </c>
      <c r="AW113" s="8">
        <v>107.69740578315789</v>
      </c>
      <c r="AX113" s="8">
        <v>0</v>
      </c>
      <c r="AY113" s="8">
        <v>9.4077524210526331</v>
      </c>
      <c r="AZ113" s="8">
        <v>-35.279071578947374</v>
      </c>
      <c r="BA113" s="8">
        <v>443.98831578947369</v>
      </c>
      <c r="BB113" s="8">
        <v>66.625405053726311</v>
      </c>
      <c r="BC113" s="8">
        <v>0</v>
      </c>
      <c r="BD113" s="8">
        <v>0.2587131915789474</v>
      </c>
      <c r="BE113" s="8">
        <v>-22.199415789473687</v>
      </c>
    </row>
    <row r="114" spans="1:57" ht="15.3" x14ac:dyDescent="0.7">
      <c r="A114" s="9" t="s">
        <v>249</v>
      </c>
      <c r="B114" t="s">
        <v>459</v>
      </c>
      <c r="C114" t="s">
        <v>120</v>
      </c>
      <c r="D114" t="s">
        <v>121</v>
      </c>
      <c r="E114" s="6">
        <v>14.094000000000001</v>
      </c>
      <c r="F114" s="7">
        <v>0</v>
      </c>
      <c r="G114" s="7">
        <v>0</v>
      </c>
      <c r="H114" s="8">
        <v>1.9981000000000002</v>
      </c>
      <c r="I114" s="8">
        <v>3.3030654900000003</v>
      </c>
      <c r="J114" s="8">
        <v>0</v>
      </c>
      <c r="K114" s="8">
        <v>8.6808194000000007</v>
      </c>
      <c r="L114" s="8">
        <v>-1.6960360000000001</v>
      </c>
      <c r="M114" s="8">
        <v>4.5184900000000001E-12</v>
      </c>
      <c r="N114" s="8">
        <v>2.4914181771703864E-7</v>
      </c>
      <c r="O114" s="8">
        <v>0</v>
      </c>
      <c r="P114" s="8">
        <v>2.9453656971893609E-7</v>
      </c>
      <c r="Q114" s="8">
        <v>-2.1620834000000007E-13</v>
      </c>
      <c r="R114" s="8">
        <v>1.4833499999999999E-2</v>
      </c>
      <c r="S114" s="8">
        <v>7.2717370079999994E-3</v>
      </c>
      <c r="T114" s="8">
        <v>0</v>
      </c>
      <c r="U114" s="8">
        <v>1.551459226E-2</v>
      </c>
      <c r="V114" s="8">
        <v>-1.3833000000000001E-3</v>
      </c>
      <c r="W114" s="8">
        <v>3.4762300000000003E-3</v>
      </c>
      <c r="X114" s="8">
        <v>1.6134535120000001E-3</v>
      </c>
      <c r="Y114" s="8">
        <v>0</v>
      </c>
      <c r="Z114" s="8">
        <v>3.3510532400000004E-3</v>
      </c>
      <c r="AA114" s="8">
        <v>-4.1701999999999999E-4</v>
      </c>
      <c r="AB114" s="8">
        <v>6.8142170000000018E-3</v>
      </c>
      <c r="AC114" s="8">
        <v>1.3083758436E-3</v>
      </c>
      <c r="AD114" s="8">
        <v>0</v>
      </c>
      <c r="AE114" s="8">
        <v>1.4919652620000001E-3</v>
      </c>
      <c r="AF114" s="8">
        <v>-6.3046000000000011E-4</v>
      </c>
      <c r="AG114" s="8">
        <v>3.5098700000000007E-7</v>
      </c>
      <c r="AH114" s="8">
        <v>2.9532945991999999E-6</v>
      </c>
      <c r="AI114" s="8">
        <v>0</v>
      </c>
      <c r="AJ114" s="8">
        <v>7.2144692000000004E-7</v>
      </c>
      <c r="AK114" s="8">
        <v>-1.4653700000000001E-7</v>
      </c>
      <c r="AL114" s="8">
        <v>21.523800000000001</v>
      </c>
      <c r="AM114" s="8">
        <v>23.587797860000002</v>
      </c>
      <c r="AN114" s="8">
        <v>0</v>
      </c>
      <c r="AO114" s="8">
        <v>41.249791399999999</v>
      </c>
      <c r="AP114" s="8">
        <v>-28.116950000000003</v>
      </c>
      <c r="AQ114" s="8">
        <v>416.88660000000004</v>
      </c>
      <c r="AR114" s="8">
        <v>45.977210374600013</v>
      </c>
      <c r="AS114" s="8">
        <v>0</v>
      </c>
      <c r="AT114" s="8">
        <v>-16.129969011999993</v>
      </c>
      <c r="AU114" s="8">
        <v>-47.228298000000002</v>
      </c>
      <c r="AV114" s="8">
        <v>21.645599999999998</v>
      </c>
      <c r="AW114" s="8">
        <v>23.989344040000006</v>
      </c>
      <c r="AX114" s="8">
        <v>0</v>
      </c>
      <c r="AY114" s="8">
        <v>41.747187800000006</v>
      </c>
      <c r="AZ114" s="8">
        <v>-28.123620000000003</v>
      </c>
      <c r="BA114" s="8">
        <v>395.24100000000004</v>
      </c>
      <c r="BB114" s="8">
        <v>21.987866334600007</v>
      </c>
      <c r="BC114" s="8">
        <v>0</v>
      </c>
      <c r="BD114" s="8">
        <v>-57.877156811999996</v>
      </c>
      <c r="BE114" s="8">
        <v>-19.104678000000003</v>
      </c>
    </row>
    <row r="115" spans="1:57" ht="15.3" x14ac:dyDescent="0.7">
      <c r="A115" s="9" t="s">
        <v>97</v>
      </c>
      <c r="B115" t="s">
        <v>474</v>
      </c>
      <c r="C115" t="s">
        <v>332</v>
      </c>
      <c r="D115" t="s">
        <v>333</v>
      </c>
      <c r="E115" s="6">
        <v>18.81514285714286</v>
      </c>
      <c r="F115" s="7">
        <v>0</v>
      </c>
      <c r="G115" s="7">
        <v>0</v>
      </c>
      <c r="H115" s="8">
        <v>18.062537142857146</v>
      </c>
      <c r="I115" s="8">
        <v>2.7548191414285714</v>
      </c>
      <c r="J115" s="8">
        <v>0</v>
      </c>
      <c r="K115" s="8">
        <v>0.15654198857142859</v>
      </c>
      <c r="L115" s="8">
        <v>-0.90312685714285723</v>
      </c>
      <c r="M115" s="8">
        <v>3.0104228571428577E-12</v>
      </c>
      <c r="N115" s="8">
        <v>8.6121424491428584E-9</v>
      </c>
      <c r="O115" s="8">
        <v>0</v>
      </c>
      <c r="P115" s="8">
        <v>4.3274828571428576E-8</v>
      </c>
      <c r="Q115" s="8">
        <v>-1.505211428571429E-13</v>
      </c>
      <c r="R115" s="8">
        <v>7.6013177142857158E-2</v>
      </c>
      <c r="S115" s="8">
        <v>1.1592169443000001E-2</v>
      </c>
      <c r="T115" s="8">
        <v>0</v>
      </c>
      <c r="U115" s="8">
        <v>9.9532105714285725E-4</v>
      </c>
      <c r="V115" s="8">
        <v>-3.8006588571428582E-3</v>
      </c>
      <c r="W115" s="8">
        <v>1.578590485714286E-2</v>
      </c>
      <c r="X115" s="8">
        <v>2.4102950605714292E-3</v>
      </c>
      <c r="Y115" s="8">
        <v>0</v>
      </c>
      <c r="Z115" s="8">
        <v>2.6341200000000003E-4</v>
      </c>
      <c r="AA115" s="8">
        <v>-7.89295242857143E-4</v>
      </c>
      <c r="AB115" s="8">
        <v>6.2466274285714295E-3</v>
      </c>
      <c r="AC115" s="8">
        <v>9.5804731838571434E-4</v>
      </c>
      <c r="AD115" s="8">
        <v>0</v>
      </c>
      <c r="AE115" s="8">
        <v>1.486396285714286E-4</v>
      </c>
      <c r="AF115" s="8">
        <v>-3.123313714285715E-4</v>
      </c>
      <c r="AG115" s="8">
        <v>6.4724091428571435E-6</v>
      </c>
      <c r="AH115" s="8">
        <v>1.0719080961428574E-6</v>
      </c>
      <c r="AI115" s="8">
        <v>0</v>
      </c>
      <c r="AJ115" s="8">
        <v>3.2738348571428578E-7</v>
      </c>
      <c r="AK115" s="8">
        <v>-3.2362045714285724E-7</v>
      </c>
      <c r="AL115" s="8">
        <v>272.81957142857146</v>
      </c>
      <c r="AM115" s="8">
        <v>41.63913412714286</v>
      </c>
      <c r="AN115" s="8">
        <v>0</v>
      </c>
      <c r="AO115" s="8">
        <v>3.631322571428572</v>
      </c>
      <c r="AP115" s="8">
        <v>-13.640978571428574</v>
      </c>
      <c r="AQ115" s="8">
        <v>450.62267142857149</v>
      </c>
      <c r="AR115" s="8">
        <v>68.33322718354286</v>
      </c>
      <c r="AS115" s="8">
        <v>0</v>
      </c>
      <c r="AT115" s="8">
        <v>3.7891816200000008</v>
      </c>
      <c r="AU115" s="8">
        <v>-22.531133571428576</v>
      </c>
      <c r="AV115" s="8">
        <v>276.58260000000001</v>
      </c>
      <c r="AW115" s="8">
        <v>42.216570861428572</v>
      </c>
      <c r="AX115" s="8">
        <v>0</v>
      </c>
      <c r="AY115" s="8">
        <v>3.6877680000000006</v>
      </c>
      <c r="AZ115" s="8">
        <v>-13.829130000000001</v>
      </c>
      <c r="BA115" s="8">
        <v>174.04007142857145</v>
      </c>
      <c r="BB115" s="8">
        <v>26.116656322114288</v>
      </c>
      <c r="BC115" s="8">
        <v>0</v>
      </c>
      <c r="BD115" s="8">
        <v>0.10141362000000001</v>
      </c>
      <c r="BE115" s="8">
        <v>-8.7020035714285733</v>
      </c>
    </row>
    <row r="116" spans="1:57" ht="15.3" x14ac:dyDescent="0.7">
      <c r="A116" s="9" t="s">
        <v>97</v>
      </c>
      <c r="B116" t="s">
        <v>477</v>
      </c>
      <c r="C116" t="s">
        <v>470</v>
      </c>
      <c r="D116" t="s">
        <v>471</v>
      </c>
      <c r="E116" s="6">
        <v>18.052636363636367</v>
      </c>
      <c r="F116" s="7">
        <v>0</v>
      </c>
      <c r="G116" s="7">
        <v>0</v>
      </c>
      <c r="H116" s="8">
        <v>17.330530909090911</v>
      </c>
      <c r="I116" s="8">
        <v>2.6431767531818187</v>
      </c>
      <c r="J116" s="8">
        <v>0</v>
      </c>
      <c r="K116" s="8">
        <v>0.15019793454545455</v>
      </c>
      <c r="L116" s="8">
        <v>-0.86652654545454566</v>
      </c>
      <c r="M116" s="8">
        <v>2.8884218181818186E-12</v>
      </c>
      <c r="N116" s="8">
        <v>8.2631249269090913E-9</v>
      </c>
      <c r="O116" s="8">
        <v>0</v>
      </c>
      <c r="P116" s="8">
        <v>4.1521063636363639E-8</v>
      </c>
      <c r="Q116" s="8">
        <v>-1.4442109090909095E-13</v>
      </c>
      <c r="R116" s="8">
        <v>7.2932650909090929E-2</v>
      </c>
      <c r="S116" s="8">
        <v>1.1122382711045455E-2</v>
      </c>
      <c r="T116" s="8">
        <v>0</v>
      </c>
      <c r="U116" s="8">
        <v>9.5498446363636376E-4</v>
      </c>
      <c r="V116" s="8">
        <v>-3.6466325454545469E-3</v>
      </c>
      <c r="W116" s="8">
        <v>1.5146161909090912E-2</v>
      </c>
      <c r="X116" s="8">
        <v>2.3126149287272732E-3</v>
      </c>
      <c r="Y116" s="8">
        <v>0</v>
      </c>
      <c r="Z116" s="8">
        <v>2.5273690909090915E-4</v>
      </c>
      <c r="AA116" s="8">
        <v>-7.5730809545454568E-4</v>
      </c>
      <c r="AB116" s="8">
        <v>5.9934752727272738E-3</v>
      </c>
      <c r="AC116" s="8">
        <v>9.1922128836818189E-4</v>
      </c>
      <c r="AD116" s="8">
        <v>0</v>
      </c>
      <c r="AE116" s="8">
        <v>1.4261582727272731E-4</v>
      </c>
      <c r="AF116" s="8">
        <v>-2.996737636363637E-4</v>
      </c>
      <c r="AG116" s="8">
        <v>6.2101069090909108E-6</v>
      </c>
      <c r="AH116" s="8">
        <v>1.0284677199545457E-6</v>
      </c>
      <c r="AI116" s="8">
        <v>0</v>
      </c>
      <c r="AJ116" s="8">
        <v>3.1411587272727278E-7</v>
      </c>
      <c r="AK116" s="8">
        <v>-3.1050534545454556E-7</v>
      </c>
      <c r="AL116" s="8">
        <v>261.76322727272731</v>
      </c>
      <c r="AM116" s="8">
        <v>39.951657694090912</v>
      </c>
      <c r="AN116" s="8">
        <v>0</v>
      </c>
      <c r="AO116" s="8">
        <v>3.4841588181818191</v>
      </c>
      <c r="AP116" s="8">
        <v>-13.088161363636369</v>
      </c>
      <c r="AQ116" s="8">
        <v>432.36064090909099</v>
      </c>
      <c r="AR116" s="8">
        <v>65.563940240290918</v>
      </c>
      <c r="AS116" s="8">
        <v>0</v>
      </c>
      <c r="AT116" s="8">
        <v>3.6356204372727281</v>
      </c>
      <c r="AU116" s="8">
        <v>-21.618032045454548</v>
      </c>
      <c r="AV116" s="8">
        <v>265.37375454545457</v>
      </c>
      <c r="AW116" s="8">
        <v>40.505693104090909</v>
      </c>
      <c r="AX116" s="8">
        <v>0</v>
      </c>
      <c r="AY116" s="8">
        <v>3.5383167272727278</v>
      </c>
      <c r="AZ116" s="8">
        <v>-13.268687727272729</v>
      </c>
      <c r="BA116" s="8">
        <v>166.98688636363639</v>
      </c>
      <c r="BB116" s="8">
        <v>25.058247136200002</v>
      </c>
      <c r="BC116" s="8">
        <v>0</v>
      </c>
      <c r="BD116" s="8">
        <v>9.7303710000000015E-2</v>
      </c>
      <c r="BE116" s="8">
        <v>-8.3493443181818208</v>
      </c>
    </row>
    <row r="117" spans="1:57" ht="15.3" x14ac:dyDescent="0.7">
      <c r="A117" s="9" t="s">
        <v>249</v>
      </c>
      <c r="B117" t="s">
        <v>460</v>
      </c>
      <c r="C117" t="s">
        <v>461</v>
      </c>
      <c r="D117" t="s">
        <v>462</v>
      </c>
      <c r="E117" s="6">
        <v>126.06249656000001</v>
      </c>
      <c r="F117" s="7">
        <v>0</v>
      </c>
      <c r="G117" s="7">
        <v>0</v>
      </c>
      <c r="H117" s="8">
        <v>35.91980392</v>
      </c>
      <c r="I117" s="8">
        <v>12.939022616520001</v>
      </c>
      <c r="J117" s="8">
        <v>0</v>
      </c>
      <c r="K117" s="8">
        <v>61.756896000800012</v>
      </c>
      <c r="L117" s="8">
        <v>-18.570195443800003</v>
      </c>
      <c r="M117" s="8">
        <v>5.1248637440000002E-14</v>
      </c>
      <c r="N117" s="8">
        <v>2.5338561871360237E-6</v>
      </c>
      <c r="O117" s="8">
        <v>0</v>
      </c>
      <c r="P117" s="8">
        <v>1.0059790644673546E-7</v>
      </c>
      <c r="Q117" s="8">
        <v>-9.6617408887999995E-15</v>
      </c>
      <c r="R117" s="8">
        <v>0.22032338328000003</v>
      </c>
      <c r="S117" s="8">
        <v>8.5757502310480002E-2</v>
      </c>
      <c r="T117" s="8">
        <v>0</v>
      </c>
      <c r="U117" s="8">
        <v>3.4121869021240002E-2</v>
      </c>
      <c r="V117" s="8">
        <v>-2.8211917333600001E-2</v>
      </c>
      <c r="W117" s="8">
        <v>6.0171391280000007E-2</v>
      </c>
      <c r="X117" s="8">
        <v>2.2913860649680005E-2</v>
      </c>
      <c r="Y117" s="8">
        <v>0</v>
      </c>
      <c r="Z117" s="8">
        <v>4.7791207600136011E-3</v>
      </c>
      <c r="AA117" s="8">
        <v>-7.8863416632000017E-3</v>
      </c>
      <c r="AB117" s="8">
        <v>0.16701564880000003</v>
      </c>
      <c r="AC117" s="8">
        <v>2.6937519296688008E-2</v>
      </c>
      <c r="AD117" s="8">
        <v>0</v>
      </c>
      <c r="AE117" s="8">
        <v>2.3282507656407999E-3</v>
      </c>
      <c r="AF117" s="8">
        <v>-1.8770957405200003E-2</v>
      </c>
      <c r="AG117" s="8">
        <v>2.0087635568000003E-5</v>
      </c>
      <c r="AH117" s="8">
        <v>2.9392385083261203E-5</v>
      </c>
      <c r="AI117" s="8">
        <v>0</v>
      </c>
      <c r="AJ117" s="8">
        <v>2.6123123538512001E-6</v>
      </c>
      <c r="AK117" s="8">
        <v>-3.0629068470000007E-6</v>
      </c>
      <c r="AL117" s="8">
        <v>434.69826399999999</v>
      </c>
      <c r="AM117" s="8">
        <v>257.39513759960005</v>
      </c>
      <c r="AN117" s="8">
        <v>0</v>
      </c>
      <c r="AO117" s="8">
        <v>152.38095977104001</v>
      </c>
      <c r="AP117" s="8">
        <v>-293.27261563600007</v>
      </c>
      <c r="AQ117" s="8">
        <v>3090.9334456000006</v>
      </c>
      <c r="AR117" s="8">
        <v>402.83499564308016</v>
      </c>
      <c r="AS117" s="8">
        <v>0</v>
      </c>
      <c r="AT117" s="8">
        <v>-366.03149819796556</v>
      </c>
      <c r="AU117" s="8">
        <v>-395.94926074704006</v>
      </c>
      <c r="AV117" s="8">
        <v>436.98614960000003</v>
      </c>
      <c r="AW117" s="8">
        <v>261.47615353860004</v>
      </c>
      <c r="AX117" s="8">
        <v>0</v>
      </c>
      <c r="AY117" s="8">
        <v>155.16318881263206</v>
      </c>
      <c r="AZ117" s="8">
        <v>-293.42704791400001</v>
      </c>
      <c r="BA117" s="8">
        <v>2653.9472960000003</v>
      </c>
      <c r="BB117" s="8">
        <v>141.35884210448009</v>
      </c>
      <c r="BC117" s="8">
        <v>0</v>
      </c>
      <c r="BD117" s="8">
        <v>-521.19468701059759</v>
      </c>
      <c r="BE117" s="8">
        <v>-102.52221283304</v>
      </c>
    </row>
    <row r="119" spans="1:57" x14ac:dyDescent="0.55000000000000004">
      <c r="H119" s="8">
        <f>H116/$E$116</f>
        <v>0.95999999999999985</v>
      </c>
      <c r="I119" s="8">
        <f t="shared" ref="I119:BE119" si="5">I116/$E$116</f>
        <v>0.14641499999999999</v>
      </c>
      <c r="J119" s="8">
        <f t="shared" si="5"/>
        <v>0</v>
      </c>
      <c r="K119" s="8">
        <f t="shared" si="5"/>
        <v>8.3199999999999993E-3</v>
      </c>
      <c r="L119" s="8">
        <f t="shared" si="5"/>
        <v>-4.8000000000000001E-2</v>
      </c>
      <c r="M119" s="8">
        <f t="shared" si="5"/>
        <v>1.6E-13</v>
      </c>
      <c r="N119" s="8">
        <f t="shared" si="5"/>
        <v>4.5772399999999993E-10</v>
      </c>
      <c r="O119" s="8">
        <f t="shared" si="5"/>
        <v>0</v>
      </c>
      <c r="P119" s="8">
        <f t="shared" si="5"/>
        <v>2.2999999999999999E-9</v>
      </c>
      <c r="Q119" s="8">
        <f t="shared" si="5"/>
        <v>-8.0000000000000006E-15</v>
      </c>
      <c r="R119" s="8">
        <f t="shared" si="5"/>
        <v>4.0400000000000002E-3</v>
      </c>
      <c r="S119" s="8">
        <f t="shared" si="5"/>
        <v>6.1610849999999993E-4</v>
      </c>
      <c r="T119" s="8">
        <f t="shared" si="5"/>
        <v>0</v>
      </c>
      <c r="U119" s="8">
        <f t="shared" si="5"/>
        <v>5.2899999999999998E-5</v>
      </c>
      <c r="V119" s="8">
        <f t="shared" si="5"/>
        <v>-2.0200000000000003E-4</v>
      </c>
      <c r="W119" s="8">
        <f t="shared" si="5"/>
        <v>8.3900000000000001E-4</v>
      </c>
      <c r="X119" s="8">
        <f t="shared" si="5"/>
        <v>1.2810400000000001E-4</v>
      </c>
      <c r="Y119" s="8">
        <f t="shared" si="5"/>
        <v>0</v>
      </c>
      <c r="Z119" s="8">
        <f t="shared" si="5"/>
        <v>1.4E-5</v>
      </c>
      <c r="AA119" s="8">
        <f t="shared" si="5"/>
        <v>-4.1950000000000003E-5</v>
      </c>
      <c r="AB119" s="8">
        <f t="shared" si="5"/>
        <v>3.3199999999999999E-4</v>
      </c>
      <c r="AC119" s="8">
        <f t="shared" si="5"/>
        <v>5.0918949999999995E-5</v>
      </c>
      <c r="AD119" s="8">
        <f t="shared" si="5"/>
        <v>0</v>
      </c>
      <c r="AE119" s="8">
        <f t="shared" si="5"/>
        <v>7.9000000000000006E-6</v>
      </c>
      <c r="AF119" s="8">
        <f t="shared" si="5"/>
        <v>-1.66E-5</v>
      </c>
      <c r="AG119" s="8">
        <f t="shared" si="5"/>
        <v>3.4400000000000001E-7</v>
      </c>
      <c r="AH119" s="8">
        <f t="shared" si="5"/>
        <v>5.69705E-8</v>
      </c>
      <c r="AI119" s="8">
        <f t="shared" si="5"/>
        <v>0</v>
      </c>
      <c r="AJ119" s="8">
        <f t="shared" si="5"/>
        <v>1.74E-8</v>
      </c>
      <c r="AK119" s="8">
        <f t="shared" si="5"/>
        <v>-1.7200000000000002E-8</v>
      </c>
      <c r="AL119" s="8">
        <f t="shared" si="5"/>
        <v>14.5</v>
      </c>
      <c r="AM119" s="8">
        <f t="shared" si="5"/>
        <v>2.2130649999999998</v>
      </c>
      <c r="AN119" s="8">
        <f t="shared" si="5"/>
        <v>0</v>
      </c>
      <c r="AO119" s="8">
        <f t="shared" si="5"/>
        <v>0.193</v>
      </c>
      <c r="AP119" s="8">
        <f t="shared" si="5"/>
        <v>-0.72500000000000009</v>
      </c>
      <c r="AQ119" s="8">
        <f t="shared" si="5"/>
        <v>23.95</v>
      </c>
      <c r="AR119" s="8">
        <f t="shared" si="5"/>
        <v>3.6318207999999998</v>
      </c>
      <c r="AS119" s="8">
        <f t="shared" si="5"/>
        <v>0</v>
      </c>
      <c r="AT119" s="8">
        <f t="shared" si="5"/>
        <v>0.20139000000000001</v>
      </c>
      <c r="AU119" s="8">
        <f t="shared" si="5"/>
        <v>-1.1975</v>
      </c>
      <c r="AV119" s="8">
        <f t="shared" si="5"/>
        <v>14.7</v>
      </c>
      <c r="AW119" s="8">
        <f t="shared" si="5"/>
        <v>2.2437549999999997</v>
      </c>
      <c r="AX119" s="8">
        <f t="shared" si="5"/>
        <v>0</v>
      </c>
      <c r="AY119" s="8">
        <f t="shared" si="5"/>
        <v>0.19600000000000001</v>
      </c>
      <c r="AZ119" s="8">
        <f t="shared" si="5"/>
        <v>-0.73499999999999999</v>
      </c>
      <c r="BA119" s="8">
        <f t="shared" si="5"/>
        <v>9.25</v>
      </c>
      <c r="BB119" s="8">
        <f t="shared" si="5"/>
        <v>1.3880657999999999</v>
      </c>
      <c r="BC119" s="8">
        <f t="shared" si="5"/>
        <v>0</v>
      </c>
      <c r="BD119" s="8">
        <f t="shared" si="5"/>
        <v>5.3899999999999998E-3</v>
      </c>
      <c r="BE119" s="8">
        <f t="shared" si="5"/>
        <v>-0.46250000000000008</v>
      </c>
    </row>
    <row r="120" spans="1:57" x14ac:dyDescent="0.55000000000000004">
      <c r="H120" s="8">
        <f>H119*764</f>
        <v>733.43999999999994</v>
      </c>
      <c r="I120" s="8">
        <f t="shared" ref="I120:BE120" si="6">I119*764</f>
        <v>111.86105999999999</v>
      </c>
      <c r="J120" s="8">
        <f t="shared" si="6"/>
        <v>0</v>
      </c>
      <c r="K120" s="8">
        <f t="shared" si="6"/>
        <v>6.3564799999999995</v>
      </c>
      <c r="L120" s="8">
        <f t="shared" si="6"/>
        <v>-36.672000000000004</v>
      </c>
      <c r="M120" s="8">
        <f t="shared" si="6"/>
        <v>1.2224000000000001E-10</v>
      </c>
      <c r="N120" s="8">
        <f t="shared" si="6"/>
        <v>3.4970113599999995E-7</v>
      </c>
      <c r="O120" s="8">
        <f t="shared" si="6"/>
        <v>0</v>
      </c>
      <c r="P120" s="8">
        <f t="shared" si="6"/>
        <v>1.7571999999999999E-6</v>
      </c>
      <c r="Q120" s="8">
        <f t="shared" si="6"/>
        <v>-6.1120000000000006E-12</v>
      </c>
      <c r="R120" s="8">
        <f t="shared" si="6"/>
        <v>3.08656</v>
      </c>
      <c r="S120" s="8">
        <f t="shared" si="6"/>
        <v>0.47070689399999993</v>
      </c>
      <c r="T120" s="8">
        <f t="shared" si="6"/>
        <v>0</v>
      </c>
      <c r="U120" s="8">
        <f t="shared" si="6"/>
        <v>4.0415599999999996E-2</v>
      </c>
      <c r="V120" s="8">
        <f t="shared" si="6"/>
        <v>-0.15432800000000002</v>
      </c>
      <c r="W120" s="8">
        <f t="shared" si="6"/>
        <v>0.64099600000000001</v>
      </c>
      <c r="X120" s="8">
        <f t="shared" si="6"/>
        <v>9.7871456000000009E-2</v>
      </c>
      <c r="Y120" s="8">
        <f t="shared" si="6"/>
        <v>0</v>
      </c>
      <c r="Z120" s="8">
        <f t="shared" si="6"/>
        <v>1.0696000000000001E-2</v>
      </c>
      <c r="AA120" s="8">
        <f t="shared" si="6"/>
        <v>-3.2049800000000003E-2</v>
      </c>
      <c r="AB120" s="8">
        <f t="shared" si="6"/>
        <v>0.25364799999999998</v>
      </c>
      <c r="AC120" s="8">
        <f t="shared" si="6"/>
        <v>3.8902077799999997E-2</v>
      </c>
      <c r="AD120" s="8">
        <f t="shared" si="6"/>
        <v>0</v>
      </c>
      <c r="AE120" s="8">
        <f t="shared" si="6"/>
        <v>6.0356000000000003E-3</v>
      </c>
      <c r="AF120" s="8">
        <f t="shared" si="6"/>
        <v>-1.26824E-2</v>
      </c>
      <c r="AG120" s="8">
        <f t="shared" si="6"/>
        <v>2.6281600000000003E-4</v>
      </c>
      <c r="AH120" s="8">
        <f t="shared" si="6"/>
        <v>4.3525461999999998E-5</v>
      </c>
      <c r="AI120" s="8">
        <f t="shared" si="6"/>
        <v>0</v>
      </c>
      <c r="AJ120" s="8">
        <f t="shared" si="6"/>
        <v>1.3293600000000001E-5</v>
      </c>
      <c r="AK120" s="8">
        <f t="shared" si="6"/>
        <v>-1.3140800000000001E-5</v>
      </c>
      <c r="AL120" s="8">
        <f t="shared" si="6"/>
        <v>11078</v>
      </c>
      <c r="AM120" s="8">
        <f t="shared" si="6"/>
        <v>1690.7816599999999</v>
      </c>
      <c r="AN120" s="8">
        <f t="shared" si="6"/>
        <v>0</v>
      </c>
      <c r="AO120" s="8">
        <f t="shared" si="6"/>
        <v>147.452</v>
      </c>
      <c r="AP120" s="8">
        <f t="shared" si="6"/>
        <v>-553.90000000000009</v>
      </c>
      <c r="AQ120" s="8">
        <f t="shared" si="6"/>
        <v>18297.8</v>
      </c>
      <c r="AR120" s="8">
        <f t="shared" si="6"/>
        <v>2774.7110911999998</v>
      </c>
      <c r="AS120" s="8">
        <f t="shared" si="6"/>
        <v>0</v>
      </c>
      <c r="AT120" s="8">
        <f t="shared" si="6"/>
        <v>153.86196000000001</v>
      </c>
      <c r="AU120" s="8">
        <f t="shared" si="6"/>
        <v>-914.89</v>
      </c>
      <c r="AV120" s="8">
        <f t="shared" si="6"/>
        <v>11230.8</v>
      </c>
      <c r="AW120" s="8">
        <f t="shared" si="6"/>
        <v>1714.2288199999998</v>
      </c>
      <c r="AX120" s="8">
        <f t="shared" si="6"/>
        <v>0</v>
      </c>
      <c r="AY120" s="8">
        <f t="shared" si="6"/>
        <v>149.744</v>
      </c>
      <c r="AZ120" s="8">
        <f t="shared" si="6"/>
        <v>-561.54</v>
      </c>
      <c r="BA120" s="8">
        <f t="shared" si="6"/>
        <v>7067</v>
      </c>
      <c r="BB120" s="8">
        <f t="shared" si="6"/>
        <v>1060.4822712</v>
      </c>
      <c r="BC120" s="8">
        <f t="shared" si="6"/>
        <v>0</v>
      </c>
      <c r="BD120" s="8">
        <f t="shared" si="6"/>
        <v>4.1179600000000001</v>
      </c>
      <c r="BE120" s="8">
        <f t="shared" si="6"/>
        <v>-353.35000000000008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C23D-3A6F-4C41-BAFA-C2E6D15BAD0E}">
  <dimension ref="A1:BE88"/>
  <sheetViews>
    <sheetView topLeftCell="J15" zoomScale="70" zoomScaleNormal="70" workbookViewId="0">
      <selection activeCell="P24" sqref="P24"/>
    </sheetView>
  </sheetViews>
  <sheetFormatPr defaultRowHeight="14.4" x14ac:dyDescent="0.55000000000000004"/>
  <cols>
    <col min="1" max="1" width="39.83984375" bestFit="1" customWidth="1"/>
    <col min="2" max="2" width="50.41796875" bestFit="1" customWidth="1"/>
    <col min="3" max="3" width="30.578125" bestFit="1" customWidth="1"/>
    <col min="4" max="4" width="52.83984375" customWidth="1"/>
    <col min="5" max="5" width="27.578125" customWidth="1"/>
    <col min="6" max="6" width="33" customWidth="1"/>
    <col min="7" max="7" width="21.83984375" customWidth="1"/>
    <col min="8" max="8" width="25.41796875" customWidth="1"/>
    <col min="9" max="9" width="25.68359375" customWidth="1"/>
    <col min="10" max="10" width="26.41796875" customWidth="1"/>
    <col min="11" max="11" width="25.41796875" customWidth="1"/>
    <col min="12" max="12" width="20" customWidth="1"/>
    <col min="13" max="13" width="25" customWidth="1"/>
    <col min="14" max="14" width="25.15625" customWidth="1"/>
    <col min="15" max="15" width="26" customWidth="1"/>
    <col min="16" max="16" width="25" customWidth="1"/>
    <col min="17" max="17" width="19.41796875" customWidth="1"/>
    <col min="18" max="18" width="23.15625" customWidth="1"/>
    <col min="19" max="19" width="23.41796875" customWidth="1"/>
    <col min="20" max="20" width="24.15625" customWidth="1"/>
    <col min="21" max="21" width="23.15625" customWidth="1"/>
    <col min="22" max="22" width="17.68359375" customWidth="1"/>
    <col min="23" max="23" width="22.83984375" customWidth="1"/>
    <col min="24" max="24" width="23.15625" customWidth="1"/>
    <col min="25" max="25" width="23.83984375" customWidth="1"/>
    <col min="26" max="26" width="22.83984375" customWidth="1"/>
    <col min="27" max="27" width="17.41796875" customWidth="1"/>
    <col min="28" max="28" width="26.41796875" customWidth="1"/>
    <col min="29" max="29" width="26.68359375" customWidth="1"/>
    <col min="30" max="30" width="27.578125" customWidth="1"/>
    <col min="31" max="31" width="26.41796875" customWidth="1"/>
    <col min="32" max="32" width="21" customWidth="1"/>
    <col min="33" max="33" width="26.41796875" customWidth="1"/>
    <col min="34" max="34" width="26.68359375" customWidth="1"/>
    <col min="35" max="35" width="27.578125" customWidth="1"/>
    <col min="36" max="36" width="26.41796875" customWidth="1"/>
    <col min="37" max="37" width="21" customWidth="1"/>
    <col min="38" max="38" width="26.41796875" customWidth="1"/>
    <col min="39" max="39" width="26.68359375" customWidth="1"/>
    <col min="40" max="40" width="27.578125" customWidth="1"/>
    <col min="41" max="41" width="26.41796875" customWidth="1"/>
    <col min="42" max="42" width="21" customWidth="1"/>
    <col min="43" max="43" width="24.41796875" customWidth="1"/>
    <col min="44" max="44" width="24.68359375" customWidth="1"/>
    <col min="45" max="45" width="25.41796875" customWidth="1"/>
    <col min="46" max="46" width="24.41796875" customWidth="1"/>
    <col min="47" max="47" width="19" customWidth="1"/>
    <col min="48" max="48" width="28" customWidth="1"/>
    <col min="49" max="49" width="28.26171875" customWidth="1"/>
    <col min="50" max="50" width="29.15625" customWidth="1"/>
    <col min="51" max="51" width="28" customWidth="1"/>
    <col min="52" max="52" width="22.578125" customWidth="1"/>
    <col min="53" max="53" width="26.26171875" customWidth="1"/>
    <col min="54" max="54" width="26.41796875" customWidth="1"/>
    <col min="55" max="55" width="27.26171875" customWidth="1"/>
    <col min="56" max="56" width="26.26171875" customWidth="1"/>
    <col min="57" max="57" width="20.6835937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20" t="s">
        <v>1</v>
      </c>
      <c r="G1" s="20" t="s">
        <v>2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</row>
    <row r="2" spans="1:14" ht="16.8" x14ac:dyDescent="0.8">
      <c r="A2" s="3" t="s">
        <v>17</v>
      </c>
      <c r="B2" s="3" t="s">
        <v>508</v>
      </c>
      <c r="D2" s="1" t="s">
        <v>10</v>
      </c>
      <c r="E2" s="2">
        <f>31011.6862799123-H67</f>
        <v>29284.140779912304</v>
      </c>
      <c r="F2" s="21">
        <v>1.0036750040416976E-3</v>
      </c>
      <c r="G2" s="21">
        <v>166.13172923090951</v>
      </c>
      <c r="H2" s="21">
        <v>30.280693522816311</v>
      </c>
      <c r="I2" s="21">
        <v>21.160678299337192</v>
      </c>
      <c r="J2" s="21">
        <v>8.9780006289147757E-2</v>
      </c>
      <c r="K2" s="21">
        <v>353609.36457212421</v>
      </c>
      <c r="L2" s="21">
        <v>651883.27921798057</v>
      </c>
      <c r="M2" s="21">
        <v>366737.66061676794</v>
      </c>
      <c r="N2" s="21">
        <v>285145.61860121269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f>6944.2239710109-I67</f>
        <v>6844.0653926128152</v>
      </c>
      <c r="F3" s="21">
        <v>6.507504868607098E-4</v>
      </c>
      <c r="G3" s="21">
        <v>49.423279139054124</v>
      </c>
      <c r="H3" s="21">
        <v>9.1976911370219767</v>
      </c>
      <c r="I3" s="21">
        <v>5.533872602792405</v>
      </c>
      <c r="J3" s="21">
        <v>1.0988944682094222E-2</v>
      </c>
      <c r="K3" s="21">
        <v>86421.451189467611</v>
      </c>
      <c r="L3" s="21">
        <v>107907.68737959649</v>
      </c>
      <c r="M3" s="21">
        <v>88261.819182756648</v>
      </c>
      <c r="N3" s="21">
        <v>19645.868196839841</v>
      </c>
    </row>
    <row r="4" spans="1:14" ht="16.8" x14ac:dyDescent="0.8">
      <c r="A4" s="3" t="s">
        <v>21</v>
      </c>
      <c r="B4" s="3">
        <v>5</v>
      </c>
      <c r="D4" s="1" t="s">
        <v>12</v>
      </c>
      <c r="E4" s="2">
        <v>5951.5619643261552</v>
      </c>
      <c r="F4" s="21">
        <v>1.7006480942655865E-4</v>
      </c>
      <c r="G4" s="21">
        <v>30.311297040755257</v>
      </c>
      <c r="H4" s="21">
        <v>4.2436613809699866</v>
      </c>
      <c r="I4" s="21">
        <v>6.1519275349862621</v>
      </c>
      <c r="J4" s="21">
        <v>1.0883783376961848E-2</v>
      </c>
      <c r="K4" s="21">
        <v>101023.90410386307</v>
      </c>
      <c r="L4" s="21">
        <v>113769.97708744208</v>
      </c>
      <c r="M4" s="21">
        <v>106625.09737281837</v>
      </c>
      <c r="N4" s="21">
        <v>7144.8797146236857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f>7051.19649487559-K67</f>
        <v>7003.3645401850899</v>
      </c>
      <c r="F5" s="21">
        <v>4.1635362775561079E-4</v>
      </c>
      <c r="G5" s="21">
        <v>20.767621078545559</v>
      </c>
      <c r="H5" s="21">
        <v>15.553272621129578</v>
      </c>
      <c r="I5" s="21">
        <v>2.3068788124697206</v>
      </c>
      <c r="J5" s="21">
        <v>2.8161374052003349E-3</v>
      </c>
      <c r="K5" s="21">
        <v>52781.607593416542</v>
      </c>
      <c r="L5" s="21">
        <v>32469.032543124791</v>
      </c>
      <c r="M5" s="21">
        <v>53117.179014748785</v>
      </c>
      <c r="N5" s="21">
        <v>-20648.146471624019</v>
      </c>
    </row>
    <row r="6" spans="1:14" ht="16.8" x14ac:dyDescent="0.8">
      <c r="A6" s="3" t="s">
        <v>23</v>
      </c>
      <c r="B6" s="3" t="s">
        <v>371</v>
      </c>
      <c r="D6" s="1" t="s">
        <v>14</v>
      </c>
      <c r="E6" s="2">
        <f>-3800.52643040783-L67</f>
        <v>-3644.4224795651335</v>
      </c>
      <c r="F6" s="21">
        <v>-1.3823159646761889E-4</v>
      </c>
      <c r="G6" s="21">
        <v>-19.47628037272068</v>
      </c>
      <c r="H6" s="21">
        <v>-3.0720891765614775</v>
      </c>
      <c r="I6" s="21">
        <v>-2.5694667548246146</v>
      </c>
      <c r="J6" s="21">
        <v>8.4099612156962836E-2</v>
      </c>
      <c r="K6" s="21">
        <v>-40842.012986548158</v>
      </c>
      <c r="L6" s="21">
        <v>-58174.072327638176</v>
      </c>
      <c r="M6" s="21">
        <v>-40565.906723441913</v>
      </c>
      <c r="N6" s="21">
        <v>-17608.165604196271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36128.206172525119</v>
      </c>
      <c r="F7" s="22">
        <f t="shared" ref="F7:N7" si="0">F2+F3</f>
        <v>1.6544254909024074E-3</v>
      </c>
      <c r="G7" s="22">
        <f t="shared" si="0"/>
        <v>215.55500836996364</v>
      </c>
      <c r="H7" s="22">
        <f t="shared" si="0"/>
        <v>39.478384659838284</v>
      </c>
      <c r="I7" s="22">
        <f t="shared" si="0"/>
        <v>26.694550902129599</v>
      </c>
      <c r="J7" s="22">
        <f t="shared" si="0"/>
        <v>0.10076895097124197</v>
      </c>
      <c r="K7" s="22">
        <f t="shared" si="0"/>
        <v>440030.81576159183</v>
      </c>
      <c r="L7" s="22">
        <f t="shared" si="0"/>
        <v>759790.96659757709</v>
      </c>
      <c r="M7" s="22">
        <f t="shared" si="0"/>
        <v>454999.47979952459</v>
      </c>
      <c r="N7" s="22">
        <f t="shared" si="0"/>
        <v>304791.4867980525</v>
      </c>
    </row>
    <row r="8" spans="1:14" ht="16.8" x14ac:dyDescent="0.8">
      <c r="A8" s="3" t="s">
        <v>26</v>
      </c>
      <c r="B8" s="3">
        <v>194</v>
      </c>
      <c r="D8" s="11" t="s">
        <v>936</v>
      </c>
      <c r="E8" s="14">
        <f>SUM(E2:E5)</f>
        <v>49083.132677036359</v>
      </c>
      <c r="F8" s="22">
        <f t="shared" ref="F8:N8" si="1">SUM(F2:F5)</f>
        <v>2.2408439280845768E-3</v>
      </c>
      <c r="G8" s="22">
        <f t="shared" si="1"/>
        <v>266.63392648926447</v>
      </c>
      <c r="H8" s="22">
        <f t="shared" si="1"/>
        <v>59.275318661937852</v>
      </c>
      <c r="I8" s="22">
        <f t="shared" si="1"/>
        <v>35.153357249585582</v>
      </c>
      <c r="J8" s="22">
        <f t="shared" si="1"/>
        <v>0.11446887175340414</v>
      </c>
      <c r="K8" s="22">
        <f t="shared" si="1"/>
        <v>593836.32745887153</v>
      </c>
      <c r="L8" s="22">
        <f t="shared" si="1"/>
        <v>906029.9762281439</v>
      </c>
      <c r="M8" s="22">
        <f t="shared" si="1"/>
        <v>614741.7561870917</v>
      </c>
      <c r="N8" s="22">
        <f t="shared" si="1"/>
        <v>291288.22004105215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45438.710197471228</v>
      </c>
      <c r="F9" s="23">
        <f t="shared" ref="F9:N9" si="2">SUM(F2:F6)</f>
        <v>2.1026123316169581E-3</v>
      </c>
      <c r="G9" s="23">
        <f t="shared" si="2"/>
        <v>247.15764611654379</v>
      </c>
      <c r="H9" s="23">
        <f t="shared" si="2"/>
        <v>56.203229485376376</v>
      </c>
      <c r="I9" s="23">
        <f t="shared" si="2"/>
        <v>32.583890494760965</v>
      </c>
      <c r="J9" s="23">
        <f t="shared" si="2"/>
        <v>0.19856848391036697</v>
      </c>
      <c r="K9" s="23">
        <f t="shared" si="2"/>
        <v>552994.3144723234</v>
      </c>
      <c r="L9" s="23">
        <f t="shared" si="2"/>
        <v>847855.90390050574</v>
      </c>
      <c r="M9" s="23">
        <f t="shared" si="2"/>
        <v>574175.84946364979</v>
      </c>
      <c r="N9" s="23">
        <f t="shared" si="2"/>
        <v>273680.05443685589</v>
      </c>
    </row>
    <row r="10" spans="1:14" ht="16.8" x14ac:dyDescent="0.8">
      <c r="A10" s="3" t="s">
        <v>29</v>
      </c>
      <c r="B10" s="3">
        <v>2</v>
      </c>
      <c r="D10" s="12" t="s">
        <v>933</v>
      </c>
      <c r="E10" s="8">
        <f>E7/$B$8</f>
        <v>186.22786686868619</v>
      </c>
      <c r="F10" s="23">
        <f t="shared" ref="F10:N12" si="3">F7/$B$8</f>
        <v>8.5279664479505542E-6</v>
      </c>
      <c r="G10" s="23">
        <f t="shared" si="3"/>
        <v>1.1111082905668228</v>
      </c>
      <c r="H10" s="23">
        <f t="shared" si="3"/>
        <v>0.20349682814349632</v>
      </c>
      <c r="I10" s="23">
        <f t="shared" si="3"/>
        <v>0.13760077784602887</v>
      </c>
      <c r="J10" s="23">
        <f t="shared" si="3"/>
        <v>5.1942758232598955E-4</v>
      </c>
      <c r="K10" s="23">
        <f t="shared" si="3"/>
        <v>2268.2000812453189</v>
      </c>
      <c r="L10" s="23">
        <f t="shared" si="3"/>
        <v>3916.4482814308099</v>
      </c>
      <c r="M10" s="23">
        <f t="shared" si="3"/>
        <v>2345.3581432965184</v>
      </c>
      <c r="N10" s="23">
        <f t="shared" si="3"/>
        <v>1571.0901381342912</v>
      </c>
    </row>
    <row r="11" spans="1:14" ht="16.8" x14ac:dyDescent="0.8">
      <c r="A11" s="3" t="s">
        <v>30</v>
      </c>
      <c r="B11" s="3" t="s">
        <v>372</v>
      </c>
      <c r="D11" s="12" t="s">
        <v>937</v>
      </c>
      <c r="E11" s="8">
        <f>E8/$B$8</f>
        <v>253.00583854142454</v>
      </c>
      <c r="F11" s="23">
        <f t="shared" si="3"/>
        <v>1.1550741897343179E-5</v>
      </c>
      <c r="G11" s="23">
        <f t="shared" si="3"/>
        <v>1.3744016829343528</v>
      </c>
      <c r="H11" s="23">
        <f t="shared" si="3"/>
        <v>0.30554287970071059</v>
      </c>
      <c r="I11" s="23">
        <f t="shared" si="3"/>
        <v>0.18120287242054423</v>
      </c>
      <c r="J11" s="23">
        <f t="shared" si="3"/>
        <v>5.9004573068765023E-4</v>
      </c>
      <c r="K11" s="23">
        <f t="shared" si="3"/>
        <v>3061.0119972106781</v>
      </c>
      <c r="L11" s="23">
        <f t="shared" si="3"/>
        <v>4670.2576094234219</v>
      </c>
      <c r="M11" s="23">
        <f t="shared" si="3"/>
        <v>3168.7719391087203</v>
      </c>
      <c r="N11" s="23">
        <f t="shared" si="3"/>
        <v>1501.4856703147018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234.22015565706818</v>
      </c>
      <c r="F12" s="23">
        <f t="shared" si="3"/>
        <v>1.0838207894932774E-5</v>
      </c>
      <c r="G12" s="23">
        <f t="shared" si="3"/>
        <v>1.2740084851368236</v>
      </c>
      <c r="H12" s="23">
        <f t="shared" si="3"/>
        <v>0.2897073684813215</v>
      </c>
      <c r="I12" s="23">
        <f t="shared" si="3"/>
        <v>0.16795819842660292</v>
      </c>
      <c r="J12" s="23">
        <f t="shared" si="3"/>
        <v>1.0235488861359123E-3</v>
      </c>
      <c r="K12" s="23">
        <f t="shared" si="3"/>
        <v>2850.4861570738321</v>
      </c>
      <c r="L12" s="23">
        <f t="shared" si="3"/>
        <v>4370.391257219102</v>
      </c>
      <c r="M12" s="23">
        <f t="shared" si="3"/>
        <v>2959.6693271322156</v>
      </c>
      <c r="N12" s="23">
        <f t="shared" si="3"/>
        <v>1410.721930086886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7225.6412345050239</v>
      </c>
      <c r="F13" s="23">
        <f t="shared" ref="F13:N15" si="4">F7/$B$4</f>
        <v>3.3088509818048149E-4</v>
      </c>
      <c r="G13" s="23">
        <f t="shared" si="4"/>
        <v>43.111001673992732</v>
      </c>
      <c r="H13" s="23">
        <f t="shared" si="4"/>
        <v>7.8956769319676567</v>
      </c>
      <c r="I13" s="23">
        <f t="shared" si="4"/>
        <v>5.3389101804259198</v>
      </c>
      <c r="J13" s="23">
        <f t="shared" si="4"/>
        <v>2.0153790194248393E-2</v>
      </c>
      <c r="K13" s="23">
        <f t="shared" si="4"/>
        <v>88006.163152318361</v>
      </c>
      <c r="L13" s="23">
        <f t="shared" si="4"/>
        <v>151958.19331951541</v>
      </c>
      <c r="M13" s="23">
        <f t="shared" si="4"/>
        <v>90999.895959904912</v>
      </c>
      <c r="N13" s="23">
        <f t="shared" si="4"/>
        <v>60958.2973596105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9816.6265354072711</v>
      </c>
      <c r="F14" s="23">
        <f t="shared" si="4"/>
        <v>4.4816878561691536E-4</v>
      </c>
      <c r="G14" s="23">
        <f t="shared" si="4"/>
        <v>53.326785297852894</v>
      </c>
      <c r="H14" s="23">
        <f t="shared" si="4"/>
        <v>11.85506373238757</v>
      </c>
      <c r="I14" s="23">
        <f t="shared" si="4"/>
        <v>7.0306714499171168</v>
      </c>
      <c r="J14" s="23">
        <f t="shared" si="4"/>
        <v>2.289377435068083E-2</v>
      </c>
      <c r="K14" s="23">
        <f t="shared" si="4"/>
        <v>118767.26549177431</v>
      </c>
      <c r="L14" s="23">
        <f t="shared" si="4"/>
        <v>181205.99524562879</v>
      </c>
      <c r="M14" s="23">
        <f t="shared" si="4"/>
        <v>122948.35123741833</v>
      </c>
      <c r="N14" s="23">
        <f t="shared" si="4"/>
        <v>58257.644008210431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9087.7420394942455</v>
      </c>
      <c r="F15" s="23">
        <f t="shared" si="4"/>
        <v>4.2052246632339163E-4</v>
      </c>
      <c r="G15" s="23">
        <f t="shared" si="4"/>
        <v>49.431529223308758</v>
      </c>
      <c r="H15" s="23">
        <f t="shared" si="4"/>
        <v>11.240645897075275</v>
      </c>
      <c r="I15" s="23">
        <f t="shared" si="4"/>
        <v>6.5167780989521926</v>
      </c>
      <c r="J15" s="23">
        <f t="shared" si="4"/>
        <v>3.9713696782073392E-2</v>
      </c>
      <c r="K15" s="23">
        <f t="shared" si="4"/>
        <v>110598.86289446468</v>
      </c>
      <c r="L15" s="23">
        <f t="shared" si="4"/>
        <v>169571.18078010116</v>
      </c>
      <c r="M15" s="23">
        <f t="shared" si="4"/>
        <v>114835.16989272996</v>
      </c>
      <c r="N15" s="23">
        <f t="shared" si="4"/>
        <v>54736.01088737118</v>
      </c>
    </row>
    <row r="16" spans="1:14" ht="16.8" x14ac:dyDescent="0.8">
      <c r="A16" s="3" t="s">
        <v>38</v>
      </c>
      <c r="B16" s="3" t="s">
        <v>39</v>
      </c>
    </row>
    <row r="21" spans="1:57" ht="16.8" x14ac:dyDescent="0.8">
      <c r="A21" s="4" t="s">
        <v>40</v>
      </c>
      <c r="B21" s="4" t="s">
        <v>41</v>
      </c>
      <c r="C21" s="4" t="s">
        <v>42</v>
      </c>
      <c r="D21" s="4" t="s">
        <v>43</v>
      </c>
      <c r="E21" s="4" t="s">
        <v>44</v>
      </c>
      <c r="F21" s="4" t="s">
        <v>45</v>
      </c>
      <c r="G21" s="4" t="s">
        <v>46</v>
      </c>
      <c r="H21" s="4" t="s">
        <v>47</v>
      </c>
      <c r="I21" s="4" t="s">
        <v>48</v>
      </c>
      <c r="J21" s="4" t="s">
        <v>49</v>
      </c>
      <c r="K21" s="4" t="s">
        <v>50</v>
      </c>
      <c r="L21" s="4" t="s">
        <v>51</v>
      </c>
      <c r="M21" s="4" t="s">
        <v>52</v>
      </c>
      <c r="N21" s="4" t="s">
        <v>53</v>
      </c>
      <c r="O21" s="4" t="s">
        <v>54</v>
      </c>
      <c r="P21" s="4" t="s">
        <v>55</v>
      </c>
      <c r="Q21" s="4" t="s">
        <v>56</v>
      </c>
      <c r="R21" s="4" t="s">
        <v>57</v>
      </c>
      <c r="S21" s="4" t="s">
        <v>58</v>
      </c>
      <c r="T21" s="4" t="s">
        <v>59</v>
      </c>
      <c r="U21" s="4" t="s">
        <v>60</v>
      </c>
      <c r="V21" s="4" t="s">
        <v>61</v>
      </c>
      <c r="W21" s="4" t="s">
        <v>62</v>
      </c>
      <c r="X21" s="4" t="s">
        <v>63</v>
      </c>
      <c r="Y21" s="4" t="s">
        <v>64</v>
      </c>
      <c r="Z21" s="4" t="s">
        <v>65</v>
      </c>
      <c r="AA21" s="4" t="s">
        <v>66</v>
      </c>
      <c r="AB21" s="4" t="s">
        <v>67</v>
      </c>
      <c r="AC21" s="4" t="s">
        <v>68</v>
      </c>
      <c r="AD21" s="4" t="s">
        <v>69</v>
      </c>
      <c r="AE21" s="4" t="s">
        <v>70</v>
      </c>
      <c r="AF21" s="4" t="s">
        <v>71</v>
      </c>
      <c r="AG21" s="4" t="s">
        <v>72</v>
      </c>
      <c r="AH21" s="4" t="s">
        <v>73</v>
      </c>
      <c r="AI21" s="4" t="s">
        <v>74</v>
      </c>
      <c r="AJ21" s="4" t="s">
        <v>75</v>
      </c>
      <c r="AK21" s="4" t="s">
        <v>76</v>
      </c>
      <c r="AL21" s="4" t="s">
        <v>77</v>
      </c>
      <c r="AM21" s="4" t="s">
        <v>78</v>
      </c>
      <c r="AN21" s="4" t="s">
        <v>79</v>
      </c>
      <c r="AO21" s="4" t="s">
        <v>80</v>
      </c>
      <c r="AP21" s="4" t="s">
        <v>81</v>
      </c>
      <c r="AQ21" s="4" t="s">
        <v>82</v>
      </c>
      <c r="AR21" s="4" t="s">
        <v>83</v>
      </c>
      <c r="AS21" s="4" t="s">
        <v>84</v>
      </c>
      <c r="AT21" s="4" t="s">
        <v>85</v>
      </c>
      <c r="AU21" s="4" t="s">
        <v>86</v>
      </c>
      <c r="AV21" s="4" t="s">
        <v>87</v>
      </c>
      <c r="AW21" s="4" t="s">
        <v>88</v>
      </c>
      <c r="AX21" s="4" t="s">
        <v>89</v>
      </c>
      <c r="AY21" s="4" t="s">
        <v>90</v>
      </c>
      <c r="AZ21" s="4" t="s">
        <v>91</v>
      </c>
      <c r="BA21" s="4" t="s">
        <v>92</v>
      </c>
      <c r="BB21" s="4" t="s">
        <v>93</v>
      </c>
      <c r="BC21" s="4" t="s">
        <v>94</v>
      </c>
      <c r="BD21" s="4" t="s">
        <v>95</v>
      </c>
      <c r="BE21" s="4" t="s">
        <v>96</v>
      </c>
    </row>
    <row r="22" spans="1:57" ht="15.3" x14ac:dyDescent="0.7">
      <c r="A22" s="9" t="s">
        <v>108</v>
      </c>
      <c r="B22" t="s">
        <v>509</v>
      </c>
      <c r="C22" t="s">
        <v>310</v>
      </c>
      <c r="D22" t="s">
        <v>311</v>
      </c>
      <c r="E22" s="6">
        <v>15422.88</v>
      </c>
      <c r="F22" s="7">
        <v>0</v>
      </c>
      <c r="G22" s="7">
        <v>0</v>
      </c>
      <c r="H22" s="8">
        <v>4162.0768495151997</v>
      </c>
      <c r="I22" s="8">
        <v>1603.8744824757598</v>
      </c>
      <c r="J22" s="8">
        <v>0</v>
      </c>
      <c r="K22" s="8">
        <v>209.75116799999998</v>
      </c>
      <c r="L22" s="8">
        <v>-208.34568942818399</v>
      </c>
      <c r="M22" s="8">
        <v>3.1958582483519998E-4</v>
      </c>
      <c r="N22" s="8">
        <v>2.6582994724176E-4</v>
      </c>
      <c r="O22" s="8">
        <v>0</v>
      </c>
      <c r="P22" s="8">
        <v>4.4572123199999999E-5</v>
      </c>
      <c r="Q22" s="8">
        <v>-1.6702505557584E-5</v>
      </c>
      <c r="R22" s="8">
        <v>15.292023340809598</v>
      </c>
      <c r="S22" s="8">
        <v>15.30837700704048</v>
      </c>
      <c r="T22" s="8">
        <v>0</v>
      </c>
      <c r="U22" s="8">
        <v>1.482138768</v>
      </c>
      <c r="V22" s="8">
        <v>-0.82926040233643195</v>
      </c>
      <c r="W22" s="8">
        <v>2.8045642056431999</v>
      </c>
      <c r="X22" s="8">
        <v>2.4690830902821599</v>
      </c>
      <c r="Y22" s="8">
        <v>0</v>
      </c>
      <c r="Z22" s="8">
        <v>0.39328343999999998</v>
      </c>
      <c r="AA22" s="8">
        <v>-0.17008348285394398</v>
      </c>
      <c r="AB22" s="8">
        <v>0.9815238354345599</v>
      </c>
      <c r="AC22" s="8">
        <v>1.454100559771728</v>
      </c>
      <c r="AD22" s="8">
        <v>0</v>
      </c>
      <c r="AE22" s="8">
        <v>0.22671633599999999</v>
      </c>
      <c r="AF22" s="8">
        <v>-6.6763091794555196E-2</v>
      </c>
      <c r="AG22" s="8">
        <v>5.2384243760639999E-2</v>
      </c>
      <c r="AH22" s="8">
        <v>4.4082662680320003E-3</v>
      </c>
      <c r="AI22" s="8">
        <v>0</v>
      </c>
      <c r="AJ22" s="8">
        <v>1.94328288E-4</v>
      </c>
      <c r="AK22" s="8">
        <v>-2.5523904012287996E-3</v>
      </c>
      <c r="AL22" s="8">
        <v>43906.980654239997</v>
      </c>
      <c r="AM22" s="8">
        <v>22862.008232712</v>
      </c>
      <c r="AN22" s="8">
        <v>0</v>
      </c>
      <c r="AO22" s="8">
        <v>3639.7996799999996</v>
      </c>
      <c r="AP22" s="8">
        <v>-2219.4956334407998</v>
      </c>
      <c r="AQ22" s="8">
        <v>50008.933623792</v>
      </c>
      <c r="AR22" s="8">
        <v>24101.732409189597</v>
      </c>
      <c r="AS22" s="8">
        <v>0</v>
      </c>
      <c r="AT22" s="8">
        <v>3730.794672</v>
      </c>
      <c r="AU22" s="8">
        <v>-2561.4815026706397</v>
      </c>
      <c r="AV22" s="8">
        <v>45188.276509727999</v>
      </c>
      <c r="AW22" s="8">
        <v>23542.988225486399</v>
      </c>
      <c r="AX22" s="8">
        <v>0</v>
      </c>
      <c r="AY22" s="8">
        <v>3686.0683199999999</v>
      </c>
      <c r="AZ22" s="8">
        <v>-2281.7808109377597</v>
      </c>
      <c r="BA22" s="8">
        <v>4820.6571140639999</v>
      </c>
      <c r="BB22" s="8">
        <v>558.74418370319995</v>
      </c>
      <c r="BC22" s="8">
        <v>0</v>
      </c>
      <c r="BD22" s="8">
        <v>44.726351999999991</v>
      </c>
      <c r="BE22" s="8">
        <v>-279.70069173287999</v>
      </c>
    </row>
    <row r="23" spans="1:57" ht="15.3" x14ac:dyDescent="0.7">
      <c r="A23" s="9" t="s">
        <v>556</v>
      </c>
      <c r="B23" t="s">
        <v>557</v>
      </c>
      <c r="C23" t="s">
        <v>558</v>
      </c>
      <c r="D23" t="s">
        <v>559</v>
      </c>
      <c r="E23" s="6">
        <v>241.59329999999946</v>
      </c>
      <c r="F23" s="7">
        <v>0</v>
      </c>
      <c r="G23" s="7">
        <v>2</v>
      </c>
      <c r="H23" s="8">
        <v>2039.0474519999952</v>
      </c>
      <c r="I23" s="8">
        <v>1.0146918599999977</v>
      </c>
      <c r="J23" s="8">
        <v>0</v>
      </c>
      <c r="K23" s="8">
        <v>46.472608426499889</v>
      </c>
      <c r="L23" s="8">
        <v>-1310.5209497884589</v>
      </c>
      <c r="M23" s="8">
        <v>1.3939933409999971E-4</v>
      </c>
      <c r="N23" s="8">
        <v>1.9230826679999958E-7</v>
      </c>
      <c r="O23" s="8">
        <v>0</v>
      </c>
      <c r="P23" s="8">
        <v>2.7783247131069166E-6</v>
      </c>
      <c r="Q23" s="8">
        <v>-8.2972860133845975E-5</v>
      </c>
      <c r="R23" s="8">
        <v>17.829585539999961</v>
      </c>
      <c r="S23" s="8">
        <v>4.2472102139999909E-3</v>
      </c>
      <c r="T23" s="8">
        <v>0</v>
      </c>
      <c r="U23" s="8">
        <v>0.34045874446797619</v>
      </c>
      <c r="V23" s="8">
        <v>-12.462009031730741</v>
      </c>
      <c r="W23" s="8">
        <v>2.9474382599999935</v>
      </c>
      <c r="X23" s="8">
        <v>9.470457359999978E-4</v>
      </c>
      <c r="Y23" s="8">
        <v>0</v>
      </c>
      <c r="Z23" s="8">
        <v>7.6994762107984435E-2</v>
      </c>
      <c r="AA23" s="8">
        <v>-1.8492013401923038</v>
      </c>
      <c r="AB23" s="8">
        <v>1.5413652539999967</v>
      </c>
      <c r="AC23" s="8">
        <v>4.7014056179999896E-4</v>
      </c>
      <c r="AD23" s="8">
        <v>0</v>
      </c>
      <c r="AE23" s="8">
        <v>2.1380503230283794E-2</v>
      </c>
      <c r="AF23" s="8">
        <v>-1.0773607808076899</v>
      </c>
      <c r="AG23" s="8">
        <v>7.1028430199999836E-3</v>
      </c>
      <c r="AH23" s="8">
        <v>2.256481421999995E-6</v>
      </c>
      <c r="AI23" s="8">
        <v>0</v>
      </c>
      <c r="AJ23" s="8">
        <v>6.1636861057908323E-4</v>
      </c>
      <c r="AK23" s="8">
        <v>6.0460843818461403E-2</v>
      </c>
      <c r="AL23" s="8">
        <v>21236.051069999954</v>
      </c>
      <c r="AM23" s="8">
        <v>15.993476459999963</v>
      </c>
      <c r="AN23" s="8">
        <v>0</v>
      </c>
      <c r="AO23" s="8">
        <v>365.39575662946072</v>
      </c>
      <c r="AP23" s="8">
        <v>-11513.28834415382</v>
      </c>
      <c r="AQ23" s="8">
        <v>32639.254829999925</v>
      </c>
      <c r="AR23" s="8">
        <v>16.521116227199965</v>
      </c>
      <c r="AS23" s="8">
        <v>0</v>
      </c>
      <c r="AT23" s="8">
        <v>431.37994664276908</v>
      </c>
      <c r="AU23" s="8">
        <v>-18347.293297038424</v>
      </c>
      <c r="AV23" s="8">
        <v>21864.19364999995</v>
      </c>
      <c r="AW23" s="8">
        <v>16.283388419999962</v>
      </c>
      <c r="AX23" s="8">
        <v>0</v>
      </c>
      <c r="AY23" s="8">
        <v>381.6883846827684</v>
      </c>
      <c r="AZ23" s="8">
        <v>-11722.328495653821</v>
      </c>
      <c r="BA23" s="8">
        <v>10775.061179999977</v>
      </c>
      <c r="BB23" s="8">
        <v>0.23772780719999947</v>
      </c>
      <c r="BC23" s="8">
        <v>0</v>
      </c>
      <c r="BD23" s="8">
        <v>49.691561960000655</v>
      </c>
      <c r="BE23" s="8">
        <v>-6624.9648013846017</v>
      </c>
    </row>
    <row r="24" spans="1:57" ht="15.3" x14ac:dyDescent="0.7">
      <c r="A24" s="9" t="s">
        <v>178</v>
      </c>
      <c r="B24" t="s">
        <v>521</v>
      </c>
      <c r="C24" t="s">
        <v>355</v>
      </c>
      <c r="D24" t="s">
        <v>356</v>
      </c>
      <c r="E24" s="6">
        <v>20321.782165605091</v>
      </c>
      <c r="F24" s="7">
        <v>0</v>
      </c>
      <c r="G24" s="7">
        <v>0</v>
      </c>
      <c r="H24" s="8">
        <v>2360.785757961783</v>
      </c>
      <c r="I24" s="8">
        <v>158.08981938787258</v>
      </c>
      <c r="J24" s="8">
        <v>0</v>
      </c>
      <c r="K24" s="8">
        <v>308.42175811322738</v>
      </c>
      <c r="L24" s="8">
        <v>-11.206649993044584</v>
      </c>
      <c r="M24" s="8">
        <v>9.5123235668789785E-5</v>
      </c>
      <c r="N24" s="8">
        <v>1.6377951022908532E-5</v>
      </c>
      <c r="O24" s="8">
        <v>0</v>
      </c>
      <c r="P24" s="8">
        <v>6.946498642580589E-5</v>
      </c>
      <c r="Q24" s="8">
        <v>-1.2356049992331207E-6</v>
      </c>
      <c r="R24" s="8">
        <v>7.8433431592356673</v>
      </c>
      <c r="S24" s="8">
        <v>0.62963306637138328</v>
      </c>
      <c r="T24" s="8">
        <v>0</v>
      </c>
      <c r="U24" s="8">
        <v>2.125962486110105</v>
      </c>
      <c r="V24" s="8">
        <v>-7.5121499953375789E-2</v>
      </c>
      <c r="W24" s="8">
        <v>2.9315251719745219</v>
      </c>
      <c r="X24" s="8">
        <v>0.18894276069587768</v>
      </c>
      <c r="Y24" s="8">
        <v>0</v>
      </c>
      <c r="Z24" s="8">
        <v>0.49223870492133148</v>
      </c>
      <c r="AA24" s="8">
        <v>-2.3357449985503181E-2</v>
      </c>
      <c r="AB24" s="8">
        <v>0.4003823464968152</v>
      </c>
      <c r="AC24" s="8">
        <v>5.0470404056309807E-2</v>
      </c>
      <c r="AD24" s="8">
        <v>0</v>
      </c>
      <c r="AE24" s="8">
        <v>0.22664049633961925</v>
      </c>
      <c r="AF24" s="8">
        <v>-1.2027649992535031E-2</v>
      </c>
      <c r="AG24" s="8">
        <v>2.6720981656050947E-3</v>
      </c>
      <c r="AH24" s="8">
        <v>2.2633276100551331E-4</v>
      </c>
      <c r="AI24" s="8">
        <v>0</v>
      </c>
      <c r="AJ24" s="8">
        <v>3.4210218376949089E-4</v>
      </c>
      <c r="AK24" s="8">
        <v>-1.038564999355414E-4</v>
      </c>
      <c r="AL24" s="8">
        <v>11587.739617834393</v>
      </c>
      <c r="AM24" s="8">
        <v>1505.0123008986495</v>
      </c>
      <c r="AN24" s="8">
        <v>0</v>
      </c>
      <c r="AO24" s="8">
        <v>5725.869706038995</v>
      </c>
      <c r="AP24" s="8">
        <v>-129.71799991949044</v>
      </c>
      <c r="AQ24" s="8">
        <v>12742.189796178342</v>
      </c>
      <c r="AR24" s="8">
        <v>1582.6928746267165</v>
      </c>
      <c r="AS24" s="8">
        <v>0</v>
      </c>
      <c r="AT24" s="8">
        <v>5873.3256179913633</v>
      </c>
      <c r="AU24" s="8">
        <v>-165.59569989722289</v>
      </c>
      <c r="AV24" s="8">
        <v>11933.642292993627</v>
      </c>
      <c r="AW24" s="8">
        <v>1535.3529465086365</v>
      </c>
      <c r="AX24" s="8">
        <v>0</v>
      </c>
      <c r="AY24" s="8">
        <v>5790.098955616907</v>
      </c>
      <c r="AZ24" s="8">
        <v>-132.18099991796177</v>
      </c>
      <c r="BA24" s="8">
        <v>808.54750318471326</v>
      </c>
      <c r="BB24" s="8">
        <v>47.339928118079989</v>
      </c>
      <c r="BC24" s="8">
        <v>0</v>
      </c>
      <c r="BD24" s="8">
        <v>83.226662374455799</v>
      </c>
      <c r="BE24" s="8">
        <v>-33.414699979261144</v>
      </c>
    </row>
    <row r="25" spans="1:57" ht="15.3" x14ac:dyDescent="0.7">
      <c r="A25" s="9" t="s">
        <v>108</v>
      </c>
      <c r="B25" t="s">
        <v>517</v>
      </c>
      <c r="C25" t="s">
        <v>355</v>
      </c>
      <c r="D25" t="s">
        <v>356</v>
      </c>
      <c r="E25" s="6">
        <v>19873.456050955396</v>
      </c>
      <c r="F25" s="7">
        <v>0</v>
      </c>
      <c r="G25" s="7">
        <v>0</v>
      </c>
      <c r="H25" s="8">
        <v>2308.7036178343928</v>
      </c>
      <c r="I25" s="8">
        <v>154.60214326211451</v>
      </c>
      <c r="J25" s="8">
        <v>0</v>
      </c>
      <c r="K25" s="8">
        <v>301.61755524551035</v>
      </c>
      <c r="L25" s="8">
        <v>-10.959416073859863</v>
      </c>
      <c r="M25" s="8">
        <v>9.3024687898089073E-5</v>
      </c>
      <c r="N25" s="8">
        <v>1.6016631179590304E-5</v>
      </c>
      <c r="O25" s="8">
        <v>0</v>
      </c>
      <c r="P25" s="8">
        <v>6.793249448121723E-5</v>
      </c>
      <c r="Q25" s="8">
        <v>-1.2083458748101901E-6</v>
      </c>
      <c r="R25" s="8">
        <v>7.6703083566878911</v>
      </c>
      <c r="S25" s="8">
        <v>0.61574250578959433</v>
      </c>
      <c r="T25" s="8">
        <v>0</v>
      </c>
      <c r="U25" s="8">
        <v>2.0790608662855439</v>
      </c>
      <c r="V25" s="8">
        <v>-7.3464217637961723E-2</v>
      </c>
      <c r="W25" s="8">
        <v>2.8668517452229274</v>
      </c>
      <c r="X25" s="8">
        <v>0.18477442678186989</v>
      </c>
      <c r="Y25" s="8">
        <v>0</v>
      </c>
      <c r="Z25" s="8">
        <v>0.48137925055560715</v>
      </c>
      <c r="AA25" s="8">
        <v>-2.2842152915847114E-2</v>
      </c>
      <c r="AB25" s="8">
        <v>0.3915493681528659</v>
      </c>
      <c r="AC25" s="8">
        <v>4.9356958396329136E-2</v>
      </c>
      <c r="AD25" s="8">
        <v>0</v>
      </c>
      <c r="AE25" s="8">
        <v>0.22164049917804182</v>
      </c>
      <c r="AF25" s="8">
        <v>-1.1762303698318462E-2</v>
      </c>
      <c r="AG25" s="8">
        <v>2.6131480509554114E-3</v>
      </c>
      <c r="AH25" s="8">
        <v>2.2133955290335776E-4</v>
      </c>
      <c r="AI25" s="8">
        <v>0</v>
      </c>
      <c r="AJ25" s="8">
        <v>3.3455494496864699E-4</v>
      </c>
      <c r="AK25" s="8">
        <v>-1.0156528449401267E-4</v>
      </c>
      <c r="AL25" s="8">
        <v>11332.098343949036</v>
      </c>
      <c r="AM25" s="8">
        <v>1471.8096855048141</v>
      </c>
      <c r="AN25" s="8">
        <v>0</v>
      </c>
      <c r="AO25" s="8">
        <v>5599.5492437203093</v>
      </c>
      <c r="AP25" s="8">
        <v>-126.8562446644585</v>
      </c>
      <c r="AQ25" s="8">
        <v>12461.07978343948</v>
      </c>
      <c r="AR25" s="8">
        <v>1547.7765202743853</v>
      </c>
      <c r="AS25" s="8">
        <v>0</v>
      </c>
      <c r="AT25" s="8">
        <v>5743.7520779874139</v>
      </c>
      <c r="AU25" s="8">
        <v>-161.94243385329921</v>
      </c>
      <c r="AV25" s="8">
        <v>11670.36993630572</v>
      </c>
      <c r="AW25" s="8">
        <v>1501.4809752654253</v>
      </c>
      <c r="AX25" s="8">
        <v>0</v>
      </c>
      <c r="AY25" s="8">
        <v>5662.3615088194256</v>
      </c>
      <c r="AZ25" s="8">
        <v>-129.26490753783429</v>
      </c>
      <c r="BA25" s="8">
        <v>790.70984713375731</v>
      </c>
      <c r="BB25" s="8">
        <v>46.295545008959962</v>
      </c>
      <c r="BC25" s="8">
        <v>0</v>
      </c>
      <c r="BD25" s="8">
        <v>81.390569167987223</v>
      </c>
      <c r="BE25" s="8">
        <v>-32.677526315464938</v>
      </c>
    </row>
    <row r="26" spans="1:57" ht="15.3" x14ac:dyDescent="0.7">
      <c r="A26" s="9" t="s">
        <v>97</v>
      </c>
      <c r="B26" t="s">
        <v>539</v>
      </c>
      <c r="C26" t="s">
        <v>540</v>
      </c>
      <c r="D26" t="s">
        <v>541</v>
      </c>
      <c r="E26" s="6">
        <v>7792.9629629629635</v>
      </c>
      <c r="F26" s="7">
        <v>0</v>
      </c>
      <c r="G26" s="7">
        <v>0</v>
      </c>
      <c r="H26" s="8">
        <v>2049.5492592592595</v>
      </c>
      <c r="I26" s="8">
        <v>865.01888888888891</v>
      </c>
      <c r="J26" s="8">
        <v>0</v>
      </c>
      <c r="K26" s="8">
        <v>105.98429629629629</v>
      </c>
      <c r="L26" s="8">
        <v>-10.637394444444444</v>
      </c>
      <c r="M26" s="8">
        <v>9.2736259259259272E-5</v>
      </c>
      <c r="N26" s="8">
        <v>1.2079092592592594E-4</v>
      </c>
      <c r="O26" s="8">
        <v>0</v>
      </c>
      <c r="P26" s="8">
        <v>2.2521662962962966E-5</v>
      </c>
      <c r="Q26" s="8">
        <v>-1.1728409259259259E-6</v>
      </c>
      <c r="R26" s="8">
        <v>7.5124162962962968</v>
      </c>
      <c r="S26" s="8">
        <v>12.312881481481483</v>
      </c>
      <c r="T26" s="8">
        <v>0</v>
      </c>
      <c r="U26" s="8">
        <v>0.74890374074074084</v>
      </c>
      <c r="V26" s="8">
        <v>-7.1305611111111125E-2</v>
      </c>
      <c r="W26" s="8">
        <v>2.5872637037037038</v>
      </c>
      <c r="X26" s="8">
        <v>1.6910729629629631</v>
      </c>
      <c r="Y26" s="8">
        <v>0</v>
      </c>
      <c r="Z26" s="8">
        <v>0.19872055555555557</v>
      </c>
      <c r="AA26" s="8">
        <v>-2.217097962962963E-2</v>
      </c>
      <c r="AB26" s="8">
        <v>0.71617329629629634</v>
      </c>
      <c r="AC26" s="8">
        <v>0.92736259259259268</v>
      </c>
      <c r="AD26" s="8">
        <v>0</v>
      </c>
      <c r="AE26" s="8">
        <v>0.11455655555555556</v>
      </c>
      <c r="AF26" s="8">
        <v>-1.1416690740740741E-2</v>
      </c>
      <c r="AG26" s="8">
        <v>7.8708925925925939E-3</v>
      </c>
      <c r="AH26" s="8">
        <v>1.0676359259259259E-3</v>
      </c>
      <c r="AI26" s="8">
        <v>0</v>
      </c>
      <c r="AJ26" s="8">
        <v>9.8191333333333343E-5</v>
      </c>
      <c r="AK26" s="8">
        <v>-9.8580981481481491E-5</v>
      </c>
      <c r="AL26" s="8">
        <v>12624.600000000002</v>
      </c>
      <c r="AM26" s="8">
        <v>10598.429629629631</v>
      </c>
      <c r="AN26" s="8">
        <v>0</v>
      </c>
      <c r="AO26" s="8">
        <v>1862.5181481481482</v>
      </c>
      <c r="AP26" s="8">
        <v>-123.12881481481483</v>
      </c>
      <c r="AQ26" s="8">
        <v>14541.668888888889</v>
      </c>
      <c r="AR26" s="8">
        <v>11347.33337037037</v>
      </c>
      <c r="AS26" s="8">
        <v>0</v>
      </c>
      <c r="AT26" s="8">
        <v>1501.8598222222224</v>
      </c>
      <c r="AU26" s="8">
        <v>-157.18406296296297</v>
      </c>
      <c r="AV26" s="8">
        <v>13403.896296296298</v>
      </c>
      <c r="AW26" s="8">
        <v>11066.007407407407</v>
      </c>
      <c r="AX26" s="8">
        <v>0</v>
      </c>
      <c r="AY26" s="8">
        <v>1472.8700000000001</v>
      </c>
      <c r="AZ26" s="8">
        <v>-125.46670370370371</v>
      </c>
      <c r="BA26" s="8">
        <v>1137.7725925925927</v>
      </c>
      <c r="BB26" s="8">
        <v>281.32596296296299</v>
      </c>
      <c r="BC26" s="8">
        <v>0</v>
      </c>
      <c r="BD26" s="8">
        <v>28.989822222222227</v>
      </c>
      <c r="BE26" s="8">
        <v>-31.717359259259261</v>
      </c>
    </row>
    <row r="27" spans="1:57" ht="15.3" x14ac:dyDescent="0.7">
      <c r="A27" s="9" t="s">
        <v>556</v>
      </c>
      <c r="B27" t="s">
        <v>557</v>
      </c>
      <c r="C27" t="s">
        <v>368</v>
      </c>
      <c r="D27" t="s">
        <v>369</v>
      </c>
      <c r="E27" s="6">
        <v>733.34749999999974</v>
      </c>
      <c r="F27" s="7">
        <v>1</v>
      </c>
      <c r="G27" s="7">
        <v>0</v>
      </c>
      <c r="H27" s="8">
        <v>755.3479249999998</v>
      </c>
      <c r="I27" s="8">
        <v>3.0800594999999986</v>
      </c>
      <c r="J27" s="8">
        <v>764.85210859999984</v>
      </c>
      <c r="K27" s="8">
        <v>6.4241240999999984</v>
      </c>
      <c r="L27" s="8">
        <v>0</v>
      </c>
      <c r="M27" s="8">
        <v>6.0281164499999974E-5</v>
      </c>
      <c r="N27" s="8">
        <v>5.8374460999999985E-7</v>
      </c>
      <c r="O27" s="8">
        <v>6.2639610059999975E-5</v>
      </c>
      <c r="P27" s="8">
        <v>1.7747009499999993E-6</v>
      </c>
      <c r="Q27" s="8">
        <v>0</v>
      </c>
      <c r="R27" s="8">
        <v>7.553479249999997</v>
      </c>
      <c r="S27" s="8">
        <v>1.2892249049999997E-2</v>
      </c>
      <c r="T27" s="8">
        <v>7.6072189547999978</v>
      </c>
      <c r="U27" s="8">
        <v>4.0847455749999984E-2</v>
      </c>
      <c r="V27" s="8">
        <v>0</v>
      </c>
      <c r="W27" s="8">
        <v>0.83601614999999962</v>
      </c>
      <c r="X27" s="8">
        <v>2.8747221999999989E-3</v>
      </c>
      <c r="Y27" s="8">
        <v>0.84967108044999973</v>
      </c>
      <c r="Z27" s="8">
        <v>1.0780208249999996E-2</v>
      </c>
      <c r="AA27" s="8">
        <v>0</v>
      </c>
      <c r="AB27" s="8">
        <v>0.43854180499999984</v>
      </c>
      <c r="AC27" s="8">
        <v>1.4270942349999996E-3</v>
      </c>
      <c r="AD27" s="8">
        <v>0.44607035043499982</v>
      </c>
      <c r="AE27" s="8">
        <v>6.1014511999999974E-3</v>
      </c>
      <c r="AF27" s="8">
        <v>0</v>
      </c>
      <c r="AG27" s="8">
        <v>3.2927302749999991E-3</v>
      </c>
      <c r="AH27" s="8">
        <v>6.8494656499999974E-6</v>
      </c>
      <c r="AI27" s="8">
        <v>3.3129999998999992E-3</v>
      </c>
      <c r="AJ27" s="8">
        <v>1.3420259249999994E-5</v>
      </c>
      <c r="AK27" s="8">
        <v>0</v>
      </c>
      <c r="AL27" s="8">
        <v>8213.4919999999966</v>
      </c>
      <c r="AM27" s="8">
        <v>48.547604499999977</v>
      </c>
      <c r="AN27" s="8">
        <v>8410.9091469999967</v>
      </c>
      <c r="AO27" s="8">
        <v>148.86954249999997</v>
      </c>
      <c r="AP27" s="8">
        <v>0</v>
      </c>
      <c r="AQ27" s="8">
        <v>8793.5698724999966</v>
      </c>
      <c r="AR27" s="8">
        <v>50.149235439999984</v>
      </c>
      <c r="AS27" s="8">
        <v>8998.9467732649973</v>
      </c>
      <c r="AT27" s="8">
        <v>155.22766532499995</v>
      </c>
      <c r="AU27" s="8">
        <v>0</v>
      </c>
      <c r="AV27" s="8">
        <v>8433.4962499999965</v>
      </c>
      <c r="AW27" s="8">
        <v>49.427621499999987</v>
      </c>
      <c r="AX27" s="8">
        <v>8633.9934564999967</v>
      </c>
      <c r="AY27" s="8">
        <v>151.06958499999993</v>
      </c>
      <c r="AZ27" s="8">
        <v>0</v>
      </c>
      <c r="BA27" s="8">
        <v>360.07362249999989</v>
      </c>
      <c r="BB27" s="8">
        <v>0.72161393999999979</v>
      </c>
      <c r="BC27" s="8">
        <v>364.95331676499984</v>
      </c>
      <c r="BD27" s="8">
        <v>4.1580803249999985</v>
      </c>
      <c r="BE27" s="8">
        <v>0</v>
      </c>
    </row>
    <row r="28" spans="1:57" ht="15.3" x14ac:dyDescent="0.7">
      <c r="A28" s="9" t="s">
        <v>522</v>
      </c>
      <c r="B28" t="s">
        <v>522</v>
      </c>
      <c r="C28" t="s">
        <v>523</v>
      </c>
      <c r="D28" t="s">
        <v>524</v>
      </c>
      <c r="E28" s="6">
        <v>83.7</v>
      </c>
      <c r="F28" s="7">
        <v>0</v>
      </c>
      <c r="G28" s="7">
        <v>2</v>
      </c>
      <c r="H28" s="8">
        <v>865.8852048</v>
      </c>
      <c r="I28" s="8">
        <v>9.0648263429999982</v>
      </c>
      <c r="J28" s="8">
        <v>0</v>
      </c>
      <c r="K28" s="8">
        <v>19.531813499999998</v>
      </c>
      <c r="L28" s="8">
        <v>-586.31222250000008</v>
      </c>
      <c r="M28" s="8">
        <v>5.4074401740000002E-5</v>
      </c>
      <c r="N28" s="8">
        <v>6.1623112230000006E-7</v>
      </c>
      <c r="O28" s="8">
        <v>0</v>
      </c>
      <c r="P28" s="8">
        <v>1.1142227699999999E-6</v>
      </c>
      <c r="Q28" s="8">
        <v>-3.7121117399999999E-5</v>
      </c>
      <c r="R28" s="8">
        <v>7.6770945720000006</v>
      </c>
      <c r="S28" s="8">
        <v>7.9245185517000008E-2</v>
      </c>
      <c r="T28" s="8">
        <v>0</v>
      </c>
      <c r="U28" s="8">
        <v>0.14400107910000001</v>
      </c>
      <c r="V28" s="8">
        <v>-5.5753616250000002</v>
      </c>
      <c r="W28" s="8">
        <v>1.2768557202000002</v>
      </c>
      <c r="X28" s="8">
        <v>1.3203080730000004E-2</v>
      </c>
      <c r="Y28" s="8">
        <v>0</v>
      </c>
      <c r="Z28" s="8">
        <v>3.2616383399999997E-2</v>
      </c>
      <c r="AA28" s="8">
        <v>-0.82731172499999994</v>
      </c>
      <c r="AB28" s="8">
        <v>0.64075229280000001</v>
      </c>
      <c r="AC28" s="8">
        <v>6.6291979419000014E-3</v>
      </c>
      <c r="AD28" s="8">
        <v>0</v>
      </c>
      <c r="AE28" s="8">
        <v>8.8219046700000001E-3</v>
      </c>
      <c r="AF28" s="8">
        <v>-0.48199900499999998</v>
      </c>
      <c r="AG28" s="8">
        <v>1.6812350280000002E-3</v>
      </c>
      <c r="AH28" s="8">
        <v>1.7622275841000003E-5</v>
      </c>
      <c r="AI28" s="8">
        <v>0</v>
      </c>
      <c r="AJ28" s="8">
        <v>2.7180394829999998E-4</v>
      </c>
      <c r="AK28" s="8">
        <v>2.7049496399999994E-2</v>
      </c>
      <c r="AL28" s="8">
        <v>8119.6482779999997</v>
      </c>
      <c r="AM28" s="8">
        <v>87.521934509999994</v>
      </c>
      <c r="AN28" s="8">
        <v>0</v>
      </c>
      <c r="AO28" s="8">
        <v>145.92006899999998</v>
      </c>
      <c r="AP28" s="8">
        <v>-5150.9147399999993</v>
      </c>
      <c r="AQ28" s="8">
        <v>12961.959444</v>
      </c>
      <c r="AR28" s="8">
        <v>136.1764024281</v>
      </c>
      <c r="AS28" s="8">
        <v>0</v>
      </c>
      <c r="AT28" s="8">
        <v>173.07351243000002</v>
      </c>
      <c r="AU28" s="8">
        <v>-8208.3711149999999</v>
      </c>
      <c r="AV28" s="8">
        <v>8310.6784619999999</v>
      </c>
      <c r="AW28" s="8">
        <v>89.564557680000007</v>
      </c>
      <c r="AX28" s="8">
        <v>0</v>
      </c>
      <c r="AY28" s="8">
        <v>151.96906800000002</v>
      </c>
      <c r="AZ28" s="8">
        <v>-5244.4369350000006</v>
      </c>
      <c r="BA28" s="8">
        <v>4651.2809820000002</v>
      </c>
      <c r="BB28" s="8">
        <v>46.611844748100005</v>
      </c>
      <c r="BC28" s="8">
        <v>0</v>
      </c>
      <c r="BD28" s="8">
        <v>21.104444430000004</v>
      </c>
      <c r="BE28" s="8">
        <v>-2963.9341800000002</v>
      </c>
    </row>
    <row r="29" spans="1:57" ht="15.3" x14ac:dyDescent="0.7">
      <c r="A29" s="9" t="s">
        <v>108</v>
      </c>
      <c r="B29" t="s">
        <v>516</v>
      </c>
      <c r="C29" t="s">
        <v>355</v>
      </c>
      <c r="D29" t="s">
        <v>356</v>
      </c>
      <c r="E29" s="6">
        <v>11516.37707006368</v>
      </c>
      <c r="F29" s="7">
        <v>0</v>
      </c>
      <c r="G29" s="7">
        <v>0</v>
      </c>
      <c r="H29" s="8">
        <v>1337.8599745222912</v>
      </c>
      <c r="I29" s="8">
        <v>89.589680480407523</v>
      </c>
      <c r="J29" s="8">
        <v>0</v>
      </c>
      <c r="K29" s="8">
        <v>174.78296116447615</v>
      </c>
      <c r="L29" s="8">
        <v>-6.3508212990573174</v>
      </c>
      <c r="M29" s="8">
        <v>5.3906445859872536E-5</v>
      </c>
      <c r="N29" s="8">
        <v>9.2814034752366769E-6</v>
      </c>
      <c r="O29" s="8">
        <v>0</v>
      </c>
      <c r="P29" s="8">
        <v>3.9365886826620053E-5</v>
      </c>
      <c r="Q29" s="8">
        <v>-7.0021875861401191E-7</v>
      </c>
      <c r="R29" s="8">
        <v>4.4448314904458543</v>
      </c>
      <c r="S29" s="8">
        <v>0.35681377494469257</v>
      </c>
      <c r="T29" s="8">
        <v>0</v>
      </c>
      <c r="U29" s="8">
        <v>1.2047853592433673</v>
      </c>
      <c r="V29" s="8">
        <v>-4.2571439477197402E-2</v>
      </c>
      <c r="W29" s="8">
        <v>1.6612986496815267</v>
      </c>
      <c r="X29" s="8">
        <v>0.10707407741607121</v>
      </c>
      <c r="Y29" s="8">
        <v>0</v>
      </c>
      <c r="Z29" s="8">
        <v>0.27895223401953401</v>
      </c>
      <c r="AA29" s="8">
        <v>-1.3236693476789792E-2</v>
      </c>
      <c r="AB29" s="8">
        <v>0.22689713121019081</v>
      </c>
      <c r="AC29" s="8">
        <v>2.860163539075258E-2</v>
      </c>
      <c r="AD29" s="8">
        <v>0</v>
      </c>
      <c r="AE29" s="8">
        <v>0.12843742708801573</v>
      </c>
      <c r="AF29" s="8">
        <v>-6.8160829326878898E-3</v>
      </c>
      <c r="AG29" s="8">
        <v>1.5142810700636922E-3</v>
      </c>
      <c r="AH29" s="8">
        <v>1.2826303312411704E-4</v>
      </c>
      <c r="AI29" s="8">
        <v>0</v>
      </c>
      <c r="AJ29" s="8">
        <v>1.9386969669667095E-4</v>
      </c>
      <c r="AK29" s="8">
        <v>-5.8855596654267454E-5</v>
      </c>
      <c r="AL29" s="8">
        <v>6566.7852229299288</v>
      </c>
      <c r="AM29" s="8">
        <v>852.89218292911994</v>
      </c>
      <c r="AN29" s="8">
        <v>0</v>
      </c>
      <c r="AO29" s="8">
        <v>3244.8568758111332</v>
      </c>
      <c r="AP29" s="8">
        <v>-73.511338113630487</v>
      </c>
      <c r="AQ29" s="8">
        <v>7221.0134522292901</v>
      </c>
      <c r="AR29" s="8">
        <v>896.91385242548063</v>
      </c>
      <c r="AS29" s="8">
        <v>0</v>
      </c>
      <c r="AT29" s="8">
        <v>3328.4203088513586</v>
      </c>
      <c r="AU29" s="8">
        <v>-93.843271503286502</v>
      </c>
      <c r="AV29" s="8">
        <v>6762.8086624203734</v>
      </c>
      <c r="AW29" s="8">
        <v>870.08626130996061</v>
      </c>
      <c r="AX29" s="8">
        <v>0</v>
      </c>
      <c r="AY29" s="8">
        <v>3281.2556646101984</v>
      </c>
      <c r="AZ29" s="8">
        <v>-74.907123014522199</v>
      </c>
      <c r="BA29" s="8">
        <v>458.20478980891664</v>
      </c>
      <c r="BB29" s="8">
        <v>26.827591115519969</v>
      </c>
      <c r="BC29" s="8">
        <v>0</v>
      </c>
      <c r="BD29" s="8">
        <v>47.164644241160005</v>
      </c>
      <c r="BE29" s="8">
        <v>-18.93614848876431</v>
      </c>
    </row>
    <row r="30" spans="1:57" ht="15.3" x14ac:dyDescent="0.7">
      <c r="A30" s="9" t="s">
        <v>178</v>
      </c>
      <c r="B30" t="s">
        <v>544</v>
      </c>
      <c r="C30" t="s">
        <v>187</v>
      </c>
      <c r="D30" t="s">
        <v>188</v>
      </c>
      <c r="E30" s="6">
        <v>45.771999999999998</v>
      </c>
      <c r="F30" s="7">
        <v>0</v>
      </c>
      <c r="G30" s="7">
        <v>0</v>
      </c>
      <c r="H30" s="8">
        <v>456.80455999999998</v>
      </c>
      <c r="I30" s="8">
        <v>177.869992</v>
      </c>
      <c r="J30" s="8">
        <v>0</v>
      </c>
      <c r="K30" s="8">
        <v>11.827484799999999</v>
      </c>
      <c r="L30" s="8">
        <v>-1.1870968200000001</v>
      </c>
      <c r="M30" s="8">
        <v>2.7920919999999997E-5</v>
      </c>
      <c r="N30" s="8">
        <v>2.4707725599999999E-5</v>
      </c>
      <c r="O30" s="8">
        <v>0</v>
      </c>
      <c r="P30" s="8">
        <v>2.5133405199999997E-6</v>
      </c>
      <c r="Q30" s="8">
        <v>-1.3088503399999999E-7</v>
      </c>
      <c r="R30" s="8">
        <v>1.4326635999999999</v>
      </c>
      <c r="S30" s="8">
        <v>2.6044267999999997</v>
      </c>
      <c r="T30" s="8">
        <v>0</v>
      </c>
      <c r="U30" s="8">
        <v>8.3575094799999999E-2</v>
      </c>
      <c r="V30" s="8">
        <v>-7.9574621999999994E-3</v>
      </c>
      <c r="W30" s="8">
        <v>0.48976039999999998</v>
      </c>
      <c r="X30" s="8">
        <v>0.33944515199999997</v>
      </c>
      <c r="Y30" s="8">
        <v>0</v>
      </c>
      <c r="Z30" s="8">
        <v>2.2176534000000001E-2</v>
      </c>
      <c r="AA30" s="8">
        <v>-2.4742054599999996E-3</v>
      </c>
      <c r="AB30" s="8">
        <v>7.5066079999999993E-2</v>
      </c>
      <c r="AC30" s="8">
        <v>0.18230987600000001</v>
      </c>
      <c r="AD30" s="8">
        <v>0</v>
      </c>
      <c r="AE30" s="8">
        <v>1.2784119599999999E-2</v>
      </c>
      <c r="AF30" s="8">
        <v>-1.2740636199999999E-3</v>
      </c>
      <c r="AG30" s="8">
        <v>2.2611368E-4</v>
      </c>
      <c r="AH30" s="8">
        <v>7.6878651200000002E-5</v>
      </c>
      <c r="AI30" s="8">
        <v>0</v>
      </c>
      <c r="AJ30" s="8">
        <v>1.0957816799999999E-5</v>
      </c>
      <c r="AK30" s="8">
        <v>-1.1001300199999999E-5</v>
      </c>
      <c r="AL30" s="8">
        <v>7003.116</v>
      </c>
      <c r="AM30" s="8">
        <v>2552.7044399999995</v>
      </c>
      <c r="AN30" s="8">
        <v>0</v>
      </c>
      <c r="AO30" s="8">
        <v>205.241648</v>
      </c>
      <c r="AP30" s="8">
        <v>-13.7407544</v>
      </c>
      <c r="AQ30" s="8">
        <v>7234.218828</v>
      </c>
      <c r="AR30" s="8">
        <v>2689.8281976000003</v>
      </c>
      <c r="AS30" s="8">
        <v>0</v>
      </c>
      <c r="AT30" s="8">
        <v>210.3726892</v>
      </c>
      <c r="AU30" s="8">
        <v>-17.54120356</v>
      </c>
      <c r="AV30" s="8">
        <v>7231.9759999999997</v>
      </c>
      <c r="AW30" s="8">
        <v>2653.8605600000001</v>
      </c>
      <c r="AX30" s="8">
        <v>0</v>
      </c>
      <c r="AY30" s="8">
        <v>207.85065199999997</v>
      </c>
      <c r="AZ30" s="8">
        <v>-14.001654799999999</v>
      </c>
      <c r="BA30" s="8">
        <v>2.2428279999999998</v>
      </c>
      <c r="BB30" s="8">
        <v>35.967637599999996</v>
      </c>
      <c r="BC30" s="8">
        <v>0</v>
      </c>
      <c r="BD30" s="8">
        <v>2.5220371999999998</v>
      </c>
      <c r="BE30" s="8">
        <v>-3.5395487599999997</v>
      </c>
    </row>
    <row r="31" spans="1:57" ht="15.3" x14ac:dyDescent="0.7">
      <c r="A31" s="9" t="s">
        <v>108</v>
      </c>
      <c r="B31" t="s">
        <v>510</v>
      </c>
      <c r="C31" t="s">
        <v>511</v>
      </c>
      <c r="D31" t="s">
        <v>512</v>
      </c>
      <c r="E31" s="6">
        <v>68.512</v>
      </c>
      <c r="F31" s="7">
        <v>0</v>
      </c>
      <c r="G31" s="7">
        <v>0</v>
      </c>
      <c r="H31" s="8">
        <v>1169.8217171320755</v>
      </c>
      <c r="I31" s="8">
        <v>451.41804998604704</v>
      </c>
      <c r="J31" s="8">
        <v>0</v>
      </c>
      <c r="K31" s="8">
        <v>33.515553328301884</v>
      </c>
      <c r="L31" s="8">
        <v>-53.684479697822866</v>
      </c>
      <c r="M31" s="8">
        <v>1.6435511728301885E-5</v>
      </c>
      <c r="N31" s="8">
        <v>1.5124741937185693E-5</v>
      </c>
      <c r="O31" s="8">
        <v>0</v>
      </c>
      <c r="P31" s="8">
        <v>2.8198181886792455E-6</v>
      </c>
      <c r="Q31" s="8">
        <v>-9.1376098653802154E-7</v>
      </c>
      <c r="R31" s="8">
        <v>2.9809506566037736</v>
      </c>
      <c r="S31" s="8">
        <v>1.4133045984719974</v>
      </c>
      <c r="T31" s="8">
        <v>0</v>
      </c>
      <c r="U31" s="8">
        <v>0.13615693539622642</v>
      </c>
      <c r="V31" s="8">
        <v>-0.15228245812410476</v>
      </c>
      <c r="W31" s="8">
        <v>0.73154140437735848</v>
      </c>
      <c r="X31" s="8">
        <v>0.30540456707160857</v>
      </c>
      <c r="Y31" s="8">
        <v>0</v>
      </c>
      <c r="Z31" s="8">
        <v>3.4160083199999997E-2</v>
      </c>
      <c r="AA31" s="8">
        <v>-3.4870629420618263E-2</v>
      </c>
      <c r="AB31" s="8">
        <v>0.13470674318490566</v>
      </c>
      <c r="AC31" s="8">
        <v>9.4442551090210464E-2</v>
      </c>
      <c r="AD31" s="8">
        <v>0</v>
      </c>
      <c r="AE31" s="8">
        <v>8.3788883320754706E-3</v>
      </c>
      <c r="AF31" s="8">
        <v>-7.1397230137549075E-3</v>
      </c>
      <c r="AG31" s="8">
        <v>5.5268436498113213E-4</v>
      </c>
      <c r="AH31" s="8">
        <v>5.1806755123569173E-4</v>
      </c>
      <c r="AI31" s="8">
        <v>0</v>
      </c>
      <c r="AJ31" s="8">
        <v>1.3712373020377359E-4</v>
      </c>
      <c r="AK31" s="8">
        <v>-2.5573651106951785E-5</v>
      </c>
      <c r="AL31" s="8">
        <v>10973.121065660376</v>
      </c>
      <c r="AM31" s="8">
        <v>5401.5201557831442</v>
      </c>
      <c r="AN31" s="8">
        <v>0</v>
      </c>
      <c r="AO31" s="8">
        <v>485.0087284528301</v>
      </c>
      <c r="AP31" s="8">
        <v>-508.92457483337375</v>
      </c>
      <c r="AQ31" s="8">
        <v>16644.983936603774</v>
      </c>
      <c r="AR31" s="8">
        <v>6095.4078604480137</v>
      </c>
      <c r="AS31" s="8">
        <v>0</v>
      </c>
      <c r="AT31" s="8">
        <v>510.19373318943394</v>
      </c>
      <c r="AU31" s="8">
        <v>-765.01388136944115</v>
      </c>
      <c r="AV31" s="8">
        <v>8459.4545660377353</v>
      </c>
      <c r="AW31" s="8">
        <v>4705.367479301839</v>
      </c>
      <c r="AX31" s="8">
        <v>0</v>
      </c>
      <c r="AY31" s="8">
        <v>504.34462460377352</v>
      </c>
      <c r="AZ31" s="8">
        <v>-396.37137857735991</v>
      </c>
      <c r="BA31" s="8">
        <v>8185.5293705660379</v>
      </c>
      <c r="BB31" s="8">
        <v>1390.0403811461752</v>
      </c>
      <c r="BC31" s="8">
        <v>0</v>
      </c>
      <c r="BD31" s="8">
        <v>5.8491085856603764</v>
      </c>
      <c r="BE31" s="8">
        <v>-368.64250279208119</v>
      </c>
    </row>
    <row r="32" spans="1:57" ht="15.3" x14ac:dyDescent="0.7">
      <c r="A32" s="9" t="s">
        <v>108</v>
      </c>
      <c r="B32" t="s">
        <v>315</v>
      </c>
      <c r="C32" t="s">
        <v>130</v>
      </c>
      <c r="D32" t="s">
        <v>131</v>
      </c>
      <c r="E32" s="6">
        <v>295.74799999999999</v>
      </c>
      <c r="F32" s="7">
        <v>0</v>
      </c>
      <c r="G32" s="7">
        <v>6</v>
      </c>
      <c r="H32" s="8">
        <v>109.42676</v>
      </c>
      <c r="I32" s="8">
        <v>10.519756359999999</v>
      </c>
      <c r="J32" s="8">
        <v>951.74663879999991</v>
      </c>
      <c r="K32" s="8">
        <v>1.5532684959999998</v>
      </c>
      <c r="L32" s="8">
        <v>-1.3012912000000001</v>
      </c>
      <c r="M32" s="8">
        <v>5.9741095999999994E-6</v>
      </c>
      <c r="N32" s="8">
        <v>1.5674644E-7</v>
      </c>
      <c r="O32" s="8">
        <v>3.2921366068799994E-5</v>
      </c>
      <c r="P32" s="8">
        <v>2.6438096711999998E-11</v>
      </c>
      <c r="Q32" s="8">
        <v>6.5360307999999996E-12</v>
      </c>
      <c r="R32" s="8">
        <v>1.5911242400000001</v>
      </c>
      <c r="S32" s="8">
        <v>7.1748464799999995E-2</v>
      </c>
      <c r="T32" s="8">
        <v>3.7264247999999993</v>
      </c>
      <c r="U32" s="8">
        <v>1.9608092399999999E-2</v>
      </c>
      <c r="V32" s="8">
        <v>-8.8428652000000006E-4</v>
      </c>
      <c r="W32" s="8">
        <v>0.15556344799999999</v>
      </c>
      <c r="X32" s="8">
        <v>1.1081677559999999E-2</v>
      </c>
      <c r="Y32" s="8">
        <v>0</v>
      </c>
      <c r="Z32" s="8">
        <v>8.5503704279999999E-3</v>
      </c>
      <c r="AA32" s="8">
        <v>4.3474955999999999E-5</v>
      </c>
      <c r="AB32" s="8">
        <v>5.6487868000000004E-2</v>
      </c>
      <c r="AC32" s="8">
        <v>8.2927739200000003E-2</v>
      </c>
      <c r="AD32" s="8">
        <v>1.7744879999999998</v>
      </c>
      <c r="AE32" s="8">
        <v>8.3075613200000002E-3</v>
      </c>
      <c r="AF32" s="8">
        <v>-5.7375112000000001E-4</v>
      </c>
      <c r="AG32" s="8">
        <v>1.7271683200000001E-4</v>
      </c>
      <c r="AH32" s="8">
        <v>4.1996216E-6</v>
      </c>
      <c r="AI32" s="8">
        <v>5.9396568425062547E-6</v>
      </c>
      <c r="AJ32" s="8">
        <v>5.3335194319999994E-7</v>
      </c>
      <c r="AK32" s="8">
        <v>1.22439672E-7</v>
      </c>
      <c r="AL32" s="8">
        <v>1741.9557199999999</v>
      </c>
      <c r="AM32" s="8">
        <v>145.508016</v>
      </c>
      <c r="AN32" s="8">
        <v>21259.019783930395</v>
      </c>
      <c r="AO32" s="8">
        <v>23.225090439999999</v>
      </c>
      <c r="AP32" s="8">
        <v>-11.7116208</v>
      </c>
      <c r="AQ32" s="8">
        <v>1884.8020039999999</v>
      </c>
      <c r="AR32" s="8">
        <v>152.49654124</v>
      </c>
      <c r="AS32" s="8">
        <v>23246.723164058392</v>
      </c>
      <c r="AT32" s="8">
        <v>25.206306292000001</v>
      </c>
      <c r="AU32" s="8">
        <v>-10.39849968</v>
      </c>
      <c r="AV32" s="8">
        <v>1851.38248</v>
      </c>
      <c r="AW32" s="8">
        <v>148.465496</v>
      </c>
      <c r="AX32" s="8">
        <v>23246.446343930391</v>
      </c>
      <c r="AY32" s="8">
        <v>23.787011639999999</v>
      </c>
      <c r="AZ32" s="8">
        <v>-11.120124799999999</v>
      </c>
      <c r="BA32" s="8">
        <v>33.419524000000003</v>
      </c>
      <c r="BB32" s="8">
        <v>4.0310452400000001</v>
      </c>
      <c r="BC32" s="8">
        <v>0.276820128</v>
      </c>
      <c r="BD32" s="8">
        <v>1.4192946519999998</v>
      </c>
      <c r="BE32" s="8">
        <v>0.7216251199999999</v>
      </c>
    </row>
    <row r="33" spans="1:57" ht="15.3" x14ac:dyDescent="0.7">
      <c r="A33" s="9" t="s">
        <v>343</v>
      </c>
      <c r="B33" t="s">
        <v>542</v>
      </c>
      <c r="C33" t="s">
        <v>345</v>
      </c>
      <c r="D33" t="s">
        <v>346</v>
      </c>
      <c r="E33" s="6">
        <v>3</v>
      </c>
      <c r="F33" s="7">
        <v>1</v>
      </c>
      <c r="G33" s="7">
        <v>0</v>
      </c>
      <c r="H33" s="8">
        <v>52.811999999999998</v>
      </c>
      <c r="I33" s="8">
        <v>15.983999999999998</v>
      </c>
      <c r="J33" s="8">
        <v>69.26903999999999</v>
      </c>
      <c r="K33" s="8">
        <v>0.47304000000000002</v>
      </c>
      <c r="L33" s="8">
        <v>0</v>
      </c>
      <c r="M33" s="8">
        <v>4.9247999999999998E-6</v>
      </c>
      <c r="N33" s="8">
        <v>2.5865999999999999E-6</v>
      </c>
      <c r="O33" s="8">
        <v>7.6420799999999995E-6</v>
      </c>
      <c r="P33" s="8">
        <v>1.3068E-7</v>
      </c>
      <c r="Q33" s="8">
        <v>0</v>
      </c>
      <c r="R33" s="8">
        <v>0.23381999999999997</v>
      </c>
      <c r="S33" s="8">
        <v>0.32940000000000003</v>
      </c>
      <c r="T33" s="8">
        <v>0.56622780000000006</v>
      </c>
      <c r="U33" s="8">
        <v>3.0077999999999997E-3</v>
      </c>
      <c r="V33" s="8">
        <v>0</v>
      </c>
      <c r="W33" s="8">
        <v>1.1718</v>
      </c>
      <c r="X33" s="8">
        <v>3.6180000000000004E-2</v>
      </c>
      <c r="Y33" s="8">
        <v>1.2087738000000001</v>
      </c>
      <c r="Z33" s="8">
        <v>7.9379999999999989E-4</v>
      </c>
      <c r="AA33" s="8">
        <v>0</v>
      </c>
      <c r="AB33" s="8">
        <v>2.2032E-2</v>
      </c>
      <c r="AC33" s="8">
        <v>2.1815999999999999E-2</v>
      </c>
      <c r="AD33" s="8">
        <v>4.4297280000000001E-2</v>
      </c>
      <c r="AE33" s="8">
        <v>4.4928000000000004E-4</v>
      </c>
      <c r="AF33" s="8">
        <v>0</v>
      </c>
      <c r="AG33" s="8">
        <v>3.375E-5</v>
      </c>
      <c r="AH33" s="8">
        <v>5.4E-6</v>
      </c>
      <c r="AI33" s="8">
        <v>4.0138200000000001E-5</v>
      </c>
      <c r="AJ33" s="8">
        <v>9.8819999999999992E-7</v>
      </c>
      <c r="AK33" s="8">
        <v>0</v>
      </c>
      <c r="AL33" s="8">
        <v>896.40000000000009</v>
      </c>
      <c r="AM33" s="8">
        <v>220.86</v>
      </c>
      <c r="AN33" s="8">
        <v>1128.222</v>
      </c>
      <c r="AO33" s="8">
        <v>10.962000000000002</v>
      </c>
      <c r="AP33" s="8">
        <v>0</v>
      </c>
      <c r="AQ33" s="8">
        <v>2764.8</v>
      </c>
      <c r="AR33" s="8">
        <v>235.79640000000003</v>
      </c>
      <c r="AS33" s="8">
        <v>3011.9499000000005</v>
      </c>
      <c r="AT33" s="8">
        <v>11.353499999999999</v>
      </c>
      <c r="AU33" s="8">
        <v>0</v>
      </c>
      <c r="AV33" s="8">
        <v>896.40000000000009</v>
      </c>
      <c r="AW33" s="8">
        <v>231.12</v>
      </c>
      <c r="AX33" s="8">
        <v>1138.6440000000002</v>
      </c>
      <c r="AY33" s="8">
        <v>11.123999999999999</v>
      </c>
      <c r="AZ33" s="8">
        <v>0</v>
      </c>
      <c r="BA33" s="8">
        <v>1868.4</v>
      </c>
      <c r="BB33" s="8">
        <v>4.6764000000000001</v>
      </c>
      <c r="BC33" s="8">
        <v>1873.3059000000003</v>
      </c>
      <c r="BD33" s="8">
        <v>0.22950000000000004</v>
      </c>
      <c r="BE33" s="8">
        <v>0</v>
      </c>
    </row>
    <row r="34" spans="1:57" ht="15.3" x14ac:dyDescent="0.7">
      <c r="A34" s="9" t="s">
        <v>97</v>
      </c>
      <c r="B34" t="s">
        <v>539</v>
      </c>
      <c r="C34" t="s">
        <v>104</v>
      </c>
      <c r="D34" t="s">
        <v>105</v>
      </c>
      <c r="E34" s="6">
        <v>73.054439999999985</v>
      </c>
      <c r="F34" s="7">
        <v>0</v>
      </c>
      <c r="G34" s="7">
        <v>0</v>
      </c>
      <c r="H34" s="8">
        <v>187.74991079999995</v>
      </c>
      <c r="I34" s="8">
        <v>30.244538159999994</v>
      </c>
      <c r="J34" s="8">
        <v>0</v>
      </c>
      <c r="K34" s="8">
        <v>8.4012605999999987</v>
      </c>
      <c r="L34" s="8">
        <v>0</v>
      </c>
      <c r="M34" s="8">
        <v>4.1421867479999989E-6</v>
      </c>
      <c r="N34" s="8">
        <v>2.1770223119999993E-6</v>
      </c>
      <c r="O34" s="8">
        <v>0</v>
      </c>
      <c r="P34" s="8">
        <v>2.4765455159999993E-7</v>
      </c>
      <c r="Q34" s="8">
        <v>0</v>
      </c>
      <c r="R34" s="8">
        <v>0.8182097279999998</v>
      </c>
      <c r="S34" s="8">
        <v>0.28637340479999995</v>
      </c>
      <c r="T34" s="8">
        <v>0</v>
      </c>
      <c r="U34" s="8">
        <v>1.0592893799999998E-2</v>
      </c>
      <c r="V34" s="8">
        <v>0</v>
      </c>
      <c r="W34" s="8">
        <v>0.23231311919999997</v>
      </c>
      <c r="X34" s="8">
        <v>0.18336664439999997</v>
      </c>
      <c r="Y34" s="8">
        <v>0</v>
      </c>
      <c r="Z34" s="8">
        <v>1.3661180279999998</v>
      </c>
      <c r="AA34" s="8">
        <v>0</v>
      </c>
      <c r="AB34" s="8">
        <v>0.19505535479999997</v>
      </c>
      <c r="AC34" s="8">
        <v>3.3970314599999996E-2</v>
      </c>
      <c r="AD34" s="8">
        <v>0</v>
      </c>
      <c r="AE34" s="8">
        <v>2.3669638559999998E-3</v>
      </c>
      <c r="AF34" s="8">
        <v>0</v>
      </c>
      <c r="AG34" s="8">
        <v>8.255151719999998E-5</v>
      </c>
      <c r="AH34" s="8">
        <v>1.2200091479999997E-5</v>
      </c>
      <c r="AI34" s="8">
        <v>0</v>
      </c>
      <c r="AJ34" s="8">
        <v>2.1039678719999996E-6</v>
      </c>
      <c r="AK34" s="8">
        <v>0</v>
      </c>
      <c r="AL34" s="8">
        <v>5552.1374399999986</v>
      </c>
      <c r="AM34" s="8">
        <v>704.97534599999983</v>
      </c>
      <c r="AN34" s="8">
        <v>0</v>
      </c>
      <c r="AO34" s="8">
        <v>22.354658639999997</v>
      </c>
      <c r="AP34" s="8">
        <v>0</v>
      </c>
      <c r="AQ34" s="8">
        <v>6309.7119827999977</v>
      </c>
      <c r="AR34" s="8">
        <v>790.52209523999977</v>
      </c>
      <c r="AS34" s="8">
        <v>0</v>
      </c>
      <c r="AT34" s="8">
        <v>23.837663771999992</v>
      </c>
      <c r="AU34" s="8">
        <v>0</v>
      </c>
      <c r="AV34" s="8">
        <v>6034.2967439999984</v>
      </c>
      <c r="AW34" s="8">
        <v>759.76617599999986</v>
      </c>
      <c r="AX34" s="8">
        <v>0</v>
      </c>
      <c r="AY34" s="8">
        <v>23.085203039999996</v>
      </c>
      <c r="AZ34" s="8">
        <v>0</v>
      </c>
      <c r="BA34" s="8">
        <v>275.41523879999994</v>
      </c>
      <c r="BB34" s="8">
        <v>30.755919239999994</v>
      </c>
      <c r="BC34" s="8">
        <v>0</v>
      </c>
      <c r="BD34" s="8">
        <v>0.75246073199999985</v>
      </c>
      <c r="BE34" s="8">
        <v>0</v>
      </c>
    </row>
    <row r="35" spans="1:57" ht="15.3" x14ac:dyDescent="0.7">
      <c r="A35" s="9" t="s">
        <v>178</v>
      </c>
      <c r="B35" t="s">
        <v>518</v>
      </c>
      <c r="C35" t="s">
        <v>519</v>
      </c>
      <c r="D35" t="s">
        <v>520</v>
      </c>
      <c r="E35" s="6">
        <v>75.983999999999995</v>
      </c>
      <c r="F35" s="7">
        <v>1</v>
      </c>
      <c r="G35" s="7">
        <v>0</v>
      </c>
      <c r="H35" s="8">
        <v>1048.5791999999999</v>
      </c>
      <c r="I35" s="8">
        <v>143.60975999999999</v>
      </c>
      <c r="J35" s="8">
        <v>1574.3884799999998</v>
      </c>
      <c r="K35" s="8">
        <v>382.19951999999995</v>
      </c>
      <c r="L35" s="8">
        <v>0</v>
      </c>
      <c r="M35" s="8">
        <v>3.8295936000000002E-6</v>
      </c>
      <c r="N35" s="8">
        <v>2.8411556600159997E-6</v>
      </c>
      <c r="O35" s="8">
        <v>6.6753918824159995E-6</v>
      </c>
      <c r="P35" s="8">
        <v>4.6426223999999994E-9</v>
      </c>
      <c r="Q35" s="8">
        <v>0</v>
      </c>
      <c r="R35" s="8">
        <v>2.1123551999999997</v>
      </c>
      <c r="S35" s="8">
        <v>0.438973321104</v>
      </c>
      <c r="T35" s="8">
        <v>2.6000266667039997</v>
      </c>
      <c r="U35" s="8">
        <v>4.8698145599999999E-2</v>
      </c>
      <c r="V35" s="8">
        <v>0</v>
      </c>
      <c r="W35" s="8">
        <v>0.35256575999999995</v>
      </c>
      <c r="X35" s="8">
        <v>8.0937982036799985E-2</v>
      </c>
      <c r="Y35" s="8">
        <v>0.65351769355680001</v>
      </c>
      <c r="Z35" s="8">
        <v>0.22001395152</v>
      </c>
      <c r="AA35" s="8">
        <v>0</v>
      </c>
      <c r="AB35" s="8">
        <v>0.41715215999999999</v>
      </c>
      <c r="AC35" s="8">
        <v>6.0332169815999995E-2</v>
      </c>
      <c r="AD35" s="8">
        <v>0.53313121221600002</v>
      </c>
      <c r="AE35" s="8">
        <v>5.5646882399999993E-2</v>
      </c>
      <c r="AF35" s="8">
        <v>0</v>
      </c>
      <c r="AG35" s="8">
        <v>8.8901279999999995E-4</v>
      </c>
      <c r="AH35" s="8">
        <v>9.246416975999999E-5</v>
      </c>
      <c r="AI35" s="8">
        <v>9.8326259375999987E-4</v>
      </c>
      <c r="AJ35" s="8">
        <v>1.7856239999999997E-6</v>
      </c>
      <c r="AK35" s="8">
        <v>0</v>
      </c>
      <c r="AL35" s="8">
        <v>20211.743999999999</v>
      </c>
      <c r="AM35" s="8">
        <v>2043.2933423999998</v>
      </c>
      <c r="AN35" s="8">
        <v>22391.048702399999</v>
      </c>
      <c r="AO35" s="8">
        <v>136.01136</v>
      </c>
      <c r="AP35" s="8">
        <v>0</v>
      </c>
      <c r="AQ35" s="8">
        <v>21161.543999999998</v>
      </c>
      <c r="AR35" s="8">
        <v>2140.2812195999995</v>
      </c>
      <c r="AS35" s="8">
        <v>23443.915299600001</v>
      </c>
      <c r="AT35" s="8">
        <v>142.09008</v>
      </c>
      <c r="AU35" s="8">
        <v>0</v>
      </c>
      <c r="AV35" s="8">
        <v>20211.743999999999</v>
      </c>
      <c r="AW35" s="8">
        <v>2050.1319023999995</v>
      </c>
      <c r="AX35" s="8">
        <v>22397.887262399996</v>
      </c>
      <c r="AY35" s="8">
        <v>136.01136</v>
      </c>
      <c r="AZ35" s="8">
        <v>0</v>
      </c>
      <c r="BA35" s="8">
        <v>949.8</v>
      </c>
      <c r="BB35" s="8">
        <v>90.149317199999999</v>
      </c>
      <c r="BC35" s="8">
        <v>1046.0280372</v>
      </c>
      <c r="BD35" s="8">
        <v>6.0787199999999997</v>
      </c>
      <c r="BE35" s="8">
        <v>0</v>
      </c>
    </row>
    <row r="36" spans="1:57" ht="15.3" x14ac:dyDescent="0.7">
      <c r="A36" s="5" t="s">
        <v>108</v>
      </c>
      <c r="B36" t="s">
        <v>509</v>
      </c>
      <c r="C36" t="s">
        <v>104</v>
      </c>
      <c r="D36" t="s">
        <v>105</v>
      </c>
      <c r="E36" s="6">
        <v>54.193980000000003</v>
      </c>
      <c r="F36" s="7">
        <v>0</v>
      </c>
      <c r="G36" s="7">
        <v>0</v>
      </c>
      <c r="H36" s="8">
        <v>139.27852859999999</v>
      </c>
      <c r="I36" s="8">
        <v>22.436307719999999</v>
      </c>
      <c r="J36" s="8">
        <v>0</v>
      </c>
      <c r="K36" s="8">
        <v>6.2323077000000007</v>
      </c>
      <c r="L36" s="8">
        <v>0</v>
      </c>
      <c r="M36" s="8">
        <v>3.0727986660000001E-6</v>
      </c>
      <c r="N36" s="8">
        <v>1.6149806039999999E-6</v>
      </c>
      <c r="O36" s="8">
        <v>0</v>
      </c>
      <c r="P36" s="8">
        <v>1.8371759220000002E-7</v>
      </c>
      <c r="Q36" s="8">
        <v>0</v>
      </c>
      <c r="R36" s="8">
        <v>0.60697257599999999</v>
      </c>
      <c r="S36" s="8">
        <v>0.2124404016</v>
      </c>
      <c r="T36" s="8">
        <v>0</v>
      </c>
      <c r="U36" s="8">
        <v>7.8581271000000008E-3</v>
      </c>
      <c r="V36" s="8">
        <v>0</v>
      </c>
      <c r="W36" s="8">
        <v>0.17233685640000002</v>
      </c>
      <c r="X36" s="8">
        <v>0.13602688980000002</v>
      </c>
      <c r="Y36" s="8">
        <v>0</v>
      </c>
      <c r="Z36" s="8">
        <v>1.0134274260000002</v>
      </c>
      <c r="AA36" s="8">
        <v>0</v>
      </c>
      <c r="AB36" s="8">
        <v>0.1446979266</v>
      </c>
      <c r="AC36" s="8">
        <v>2.5200200700000001E-2</v>
      </c>
      <c r="AD36" s="8">
        <v>0</v>
      </c>
      <c r="AE36" s="8">
        <v>1.7558849520000002E-3</v>
      </c>
      <c r="AF36" s="8">
        <v>0</v>
      </c>
      <c r="AG36" s="8">
        <v>6.1239197400000006E-5</v>
      </c>
      <c r="AH36" s="8">
        <v>9.0503946600000012E-6</v>
      </c>
      <c r="AI36" s="8">
        <v>0</v>
      </c>
      <c r="AJ36" s="8">
        <v>1.5607866240000001E-6</v>
      </c>
      <c r="AK36" s="8">
        <v>0</v>
      </c>
      <c r="AL36" s="8">
        <v>4118.7424799999999</v>
      </c>
      <c r="AM36" s="8">
        <v>522.9719070000001</v>
      </c>
      <c r="AN36" s="8">
        <v>0</v>
      </c>
      <c r="AO36" s="8">
        <v>16.583357880000001</v>
      </c>
      <c r="AP36" s="8">
        <v>0</v>
      </c>
      <c r="AQ36" s="8">
        <v>4680.7340525999998</v>
      </c>
      <c r="AR36" s="8">
        <v>586.43305757999997</v>
      </c>
      <c r="AS36" s="8">
        <v>0</v>
      </c>
      <c r="AT36" s="8">
        <v>17.683495674</v>
      </c>
      <c r="AU36" s="8">
        <v>0</v>
      </c>
      <c r="AV36" s="8">
        <v>4476.422748</v>
      </c>
      <c r="AW36" s="8">
        <v>563.61739200000011</v>
      </c>
      <c r="AX36" s="8">
        <v>0</v>
      </c>
      <c r="AY36" s="8">
        <v>17.125297680000003</v>
      </c>
      <c r="AZ36" s="8">
        <v>0</v>
      </c>
      <c r="BA36" s="8">
        <v>204.3113046</v>
      </c>
      <c r="BB36" s="8">
        <v>22.815665580000001</v>
      </c>
      <c r="BC36" s="8">
        <v>0</v>
      </c>
      <c r="BD36" s="8">
        <v>0.55819799400000003</v>
      </c>
      <c r="BE36" s="8">
        <v>0</v>
      </c>
    </row>
    <row r="37" spans="1:57" ht="15.3" x14ac:dyDescent="0.7">
      <c r="A37" s="9" t="s">
        <v>341</v>
      </c>
      <c r="B37" t="s">
        <v>543</v>
      </c>
      <c r="C37" t="s">
        <v>337</v>
      </c>
      <c r="D37" t="s">
        <v>338</v>
      </c>
      <c r="E37" s="6">
        <v>3</v>
      </c>
      <c r="F37" s="7">
        <v>1</v>
      </c>
      <c r="G37" s="7">
        <v>0</v>
      </c>
      <c r="H37" s="8">
        <v>26.405999999999999</v>
      </c>
      <c r="I37" s="8">
        <v>7.9919999999999991</v>
      </c>
      <c r="J37" s="8">
        <v>34.634519999999995</v>
      </c>
      <c r="K37" s="8">
        <v>0.23652000000000001</v>
      </c>
      <c r="L37" s="8">
        <v>0</v>
      </c>
      <c r="M37" s="8">
        <v>2.4623999999999999E-6</v>
      </c>
      <c r="N37" s="8">
        <v>1.2933E-6</v>
      </c>
      <c r="O37" s="8">
        <v>3.8210399999999998E-6</v>
      </c>
      <c r="P37" s="8">
        <v>6.5340000000000001E-8</v>
      </c>
      <c r="Q37" s="8">
        <v>0</v>
      </c>
      <c r="R37" s="8">
        <v>0.11690999999999999</v>
      </c>
      <c r="S37" s="8">
        <v>0.16470000000000001</v>
      </c>
      <c r="T37" s="8">
        <v>0.28311390000000003</v>
      </c>
      <c r="U37" s="8">
        <v>1.5038999999999999E-3</v>
      </c>
      <c r="V37" s="8">
        <v>0</v>
      </c>
      <c r="W37" s="8">
        <v>0.58589999999999998</v>
      </c>
      <c r="X37" s="8">
        <v>1.8090000000000002E-2</v>
      </c>
      <c r="Y37" s="8">
        <v>0.60438690000000006</v>
      </c>
      <c r="Z37" s="8">
        <v>3.9689999999999994E-4</v>
      </c>
      <c r="AA37" s="8">
        <v>0</v>
      </c>
      <c r="AB37" s="8">
        <v>1.1016E-2</v>
      </c>
      <c r="AC37" s="8">
        <v>1.0907999999999999E-2</v>
      </c>
      <c r="AD37" s="8">
        <v>2.2148640000000001E-2</v>
      </c>
      <c r="AE37" s="8">
        <v>2.2464000000000002E-4</v>
      </c>
      <c r="AF37" s="8">
        <v>0</v>
      </c>
      <c r="AG37" s="8">
        <v>1.6875E-5</v>
      </c>
      <c r="AH37" s="8">
        <v>2.7E-6</v>
      </c>
      <c r="AI37" s="8">
        <v>2.0069100000000001E-5</v>
      </c>
      <c r="AJ37" s="8">
        <v>4.9409999999999996E-7</v>
      </c>
      <c r="AK37" s="8">
        <v>0</v>
      </c>
      <c r="AL37" s="8">
        <v>448.20000000000005</v>
      </c>
      <c r="AM37" s="8">
        <v>110.43</v>
      </c>
      <c r="AN37" s="8">
        <v>564.11099999999999</v>
      </c>
      <c r="AO37" s="8">
        <v>5.4810000000000008</v>
      </c>
      <c r="AP37" s="8">
        <v>0</v>
      </c>
      <c r="AQ37" s="8">
        <v>1382.4</v>
      </c>
      <c r="AR37" s="8">
        <v>117.89820000000002</v>
      </c>
      <c r="AS37" s="8">
        <v>1505.9749500000003</v>
      </c>
      <c r="AT37" s="8">
        <v>5.6767499999999993</v>
      </c>
      <c r="AU37" s="8">
        <v>0</v>
      </c>
      <c r="AV37" s="8">
        <v>448.20000000000005</v>
      </c>
      <c r="AW37" s="8">
        <v>115.56</v>
      </c>
      <c r="AX37" s="8">
        <v>569.32200000000012</v>
      </c>
      <c r="AY37" s="8">
        <v>5.5619999999999994</v>
      </c>
      <c r="AZ37" s="8">
        <v>0</v>
      </c>
      <c r="BA37" s="8">
        <v>934.2</v>
      </c>
      <c r="BB37" s="8">
        <v>2.3382000000000001</v>
      </c>
      <c r="BC37" s="8">
        <v>936.65295000000015</v>
      </c>
      <c r="BD37" s="8">
        <v>0.11475000000000002</v>
      </c>
      <c r="BE37" s="8">
        <v>0</v>
      </c>
    </row>
    <row r="38" spans="1:57" ht="15.3" x14ac:dyDescent="0.7">
      <c r="A38" s="9" t="s">
        <v>108</v>
      </c>
      <c r="B38" t="s">
        <v>509</v>
      </c>
      <c r="C38" t="s">
        <v>130</v>
      </c>
      <c r="D38" t="s">
        <v>131</v>
      </c>
      <c r="E38" s="6">
        <v>117.813</v>
      </c>
      <c r="F38" s="7">
        <v>0</v>
      </c>
      <c r="G38" s="7">
        <v>6</v>
      </c>
      <c r="H38" s="8">
        <v>43.590809999999998</v>
      </c>
      <c r="I38" s="8">
        <v>4.1906084099999994</v>
      </c>
      <c r="J38" s="8">
        <v>379.13401530000004</v>
      </c>
      <c r="K38" s="8">
        <v>0.61875387599999998</v>
      </c>
      <c r="L38" s="8">
        <v>-0.51837720000000009</v>
      </c>
      <c r="M38" s="8">
        <v>2.3798225999999999E-6</v>
      </c>
      <c r="N38" s="8">
        <v>6.2440890000000008E-8</v>
      </c>
      <c r="O38" s="8">
        <v>1.3114424782799999E-5</v>
      </c>
      <c r="P38" s="8">
        <v>1.0531775322E-11</v>
      </c>
      <c r="Q38" s="8">
        <v>2.6036673E-12</v>
      </c>
      <c r="R38" s="8">
        <v>0.63383394000000004</v>
      </c>
      <c r="S38" s="8">
        <v>2.85814338E-2</v>
      </c>
      <c r="T38" s="8">
        <v>1.4844438</v>
      </c>
      <c r="U38" s="8">
        <v>7.8110019000000004E-3</v>
      </c>
      <c r="V38" s="8">
        <v>-3.5226087000000001E-4</v>
      </c>
      <c r="W38" s="8">
        <v>6.1969638E-2</v>
      </c>
      <c r="X38" s="8">
        <v>4.41445311E-3</v>
      </c>
      <c r="Y38" s="8">
        <v>0</v>
      </c>
      <c r="Z38" s="8">
        <v>3.4060916430000004E-3</v>
      </c>
      <c r="AA38" s="8">
        <v>1.7318511E-5</v>
      </c>
      <c r="AB38" s="8">
        <v>2.2502283000000001E-2</v>
      </c>
      <c r="AC38" s="8">
        <v>3.3034765200000003E-2</v>
      </c>
      <c r="AD38" s="8">
        <v>0.70687800000000001</v>
      </c>
      <c r="AE38" s="8">
        <v>3.3093671700000003E-3</v>
      </c>
      <c r="AF38" s="8">
        <v>-2.2855722000000002E-4</v>
      </c>
      <c r="AG38" s="8">
        <v>6.8802792000000003E-5</v>
      </c>
      <c r="AH38" s="8">
        <v>1.6729445999999999E-6</v>
      </c>
      <c r="AI38" s="8">
        <v>2.3660981362044357E-6</v>
      </c>
      <c r="AJ38" s="8">
        <v>2.1246396420000001E-7</v>
      </c>
      <c r="AK38" s="8">
        <v>4.8774582000000004E-8</v>
      </c>
      <c r="AL38" s="8">
        <v>693.91856999999993</v>
      </c>
      <c r="AM38" s="8">
        <v>57.963996000000002</v>
      </c>
      <c r="AN38" s="8">
        <v>8468.6587831673987</v>
      </c>
      <c r="AO38" s="8">
        <v>9.2518548900000006</v>
      </c>
      <c r="AP38" s="8">
        <v>-4.6653948000000005</v>
      </c>
      <c r="AQ38" s="8">
        <v>750.82224900000006</v>
      </c>
      <c r="AR38" s="8">
        <v>60.747917190000003</v>
      </c>
      <c r="AS38" s="8">
        <v>9260.4724161353988</v>
      </c>
      <c r="AT38" s="8">
        <v>10.041084177</v>
      </c>
      <c r="AU38" s="8">
        <v>-4.1423050800000007</v>
      </c>
      <c r="AV38" s="8">
        <v>737.50937999999996</v>
      </c>
      <c r="AW38" s="8">
        <v>59.142126000000005</v>
      </c>
      <c r="AX38" s="8">
        <v>9260.3621431673982</v>
      </c>
      <c r="AY38" s="8">
        <v>9.4756995899999996</v>
      </c>
      <c r="AZ38" s="8">
        <v>-4.4297688000000006</v>
      </c>
      <c r="BA38" s="8">
        <v>13.312869000000001</v>
      </c>
      <c r="BB38" s="8">
        <v>1.6057911899999999</v>
      </c>
      <c r="BC38" s="8">
        <v>0.11027296800000003</v>
      </c>
      <c r="BD38" s="8">
        <v>0.56538458699999994</v>
      </c>
      <c r="BE38" s="8">
        <v>0.28746371999999998</v>
      </c>
    </row>
    <row r="39" spans="1:57" ht="15.3" x14ac:dyDescent="0.7">
      <c r="A39" s="9" t="s">
        <v>178</v>
      </c>
      <c r="B39" t="s">
        <v>547</v>
      </c>
      <c r="C39" t="s">
        <v>104</v>
      </c>
      <c r="D39" t="s">
        <v>105</v>
      </c>
      <c r="E39" s="6">
        <v>37.83914</v>
      </c>
      <c r="F39" s="7">
        <v>0</v>
      </c>
      <c r="G39" s="7">
        <v>0</v>
      </c>
      <c r="H39" s="8">
        <v>97.246589799999995</v>
      </c>
      <c r="I39" s="8">
        <v>15.665403959999999</v>
      </c>
      <c r="J39" s="8">
        <v>0</v>
      </c>
      <c r="K39" s="8">
        <v>4.3515011000000001</v>
      </c>
      <c r="L39" s="8">
        <v>0</v>
      </c>
      <c r="M39" s="8">
        <v>2.1454792379999999E-6</v>
      </c>
      <c r="N39" s="8">
        <v>1.127606372E-6</v>
      </c>
      <c r="O39" s="8">
        <v>0</v>
      </c>
      <c r="P39" s="8">
        <v>1.2827468460000002E-7</v>
      </c>
      <c r="Q39" s="8">
        <v>0</v>
      </c>
      <c r="R39" s="8">
        <v>0.42379836799999998</v>
      </c>
      <c r="S39" s="8">
        <v>0.1483294288</v>
      </c>
      <c r="T39" s="8">
        <v>0</v>
      </c>
      <c r="U39" s="8">
        <v>5.4866753000000004E-3</v>
      </c>
      <c r="V39" s="8">
        <v>0</v>
      </c>
      <c r="W39" s="8">
        <v>0.12032846520000001</v>
      </c>
      <c r="X39" s="8">
        <v>9.4976241400000008E-2</v>
      </c>
      <c r="Y39" s="8">
        <v>0</v>
      </c>
      <c r="Z39" s="8">
        <v>0.7075919180000001</v>
      </c>
      <c r="AA39" s="8">
        <v>0</v>
      </c>
      <c r="AB39" s="8">
        <v>0.1010305038</v>
      </c>
      <c r="AC39" s="8">
        <v>1.75952001E-2</v>
      </c>
      <c r="AD39" s="8">
        <v>0</v>
      </c>
      <c r="AE39" s="8">
        <v>1.225988136E-3</v>
      </c>
      <c r="AF39" s="8">
        <v>0</v>
      </c>
      <c r="AG39" s="8">
        <v>4.27582282E-5</v>
      </c>
      <c r="AH39" s="8">
        <v>6.3191363800000005E-6</v>
      </c>
      <c r="AI39" s="8">
        <v>0</v>
      </c>
      <c r="AJ39" s="8">
        <v>1.0897672320000001E-6</v>
      </c>
      <c r="AK39" s="8">
        <v>0</v>
      </c>
      <c r="AL39" s="8">
        <v>2875.7746400000001</v>
      </c>
      <c r="AM39" s="8">
        <v>365.14770100000004</v>
      </c>
      <c r="AN39" s="8">
        <v>0</v>
      </c>
      <c r="AO39" s="8">
        <v>11.57877684</v>
      </c>
      <c r="AP39" s="8">
        <v>0</v>
      </c>
      <c r="AQ39" s="8">
        <v>3268.1665217999998</v>
      </c>
      <c r="AR39" s="8">
        <v>409.45733394000001</v>
      </c>
      <c r="AS39" s="8">
        <v>0</v>
      </c>
      <c r="AT39" s="8">
        <v>12.346911382</v>
      </c>
      <c r="AU39" s="8">
        <v>0</v>
      </c>
      <c r="AV39" s="8">
        <v>3125.512964</v>
      </c>
      <c r="AW39" s="8">
        <v>393.52705600000002</v>
      </c>
      <c r="AX39" s="8">
        <v>0</v>
      </c>
      <c r="AY39" s="8">
        <v>11.95716824</v>
      </c>
      <c r="AZ39" s="8">
        <v>0</v>
      </c>
      <c r="BA39" s="8">
        <v>142.65355780000002</v>
      </c>
      <c r="BB39" s="8">
        <v>15.93027794</v>
      </c>
      <c r="BC39" s="8">
        <v>0</v>
      </c>
      <c r="BD39" s="8">
        <v>0.38974314199999999</v>
      </c>
      <c r="BE39" s="8">
        <v>0</v>
      </c>
    </row>
    <row r="40" spans="1:57" ht="15.3" x14ac:dyDescent="0.7">
      <c r="A40" s="9" t="s">
        <v>108</v>
      </c>
      <c r="B40" t="s">
        <v>315</v>
      </c>
      <c r="C40" t="s">
        <v>134</v>
      </c>
      <c r="D40" t="s">
        <v>135</v>
      </c>
      <c r="E40" s="6">
        <v>295.74799999999999</v>
      </c>
      <c r="F40" s="7">
        <v>0</v>
      </c>
      <c r="G40" s="7">
        <v>0</v>
      </c>
      <c r="H40" s="8">
        <v>56.192119999999996</v>
      </c>
      <c r="I40" s="8">
        <v>4.7763301999999994</v>
      </c>
      <c r="J40" s="8">
        <v>0</v>
      </c>
      <c r="K40" s="8">
        <v>0.72339960800000003</v>
      </c>
      <c r="L40" s="8">
        <v>-0.65064560000000005</v>
      </c>
      <c r="M40" s="8">
        <v>2.0524911199999998E-6</v>
      </c>
      <c r="N40" s="8">
        <v>3.135110093524E-8</v>
      </c>
      <c r="O40" s="8">
        <v>0</v>
      </c>
      <c r="P40" s="8">
        <v>1.2314059475999999E-11</v>
      </c>
      <c r="Q40" s="8">
        <v>3.2828027999999997E-12</v>
      </c>
      <c r="R40" s="8">
        <v>0.66247551999999987</v>
      </c>
      <c r="S40" s="8">
        <v>2.5670926399999999E-2</v>
      </c>
      <c r="T40" s="8">
        <v>0</v>
      </c>
      <c r="U40" s="8">
        <v>9.1119958799999994E-3</v>
      </c>
      <c r="V40" s="8">
        <v>-4.4362200000000002E-4</v>
      </c>
      <c r="W40" s="8">
        <v>3.3123775999999998E-3</v>
      </c>
      <c r="X40" s="8">
        <v>1.264026952E-3</v>
      </c>
      <c r="Y40" s="8">
        <v>0</v>
      </c>
      <c r="Z40" s="8">
        <v>3.9256702276000005E-3</v>
      </c>
      <c r="AA40" s="8">
        <v>0</v>
      </c>
      <c r="AB40" s="8">
        <v>2.7267965599999999E-2</v>
      </c>
      <c r="AC40" s="8">
        <v>2.3955587999999997E-3</v>
      </c>
      <c r="AD40" s="8">
        <v>0</v>
      </c>
      <c r="AE40" s="8">
        <v>3.867496596E-3</v>
      </c>
      <c r="AF40" s="8">
        <v>-2.8657981199999998E-4</v>
      </c>
      <c r="AG40" s="8">
        <v>2.8096060000000001E-4</v>
      </c>
      <c r="AH40" s="8">
        <v>4.3776618960000003E-6</v>
      </c>
      <c r="AI40" s="8">
        <v>0</v>
      </c>
      <c r="AJ40" s="8">
        <v>2.4761205552000001E-7</v>
      </c>
      <c r="AK40" s="8">
        <v>6.1219836000000002E-8</v>
      </c>
      <c r="AL40" s="8">
        <v>949.35107999999991</v>
      </c>
      <c r="AM40" s="8">
        <v>67.844591199999996</v>
      </c>
      <c r="AN40" s="8">
        <v>0</v>
      </c>
      <c r="AO40" s="8">
        <v>10.818461839999999</v>
      </c>
      <c r="AP40" s="8">
        <v>-5.8558104000000002</v>
      </c>
      <c r="AQ40" s="8">
        <v>1021.5727415999999</v>
      </c>
      <c r="AR40" s="8">
        <v>70.544770439999994</v>
      </c>
      <c r="AS40" s="8">
        <v>0</v>
      </c>
      <c r="AT40" s="8">
        <v>11.715169775999998</v>
      </c>
      <c r="AU40" s="8">
        <v>-5.1992498400000002</v>
      </c>
      <c r="AV40" s="8">
        <v>999.62823999999989</v>
      </c>
      <c r="AW40" s="8">
        <v>68.613535999999996</v>
      </c>
      <c r="AX40" s="8">
        <v>0</v>
      </c>
      <c r="AY40" s="8">
        <v>11.055060239999998</v>
      </c>
      <c r="AZ40" s="8">
        <v>-5.5600623999999996</v>
      </c>
      <c r="BA40" s="8">
        <v>21.944501599999999</v>
      </c>
      <c r="BB40" s="8">
        <v>1.9312344400000001</v>
      </c>
      <c r="BC40" s="8">
        <v>0</v>
      </c>
      <c r="BD40" s="8">
        <v>0.660109536</v>
      </c>
      <c r="BE40" s="8">
        <v>0.36081255999999995</v>
      </c>
    </row>
    <row r="41" spans="1:57" ht="15.3" x14ac:dyDescent="0.7">
      <c r="A41" s="9" t="s">
        <v>330</v>
      </c>
      <c r="B41" t="s">
        <v>331</v>
      </c>
      <c r="C41" t="s">
        <v>130</v>
      </c>
      <c r="D41" t="s">
        <v>131</v>
      </c>
      <c r="E41" s="6">
        <v>99.793000000000006</v>
      </c>
      <c r="F41" s="7">
        <v>0</v>
      </c>
      <c r="G41" s="7">
        <v>6</v>
      </c>
      <c r="H41" s="8">
        <v>36.923410000000004</v>
      </c>
      <c r="I41" s="8">
        <v>3.5496370100000001</v>
      </c>
      <c r="J41" s="8">
        <v>321.14385329999999</v>
      </c>
      <c r="K41" s="8">
        <v>0.52411283600000003</v>
      </c>
      <c r="L41" s="8">
        <v>-0.43908920000000007</v>
      </c>
      <c r="M41" s="8">
        <v>2.0158186E-6</v>
      </c>
      <c r="N41" s="8">
        <v>5.2890290000000006E-8</v>
      </c>
      <c r="O41" s="8">
        <v>1.1108517670799999E-5</v>
      </c>
      <c r="P41" s="8">
        <v>8.9208954420000001E-12</v>
      </c>
      <c r="Q41" s="8">
        <v>2.2054252999999999E-12</v>
      </c>
      <c r="R41" s="8">
        <v>0.53688634000000002</v>
      </c>
      <c r="S41" s="8">
        <v>2.42097818E-2</v>
      </c>
      <c r="T41" s="8">
        <v>1.2573917999999999</v>
      </c>
      <c r="U41" s="8">
        <v>6.6162759000000003E-3</v>
      </c>
      <c r="V41" s="8">
        <v>-2.9838107000000006E-4</v>
      </c>
      <c r="W41" s="8">
        <v>5.2491118000000003E-2</v>
      </c>
      <c r="X41" s="8">
        <v>3.7392437099999999E-3</v>
      </c>
      <c r="Y41" s="8">
        <v>0</v>
      </c>
      <c r="Z41" s="8">
        <v>2.8851154230000002E-3</v>
      </c>
      <c r="AA41" s="8">
        <v>1.4669571000000002E-5</v>
      </c>
      <c r="AB41" s="8">
        <v>1.9060463000000003E-2</v>
      </c>
      <c r="AC41" s="8">
        <v>2.7981957200000004E-2</v>
      </c>
      <c r="AD41" s="8">
        <v>0.59875800000000001</v>
      </c>
      <c r="AE41" s="8">
        <v>2.8031853700000004E-3</v>
      </c>
      <c r="AF41" s="8">
        <v>-1.9359842000000001E-4</v>
      </c>
      <c r="AG41" s="8">
        <v>5.8279112000000009E-5</v>
      </c>
      <c r="AH41" s="8">
        <v>1.4170606E-6</v>
      </c>
      <c r="AI41" s="8">
        <v>2.0041933513809958E-6</v>
      </c>
      <c r="AJ41" s="8">
        <v>1.7996669620000001E-7</v>
      </c>
      <c r="AK41" s="8">
        <v>4.1314302000000006E-8</v>
      </c>
      <c r="AL41" s="8">
        <v>587.78076999999996</v>
      </c>
      <c r="AM41" s="8">
        <v>49.098156000000003</v>
      </c>
      <c r="AN41" s="8">
        <v>7173.3413625713993</v>
      </c>
      <c r="AO41" s="8">
        <v>7.8367442900000004</v>
      </c>
      <c r="AP41" s="8">
        <v>-3.9518028000000007</v>
      </c>
      <c r="AQ41" s="8">
        <v>635.98078900000007</v>
      </c>
      <c r="AR41" s="8">
        <v>51.456264590000004</v>
      </c>
      <c r="AS41" s="8">
        <v>7844.043728819398</v>
      </c>
      <c r="AT41" s="8">
        <v>8.5052575969999999</v>
      </c>
      <c r="AU41" s="8">
        <v>-3.5087218800000004</v>
      </c>
      <c r="AV41" s="8">
        <v>624.70418000000006</v>
      </c>
      <c r="AW41" s="8">
        <v>50.096086000000007</v>
      </c>
      <c r="AX41" s="8">
        <v>7843.9503225713979</v>
      </c>
      <c r="AY41" s="8">
        <v>8.026350990000001</v>
      </c>
      <c r="AZ41" s="8">
        <v>-3.7522168000000002</v>
      </c>
      <c r="BA41" s="8">
        <v>11.276609000000001</v>
      </c>
      <c r="BB41" s="8">
        <v>1.3601785900000001</v>
      </c>
      <c r="BC41" s="8">
        <v>9.3406248000000025E-2</v>
      </c>
      <c r="BD41" s="8">
        <v>0.47890660699999998</v>
      </c>
      <c r="BE41" s="8">
        <v>0.24349492</v>
      </c>
    </row>
    <row r="42" spans="1:57" ht="15.3" x14ac:dyDescent="0.7">
      <c r="A42" s="9" t="s">
        <v>108</v>
      </c>
      <c r="B42" t="s">
        <v>510</v>
      </c>
      <c r="C42" t="s">
        <v>104</v>
      </c>
      <c r="D42" t="s">
        <v>105</v>
      </c>
      <c r="E42" s="6">
        <v>31.538060000000005</v>
      </c>
      <c r="F42" s="7">
        <v>0</v>
      </c>
      <c r="G42" s="7">
        <v>0</v>
      </c>
      <c r="H42" s="8">
        <v>81.052814200000014</v>
      </c>
      <c r="I42" s="8">
        <v>13.056756840000002</v>
      </c>
      <c r="J42" s="8">
        <v>0</v>
      </c>
      <c r="K42" s="8">
        <v>3.626876900000001</v>
      </c>
      <c r="L42" s="8">
        <v>0</v>
      </c>
      <c r="M42" s="8">
        <v>1.7882080020000003E-6</v>
      </c>
      <c r="N42" s="8">
        <v>9.3983418800000012E-7</v>
      </c>
      <c r="O42" s="8">
        <v>0</v>
      </c>
      <c r="P42" s="8">
        <v>1.0691402340000002E-7</v>
      </c>
      <c r="Q42" s="8">
        <v>0</v>
      </c>
      <c r="R42" s="8">
        <v>0.35322627200000006</v>
      </c>
      <c r="S42" s="8">
        <v>0.12362919520000001</v>
      </c>
      <c r="T42" s="8">
        <v>0</v>
      </c>
      <c r="U42" s="8">
        <v>4.5730187000000005E-3</v>
      </c>
      <c r="V42" s="8">
        <v>0</v>
      </c>
      <c r="W42" s="8">
        <v>0.10029103080000001</v>
      </c>
      <c r="X42" s="8">
        <v>7.9160530600000015E-2</v>
      </c>
      <c r="Y42" s="8">
        <v>0</v>
      </c>
      <c r="Z42" s="8">
        <v>0.5897617220000001</v>
      </c>
      <c r="AA42" s="8">
        <v>0</v>
      </c>
      <c r="AB42" s="8">
        <v>8.4206620200000012E-2</v>
      </c>
      <c r="AC42" s="8">
        <v>1.4665197900000003E-2</v>
      </c>
      <c r="AD42" s="8">
        <v>0</v>
      </c>
      <c r="AE42" s="8">
        <v>1.0218331440000003E-3</v>
      </c>
      <c r="AF42" s="8">
        <v>0</v>
      </c>
      <c r="AG42" s="8">
        <v>3.5638007800000005E-5</v>
      </c>
      <c r="AH42" s="8">
        <v>5.2668560200000005E-6</v>
      </c>
      <c r="AI42" s="8">
        <v>0</v>
      </c>
      <c r="AJ42" s="8">
        <v>9.0829612800000009E-7</v>
      </c>
      <c r="AK42" s="8">
        <v>0</v>
      </c>
      <c r="AL42" s="8">
        <v>2396.8925600000002</v>
      </c>
      <c r="AM42" s="8">
        <v>304.34227900000008</v>
      </c>
      <c r="AN42" s="8">
        <v>0</v>
      </c>
      <c r="AO42" s="8">
        <v>9.6506463600000014</v>
      </c>
      <c r="AP42" s="8">
        <v>0</v>
      </c>
      <c r="AQ42" s="8">
        <v>2723.9422422000002</v>
      </c>
      <c r="AR42" s="8">
        <v>341.27334726000004</v>
      </c>
      <c r="AS42" s="8">
        <v>0</v>
      </c>
      <c r="AT42" s="8">
        <v>10.290868978000001</v>
      </c>
      <c r="AU42" s="8">
        <v>0</v>
      </c>
      <c r="AV42" s="8">
        <v>2605.043756</v>
      </c>
      <c r="AW42" s="8">
        <v>327.99582400000008</v>
      </c>
      <c r="AX42" s="8">
        <v>0</v>
      </c>
      <c r="AY42" s="8">
        <v>9.9660269600000024</v>
      </c>
      <c r="AZ42" s="8">
        <v>0</v>
      </c>
      <c r="BA42" s="8">
        <v>118.89848620000002</v>
      </c>
      <c r="BB42" s="8">
        <v>13.277523260000002</v>
      </c>
      <c r="BC42" s="8">
        <v>0</v>
      </c>
      <c r="BD42" s="8">
        <v>0.32484201800000007</v>
      </c>
      <c r="BE42" s="8">
        <v>0</v>
      </c>
    </row>
    <row r="43" spans="1:57" ht="15.3" x14ac:dyDescent="0.7">
      <c r="A43" s="9" t="s">
        <v>108</v>
      </c>
      <c r="B43" t="s">
        <v>513</v>
      </c>
      <c r="C43" t="s">
        <v>514</v>
      </c>
      <c r="D43" t="s">
        <v>515</v>
      </c>
      <c r="E43" s="6">
        <v>15.019</v>
      </c>
      <c r="F43" s="7">
        <v>0</v>
      </c>
      <c r="G43" s="7">
        <v>0</v>
      </c>
      <c r="H43" s="8">
        <v>111.14060000000001</v>
      </c>
      <c r="I43" s="8">
        <v>52.031169610771606</v>
      </c>
      <c r="J43" s="8">
        <v>0</v>
      </c>
      <c r="K43" s="8">
        <v>3.1539900000000003</v>
      </c>
      <c r="L43" s="8">
        <v>-5.2298613290124774</v>
      </c>
      <c r="M43" s="8">
        <v>1.7328171249999999E-6</v>
      </c>
      <c r="N43" s="8">
        <v>2.1989633545401714E-6</v>
      </c>
      <c r="O43" s="8">
        <v>0</v>
      </c>
      <c r="P43" s="8">
        <v>2.6470987500000002E-7</v>
      </c>
      <c r="Q43" s="8">
        <v>-1.1615626440248535E-7</v>
      </c>
      <c r="R43" s="8">
        <v>0.33041800000000005</v>
      </c>
      <c r="S43" s="8">
        <v>0.21090706000797946</v>
      </c>
      <c r="T43" s="8">
        <v>0</v>
      </c>
      <c r="U43" s="8">
        <v>1.278492375E-2</v>
      </c>
      <c r="V43" s="8">
        <v>-1.8845337214896462E-2</v>
      </c>
      <c r="W43" s="8">
        <v>7.7535587500000003E-2</v>
      </c>
      <c r="X43" s="8">
        <v>3.9733622938910376E-2</v>
      </c>
      <c r="Y43" s="8">
        <v>0</v>
      </c>
      <c r="Z43" s="8">
        <v>3.2103112500000003E-3</v>
      </c>
      <c r="AA43" s="8">
        <v>-3.9168523046883199E-3</v>
      </c>
      <c r="AB43" s="8">
        <v>1.6164198750000001E-2</v>
      </c>
      <c r="AC43" s="8">
        <v>1.3942064212651782E-2</v>
      </c>
      <c r="AD43" s="8">
        <v>0</v>
      </c>
      <c r="AE43" s="8">
        <v>7.8662012499999996E-4</v>
      </c>
      <c r="AF43" s="8">
        <v>-9.6368731525208059E-4</v>
      </c>
      <c r="AG43" s="8">
        <v>5.7823150000000009E-5</v>
      </c>
      <c r="AH43" s="8">
        <v>6.0978697906088902E-5</v>
      </c>
      <c r="AI43" s="8">
        <v>0</v>
      </c>
      <c r="AJ43" s="8">
        <v>1.2860018750000002E-5</v>
      </c>
      <c r="AK43" s="8">
        <v>-2.7561194952269073E-6</v>
      </c>
      <c r="AL43" s="8">
        <v>1013.7825</v>
      </c>
      <c r="AM43" s="8">
        <v>634.18924998494549</v>
      </c>
      <c r="AN43" s="8">
        <v>0</v>
      </c>
      <c r="AO43" s="8">
        <v>45.432474999999997</v>
      </c>
      <c r="AP43" s="8">
        <v>-48.937871473472491</v>
      </c>
      <c r="AQ43" s="8">
        <v>1329.1814999999999</v>
      </c>
      <c r="AR43" s="8">
        <v>672.36370336259563</v>
      </c>
      <c r="AS43" s="8">
        <v>0</v>
      </c>
      <c r="AT43" s="8">
        <v>47.859920875</v>
      </c>
      <c r="AU43" s="8">
        <v>-63.318361711441675</v>
      </c>
      <c r="AV43" s="8">
        <v>561.33512499999995</v>
      </c>
      <c r="AW43" s="8">
        <v>533.79694312434549</v>
      </c>
      <c r="AX43" s="8">
        <v>0</v>
      </c>
      <c r="AY43" s="8">
        <v>47.309849999999997</v>
      </c>
      <c r="AZ43" s="8">
        <v>-28.70089492211487</v>
      </c>
      <c r="BA43" s="8">
        <v>767.84637499999997</v>
      </c>
      <c r="BB43" s="8">
        <v>138.56676023825014</v>
      </c>
      <c r="BC43" s="8">
        <v>0</v>
      </c>
      <c r="BD43" s="8">
        <v>0.55007087499999996</v>
      </c>
      <c r="BE43" s="8">
        <v>-34.617466789326812</v>
      </c>
    </row>
    <row r="44" spans="1:57" ht="15.3" x14ac:dyDescent="0.7">
      <c r="A44" s="9" t="s">
        <v>330</v>
      </c>
      <c r="B44" t="s">
        <v>550</v>
      </c>
      <c r="C44" t="s">
        <v>130</v>
      </c>
      <c r="D44" t="s">
        <v>131</v>
      </c>
      <c r="E44" s="6">
        <v>85.195999999999998</v>
      </c>
      <c r="F44" s="7">
        <v>0</v>
      </c>
      <c r="G44" s="7">
        <v>6</v>
      </c>
      <c r="H44" s="8">
        <v>31.52252</v>
      </c>
      <c r="I44" s="8">
        <v>3.0304217199999997</v>
      </c>
      <c r="J44" s="8">
        <v>274.16924760000001</v>
      </c>
      <c r="K44" s="8">
        <v>0.44744939199999995</v>
      </c>
      <c r="L44" s="8">
        <v>-0.37486240000000004</v>
      </c>
      <c r="M44" s="8">
        <v>1.7209591999999999E-6</v>
      </c>
      <c r="N44" s="8">
        <v>4.5153880000000003E-8</v>
      </c>
      <c r="O44" s="8">
        <v>9.4836438575999995E-6</v>
      </c>
      <c r="P44" s="8">
        <v>7.6160112239999991E-12</v>
      </c>
      <c r="Q44" s="8">
        <v>1.8828315999999997E-12</v>
      </c>
      <c r="R44" s="8">
        <v>0.45835448000000001</v>
      </c>
      <c r="S44" s="8">
        <v>2.0668549599999999E-2</v>
      </c>
      <c r="T44" s="8">
        <v>1.0734695999999999</v>
      </c>
      <c r="U44" s="8">
        <v>5.6484947999999998E-3</v>
      </c>
      <c r="V44" s="8">
        <v>-2.5473603999999998E-4</v>
      </c>
      <c r="W44" s="8">
        <v>4.4813095999999997E-2</v>
      </c>
      <c r="X44" s="8">
        <v>3.19229412E-3</v>
      </c>
      <c r="Y44" s="8">
        <v>0</v>
      </c>
      <c r="Z44" s="8">
        <v>2.463101556E-3</v>
      </c>
      <c r="AA44" s="8">
        <v>1.2523812E-5</v>
      </c>
      <c r="AB44" s="8">
        <v>1.6272436000000001E-2</v>
      </c>
      <c r="AC44" s="8">
        <v>2.3888958400000004E-2</v>
      </c>
      <c r="AD44" s="8">
        <v>0.51117599999999996</v>
      </c>
      <c r="AE44" s="8">
        <v>2.3931556400000002E-3</v>
      </c>
      <c r="AF44" s="8">
        <v>-1.6528024000000001E-4</v>
      </c>
      <c r="AG44" s="8">
        <v>4.9754464000000001E-5</v>
      </c>
      <c r="AH44" s="8">
        <v>1.2097831999999999E-6</v>
      </c>
      <c r="AI44" s="8">
        <v>1.7110344088689117E-6</v>
      </c>
      <c r="AJ44" s="8">
        <v>1.536424664E-7</v>
      </c>
      <c r="AK44" s="8">
        <v>3.5271143999999998E-8</v>
      </c>
      <c r="AL44" s="8">
        <v>501.80443999999994</v>
      </c>
      <c r="AM44" s="8">
        <v>41.916432</v>
      </c>
      <c r="AN44" s="8">
        <v>6124.0767461207988</v>
      </c>
      <c r="AO44" s="8">
        <v>6.6904418799999998</v>
      </c>
      <c r="AP44" s="8">
        <v>-3.3737616000000004</v>
      </c>
      <c r="AQ44" s="8">
        <v>542.95410800000002</v>
      </c>
      <c r="AR44" s="8">
        <v>43.92961348</v>
      </c>
      <c r="AS44" s="8">
        <v>6696.6736095767983</v>
      </c>
      <c r="AT44" s="8">
        <v>7.2611698840000001</v>
      </c>
      <c r="AU44" s="8">
        <v>-2.9954913600000004</v>
      </c>
      <c r="AV44" s="8">
        <v>533.32695999999999</v>
      </c>
      <c r="AW44" s="8">
        <v>42.768391999999999</v>
      </c>
      <c r="AX44" s="8">
        <v>6696.5938661207974</v>
      </c>
      <c r="AY44" s="8">
        <v>6.8523142799999999</v>
      </c>
      <c r="AZ44" s="8">
        <v>-3.2033696000000003</v>
      </c>
      <c r="BA44" s="8">
        <v>9.627148</v>
      </c>
      <c r="BB44" s="8">
        <v>1.16122148</v>
      </c>
      <c r="BC44" s="8">
        <v>7.9743456000000004E-2</v>
      </c>
      <c r="BD44" s="8">
        <v>0.40885560399999993</v>
      </c>
      <c r="BE44" s="8">
        <v>0.20787823999999999</v>
      </c>
    </row>
    <row r="45" spans="1:57" ht="15.3" x14ac:dyDescent="0.7">
      <c r="A45" s="9" t="s">
        <v>330</v>
      </c>
      <c r="B45" t="s">
        <v>553</v>
      </c>
      <c r="C45" t="s">
        <v>554</v>
      </c>
      <c r="D45" t="s">
        <v>555</v>
      </c>
      <c r="E45" s="6">
        <v>25.614000000000001</v>
      </c>
      <c r="F45" s="7">
        <v>0</v>
      </c>
      <c r="G45" s="7">
        <v>0</v>
      </c>
      <c r="H45" s="8">
        <v>106.55424000000001</v>
      </c>
      <c r="I45" s="8">
        <v>67.030594590756635</v>
      </c>
      <c r="J45" s="8">
        <v>0</v>
      </c>
      <c r="K45" s="8">
        <v>3.2529780000000001</v>
      </c>
      <c r="L45" s="8">
        <v>-5.1846923349441099</v>
      </c>
      <c r="M45" s="8">
        <v>1.5650154E-6</v>
      </c>
      <c r="N45" s="8">
        <v>3.2259930526723285E-6</v>
      </c>
      <c r="O45" s="8">
        <v>0</v>
      </c>
      <c r="P45" s="8">
        <v>2.7406979999999998E-7</v>
      </c>
      <c r="Q45" s="8">
        <v>-1.3553852032648709E-7</v>
      </c>
      <c r="R45" s="8">
        <v>0.2996838</v>
      </c>
      <c r="S45" s="8">
        <v>0.3031047935040927</v>
      </c>
      <c r="T45" s="8">
        <v>0</v>
      </c>
      <c r="U45" s="8">
        <v>1.3242438E-2</v>
      </c>
      <c r="V45" s="8">
        <v>-2.0267498683757774E-2</v>
      </c>
      <c r="W45" s="8">
        <v>7.1975339999999999E-2</v>
      </c>
      <c r="X45" s="8">
        <v>5.3499344678363266E-2</v>
      </c>
      <c r="Y45" s="8">
        <v>0</v>
      </c>
      <c r="Z45" s="8">
        <v>3.3298199999999998E-3</v>
      </c>
      <c r="AA45" s="8">
        <v>-3.9683936432426672E-3</v>
      </c>
      <c r="AB45" s="8">
        <v>1.6777170000000001E-2</v>
      </c>
      <c r="AC45" s="8">
        <v>2.0414485610003297E-2</v>
      </c>
      <c r="AD45" s="8">
        <v>0</v>
      </c>
      <c r="AE45" s="8">
        <v>8.1452520000000004E-4</v>
      </c>
      <c r="AF45" s="8">
        <v>-1.1579652918306343E-3</v>
      </c>
      <c r="AG45" s="8">
        <v>5.1740280000000002E-5</v>
      </c>
      <c r="AH45" s="8">
        <v>8.0474320802511714E-5</v>
      </c>
      <c r="AI45" s="8">
        <v>0</v>
      </c>
      <c r="AJ45" s="8">
        <v>1.331928E-5</v>
      </c>
      <c r="AK45" s="8">
        <v>-2.5910829153500233E-6</v>
      </c>
      <c r="AL45" s="8">
        <v>1016.8758000000001</v>
      </c>
      <c r="AM45" s="8">
        <v>845.30867696564633</v>
      </c>
      <c r="AN45" s="8">
        <v>0</v>
      </c>
      <c r="AO45" s="8">
        <v>47.129760000000005</v>
      </c>
      <c r="AP45" s="8">
        <v>-51.417478577503452</v>
      </c>
      <c r="AQ45" s="8">
        <v>1298.6298000000002</v>
      </c>
      <c r="AR45" s="8">
        <v>879.6627280805161</v>
      </c>
      <c r="AS45" s="8">
        <v>0</v>
      </c>
      <c r="AT45" s="8">
        <v>49.747510800000001</v>
      </c>
      <c r="AU45" s="8">
        <v>-64.416238631790876</v>
      </c>
      <c r="AV45" s="8">
        <v>619.85879999999997</v>
      </c>
      <c r="AW45" s="8">
        <v>738.00705606273277</v>
      </c>
      <c r="AX45" s="8">
        <v>0</v>
      </c>
      <c r="AY45" s="8">
        <v>49.178879999999999</v>
      </c>
      <c r="AZ45" s="8">
        <v>-33.761747565104216</v>
      </c>
      <c r="BA45" s="8">
        <v>678.77100000000007</v>
      </c>
      <c r="BB45" s="8">
        <v>141.65567201778336</v>
      </c>
      <c r="BC45" s="8">
        <v>0</v>
      </c>
      <c r="BD45" s="8">
        <v>0.56863079999999999</v>
      </c>
      <c r="BE45" s="8">
        <v>-30.654491066686653</v>
      </c>
    </row>
    <row r="46" spans="1:57" ht="15.3" x14ac:dyDescent="0.7">
      <c r="A46" s="9" t="s">
        <v>108</v>
      </c>
      <c r="B46" t="s">
        <v>510</v>
      </c>
      <c r="C46" t="s">
        <v>130</v>
      </c>
      <c r="D46" t="s">
        <v>131</v>
      </c>
      <c r="E46" s="6">
        <v>68.561000000000007</v>
      </c>
      <c r="F46" s="7">
        <v>0</v>
      </c>
      <c r="G46" s="7">
        <v>6</v>
      </c>
      <c r="H46" s="8">
        <v>25.367570000000001</v>
      </c>
      <c r="I46" s="8">
        <v>2.4387147700000003</v>
      </c>
      <c r="J46" s="8">
        <v>220.63615410000003</v>
      </c>
      <c r="K46" s="8">
        <v>0.36008237200000004</v>
      </c>
      <c r="L46" s="8">
        <v>-0.30166840000000006</v>
      </c>
      <c r="M46" s="8">
        <v>1.3849322E-6</v>
      </c>
      <c r="N46" s="8">
        <v>3.6337330000000009E-8</v>
      </c>
      <c r="O46" s="8">
        <v>7.6319088516000006E-6</v>
      </c>
      <c r="P46" s="8">
        <v>6.1289420340000004E-12</v>
      </c>
      <c r="Q46" s="8">
        <v>1.5151981E-12</v>
      </c>
      <c r="R46" s="8">
        <v>0.36885818000000004</v>
      </c>
      <c r="S46" s="8">
        <v>1.6632898600000001E-2</v>
      </c>
      <c r="T46" s="8">
        <v>0.86386859999999999</v>
      </c>
      <c r="U46" s="8">
        <v>4.5455943000000006E-3</v>
      </c>
      <c r="V46" s="8">
        <v>-2.0499739000000004E-4</v>
      </c>
      <c r="W46" s="8">
        <v>3.6063086000000001E-2</v>
      </c>
      <c r="X46" s="8">
        <v>2.5689806700000001E-3</v>
      </c>
      <c r="Y46" s="8">
        <v>0</v>
      </c>
      <c r="Z46" s="8">
        <v>1.9821670710000001E-3</v>
      </c>
      <c r="AA46" s="8">
        <v>1.0078467000000002E-5</v>
      </c>
      <c r="AB46" s="8">
        <v>1.3095151000000001E-2</v>
      </c>
      <c r="AC46" s="8">
        <v>1.9224504400000005E-2</v>
      </c>
      <c r="AD46" s="8">
        <v>0.41136600000000006</v>
      </c>
      <c r="AE46" s="8">
        <v>1.9258784900000002E-3</v>
      </c>
      <c r="AF46" s="8">
        <v>-1.3300834000000002E-4</v>
      </c>
      <c r="AG46" s="8">
        <v>4.0039624000000008E-5</v>
      </c>
      <c r="AH46" s="8">
        <v>9.7356620000000009E-7</v>
      </c>
      <c r="AI46" s="8">
        <v>1.3769452803706919E-6</v>
      </c>
      <c r="AJ46" s="8">
        <v>1.236429074E-7</v>
      </c>
      <c r="AK46" s="8">
        <v>2.8384254000000003E-8</v>
      </c>
      <c r="AL46" s="8">
        <v>403.82429000000002</v>
      </c>
      <c r="AM46" s="8">
        <v>33.732012000000005</v>
      </c>
      <c r="AN46" s="8">
        <v>4928.3161860977998</v>
      </c>
      <c r="AO46" s="8">
        <v>5.384095330000001</v>
      </c>
      <c r="AP46" s="8">
        <v>-2.7150156000000005</v>
      </c>
      <c r="AQ46" s="8">
        <v>436.93925300000006</v>
      </c>
      <c r="AR46" s="8">
        <v>35.352108430000008</v>
      </c>
      <c r="AS46" s="8">
        <v>5389.1102791937992</v>
      </c>
      <c r="AT46" s="8">
        <v>5.8433854690000002</v>
      </c>
      <c r="AU46" s="8">
        <v>-2.4106047600000005</v>
      </c>
      <c r="AV46" s="8">
        <v>429.19186000000002</v>
      </c>
      <c r="AW46" s="8">
        <v>34.417622000000001</v>
      </c>
      <c r="AX46" s="8">
        <v>5389.0461060977987</v>
      </c>
      <c r="AY46" s="8">
        <v>5.5143612300000004</v>
      </c>
      <c r="AZ46" s="8">
        <v>-2.5778936000000003</v>
      </c>
      <c r="BA46" s="8">
        <v>7.7473930000000006</v>
      </c>
      <c r="BB46" s="8">
        <v>0.93448643000000009</v>
      </c>
      <c r="BC46" s="8">
        <v>6.4173096000000013E-2</v>
      </c>
      <c r="BD46" s="8">
        <v>0.329024239</v>
      </c>
      <c r="BE46" s="8">
        <v>0.16728884000000002</v>
      </c>
    </row>
    <row r="47" spans="1:57" ht="15.3" x14ac:dyDescent="0.7">
      <c r="A47" s="9" t="s">
        <v>108</v>
      </c>
      <c r="B47" t="s">
        <v>510</v>
      </c>
      <c r="C47" t="s">
        <v>101</v>
      </c>
      <c r="D47" t="s">
        <v>102</v>
      </c>
      <c r="E47" s="6">
        <v>68.561000000000007</v>
      </c>
      <c r="F47" s="7">
        <v>0</v>
      </c>
      <c r="G47" s="7">
        <v>6</v>
      </c>
      <c r="H47" s="8">
        <v>29.275547000000003</v>
      </c>
      <c r="I47" s="8">
        <v>7.4971453500000012</v>
      </c>
      <c r="J47" s="8">
        <v>220.63615410000003</v>
      </c>
      <c r="K47" s="8">
        <v>0.82136078000000001</v>
      </c>
      <c r="L47" s="8">
        <v>0</v>
      </c>
      <c r="M47" s="8">
        <v>1.2066736E-6</v>
      </c>
      <c r="N47" s="8">
        <v>6.5311208600000005E-8</v>
      </c>
      <c r="O47" s="8">
        <v>7.6319088516000006E-6</v>
      </c>
      <c r="P47" s="8">
        <v>2.9618352000000004E-8</v>
      </c>
      <c r="Q47" s="8">
        <v>0</v>
      </c>
      <c r="R47" s="8">
        <v>0.13712200000000002</v>
      </c>
      <c r="S47" s="8">
        <v>6.8561000000000013E-3</v>
      </c>
      <c r="T47" s="8">
        <v>0.86386859999999999</v>
      </c>
      <c r="U47" s="8">
        <v>8.1587590000000007E-4</v>
      </c>
      <c r="V47" s="8">
        <v>0</v>
      </c>
      <c r="W47" s="8">
        <v>0</v>
      </c>
      <c r="X47" s="8">
        <v>0</v>
      </c>
      <c r="Y47" s="8">
        <v>0</v>
      </c>
      <c r="Z47" s="8">
        <v>0.12848331400000002</v>
      </c>
      <c r="AA47" s="8">
        <v>0</v>
      </c>
      <c r="AB47" s="8">
        <v>0</v>
      </c>
      <c r="AC47" s="8">
        <v>6.8561000000000011E-2</v>
      </c>
      <c r="AD47" s="8">
        <v>0.41136600000000006</v>
      </c>
      <c r="AE47" s="8">
        <v>2.4819082000000005E-4</v>
      </c>
      <c r="AF47" s="8">
        <v>0</v>
      </c>
      <c r="AG47" s="8">
        <v>2.2949088006178199E-7</v>
      </c>
      <c r="AH47" s="8">
        <v>0</v>
      </c>
      <c r="AI47" s="8">
        <v>1.3769452803706919E-6</v>
      </c>
      <c r="AJ47" s="8">
        <v>2.5230448000000005E-7</v>
      </c>
      <c r="AK47" s="8">
        <v>0</v>
      </c>
      <c r="AL47" s="8">
        <v>813.73877135680004</v>
      </c>
      <c r="AM47" s="8">
        <v>7.6472596595000004</v>
      </c>
      <c r="AN47" s="8">
        <v>4928.3161860977998</v>
      </c>
      <c r="AO47" s="8">
        <v>2.6738790000000003</v>
      </c>
      <c r="AP47" s="8">
        <v>0</v>
      </c>
      <c r="AQ47" s="8">
        <v>890.53737550679989</v>
      </c>
      <c r="AR47" s="8">
        <v>7.6476710255000011</v>
      </c>
      <c r="AS47" s="8">
        <v>5389.1102791937992</v>
      </c>
      <c r="AT47" s="8">
        <v>2.844458768</v>
      </c>
      <c r="AU47" s="8">
        <v>0</v>
      </c>
      <c r="AV47" s="8">
        <v>890.52709135679982</v>
      </c>
      <c r="AW47" s="8">
        <v>7.6472596595000004</v>
      </c>
      <c r="AX47" s="8">
        <v>5389.0461060977987</v>
      </c>
      <c r="AY47" s="8">
        <v>2.7561522000000003</v>
      </c>
      <c r="AZ47" s="8">
        <v>0</v>
      </c>
      <c r="BA47" s="8">
        <v>1.0284150000000002E-2</v>
      </c>
      <c r="BB47" s="8">
        <v>4.1136600000000003E-4</v>
      </c>
      <c r="BC47" s="8">
        <v>6.4173096000000013E-2</v>
      </c>
      <c r="BD47" s="8">
        <v>8.8306568000000016E-2</v>
      </c>
      <c r="BE47" s="8">
        <v>0</v>
      </c>
    </row>
    <row r="48" spans="1:57" ht="15.3" x14ac:dyDescent="0.7">
      <c r="A48" s="9" t="s">
        <v>339</v>
      </c>
      <c r="B48" t="s">
        <v>543</v>
      </c>
      <c r="C48" t="s">
        <v>337</v>
      </c>
      <c r="D48" t="s">
        <v>338</v>
      </c>
      <c r="E48" s="6">
        <v>1</v>
      </c>
      <c r="F48" s="7">
        <v>1</v>
      </c>
      <c r="G48" s="7">
        <v>0</v>
      </c>
      <c r="H48" s="8">
        <v>8.8019999999999996</v>
      </c>
      <c r="I48" s="8">
        <v>2.6639999999999997</v>
      </c>
      <c r="J48" s="8">
        <v>11.544839999999999</v>
      </c>
      <c r="K48" s="8">
        <v>7.8840000000000007E-2</v>
      </c>
      <c r="L48" s="8">
        <v>0</v>
      </c>
      <c r="M48" s="8">
        <v>8.2079999999999994E-7</v>
      </c>
      <c r="N48" s="8">
        <v>4.3109999999999999E-7</v>
      </c>
      <c r="O48" s="8">
        <v>1.2736799999999998E-6</v>
      </c>
      <c r="P48" s="8">
        <v>2.178E-8</v>
      </c>
      <c r="Q48" s="8">
        <v>0</v>
      </c>
      <c r="R48" s="8">
        <v>3.8969999999999998E-2</v>
      </c>
      <c r="S48" s="8">
        <v>5.4900000000000004E-2</v>
      </c>
      <c r="T48" s="8">
        <v>9.4371300000000005E-2</v>
      </c>
      <c r="U48" s="8">
        <v>5.0129999999999999E-4</v>
      </c>
      <c r="V48" s="8">
        <v>0</v>
      </c>
      <c r="W48" s="8">
        <v>0.1953</v>
      </c>
      <c r="X48" s="8">
        <v>6.0300000000000006E-3</v>
      </c>
      <c r="Y48" s="8">
        <v>0.20146230000000001</v>
      </c>
      <c r="Z48" s="8">
        <v>1.3229999999999999E-4</v>
      </c>
      <c r="AA48" s="8">
        <v>0</v>
      </c>
      <c r="AB48" s="8">
        <v>3.6719999999999999E-3</v>
      </c>
      <c r="AC48" s="8">
        <v>3.6359999999999999E-3</v>
      </c>
      <c r="AD48" s="8">
        <v>7.3828800000000005E-3</v>
      </c>
      <c r="AE48" s="8">
        <v>7.4880000000000001E-5</v>
      </c>
      <c r="AF48" s="8">
        <v>0</v>
      </c>
      <c r="AG48" s="8">
        <v>5.6250000000000004E-6</v>
      </c>
      <c r="AH48" s="8">
        <v>8.9999999999999996E-7</v>
      </c>
      <c r="AI48" s="8">
        <v>6.6897000000000005E-6</v>
      </c>
      <c r="AJ48" s="8">
        <v>1.6469999999999999E-7</v>
      </c>
      <c r="AK48" s="8">
        <v>0</v>
      </c>
      <c r="AL48" s="8">
        <v>149.4</v>
      </c>
      <c r="AM48" s="8">
        <v>36.81</v>
      </c>
      <c r="AN48" s="8">
        <v>188.03700000000001</v>
      </c>
      <c r="AO48" s="8">
        <v>1.8270000000000002</v>
      </c>
      <c r="AP48" s="8">
        <v>0</v>
      </c>
      <c r="AQ48" s="8">
        <v>460.80000000000007</v>
      </c>
      <c r="AR48" s="8">
        <v>39.299400000000006</v>
      </c>
      <c r="AS48" s="8">
        <v>501.99165000000005</v>
      </c>
      <c r="AT48" s="8">
        <v>1.8922499999999998</v>
      </c>
      <c r="AU48" s="8">
        <v>0</v>
      </c>
      <c r="AV48" s="8">
        <v>149.4</v>
      </c>
      <c r="AW48" s="8">
        <v>38.520000000000003</v>
      </c>
      <c r="AX48" s="8">
        <v>189.77400000000003</v>
      </c>
      <c r="AY48" s="8">
        <v>1.8539999999999999</v>
      </c>
      <c r="AZ48" s="8">
        <v>0</v>
      </c>
      <c r="BA48" s="8">
        <v>311.40000000000003</v>
      </c>
      <c r="BB48" s="8">
        <v>0.77939999999999998</v>
      </c>
      <c r="BC48" s="8">
        <v>312.21765000000005</v>
      </c>
      <c r="BD48" s="8">
        <v>3.8250000000000006E-2</v>
      </c>
      <c r="BE48" s="8">
        <v>0</v>
      </c>
    </row>
    <row r="49" spans="1:57" ht="15.3" x14ac:dyDescent="0.7">
      <c r="A49" s="9" t="s">
        <v>335</v>
      </c>
      <c r="B49" t="s">
        <v>543</v>
      </c>
      <c r="C49" t="s">
        <v>337</v>
      </c>
      <c r="D49" t="s">
        <v>338</v>
      </c>
      <c r="E49" s="6">
        <v>1</v>
      </c>
      <c r="F49" s="7">
        <v>1</v>
      </c>
      <c r="G49" s="7">
        <v>0</v>
      </c>
      <c r="H49" s="8">
        <v>8.8019999999999996</v>
      </c>
      <c r="I49" s="8">
        <v>2.6639999999999997</v>
      </c>
      <c r="J49" s="8">
        <v>11.544839999999999</v>
      </c>
      <c r="K49" s="8">
        <v>7.8840000000000007E-2</v>
      </c>
      <c r="L49" s="8">
        <v>0</v>
      </c>
      <c r="M49" s="8">
        <v>8.2079999999999994E-7</v>
      </c>
      <c r="N49" s="8">
        <v>4.3109999999999999E-7</v>
      </c>
      <c r="O49" s="8">
        <v>1.2736799999999998E-6</v>
      </c>
      <c r="P49" s="8">
        <v>2.178E-8</v>
      </c>
      <c r="Q49" s="8">
        <v>0</v>
      </c>
      <c r="R49" s="8">
        <v>3.8969999999999998E-2</v>
      </c>
      <c r="S49" s="8">
        <v>5.4900000000000004E-2</v>
      </c>
      <c r="T49" s="8">
        <v>9.4371300000000005E-2</v>
      </c>
      <c r="U49" s="8">
        <v>5.0129999999999999E-4</v>
      </c>
      <c r="V49" s="8">
        <v>0</v>
      </c>
      <c r="W49" s="8">
        <v>0.1953</v>
      </c>
      <c r="X49" s="8">
        <v>6.0300000000000006E-3</v>
      </c>
      <c r="Y49" s="8">
        <v>0.20146230000000001</v>
      </c>
      <c r="Z49" s="8">
        <v>1.3229999999999999E-4</v>
      </c>
      <c r="AA49" s="8">
        <v>0</v>
      </c>
      <c r="AB49" s="8">
        <v>3.6719999999999999E-3</v>
      </c>
      <c r="AC49" s="8">
        <v>3.6359999999999999E-3</v>
      </c>
      <c r="AD49" s="8">
        <v>7.3828800000000005E-3</v>
      </c>
      <c r="AE49" s="8">
        <v>7.4880000000000001E-5</v>
      </c>
      <c r="AF49" s="8">
        <v>0</v>
      </c>
      <c r="AG49" s="8">
        <v>5.6250000000000004E-6</v>
      </c>
      <c r="AH49" s="8">
        <v>8.9999999999999996E-7</v>
      </c>
      <c r="AI49" s="8">
        <v>6.6897000000000005E-6</v>
      </c>
      <c r="AJ49" s="8">
        <v>1.6469999999999999E-7</v>
      </c>
      <c r="AK49" s="8">
        <v>0</v>
      </c>
      <c r="AL49" s="8">
        <v>149.4</v>
      </c>
      <c r="AM49" s="8">
        <v>36.81</v>
      </c>
      <c r="AN49" s="8">
        <v>188.03700000000001</v>
      </c>
      <c r="AO49" s="8">
        <v>1.8270000000000002</v>
      </c>
      <c r="AP49" s="8">
        <v>0</v>
      </c>
      <c r="AQ49" s="8">
        <v>460.80000000000007</v>
      </c>
      <c r="AR49" s="8">
        <v>39.299400000000006</v>
      </c>
      <c r="AS49" s="8">
        <v>501.99165000000005</v>
      </c>
      <c r="AT49" s="8">
        <v>1.8922499999999998</v>
      </c>
      <c r="AU49" s="8">
        <v>0</v>
      </c>
      <c r="AV49" s="8">
        <v>149.4</v>
      </c>
      <c r="AW49" s="8">
        <v>38.520000000000003</v>
      </c>
      <c r="AX49" s="8">
        <v>189.77400000000003</v>
      </c>
      <c r="AY49" s="8">
        <v>1.8539999999999999</v>
      </c>
      <c r="AZ49" s="8">
        <v>0</v>
      </c>
      <c r="BA49" s="8">
        <v>311.40000000000003</v>
      </c>
      <c r="BB49" s="8">
        <v>0.77939999999999998</v>
      </c>
      <c r="BC49" s="8">
        <v>312.21765000000005</v>
      </c>
      <c r="BD49" s="8">
        <v>3.8250000000000006E-2</v>
      </c>
      <c r="BE49" s="8">
        <v>0</v>
      </c>
    </row>
    <row r="50" spans="1:57" ht="15.3" x14ac:dyDescent="0.7">
      <c r="A50" s="9" t="s">
        <v>108</v>
      </c>
      <c r="B50" t="s">
        <v>509</v>
      </c>
      <c r="C50" t="s">
        <v>134</v>
      </c>
      <c r="D50" t="s">
        <v>135</v>
      </c>
      <c r="E50" s="6">
        <v>117.813</v>
      </c>
      <c r="F50" s="7">
        <v>0</v>
      </c>
      <c r="G50" s="7">
        <v>0</v>
      </c>
      <c r="H50" s="8">
        <v>22.38447</v>
      </c>
      <c r="I50" s="8">
        <v>1.9026799499999998</v>
      </c>
      <c r="J50" s="8">
        <v>0</v>
      </c>
      <c r="K50" s="8">
        <v>0.28817059800000006</v>
      </c>
      <c r="L50" s="8">
        <v>-0.25918860000000005</v>
      </c>
      <c r="M50" s="8">
        <v>8.1762221999999994E-7</v>
      </c>
      <c r="N50" s="8">
        <v>1.248890019369E-8</v>
      </c>
      <c r="O50" s="8">
        <v>0</v>
      </c>
      <c r="P50" s="8">
        <v>4.905379881E-12</v>
      </c>
      <c r="Q50" s="8">
        <v>1.3077243000000001E-12</v>
      </c>
      <c r="R50" s="8">
        <v>0.26390111999999999</v>
      </c>
      <c r="S50" s="8">
        <v>1.0226168399999999E-2</v>
      </c>
      <c r="T50" s="8">
        <v>0</v>
      </c>
      <c r="U50" s="8">
        <v>3.62981853E-3</v>
      </c>
      <c r="V50" s="8">
        <v>-1.7671950000000002E-4</v>
      </c>
      <c r="W50" s="8">
        <v>1.3195055999999999E-3</v>
      </c>
      <c r="X50" s="8">
        <v>5.0353276199999999E-4</v>
      </c>
      <c r="Y50" s="8">
        <v>0</v>
      </c>
      <c r="Z50" s="8">
        <v>1.5638144181000001E-3</v>
      </c>
      <c r="AA50" s="8">
        <v>0</v>
      </c>
      <c r="AB50" s="8">
        <v>1.08623586E-2</v>
      </c>
      <c r="AC50" s="8">
        <v>9.5428529999999991E-4</v>
      </c>
      <c r="AD50" s="8">
        <v>0</v>
      </c>
      <c r="AE50" s="8">
        <v>1.540640601E-3</v>
      </c>
      <c r="AF50" s="8">
        <v>-1.1416079699999999E-4</v>
      </c>
      <c r="AG50" s="8">
        <v>1.1192235E-4</v>
      </c>
      <c r="AH50" s="8">
        <v>1.7438680260000002E-6</v>
      </c>
      <c r="AI50" s="8">
        <v>0</v>
      </c>
      <c r="AJ50" s="8">
        <v>9.8637756120000006E-8</v>
      </c>
      <c r="AK50" s="8">
        <v>2.4387291000000002E-8</v>
      </c>
      <c r="AL50" s="8">
        <v>378.17973000000001</v>
      </c>
      <c r="AM50" s="8">
        <v>27.0263022</v>
      </c>
      <c r="AN50" s="8">
        <v>0</v>
      </c>
      <c r="AO50" s="8">
        <v>4.3095995400000007</v>
      </c>
      <c r="AP50" s="8">
        <v>-2.3326974000000003</v>
      </c>
      <c r="AQ50" s="8">
        <v>406.94966459999995</v>
      </c>
      <c r="AR50" s="8">
        <v>28.101934889999999</v>
      </c>
      <c r="AS50" s="8">
        <v>0</v>
      </c>
      <c r="AT50" s="8">
        <v>4.6668085559999994</v>
      </c>
      <c r="AU50" s="8">
        <v>-2.0711525400000004</v>
      </c>
      <c r="AV50" s="8">
        <v>398.20794000000001</v>
      </c>
      <c r="AW50" s="8">
        <v>27.332615999999998</v>
      </c>
      <c r="AX50" s="8">
        <v>0</v>
      </c>
      <c r="AY50" s="8">
        <v>4.4038499399999997</v>
      </c>
      <c r="AZ50" s="8">
        <v>-2.2148844000000003</v>
      </c>
      <c r="BA50" s="8">
        <v>8.7417246000000013</v>
      </c>
      <c r="BB50" s="8">
        <v>0.76931889000000009</v>
      </c>
      <c r="BC50" s="8">
        <v>0</v>
      </c>
      <c r="BD50" s="8">
        <v>0.26295861600000003</v>
      </c>
      <c r="BE50" s="8">
        <v>0.14373185999999999</v>
      </c>
    </row>
    <row r="51" spans="1:57" ht="15.3" x14ac:dyDescent="0.7">
      <c r="A51" s="9" t="s">
        <v>108</v>
      </c>
      <c r="B51" t="s">
        <v>510</v>
      </c>
      <c r="C51" t="s">
        <v>112</v>
      </c>
      <c r="D51" t="s">
        <v>113</v>
      </c>
      <c r="E51" s="6">
        <v>68.561000000000007</v>
      </c>
      <c r="F51" s="7">
        <v>0</v>
      </c>
      <c r="G51" s="7">
        <v>0</v>
      </c>
      <c r="H51" s="8">
        <v>18.717153000000003</v>
      </c>
      <c r="I51" s="8">
        <v>4.0211026500000004</v>
      </c>
      <c r="J51" s="8">
        <v>0</v>
      </c>
      <c r="K51" s="8">
        <v>0.53271897000000001</v>
      </c>
      <c r="L51" s="8">
        <v>0</v>
      </c>
      <c r="M51" s="8">
        <v>7.815954E-7</v>
      </c>
      <c r="N51" s="8">
        <v>4.2308993100000001E-8</v>
      </c>
      <c r="O51" s="8">
        <v>0</v>
      </c>
      <c r="P51" s="8">
        <v>1.9197080000000002E-8</v>
      </c>
      <c r="Q51" s="8">
        <v>0</v>
      </c>
      <c r="R51" s="8">
        <v>6.8561000000000011E-2</v>
      </c>
      <c r="S51" s="8">
        <v>3.4280500000000006E-3</v>
      </c>
      <c r="T51" s="8">
        <v>0</v>
      </c>
      <c r="U51" s="8">
        <v>5.2929092000000009E-4</v>
      </c>
      <c r="V51" s="8">
        <v>0</v>
      </c>
      <c r="W51" s="8">
        <v>0</v>
      </c>
      <c r="X51" s="8">
        <v>0</v>
      </c>
      <c r="Y51" s="8">
        <v>0</v>
      </c>
      <c r="Z51" s="8">
        <v>8.2958810000000008E-2</v>
      </c>
      <c r="AA51" s="8">
        <v>0</v>
      </c>
      <c r="AB51" s="8">
        <v>0</v>
      </c>
      <c r="AC51" s="8">
        <v>6.8561000000000011E-2</v>
      </c>
      <c r="AD51" s="8">
        <v>0</v>
      </c>
      <c r="AE51" s="8">
        <v>1.6111835000000001E-4</v>
      </c>
      <c r="AF51" s="8">
        <v>0</v>
      </c>
      <c r="AG51" s="8">
        <v>1.08772681737477E-7</v>
      </c>
      <c r="AH51" s="8">
        <v>0</v>
      </c>
      <c r="AI51" s="8">
        <v>0</v>
      </c>
      <c r="AJ51" s="8">
        <v>1.6317518000000002E-7</v>
      </c>
      <c r="AK51" s="8">
        <v>0</v>
      </c>
      <c r="AL51" s="8">
        <v>253.28170050130001</v>
      </c>
      <c r="AM51" s="8">
        <v>5.1948189773000006</v>
      </c>
      <c r="AN51" s="8">
        <v>0</v>
      </c>
      <c r="AO51" s="8">
        <v>1.7345933000000002</v>
      </c>
      <c r="AP51" s="8">
        <v>0</v>
      </c>
      <c r="AQ51" s="8">
        <v>305.15495310129995</v>
      </c>
      <c r="AR51" s="8">
        <v>5.5376239773000009</v>
      </c>
      <c r="AS51" s="8">
        <v>0</v>
      </c>
      <c r="AT51" s="8">
        <v>1.839834435</v>
      </c>
      <c r="AU51" s="8">
        <v>0</v>
      </c>
      <c r="AV51" s="8">
        <v>291.67586050129995</v>
      </c>
      <c r="AW51" s="8">
        <v>5.1948189773000006</v>
      </c>
      <c r="AX51" s="8">
        <v>0</v>
      </c>
      <c r="AY51" s="8">
        <v>1.782586</v>
      </c>
      <c r="AZ51" s="8">
        <v>0</v>
      </c>
      <c r="BA51" s="8">
        <v>13.479092600000001</v>
      </c>
      <c r="BB51" s="8">
        <v>0.34280500000000003</v>
      </c>
      <c r="BC51" s="8">
        <v>0</v>
      </c>
      <c r="BD51" s="8">
        <v>5.7248435000000007E-2</v>
      </c>
      <c r="BE51" s="8">
        <v>0</v>
      </c>
    </row>
    <row r="52" spans="1:57" ht="15.3" x14ac:dyDescent="0.7">
      <c r="A52" s="9" t="s">
        <v>537</v>
      </c>
      <c r="B52" t="s">
        <v>538</v>
      </c>
      <c r="C52" t="s">
        <v>355</v>
      </c>
      <c r="D52" t="s">
        <v>356</v>
      </c>
      <c r="E52" s="6">
        <v>149.44203821656032</v>
      </c>
      <c r="F52" s="7">
        <v>0</v>
      </c>
      <c r="G52" s="7">
        <v>0</v>
      </c>
      <c r="H52" s="8">
        <v>17.360713375796156</v>
      </c>
      <c r="I52" s="8">
        <v>1.1625587085859856</v>
      </c>
      <c r="J52" s="8">
        <v>0</v>
      </c>
      <c r="K52" s="8">
        <v>2.2680676225722776</v>
      </c>
      <c r="L52" s="8">
        <v>-8.2411306394904363E-2</v>
      </c>
      <c r="M52" s="8">
        <v>6.9951592356687806E-7</v>
      </c>
      <c r="N52" s="8">
        <v>1.2043994777273871E-7</v>
      </c>
      <c r="O52" s="8">
        <v>0</v>
      </c>
      <c r="P52" s="8">
        <v>5.1083064819620507E-7</v>
      </c>
      <c r="Q52" s="8">
        <v>-9.0863748076433009E-9</v>
      </c>
      <c r="R52" s="8">
        <v>5.767826751592349E-2</v>
      </c>
      <c r="S52" s="8">
        <v>4.630186860596173E-3</v>
      </c>
      <c r="T52" s="8">
        <v>0</v>
      </c>
      <c r="U52" s="8">
        <v>1.5633873274853105E-2</v>
      </c>
      <c r="V52" s="8">
        <v>-5.524274384713369E-4</v>
      </c>
      <c r="W52" s="8">
        <v>2.1557808917197427E-2</v>
      </c>
      <c r="X52" s="8">
        <v>1.3894446380025461E-3</v>
      </c>
      <c r="Y52" s="8">
        <v>0</v>
      </c>
      <c r="Z52" s="8">
        <v>3.6198181219079836E-3</v>
      </c>
      <c r="AA52" s="8">
        <v>-1.7176568988535009E-4</v>
      </c>
      <c r="AB52" s="8">
        <v>2.9443261146496779E-3</v>
      </c>
      <c r="AC52" s="8">
        <v>3.7114855332687858E-4</v>
      </c>
      <c r="AD52" s="8">
        <v>0</v>
      </c>
      <c r="AE52" s="8">
        <v>1.6666657205257516E-3</v>
      </c>
      <c r="AF52" s="8">
        <v>-8.8448764738853397E-5</v>
      </c>
      <c r="AG52" s="8">
        <v>1.965003821656048E-5</v>
      </c>
      <c r="AH52" s="8">
        <v>1.6644027007184692E-6</v>
      </c>
      <c r="AI52" s="8">
        <v>0</v>
      </c>
      <c r="AJ52" s="8">
        <v>2.5157462669478792E-6</v>
      </c>
      <c r="AK52" s="8">
        <v>-7.6373848050955334E-7</v>
      </c>
      <c r="AL52" s="8">
        <v>85.213757961783344</v>
      </c>
      <c r="AM52" s="8">
        <v>11.067538464611452</v>
      </c>
      <c r="AN52" s="8">
        <v>0</v>
      </c>
      <c r="AO52" s="8">
        <v>42.106820772893862</v>
      </c>
      <c r="AP52" s="8">
        <v>-0.95391841834394797</v>
      </c>
      <c r="AQ52" s="8">
        <v>93.703337579617724</v>
      </c>
      <c r="AR52" s="8">
        <v>11.638784784110049</v>
      </c>
      <c r="AS52" s="8">
        <v>0</v>
      </c>
      <c r="AT52" s="8">
        <v>43.191180001315281</v>
      </c>
      <c r="AU52" s="8">
        <v>-1.2177553479745207</v>
      </c>
      <c r="AV52" s="8">
        <v>87.757452229299247</v>
      </c>
      <c r="AW52" s="8">
        <v>11.290657081070048</v>
      </c>
      <c r="AX52" s="8">
        <v>0</v>
      </c>
      <c r="AY52" s="8">
        <v>42.579148932492437</v>
      </c>
      <c r="AZ52" s="8">
        <v>-0.97203079337579501</v>
      </c>
      <c r="BA52" s="8">
        <v>5.9458853503184645</v>
      </c>
      <c r="BB52" s="8">
        <v>0.34812770303999957</v>
      </c>
      <c r="BC52" s="8">
        <v>0</v>
      </c>
      <c r="BD52" s="8">
        <v>0.61203106882283875</v>
      </c>
      <c r="BE52" s="8">
        <v>-0.24572455459872583</v>
      </c>
    </row>
    <row r="53" spans="1:57" ht="15.3" x14ac:dyDescent="0.7">
      <c r="A53" s="9" t="s">
        <v>330</v>
      </c>
      <c r="B53" t="s">
        <v>331</v>
      </c>
      <c r="C53" t="s">
        <v>134</v>
      </c>
      <c r="D53" t="s">
        <v>135</v>
      </c>
      <c r="E53" s="6">
        <v>99.793000000000006</v>
      </c>
      <c r="F53" s="7">
        <v>0</v>
      </c>
      <c r="G53" s="7">
        <v>0</v>
      </c>
      <c r="H53" s="8">
        <v>18.96067</v>
      </c>
      <c r="I53" s="8">
        <v>1.61165695</v>
      </c>
      <c r="J53" s="8">
        <v>0</v>
      </c>
      <c r="K53" s="8">
        <v>0.24409367800000004</v>
      </c>
      <c r="L53" s="8">
        <v>-0.21954460000000003</v>
      </c>
      <c r="M53" s="8">
        <v>6.9256342000000002E-7</v>
      </c>
      <c r="N53" s="8">
        <v>1.0578669731090001E-8</v>
      </c>
      <c r="O53" s="8">
        <v>0</v>
      </c>
      <c r="P53" s="8">
        <v>4.1550811410000002E-12</v>
      </c>
      <c r="Q53" s="8">
        <v>1.1077023000000001E-12</v>
      </c>
      <c r="R53" s="8">
        <v>0.22353631999999998</v>
      </c>
      <c r="S53" s="8">
        <v>8.6620324000000002E-3</v>
      </c>
      <c r="T53" s="8">
        <v>0</v>
      </c>
      <c r="U53" s="8">
        <v>3.0746223299999999E-3</v>
      </c>
      <c r="V53" s="8">
        <v>-1.496895E-4</v>
      </c>
      <c r="W53" s="8">
        <v>1.1176815999999999E-3</v>
      </c>
      <c r="X53" s="8">
        <v>4.2651528200000004E-4</v>
      </c>
      <c r="Y53" s="8">
        <v>0</v>
      </c>
      <c r="Z53" s="8">
        <v>1.3246223441000001E-3</v>
      </c>
      <c r="AA53" s="8">
        <v>0</v>
      </c>
      <c r="AB53" s="8">
        <v>9.2009146000000003E-3</v>
      </c>
      <c r="AC53" s="8">
        <v>8.0832329999999989E-4</v>
      </c>
      <c r="AD53" s="8">
        <v>0</v>
      </c>
      <c r="AE53" s="8">
        <v>1.3049930610000001E-3</v>
      </c>
      <c r="AF53" s="8">
        <v>-9.6699417000000004E-5</v>
      </c>
      <c r="AG53" s="8">
        <v>9.4803350000000004E-5</v>
      </c>
      <c r="AH53" s="8">
        <v>1.4771359860000001E-6</v>
      </c>
      <c r="AI53" s="8">
        <v>0</v>
      </c>
      <c r="AJ53" s="8">
        <v>8.3550691320000004E-8</v>
      </c>
      <c r="AK53" s="8">
        <v>2.0657151000000003E-8</v>
      </c>
      <c r="AL53" s="8">
        <v>320.33553000000001</v>
      </c>
      <c r="AM53" s="8">
        <v>22.892514200000001</v>
      </c>
      <c r="AN53" s="8">
        <v>0</v>
      </c>
      <c r="AO53" s="8">
        <v>3.6504279400000006</v>
      </c>
      <c r="AP53" s="8">
        <v>-1.9759014000000004</v>
      </c>
      <c r="AQ53" s="8">
        <v>344.7049806</v>
      </c>
      <c r="AR53" s="8">
        <v>23.803624290000002</v>
      </c>
      <c r="AS53" s="8">
        <v>0</v>
      </c>
      <c r="AT53" s="8">
        <v>3.9530003159999998</v>
      </c>
      <c r="AU53" s="8">
        <v>-1.7543609400000002</v>
      </c>
      <c r="AV53" s="8">
        <v>337.30034000000001</v>
      </c>
      <c r="AW53" s="8">
        <v>23.151976000000001</v>
      </c>
      <c r="AX53" s="8">
        <v>0</v>
      </c>
      <c r="AY53" s="8">
        <v>3.7302623399999999</v>
      </c>
      <c r="AZ53" s="8">
        <v>-1.8761084000000001</v>
      </c>
      <c r="BA53" s="8">
        <v>7.4046406000000005</v>
      </c>
      <c r="BB53" s="8">
        <v>0.65164829000000002</v>
      </c>
      <c r="BC53" s="8">
        <v>0</v>
      </c>
      <c r="BD53" s="8">
        <v>0.22273797600000003</v>
      </c>
      <c r="BE53" s="8">
        <v>0.12174746</v>
      </c>
    </row>
    <row r="54" spans="1:57" ht="15.3" x14ac:dyDescent="0.7">
      <c r="A54" s="9" t="s">
        <v>330</v>
      </c>
      <c r="B54" t="s">
        <v>550</v>
      </c>
      <c r="C54" t="s">
        <v>134</v>
      </c>
      <c r="D54" t="s">
        <v>135</v>
      </c>
      <c r="E54" s="6">
        <v>85.195999999999998</v>
      </c>
      <c r="F54" s="7">
        <v>0</v>
      </c>
      <c r="G54" s="7">
        <v>0</v>
      </c>
      <c r="H54" s="8">
        <v>16.187239999999999</v>
      </c>
      <c r="I54" s="8">
        <v>1.3759153999999998</v>
      </c>
      <c r="J54" s="8">
        <v>0</v>
      </c>
      <c r="K54" s="8">
        <v>0.20838941600000002</v>
      </c>
      <c r="L54" s="8">
        <v>-0.18743120000000002</v>
      </c>
      <c r="M54" s="8">
        <v>5.9126023999999993E-7</v>
      </c>
      <c r="N54" s="8">
        <v>9.0312982514799997E-9</v>
      </c>
      <c r="O54" s="8">
        <v>0</v>
      </c>
      <c r="P54" s="8">
        <v>3.5473058519999997E-12</v>
      </c>
      <c r="Q54" s="8">
        <v>9.4567559999999995E-13</v>
      </c>
      <c r="R54" s="8">
        <v>0.19083903999999999</v>
      </c>
      <c r="S54" s="8">
        <v>7.3950127999999997E-3</v>
      </c>
      <c r="T54" s="8">
        <v>0</v>
      </c>
      <c r="U54" s="8">
        <v>2.6248887599999997E-3</v>
      </c>
      <c r="V54" s="8">
        <v>-1.27794E-4</v>
      </c>
      <c r="W54" s="8">
        <v>9.5419519999999998E-4</v>
      </c>
      <c r="X54" s="8">
        <v>3.6412770400000001E-4</v>
      </c>
      <c r="Y54" s="8">
        <v>0</v>
      </c>
      <c r="Z54" s="8">
        <v>1.1308661452000001E-3</v>
      </c>
      <c r="AA54" s="8">
        <v>0</v>
      </c>
      <c r="AB54" s="8">
        <v>7.8550712000000009E-3</v>
      </c>
      <c r="AC54" s="8">
        <v>6.9008759999999991E-4</v>
      </c>
      <c r="AD54" s="8">
        <v>0</v>
      </c>
      <c r="AE54" s="8">
        <v>1.114108092E-3</v>
      </c>
      <c r="AF54" s="8">
        <v>-8.255492399999999E-5</v>
      </c>
      <c r="AG54" s="8">
        <v>8.0936199999999999E-5</v>
      </c>
      <c r="AH54" s="8">
        <v>1.261071192E-6</v>
      </c>
      <c r="AI54" s="8">
        <v>0</v>
      </c>
      <c r="AJ54" s="8">
        <v>7.1329499039999993E-8</v>
      </c>
      <c r="AK54" s="8">
        <v>1.7635571999999999E-8</v>
      </c>
      <c r="AL54" s="8">
        <v>273.47915999999998</v>
      </c>
      <c r="AM54" s="8">
        <v>19.543962399999998</v>
      </c>
      <c r="AN54" s="8">
        <v>0</v>
      </c>
      <c r="AO54" s="8">
        <v>3.1164696800000002</v>
      </c>
      <c r="AP54" s="8">
        <v>-1.6868808000000002</v>
      </c>
      <c r="AQ54" s="8">
        <v>294.28402319999998</v>
      </c>
      <c r="AR54" s="8">
        <v>20.321801879999999</v>
      </c>
      <c r="AS54" s="8">
        <v>0</v>
      </c>
      <c r="AT54" s="8">
        <v>3.3747839519999996</v>
      </c>
      <c r="AU54" s="8">
        <v>-1.4977456800000002</v>
      </c>
      <c r="AV54" s="8">
        <v>287.96247999999997</v>
      </c>
      <c r="AW54" s="8">
        <v>19.765471999999999</v>
      </c>
      <c r="AX54" s="8">
        <v>0</v>
      </c>
      <c r="AY54" s="8">
        <v>3.1846264799999995</v>
      </c>
      <c r="AZ54" s="8">
        <v>-1.6016848000000001</v>
      </c>
      <c r="BA54" s="8">
        <v>6.3215431999999998</v>
      </c>
      <c r="BB54" s="8">
        <v>0.55632988000000005</v>
      </c>
      <c r="BC54" s="8">
        <v>0</v>
      </c>
      <c r="BD54" s="8">
        <v>0.19015747199999999</v>
      </c>
      <c r="BE54" s="8">
        <v>0.10393912</v>
      </c>
    </row>
    <row r="55" spans="1:57" ht="15.3" x14ac:dyDescent="0.7">
      <c r="A55" s="9" t="s">
        <v>108</v>
      </c>
      <c r="B55" t="s">
        <v>510</v>
      </c>
      <c r="C55" t="s">
        <v>134</v>
      </c>
      <c r="D55" t="s">
        <v>135</v>
      </c>
      <c r="E55" s="6">
        <v>68.561000000000007</v>
      </c>
      <c r="F55" s="7">
        <v>0</v>
      </c>
      <c r="G55" s="7">
        <v>0</v>
      </c>
      <c r="H55" s="8">
        <v>13.026590000000002</v>
      </c>
      <c r="I55" s="8">
        <v>1.1072601499999999</v>
      </c>
      <c r="J55" s="8">
        <v>0</v>
      </c>
      <c r="K55" s="8">
        <v>0.16770020600000005</v>
      </c>
      <c r="L55" s="8">
        <v>-0.15083420000000003</v>
      </c>
      <c r="M55" s="8">
        <v>4.7581334000000002E-7</v>
      </c>
      <c r="N55" s="8">
        <v>7.2678862789300003E-9</v>
      </c>
      <c r="O55" s="8">
        <v>0</v>
      </c>
      <c r="P55" s="8">
        <v>2.8546743570000003E-12</v>
      </c>
      <c r="Q55" s="8">
        <v>7.6102710000000008E-13</v>
      </c>
      <c r="R55" s="8">
        <v>0.15357664000000001</v>
      </c>
      <c r="S55" s="8">
        <v>5.9510947999999999E-3</v>
      </c>
      <c r="T55" s="8">
        <v>0</v>
      </c>
      <c r="U55" s="8">
        <v>2.1123644099999999E-3</v>
      </c>
      <c r="V55" s="8">
        <v>-1.0284150000000001E-4</v>
      </c>
      <c r="W55" s="8">
        <v>7.6788320000000009E-4</v>
      </c>
      <c r="X55" s="8">
        <v>2.9302971400000001E-4</v>
      </c>
      <c r="Y55" s="8">
        <v>0</v>
      </c>
      <c r="Z55" s="8">
        <v>9.1005814570000018E-4</v>
      </c>
      <c r="AA55" s="8">
        <v>0</v>
      </c>
      <c r="AB55" s="8">
        <v>6.3213242000000006E-3</v>
      </c>
      <c r="AC55" s="8">
        <v>5.5534409999999997E-4</v>
      </c>
      <c r="AD55" s="8">
        <v>0</v>
      </c>
      <c r="AE55" s="8">
        <v>8.9657219700000007E-4</v>
      </c>
      <c r="AF55" s="8">
        <v>-6.6435609000000003E-5</v>
      </c>
      <c r="AG55" s="8">
        <v>6.5132950000000011E-5</v>
      </c>
      <c r="AH55" s="8">
        <v>1.0148399220000002E-6</v>
      </c>
      <c r="AI55" s="8">
        <v>0</v>
      </c>
      <c r="AJ55" s="8">
        <v>5.7402011640000003E-8</v>
      </c>
      <c r="AK55" s="8">
        <v>1.4192127000000001E-8</v>
      </c>
      <c r="AL55" s="8">
        <v>220.08081000000001</v>
      </c>
      <c r="AM55" s="8">
        <v>15.727893400000001</v>
      </c>
      <c r="AN55" s="8">
        <v>0</v>
      </c>
      <c r="AO55" s="8">
        <v>2.5079613800000002</v>
      </c>
      <c r="AP55" s="8">
        <v>-1.3575078000000003</v>
      </c>
      <c r="AQ55" s="8">
        <v>236.82340619999999</v>
      </c>
      <c r="AR55" s="8">
        <v>16.353855330000002</v>
      </c>
      <c r="AS55" s="8">
        <v>0</v>
      </c>
      <c r="AT55" s="8">
        <v>2.7158383319999997</v>
      </c>
      <c r="AU55" s="8">
        <v>-1.2053023800000002</v>
      </c>
      <c r="AV55" s="8">
        <v>231.73618000000002</v>
      </c>
      <c r="AW55" s="8">
        <v>15.906152000000001</v>
      </c>
      <c r="AX55" s="8">
        <v>0</v>
      </c>
      <c r="AY55" s="8">
        <v>2.56281018</v>
      </c>
      <c r="AZ55" s="8">
        <v>-1.2889468000000002</v>
      </c>
      <c r="BA55" s="8">
        <v>5.0872262000000008</v>
      </c>
      <c r="BB55" s="8">
        <v>0.44770333000000007</v>
      </c>
      <c r="BC55" s="8">
        <v>0</v>
      </c>
      <c r="BD55" s="8">
        <v>0.15302815200000003</v>
      </c>
      <c r="BE55" s="8">
        <v>8.3644420000000011E-2</v>
      </c>
    </row>
    <row r="56" spans="1:57" ht="15.3" x14ac:dyDescent="0.7">
      <c r="A56" s="9" t="s">
        <v>330</v>
      </c>
      <c r="B56" t="s">
        <v>553</v>
      </c>
      <c r="C56" t="s">
        <v>101</v>
      </c>
      <c r="D56" t="s">
        <v>102</v>
      </c>
      <c r="E56" s="6">
        <v>25.614000000000001</v>
      </c>
      <c r="F56" s="7">
        <v>0</v>
      </c>
      <c r="G56" s="7">
        <v>6</v>
      </c>
      <c r="H56" s="8">
        <v>10.937177999999999</v>
      </c>
      <c r="I56" s="8">
        <v>2.8008909000000002</v>
      </c>
      <c r="J56" s="8">
        <v>82.428413399999997</v>
      </c>
      <c r="K56" s="8">
        <v>0.30685572</v>
      </c>
      <c r="L56" s="8">
        <v>0</v>
      </c>
      <c r="M56" s="8">
        <v>4.5080639999999996E-7</v>
      </c>
      <c r="N56" s="8">
        <v>2.43998964E-8</v>
      </c>
      <c r="O56" s="8">
        <v>2.8512377783999998E-6</v>
      </c>
      <c r="P56" s="8">
        <v>1.1065248E-8</v>
      </c>
      <c r="Q56" s="8">
        <v>0</v>
      </c>
      <c r="R56" s="8">
        <v>5.1228000000000003E-2</v>
      </c>
      <c r="S56" s="8">
        <v>2.5614000000000001E-3</v>
      </c>
      <c r="T56" s="8">
        <v>0.32273639999999998</v>
      </c>
      <c r="U56" s="8">
        <v>3.0480660000000001E-4</v>
      </c>
      <c r="V56" s="8">
        <v>0</v>
      </c>
      <c r="W56" s="8">
        <v>0</v>
      </c>
      <c r="X56" s="8">
        <v>0</v>
      </c>
      <c r="Y56" s="8">
        <v>0</v>
      </c>
      <c r="Z56" s="8">
        <v>4.8000635999999999E-2</v>
      </c>
      <c r="AA56" s="8">
        <v>0</v>
      </c>
      <c r="AB56" s="8">
        <v>0</v>
      </c>
      <c r="AC56" s="8">
        <v>2.5614000000000001E-2</v>
      </c>
      <c r="AD56" s="8">
        <v>0.15368399999999999</v>
      </c>
      <c r="AE56" s="8">
        <v>9.2722680000000004E-5</v>
      </c>
      <c r="AF56" s="8">
        <v>0</v>
      </c>
      <c r="AG56" s="8">
        <v>8.5736488702067987E-8</v>
      </c>
      <c r="AH56" s="8">
        <v>0</v>
      </c>
      <c r="AI56" s="8">
        <v>5.1441893221240798E-7</v>
      </c>
      <c r="AJ56" s="8">
        <v>9.4259520000000004E-8</v>
      </c>
      <c r="AK56" s="8">
        <v>0</v>
      </c>
      <c r="AL56" s="8">
        <v>304.0081808832</v>
      </c>
      <c r="AM56" s="8">
        <v>2.856972753</v>
      </c>
      <c r="AN56" s="8">
        <v>1841.1909218171998</v>
      </c>
      <c r="AO56" s="8">
        <v>0.998946</v>
      </c>
      <c r="AP56" s="8">
        <v>0</v>
      </c>
      <c r="AQ56" s="8">
        <v>332.69970298319993</v>
      </c>
      <c r="AR56" s="8">
        <v>2.8571264370000002</v>
      </c>
      <c r="AS56" s="8">
        <v>2013.3409765211995</v>
      </c>
      <c r="AT56" s="8">
        <v>1.0626736319999999</v>
      </c>
      <c r="AU56" s="8">
        <v>0</v>
      </c>
      <c r="AV56" s="8">
        <v>332.69586088319994</v>
      </c>
      <c r="AW56" s="8">
        <v>2.856972753</v>
      </c>
      <c r="AX56" s="8">
        <v>2013.3170018171993</v>
      </c>
      <c r="AY56" s="8">
        <v>1.0296828</v>
      </c>
      <c r="AZ56" s="8">
        <v>0</v>
      </c>
      <c r="BA56" s="8">
        <v>3.8421000000000006E-3</v>
      </c>
      <c r="BB56" s="8">
        <v>1.5368400000000001E-4</v>
      </c>
      <c r="BC56" s="8">
        <v>2.3974704000000003E-2</v>
      </c>
      <c r="BD56" s="8">
        <v>3.2990832000000005E-2</v>
      </c>
      <c r="BE56" s="8">
        <v>0</v>
      </c>
    </row>
    <row r="57" spans="1:57" ht="15.3" x14ac:dyDescent="0.7">
      <c r="A57" s="9" t="s">
        <v>330</v>
      </c>
      <c r="B57" t="s">
        <v>553</v>
      </c>
      <c r="C57" t="s">
        <v>112</v>
      </c>
      <c r="D57" t="s">
        <v>113</v>
      </c>
      <c r="E57" s="6">
        <v>25.614000000000001</v>
      </c>
      <c r="F57" s="7">
        <v>0</v>
      </c>
      <c r="G57" s="7">
        <v>0</v>
      </c>
      <c r="H57" s="8">
        <v>6.9926220000000008</v>
      </c>
      <c r="I57" s="8">
        <v>1.5022611000000001</v>
      </c>
      <c r="J57" s="8">
        <v>0</v>
      </c>
      <c r="K57" s="8">
        <v>0.19902078000000001</v>
      </c>
      <c r="L57" s="8">
        <v>0</v>
      </c>
      <c r="M57" s="8">
        <v>2.919996E-7</v>
      </c>
      <c r="N57" s="8">
        <v>1.5806399400000001E-8</v>
      </c>
      <c r="O57" s="8">
        <v>0</v>
      </c>
      <c r="P57" s="8">
        <v>7.1719200000000006E-9</v>
      </c>
      <c r="Q57" s="8">
        <v>0</v>
      </c>
      <c r="R57" s="8">
        <v>2.5614000000000001E-2</v>
      </c>
      <c r="S57" s="8">
        <v>1.2807000000000001E-3</v>
      </c>
      <c r="T57" s="8">
        <v>0</v>
      </c>
      <c r="U57" s="8">
        <v>1.9774008000000002E-4</v>
      </c>
      <c r="V57" s="8">
        <v>0</v>
      </c>
      <c r="W57" s="8">
        <v>0</v>
      </c>
      <c r="X57" s="8">
        <v>0</v>
      </c>
      <c r="Y57" s="8">
        <v>0</v>
      </c>
      <c r="Z57" s="8">
        <v>3.099294E-2</v>
      </c>
      <c r="AA57" s="8">
        <v>0</v>
      </c>
      <c r="AB57" s="8">
        <v>0</v>
      </c>
      <c r="AC57" s="8">
        <v>2.5614000000000001E-2</v>
      </c>
      <c r="AD57" s="8">
        <v>0</v>
      </c>
      <c r="AE57" s="8">
        <v>6.0192899999999998E-5</v>
      </c>
      <c r="AF57" s="8">
        <v>0</v>
      </c>
      <c r="AG57" s="8">
        <v>4.0636855792997994E-8</v>
      </c>
      <c r="AH57" s="8">
        <v>0</v>
      </c>
      <c r="AI57" s="8">
        <v>0</v>
      </c>
      <c r="AJ57" s="8">
        <v>6.0961320000000008E-8</v>
      </c>
      <c r="AK57" s="8">
        <v>0</v>
      </c>
      <c r="AL57" s="8">
        <v>94.624604026199989</v>
      </c>
      <c r="AM57" s="8">
        <v>1.9407548502</v>
      </c>
      <c r="AN57" s="8">
        <v>0</v>
      </c>
      <c r="AO57" s="8">
        <v>0.6480342</v>
      </c>
      <c r="AP57" s="8">
        <v>0</v>
      </c>
      <c r="AQ57" s="8">
        <v>114.00415642619997</v>
      </c>
      <c r="AR57" s="8">
        <v>2.0688248502</v>
      </c>
      <c r="AS57" s="8">
        <v>0</v>
      </c>
      <c r="AT57" s="8">
        <v>0.68735168999999996</v>
      </c>
      <c r="AU57" s="8">
        <v>0</v>
      </c>
      <c r="AV57" s="8">
        <v>108.96844402619996</v>
      </c>
      <c r="AW57" s="8">
        <v>1.9407548502</v>
      </c>
      <c r="AX57" s="8">
        <v>0</v>
      </c>
      <c r="AY57" s="8">
        <v>0.665964</v>
      </c>
      <c r="AZ57" s="8">
        <v>0</v>
      </c>
      <c r="BA57" s="8">
        <v>5.0357124000000004</v>
      </c>
      <c r="BB57" s="8">
        <v>0.12807000000000002</v>
      </c>
      <c r="BC57" s="8">
        <v>0</v>
      </c>
      <c r="BD57" s="8">
        <v>2.1387690000000001E-2</v>
      </c>
      <c r="BE57" s="8">
        <v>0</v>
      </c>
    </row>
    <row r="58" spans="1:57" ht="15.3" x14ac:dyDescent="0.7">
      <c r="A58" s="9" t="s">
        <v>171</v>
      </c>
      <c r="B58" t="s">
        <v>549</v>
      </c>
      <c r="C58" t="s">
        <v>430</v>
      </c>
      <c r="D58" t="s">
        <v>431</v>
      </c>
      <c r="E58" s="6">
        <v>127.47238845144356</v>
      </c>
      <c r="F58" s="7">
        <v>2</v>
      </c>
      <c r="G58" s="7">
        <v>0</v>
      </c>
      <c r="H58" s="8">
        <v>504.8132197523982</v>
      </c>
      <c r="I58" s="8">
        <v>5.5334348606368895</v>
      </c>
      <c r="J58" s="8">
        <v>1035.4336591261551</v>
      </c>
      <c r="K58" s="8">
        <v>7.3701749500425011</v>
      </c>
      <c r="L58" s="8">
        <v>-447.74977474615162</v>
      </c>
      <c r="M58" s="8">
        <v>1.111153120572318E-7</v>
      </c>
      <c r="N58" s="8">
        <v>1.1111544906697514E-9</v>
      </c>
      <c r="O58" s="8">
        <v>1.996319622542653E-6</v>
      </c>
      <c r="P58" s="8">
        <v>8.859333447234249E-7</v>
      </c>
      <c r="Q58" s="8">
        <v>2.8188626329821586E-6</v>
      </c>
      <c r="R58" s="8">
        <v>4.5687006480384644</v>
      </c>
      <c r="S58" s="8">
        <v>4.661488599499454E-2</v>
      </c>
      <c r="T58" s="8">
        <v>9.473763519251257</v>
      </c>
      <c r="U58" s="8">
        <v>0.12156622559216924</v>
      </c>
      <c r="V58" s="8">
        <v>0.42405498739644643</v>
      </c>
      <c r="W58" s="8">
        <v>0.24620220158873948</v>
      </c>
      <c r="X58" s="8">
        <v>2.6503514454625701E-3</v>
      </c>
      <c r="Y58" s="8">
        <v>0.52438730696318614</v>
      </c>
      <c r="Z58" s="8">
        <v>1.3341100447391077E-2</v>
      </c>
      <c r="AA58" s="8">
        <v>7.1411186702214677E-2</v>
      </c>
      <c r="AB58" s="8">
        <v>0.25156055420063644</v>
      </c>
      <c r="AC58" s="8">
        <v>2.2721414842403549E-3</v>
      </c>
      <c r="AD58" s="8">
        <v>0.52379829233526232</v>
      </c>
      <c r="AE58" s="8">
        <v>8.0664504827543376E-3</v>
      </c>
      <c r="AF58" s="8">
        <v>-0.15850995675319965</v>
      </c>
      <c r="AG58" s="8">
        <v>3.2150115671381787E-3</v>
      </c>
      <c r="AH58" s="8">
        <v>3.2157440462488101E-5</v>
      </c>
      <c r="AI58" s="8">
        <v>6.4986447910699357E-3</v>
      </c>
      <c r="AJ58" s="8">
        <v>2.1533879343009936E-6</v>
      </c>
      <c r="AK58" s="8">
        <v>-1.4707109389472132E-4</v>
      </c>
      <c r="AL58" s="8">
        <v>6542.8305576847142</v>
      </c>
      <c r="AM58" s="8">
        <v>71.930756204561817</v>
      </c>
      <c r="AN58" s="8">
        <v>13430.619284660299</v>
      </c>
      <c r="AO58" s="8">
        <v>100.54832844087389</v>
      </c>
      <c r="AP58" s="8">
        <v>-4281.4029556018877</v>
      </c>
      <c r="AQ58" s="8">
        <v>7755.510359324554</v>
      </c>
      <c r="AR58" s="8">
        <v>84.392579449457642</v>
      </c>
      <c r="AS58" s="8">
        <v>15965.732411078287</v>
      </c>
      <c r="AT58" s="8">
        <v>142.96326676513218</v>
      </c>
      <c r="AU58" s="8">
        <v>-3657.9849298148183</v>
      </c>
      <c r="AV58" s="8">
        <v>6655.6379810930721</v>
      </c>
      <c r="AW58" s="8">
        <v>73.060496911945748</v>
      </c>
      <c r="AX58" s="8">
        <v>13666.940764115601</v>
      </c>
      <c r="AY58" s="8">
        <v>104.77190405278365</v>
      </c>
      <c r="AZ58" s="8">
        <v>-3987.2607678124446</v>
      </c>
      <c r="BA58" s="8">
        <v>1099.8723782314821</v>
      </c>
      <c r="BB58" s="8">
        <v>11.332082537511905</v>
      </c>
      <c r="BC58" s="8">
        <v>2298.7916469626853</v>
      </c>
      <c r="BD58" s="8">
        <v>38.191362712348536</v>
      </c>
      <c r="BE58" s="8">
        <v>329.27583799762613</v>
      </c>
    </row>
    <row r="59" spans="1:57" ht="15.3" x14ac:dyDescent="0.7">
      <c r="A59" s="9" t="s">
        <v>178</v>
      </c>
      <c r="B59" t="s">
        <v>547</v>
      </c>
      <c r="C59" t="s">
        <v>357</v>
      </c>
      <c r="D59" t="s">
        <v>358</v>
      </c>
      <c r="E59" s="6">
        <v>361.94000000000005</v>
      </c>
      <c r="F59" s="7">
        <v>0</v>
      </c>
      <c r="G59" s="7">
        <v>0</v>
      </c>
      <c r="H59" s="8">
        <v>1124.3666100000003</v>
      </c>
      <c r="I59" s="8">
        <v>212.81167149999999</v>
      </c>
      <c r="J59" s="8">
        <v>0</v>
      </c>
      <c r="K59" s="8">
        <v>41.261160000000011</v>
      </c>
      <c r="L59" s="8">
        <v>-56.218330500000015</v>
      </c>
      <c r="M59" s="8">
        <v>7.0940240000000009E-8</v>
      </c>
      <c r="N59" s="8">
        <v>6.6341430360000013E-6</v>
      </c>
      <c r="O59" s="8">
        <v>0</v>
      </c>
      <c r="P59" s="8">
        <v>1.1654468000000002E-6</v>
      </c>
      <c r="Q59" s="8">
        <v>-3.5470120000000008E-9</v>
      </c>
      <c r="R59" s="8">
        <v>2.7145500000000005</v>
      </c>
      <c r="S59" s="8">
        <v>0.99714469999999999</v>
      </c>
      <c r="T59" s="8">
        <v>0</v>
      </c>
      <c r="U59" s="8">
        <v>6.008204000000001E-2</v>
      </c>
      <c r="V59" s="8">
        <v>-0.13572750000000003</v>
      </c>
      <c r="W59" s="8">
        <v>0.25697740000000002</v>
      </c>
      <c r="X59" s="8">
        <v>1.1858964100000002</v>
      </c>
      <c r="Y59" s="8">
        <v>0</v>
      </c>
      <c r="Z59" s="8">
        <v>6.8044720000000014</v>
      </c>
      <c r="AA59" s="8">
        <v>-1.2848870000000004E-2</v>
      </c>
      <c r="AB59" s="8">
        <v>5.8091370000000015</v>
      </c>
      <c r="AC59" s="8">
        <v>0.91842275000000029</v>
      </c>
      <c r="AD59" s="8">
        <v>0</v>
      </c>
      <c r="AE59" s="8">
        <v>1.1509692000000002E-2</v>
      </c>
      <c r="AF59" s="8">
        <v>-0.2904568500000001</v>
      </c>
      <c r="AG59" s="8">
        <v>5.4291000000000007E-4</v>
      </c>
      <c r="AH59" s="8">
        <v>1.1165849000000001E-4</v>
      </c>
      <c r="AI59" s="8">
        <v>0</v>
      </c>
      <c r="AJ59" s="8">
        <v>9.9171560000000019E-6</v>
      </c>
      <c r="AK59" s="8">
        <v>-2.7145500000000006E-5</v>
      </c>
      <c r="AL59" s="8">
        <v>31568.406800000004</v>
      </c>
      <c r="AM59" s="8">
        <v>5292.6486200000008</v>
      </c>
      <c r="AN59" s="8">
        <v>0</v>
      </c>
      <c r="AO59" s="8">
        <v>105.32454000000001</v>
      </c>
      <c r="AP59" s="8">
        <v>-1578.4203400000001</v>
      </c>
      <c r="AQ59" s="8">
        <v>32969.657510000005</v>
      </c>
      <c r="AR59" s="8">
        <v>5532.1171725000004</v>
      </c>
      <c r="AS59" s="8">
        <v>0</v>
      </c>
      <c r="AT59" s="8">
        <v>112.50542960000001</v>
      </c>
      <c r="AU59" s="8">
        <v>-1648.4828755000005</v>
      </c>
      <c r="AV59" s="8">
        <v>32292.286800000005</v>
      </c>
      <c r="AW59" s="8">
        <v>5419.32762</v>
      </c>
      <c r="AX59" s="8">
        <v>0</v>
      </c>
      <c r="AY59" s="8">
        <v>108.94394000000001</v>
      </c>
      <c r="AZ59" s="8">
        <v>-1614.6143400000003</v>
      </c>
      <c r="BA59" s="8">
        <v>677.37071000000003</v>
      </c>
      <c r="BB59" s="8">
        <v>112.78955250000001</v>
      </c>
      <c r="BC59" s="8">
        <v>0</v>
      </c>
      <c r="BD59" s="8">
        <v>3.5614896000000003</v>
      </c>
      <c r="BE59" s="8">
        <v>-33.868535500000007</v>
      </c>
    </row>
    <row r="60" spans="1:57" ht="15.3" x14ac:dyDescent="0.7">
      <c r="A60" s="9" t="s">
        <v>450</v>
      </c>
      <c r="B60" t="s">
        <v>527</v>
      </c>
      <c r="C60" t="s">
        <v>528</v>
      </c>
      <c r="D60" t="s">
        <v>529</v>
      </c>
      <c r="E60" s="6">
        <v>993.21228215999997</v>
      </c>
      <c r="F60" s="7">
        <v>0</v>
      </c>
      <c r="G60" s="7">
        <v>0</v>
      </c>
      <c r="H60" s="8">
        <v>585.24639376136952</v>
      </c>
      <c r="I60" s="8">
        <v>117.20443613845383</v>
      </c>
      <c r="J60" s="8">
        <v>0</v>
      </c>
      <c r="K60" s="8">
        <v>220.64662703734771</v>
      </c>
      <c r="L60" s="8">
        <v>-2.1759319133825983</v>
      </c>
      <c r="M60" s="8">
        <v>2.9255683119645408E-8</v>
      </c>
      <c r="N60" s="8">
        <v>1.1398475849549266E-5</v>
      </c>
      <c r="O60" s="8">
        <v>0</v>
      </c>
      <c r="P60" s="8">
        <v>1.5226645062647587E-5</v>
      </c>
      <c r="Q60" s="8">
        <v>-3.0407716112198115E-12</v>
      </c>
      <c r="R60" s="8">
        <v>2.790547329034216</v>
      </c>
      <c r="S60" s="8">
        <v>0.53017600219326366</v>
      </c>
      <c r="T60" s="8">
        <v>0</v>
      </c>
      <c r="U60" s="8">
        <v>2.7364553044040743</v>
      </c>
      <c r="V60" s="8">
        <v>-1.7563960366580485E-2</v>
      </c>
      <c r="W60" s="8">
        <v>0.52741061047658921</v>
      </c>
      <c r="X60" s="8">
        <v>0.11075380883328105</v>
      </c>
      <c r="Y60" s="8">
        <v>0</v>
      </c>
      <c r="Z60" s="8">
        <v>0.19228490628318881</v>
      </c>
      <c r="AA60" s="8">
        <v>-4.047764207448048E-3</v>
      </c>
      <c r="AB60" s="8">
        <v>0.65367296021125953</v>
      </c>
      <c r="AC60" s="8">
        <v>8.2936319540924286E-2</v>
      </c>
      <c r="AD60" s="8">
        <v>0</v>
      </c>
      <c r="AE60" s="8">
        <v>0.10054231267395491</v>
      </c>
      <c r="AF60" s="8">
        <v>-9.1489665268588965E-3</v>
      </c>
      <c r="AG60" s="8">
        <v>2.0033693878031514E-4</v>
      </c>
      <c r="AH60" s="8">
        <v>1.1798988263194031E-4</v>
      </c>
      <c r="AI60" s="8">
        <v>0</v>
      </c>
      <c r="AJ60" s="8">
        <v>4.5315240048121167E-5</v>
      </c>
      <c r="AK60" s="8">
        <v>-4.1461163880666859E-7</v>
      </c>
      <c r="AL60" s="8">
        <v>8879.4219497147024</v>
      </c>
      <c r="AM60" s="8">
        <v>1440.6671398143312</v>
      </c>
      <c r="AN60" s="8">
        <v>0</v>
      </c>
      <c r="AO60" s="8">
        <v>2847.4090003529609</v>
      </c>
      <c r="AP60" s="8">
        <v>-24.320053606488877</v>
      </c>
      <c r="AQ60" s="8">
        <v>35050.558250320544</v>
      </c>
      <c r="AR60" s="8">
        <v>2785.1034446947338</v>
      </c>
      <c r="AS60" s="8">
        <v>0</v>
      </c>
      <c r="AT60" s="8">
        <v>3036.1112314855031</v>
      </c>
      <c r="AU60" s="8">
        <v>-130.53469598640697</v>
      </c>
      <c r="AV60" s="8">
        <v>11699.434869825405</v>
      </c>
      <c r="AW60" s="8">
        <v>1598.0431343731566</v>
      </c>
      <c r="AX60" s="8">
        <v>0</v>
      </c>
      <c r="AY60" s="8">
        <v>2886.8000489100373</v>
      </c>
      <c r="AZ60" s="8">
        <v>-24.325666975293345</v>
      </c>
      <c r="BA60" s="8">
        <v>23351.123380495137</v>
      </c>
      <c r="BB60" s="8">
        <v>1187.0603103215769</v>
      </c>
      <c r="BC60" s="8">
        <v>0</v>
      </c>
      <c r="BD60" s="8">
        <v>149.3111825754664</v>
      </c>
      <c r="BE60" s="8">
        <v>-106.20902901111363</v>
      </c>
    </row>
    <row r="61" spans="1:57" ht="15.3" x14ac:dyDescent="0.7">
      <c r="A61" s="9" t="s">
        <v>178</v>
      </c>
      <c r="B61" t="s">
        <v>545</v>
      </c>
      <c r="C61" t="s">
        <v>485</v>
      </c>
      <c r="D61" t="s">
        <v>486</v>
      </c>
      <c r="E61" s="6">
        <v>1407.2421052631578</v>
      </c>
      <c r="F61" s="7">
        <v>0</v>
      </c>
      <c r="G61" s="7">
        <v>0</v>
      </c>
      <c r="H61" s="8">
        <v>1252.0315789473682</v>
      </c>
      <c r="I61" s="8">
        <v>400.76885166315788</v>
      </c>
      <c r="J61" s="8">
        <v>0</v>
      </c>
      <c r="K61" s="8">
        <v>240.67647831578944</v>
      </c>
      <c r="L61" s="8">
        <v>-6.9586052631578941</v>
      </c>
      <c r="M61" s="8">
        <v>1.3451578947368418E-8</v>
      </c>
      <c r="N61" s="8">
        <v>2.1597379191803974E-5</v>
      </c>
      <c r="O61" s="8">
        <v>0</v>
      </c>
      <c r="P61" s="8">
        <v>8.6973077252631582E-7</v>
      </c>
      <c r="Q61" s="8">
        <v>-5.794526315789474E-13</v>
      </c>
      <c r="R61" s="8">
        <v>3.900957894736842</v>
      </c>
      <c r="S61" s="8">
        <v>2.6452069542105261</v>
      </c>
      <c r="T61" s="8">
        <v>0</v>
      </c>
      <c r="U61" s="8">
        <v>0.39220665263157889</v>
      </c>
      <c r="V61" s="8">
        <v>-5.121947368421053E-2</v>
      </c>
      <c r="W61" s="8">
        <v>1.1278631578947367</v>
      </c>
      <c r="X61" s="8">
        <v>0.39990884048421049</v>
      </c>
      <c r="Y61" s="8">
        <v>0</v>
      </c>
      <c r="Z61" s="8">
        <v>0.33130369768421053</v>
      </c>
      <c r="AA61" s="8">
        <v>-1.1847736842105262E-2</v>
      </c>
      <c r="AB61" s="8">
        <v>1.0140421052631579</v>
      </c>
      <c r="AC61" s="8">
        <v>0.28817690084210523</v>
      </c>
      <c r="AD61" s="8">
        <v>0</v>
      </c>
      <c r="AE61" s="8">
        <v>0.10476503578947367</v>
      </c>
      <c r="AF61" s="8">
        <v>-2.1056894736842104E-2</v>
      </c>
      <c r="AG61" s="8">
        <v>1.0337021052631578E-3</v>
      </c>
      <c r="AH61" s="8">
        <v>1.3981095437631578E-3</v>
      </c>
      <c r="AI61" s="8">
        <v>0</v>
      </c>
      <c r="AJ61" s="8">
        <v>3.8488071578947367E-5</v>
      </c>
      <c r="AK61" s="8">
        <v>-1.2649657894736842E-6</v>
      </c>
      <c r="AL61" s="8">
        <v>18832.21052631579</v>
      </c>
      <c r="AM61" s="8">
        <v>4748.2436730526315</v>
      </c>
      <c r="AN61" s="8">
        <v>0</v>
      </c>
      <c r="AO61" s="8">
        <v>1737.5549389473686</v>
      </c>
      <c r="AP61" s="8">
        <v>-85.107105263157891</v>
      </c>
      <c r="AQ61" s="8">
        <v>50495.15789473684</v>
      </c>
      <c r="AR61" s="8">
        <v>7521.0886368378942</v>
      </c>
      <c r="AS61" s="8">
        <v>0</v>
      </c>
      <c r="AT61" s="8">
        <v>1873.8175297684209</v>
      </c>
      <c r="AU61" s="8">
        <v>-208.49947368421056</v>
      </c>
      <c r="AV61" s="8">
        <v>23074.63157894737</v>
      </c>
      <c r="AW61" s="8">
        <v>5196.0566696842106</v>
      </c>
      <c r="AX61" s="8">
        <v>0</v>
      </c>
      <c r="AY61" s="8">
        <v>1768.3155957894735</v>
      </c>
      <c r="AZ61" s="8">
        <v>-85.365789473684217</v>
      </c>
      <c r="BA61" s="8">
        <v>27420.52631578947</v>
      </c>
      <c r="BB61" s="8">
        <v>2325.0319671536836</v>
      </c>
      <c r="BC61" s="8">
        <v>0</v>
      </c>
      <c r="BD61" s="8">
        <v>105.50193397894736</v>
      </c>
      <c r="BE61" s="8">
        <v>-123.13368421052631</v>
      </c>
    </row>
    <row r="62" spans="1:57" ht="15.3" x14ac:dyDescent="0.7">
      <c r="A62" s="9" t="s">
        <v>108</v>
      </c>
      <c r="B62" t="s">
        <v>315</v>
      </c>
      <c r="C62" t="s">
        <v>153</v>
      </c>
      <c r="D62" t="s">
        <v>154</v>
      </c>
      <c r="E62" s="6">
        <v>1969.8</v>
      </c>
      <c r="F62" s="7">
        <v>0</v>
      </c>
      <c r="G62" s="7">
        <v>0</v>
      </c>
      <c r="H62" s="8">
        <v>549.78</v>
      </c>
      <c r="I62" s="8">
        <v>212.709</v>
      </c>
      <c r="J62" s="8">
        <v>0</v>
      </c>
      <c r="K62" s="8">
        <v>553.13160000000005</v>
      </c>
      <c r="L62" s="8">
        <v>0</v>
      </c>
      <c r="M62" s="8">
        <v>3.7337999999999997E-9</v>
      </c>
      <c r="N62" s="8">
        <v>9.1782389999999994E-10</v>
      </c>
      <c r="O62" s="8">
        <v>0</v>
      </c>
      <c r="P62" s="8">
        <v>8.4467082000000002E-11</v>
      </c>
      <c r="Q62" s="8">
        <v>0</v>
      </c>
      <c r="R62" s="8">
        <v>2.14032</v>
      </c>
      <c r="S62" s="8">
        <v>0.77351400000000003</v>
      </c>
      <c r="T62" s="8">
        <v>0</v>
      </c>
      <c r="U62" s="8">
        <v>0.57477</v>
      </c>
      <c r="V62" s="8">
        <v>0</v>
      </c>
      <c r="W62" s="8">
        <v>0.32340000000000002</v>
      </c>
      <c r="X62" s="8">
        <v>0.13579859999999999</v>
      </c>
      <c r="Y62" s="8">
        <v>0</v>
      </c>
      <c r="Z62" s="8">
        <v>0.1288308</v>
      </c>
      <c r="AA62" s="8">
        <v>0</v>
      </c>
      <c r="AB62" s="8">
        <v>0.16875599999999999</v>
      </c>
      <c r="AC62" s="8">
        <v>-3.3574799999999995E-2</v>
      </c>
      <c r="AD62" s="8">
        <v>0</v>
      </c>
      <c r="AE62" s="8">
        <v>0.10025400000000001</v>
      </c>
      <c r="AF62" s="8">
        <v>0</v>
      </c>
      <c r="AG62" s="8">
        <v>2.66364E-4</v>
      </c>
      <c r="AH62" s="8">
        <v>1.1759999999999999E-4</v>
      </c>
      <c r="AI62" s="8">
        <v>0</v>
      </c>
      <c r="AJ62" s="8">
        <v>1.2917771999999999E-5</v>
      </c>
      <c r="AK62" s="8">
        <v>0</v>
      </c>
      <c r="AL62" s="8">
        <v>8026.2000000000007</v>
      </c>
      <c r="AM62" s="8">
        <v>2790.942</v>
      </c>
      <c r="AN62" s="8">
        <v>0</v>
      </c>
      <c r="AO62" s="8">
        <v>2538.9839999999999</v>
      </c>
      <c r="AP62" s="8">
        <v>0</v>
      </c>
      <c r="AQ62" s="8">
        <v>14111.999999999998</v>
      </c>
      <c r="AR62" s="8">
        <v>3916.3739999999998</v>
      </c>
      <c r="AS62" s="8">
        <v>0</v>
      </c>
      <c r="AT62" s="8">
        <v>2821.4209799999994</v>
      </c>
      <c r="AU62" s="8">
        <v>0</v>
      </c>
      <c r="AV62" s="8">
        <v>8143.7999999999993</v>
      </c>
      <c r="AW62" s="8">
        <v>2830.0439999999999</v>
      </c>
      <c r="AX62" s="8">
        <v>0</v>
      </c>
      <c r="AY62" s="8">
        <v>2586.0239999999994</v>
      </c>
      <c r="AZ62" s="8">
        <v>0</v>
      </c>
      <c r="BA62" s="8">
        <v>5968.2</v>
      </c>
      <c r="BB62" s="8">
        <v>1086.33</v>
      </c>
      <c r="BC62" s="8">
        <v>0</v>
      </c>
      <c r="BD62" s="8">
        <v>235.39697999999999</v>
      </c>
      <c r="BE62" s="8">
        <v>0</v>
      </c>
    </row>
    <row r="63" spans="1:57" ht="15.3" x14ac:dyDescent="0.7">
      <c r="A63" s="9" t="s">
        <v>171</v>
      </c>
      <c r="B63" t="s">
        <v>548</v>
      </c>
      <c r="C63" t="s">
        <v>173</v>
      </c>
      <c r="D63" t="s">
        <v>174</v>
      </c>
      <c r="E63" s="6">
        <v>726.68266666666659</v>
      </c>
      <c r="F63" s="7">
        <v>0</v>
      </c>
      <c r="G63" s="7">
        <v>0</v>
      </c>
      <c r="H63" s="8">
        <v>877.60906666666654</v>
      </c>
      <c r="I63" s="8">
        <v>140.19639938933329</v>
      </c>
      <c r="J63" s="8">
        <v>0</v>
      </c>
      <c r="K63" s="8">
        <v>89.099120746666657</v>
      </c>
      <c r="L63" s="8">
        <v>-3.5635400000000002</v>
      </c>
      <c r="M63" s="8">
        <v>3.4433578666666662E-9</v>
      </c>
      <c r="N63" s="8">
        <v>1.1152273002472302E-5</v>
      </c>
      <c r="O63" s="8">
        <v>0</v>
      </c>
      <c r="P63" s="8">
        <v>4.4911811682666666E-7</v>
      </c>
      <c r="Q63" s="8">
        <v>-2.962629333333333E-13</v>
      </c>
      <c r="R63" s="8">
        <v>3.1750442666666663</v>
      </c>
      <c r="S63" s="8">
        <v>1.4817115471999998</v>
      </c>
      <c r="T63" s="8">
        <v>0</v>
      </c>
      <c r="U63" s="8">
        <v>0.198552064</v>
      </c>
      <c r="V63" s="8">
        <v>-2.6272373333333328E-2</v>
      </c>
      <c r="W63" s="8">
        <v>0.65401439999999988</v>
      </c>
      <c r="X63" s="8">
        <v>0.20754139410533332</v>
      </c>
      <c r="Y63" s="8">
        <v>0</v>
      </c>
      <c r="Z63" s="8">
        <v>8.9411594293333327E-2</v>
      </c>
      <c r="AA63" s="8">
        <v>-6.0650053333333332E-3</v>
      </c>
      <c r="AB63" s="8">
        <v>1.2353605333333333</v>
      </c>
      <c r="AC63" s="8">
        <v>0.21946948481333334</v>
      </c>
      <c r="AD63" s="8">
        <v>0</v>
      </c>
      <c r="AE63" s="8">
        <v>4.7256732799999993E-2</v>
      </c>
      <c r="AF63" s="8">
        <v>-1.0774467999999999E-2</v>
      </c>
      <c r="AG63" s="8">
        <v>2.5769285333333331E-4</v>
      </c>
      <c r="AH63" s="8">
        <v>6.9434744009866671E-4</v>
      </c>
      <c r="AI63" s="8">
        <v>0</v>
      </c>
      <c r="AJ63" s="8">
        <v>1.9748998933333331E-5</v>
      </c>
      <c r="AK63" s="8">
        <v>-6.9515304683195595E-6</v>
      </c>
      <c r="AL63" s="8">
        <v>11794.618666666665</v>
      </c>
      <c r="AM63" s="8">
        <v>2658.1284737466667</v>
      </c>
      <c r="AN63" s="8">
        <v>0</v>
      </c>
      <c r="AO63" s="8">
        <v>886.6478810666664</v>
      </c>
      <c r="AP63" s="8">
        <v>-43.600959999999993</v>
      </c>
      <c r="AQ63" s="8">
        <v>28172.928</v>
      </c>
      <c r="AR63" s="8">
        <v>4085.358013753867</v>
      </c>
      <c r="AS63" s="8">
        <v>0</v>
      </c>
      <c r="AT63" s="8">
        <v>957.33610516266651</v>
      </c>
      <c r="AU63" s="8">
        <v>-106.62670666666665</v>
      </c>
      <c r="AV63" s="8">
        <v>13639.274666666666</v>
      </c>
      <c r="AW63" s="8">
        <v>2859.88381084</v>
      </c>
      <c r="AX63" s="8">
        <v>0</v>
      </c>
      <c r="AY63" s="8">
        <v>903.27214453333318</v>
      </c>
      <c r="AZ63" s="8">
        <v>-43.600959999999993</v>
      </c>
      <c r="BA63" s="8">
        <v>14533.653333333332</v>
      </c>
      <c r="BB63" s="8">
        <v>1225.4742029138667</v>
      </c>
      <c r="BC63" s="8">
        <v>0</v>
      </c>
      <c r="BD63" s="8">
        <v>54.06396062933333</v>
      </c>
      <c r="BE63" s="8">
        <v>-63.025746666666663</v>
      </c>
    </row>
    <row r="64" spans="1:57" ht="15.3" x14ac:dyDescent="0.7">
      <c r="A64" s="9" t="s">
        <v>108</v>
      </c>
      <c r="B64" t="s">
        <v>509</v>
      </c>
      <c r="C64" t="s">
        <v>153</v>
      </c>
      <c r="D64" t="s">
        <v>154</v>
      </c>
      <c r="E64" s="6">
        <v>789.26</v>
      </c>
      <c r="F64" s="7">
        <v>0</v>
      </c>
      <c r="G64" s="7">
        <v>0</v>
      </c>
      <c r="H64" s="8">
        <v>220.286</v>
      </c>
      <c r="I64" s="8">
        <v>85.228300000000004</v>
      </c>
      <c r="J64" s="8">
        <v>0</v>
      </c>
      <c r="K64" s="8">
        <v>221.62891999999999</v>
      </c>
      <c r="L64" s="8">
        <v>0</v>
      </c>
      <c r="M64" s="8">
        <v>1.4960599999999999E-9</v>
      </c>
      <c r="N64" s="8">
        <v>3.6775392999999998E-10</v>
      </c>
      <c r="O64" s="8">
        <v>0</v>
      </c>
      <c r="P64" s="8">
        <v>3.38442934E-11</v>
      </c>
      <c r="Q64" s="8">
        <v>0</v>
      </c>
      <c r="R64" s="8">
        <v>0.8575839999999999</v>
      </c>
      <c r="S64" s="8">
        <v>0.30993180000000004</v>
      </c>
      <c r="T64" s="8">
        <v>0</v>
      </c>
      <c r="U64" s="8">
        <v>0.230299</v>
      </c>
      <c r="V64" s="8">
        <v>0</v>
      </c>
      <c r="W64" s="8">
        <v>0.12958</v>
      </c>
      <c r="X64" s="8">
        <v>5.441182E-2</v>
      </c>
      <c r="Y64" s="8">
        <v>0</v>
      </c>
      <c r="Z64" s="8">
        <v>5.1619960000000006E-2</v>
      </c>
      <c r="AA64" s="8">
        <v>0</v>
      </c>
      <c r="AB64" s="8">
        <v>6.7617200000000002E-2</v>
      </c>
      <c r="AC64" s="8">
        <v>-1.3452759999999998E-2</v>
      </c>
      <c r="AD64" s="8">
        <v>0</v>
      </c>
      <c r="AE64" s="8">
        <v>4.0169800000000006E-2</v>
      </c>
      <c r="AF64" s="8">
        <v>0</v>
      </c>
      <c r="AG64" s="8">
        <v>1.067268E-4</v>
      </c>
      <c r="AH64" s="8">
        <v>4.7119999999999996E-5</v>
      </c>
      <c r="AI64" s="8">
        <v>0</v>
      </c>
      <c r="AJ64" s="8">
        <v>5.1758963999999995E-6</v>
      </c>
      <c r="AK64" s="8">
        <v>0</v>
      </c>
      <c r="AL64" s="8">
        <v>3215.9400000000005</v>
      </c>
      <c r="AM64" s="8">
        <v>1118.2754</v>
      </c>
      <c r="AN64" s="8">
        <v>0</v>
      </c>
      <c r="AO64" s="8">
        <v>1017.3208</v>
      </c>
      <c r="AP64" s="8">
        <v>0</v>
      </c>
      <c r="AQ64" s="8">
        <v>5654.4</v>
      </c>
      <c r="AR64" s="8">
        <v>1569.2138</v>
      </c>
      <c r="AS64" s="8">
        <v>0</v>
      </c>
      <c r="AT64" s="8">
        <v>1130.4877259999998</v>
      </c>
      <c r="AU64" s="8">
        <v>0</v>
      </c>
      <c r="AV64" s="8">
        <v>3263.06</v>
      </c>
      <c r="AW64" s="8">
        <v>1133.9428</v>
      </c>
      <c r="AX64" s="8">
        <v>0</v>
      </c>
      <c r="AY64" s="8">
        <v>1036.1687999999999</v>
      </c>
      <c r="AZ64" s="8">
        <v>0</v>
      </c>
      <c r="BA64" s="8">
        <v>2391.34</v>
      </c>
      <c r="BB64" s="8">
        <v>435.27100000000002</v>
      </c>
      <c r="BC64" s="8">
        <v>0</v>
      </c>
      <c r="BD64" s="8">
        <v>94.318926000000005</v>
      </c>
      <c r="BE64" s="8">
        <v>0</v>
      </c>
    </row>
    <row r="65" spans="1:57" ht="15.3" x14ac:dyDescent="0.7">
      <c r="A65" s="9" t="s">
        <v>330</v>
      </c>
      <c r="B65" t="s">
        <v>331</v>
      </c>
      <c r="C65" t="s">
        <v>128</v>
      </c>
      <c r="D65" t="s">
        <v>129</v>
      </c>
      <c r="E65" s="6">
        <v>874.65230769230766</v>
      </c>
      <c r="F65" s="7">
        <v>0</v>
      </c>
      <c r="G65" s="7">
        <v>0</v>
      </c>
      <c r="H65" s="8">
        <v>235.63692307692307</v>
      </c>
      <c r="I65" s="8">
        <v>89.40224615384615</v>
      </c>
      <c r="J65" s="8">
        <v>0</v>
      </c>
      <c r="K65" s="8">
        <v>205.75296923076925</v>
      </c>
      <c r="L65" s="8">
        <v>0</v>
      </c>
      <c r="M65" s="8">
        <v>1.3579076923076922E-9</v>
      </c>
      <c r="N65" s="8">
        <v>3.3033301230769226E-10</v>
      </c>
      <c r="O65" s="8">
        <v>0</v>
      </c>
      <c r="P65" s="8">
        <v>3.6882370461538461E-11</v>
      </c>
      <c r="Q65" s="8">
        <v>0</v>
      </c>
      <c r="R65" s="8">
        <v>0.92158000000000007</v>
      </c>
      <c r="S65" s="8">
        <v>0.32709599999999994</v>
      </c>
      <c r="T65" s="8">
        <v>0</v>
      </c>
      <c r="U65" s="8">
        <v>0.24811769230769229</v>
      </c>
      <c r="V65" s="8">
        <v>0</v>
      </c>
      <c r="W65" s="8">
        <v>0.13678923076923075</v>
      </c>
      <c r="X65" s="8">
        <v>5.7201861538461539E-2</v>
      </c>
      <c r="Y65" s="8">
        <v>0</v>
      </c>
      <c r="Z65" s="8">
        <v>5.1191123076923077E-2</v>
      </c>
      <c r="AA65" s="8">
        <v>0</v>
      </c>
      <c r="AB65" s="8">
        <v>7.4784769230769224E-2</v>
      </c>
      <c r="AC65" s="8">
        <v>-1.7043738461538459E-2</v>
      </c>
      <c r="AD65" s="8">
        <v>0</v>
      </c>
      <c r="AE65" s="8">
        <v>3.6873184615384615E-2</v>
      </c>
      <c r="AF65" s="8">
        <v>0</v>
      </c>
      <c r="AG65" s="8">
        <v>1.1482307692307691E-4</v>
      </c>
      <c r="AH65" s="8">
        <v>5.3499566153846159E-5</v>
      </c>
      <c r="AI65" s="8">
        <v>0</v>
      </c>
      <c r="AJ65" s="8">
        <v>5.6478975384615389E-6</v>
      </c>
      <c r="AK65" s="8">
        <v>0</v>
      </c>
      <c r="AL65" s="8">
        <v>3434.707692307692</v>
      </c>
      <c r="AM65" s="8">
        <v>1188.868153846154</v>
      </c>
      <c r="AN65" s="8">
        <v>0</v>
      </c>
      <c r="AO65" s="8">
        <v>1113.4843076923075</v>
      </c>
      <c r="AP65" s="8">
        <v>0</v>
      </c>
      <c r="AQ65" s="8">
        <v>5551.4461538461537</v>
      </c>
      <c r="AR65" s="8">
        <v>1591.8472307692307</v>
      </c>
      <c r="AS65" s="8">
        <v>0</v>
      </c>
      <c r="AT65" s="8">
        <v>1236.2870892307692</v>
      </c>
      <c r="AU65" s="8">
        <v>0</v>
      </c>
      <c r="AV65" s="8">
        <v>3474.6461538461535</v>
      </c>
      <c r="AW65" s="8">
        <v>1203.146153846154</v>
      </c>
      <c r="AX65" s="8">
        <v>0</v>
      </c>
      <c r="AY65" s="8">
        <v>1133.4535384615385</v>
      </c>
      <c r="AZ65" s="8">
        <v>0</v>
      </c>
      <c r="BA65" s="8">
        <v>2076.8000000000002</v>
      </c>
      <c r="BB65" s="8">
        <v>388.70107692307687</v>
      </c>
      <c r="BC65" s="8">
        <v>0</v>
      </c>
      <c r="BD65" s="8">
        <v>102.83355076923077</v>
      </c>
      <c r="BE65" s="8">
        <v>0</v>
      </c>
    </row>
    <row r="66" spans="1:57" ht="15.3" x14ac:dyDescent="0.7">
      <c r="A66" s="9" t="s">
        <v>330</v>
      </c>
      <c r="B66" t="s">
        <v>550</v>
      </c>
      <c r="C66" t="s">
        <v>128</v>
      </c>
      <c r="D66" t="s">
        <v>129</v>
      </c>
      <c r="E66" s="6">
        <v>747.29538461538459</v>
      </c>
      <c r="F66" s="7">
        <v>0</v>
      </c>
      <c r="G66" s="7">
        <v>0</v>
      </c>
      <c r="H66" s="8">
        <v>201.32615384615383</v>
      </c>
      <c r="I66" s="8">
        <v>76.384507692307693</v>
      </c>
      <c r="J66" s="8">
        <v>0</v>
      </c>
      <c r="K66" s="8">
        <v>175.79356153846155</v>
      </c>
      <c r="L66" s="8">
        <v>0</v>
      </c>
      <c r="M66" s="8">
        <v>1.1601846153846154E-9</v>
      </c>
      <c r="N66" s="8">
        <v>2.8223367538461536E-10</v>
      </c>
      <c r="O66" s="8">
        <v>0</v>
      </c>
      <c r="P66" s="8">
        <v>3.1511979076923074E-11</v>
      </c>
      <c r="Q66" s="8">
        <v>0</v>
      </c>
      <c r="R66" s="8">
        <v>0.78739000000000003</v>
      </c>
      <c r="S66" s="8">
        <v>0.27946799999999999</v>
      </c>
      <c r="T66" s="8">
        <v>0</v>
      </c>
      <c r="U66" s="8">
        <v>0.21198961538461536</v>
      </c>
      <c r="V66" s="8">
        <v>0</v>
      </c>
      <c r="W66" s="8">
        <v>0.11687153846153844</v>
      </c>
      <c r="X66" s="8">
        <v>4.887277692307692E-2</v>
      </c>
      <c r="Y66" s="8">
        <v>0</v>
      </c>
      <c r="Z66" s="8">
        <v>4.3737253846153845E-2</v>
      </c>
      <c r="AA66" s="8">
        <v>0</v>
      </c>
      <c r="AB66" s="8">
        <v>6.389546153846154E-2</v>
      </c>
      <c r="AC66" s="8">
        <v>-1.4562023076923074E-2</v>
      </c>
      <c r="AD66" s="8">
        <v>0</v>
      </c>
      <c r="AE66" s="8">
        <v>3.1504130769230768E-2</v>
      </c>
      <c r="AF66" s="8">
        <v>0</v>
      </c>
      <c r="AG66" s="8">
        <v>9.8103846153846147E-5</v>
      </c>
      <c r="AH66" s="8">
        <v>4.5709567692307699E-5</v>
      </c>
      <c r="AI66" s="8">
        <v>0</v>
      </c>
      <c r="AJ66" s="8">
        <v>4.8255149230769231E-6</v>
      </c>
      <c r="AK66" s="8">
        <v>0</v>
      </c>
      <c r="AL66" s="8">
        <v>2934.5846153846155</v>
      </c>
      <c r="AM66" s="8">
        <v>1015.7586923076924</v>
      </c>
      <c r="AN66" s="8">
        <v>0</v>
      </c>
      <c r="AO66" s="8">
        <v>951.35138461538452</v>
      </c>
      <c r="AP66" s="8">
        <v>0</v>
      </c>
      <c r="AQ66" s="8">
        <v>4743.1076923076926</v>
      </c>
      <c r="AR66" s="8">
        <v>1360.0605384615385</v>
      </c>
      <c r="AS66" s="8">
        <v>0</v>
      </c>
      <c r="AT66" s="8">
        <v>1056.2730215384615</v>
      </c>
      <c r="AU66" s="8">
        <v>0</v>
      </c>
      <c r="AV66" s="8">
        <v>2968.707692307692</v>
      </c>
      <c r="AW66" s="8">
        <v>1027.9576923076925</v>
      </c>
      <c r="AX66" s="8">
        <v>0</v>
      </c>
      <c r="AY66" s="8">
        <v>968.41292307692311</v>
      </c>
      <c r="AZ66" s="8">
        <v>0</v>
      </c>
      <c r="BA66" s="8">
        <v>1774.4</v>
      </c>
      <c r="BB66" s="8">
        <v>332.10284615384614</v>
      </c>
      <c r="BC66" s="8">
        <v>0</v>
      </c>
      <c r="BD66" s="8">
        <v>87.860098461538456</v>
      </c>
      <c r="BE66" s="8">
        <v>0</v>
      </c>
    </row>
    <row r="67" spans="1:57" s="16" customFormat="1" ht="15.3" x14ac:dyDescent="0.7">
      <c r="A67" s="9" t="s">
        <v>178</v>
      </c>
      <c r="B67" t="s">
        <v>521</v>
      </c>
      <c r="C67" t="s">
        <v>287</v>
      </c>
      <c r="D67" t="s">
        <v>288</v>
      </c>
      <c r="E67" s="6">
        <v>435.14999999999941</v>
      </c>
      <c r="F67" s="7">
        <v>0</v>
      </c>
      <c r="G67" s="7">
        <v>0</v>
      </c>
      <c r="H67" s="8">
        <v>1727.5454999999977</v>
      </c>
      <c r="I67" s="8">
        <v>100.15857839808464</v>
      </c>
      <c r="J67" s="8">
        <v>0</v>
      </c>
      <c r="K67" s="8">
        <v>47.831954690500446</v>
      </c>
      <c r="L67" s="8">
        <v>-156.10395084269641</v>
      </c>
      <c r="M67" s="8">
        <v>1.1009294999999984E-9</v>
      </c>
      <c r="N67" s="8">
        <v>2.3326004844153654E-6</v>
      </c>
      <c r="O67" s="8">
        <v>0</v>
      </c>
      <c r="P67" s="8">
        <v>5.4193625008386237E-6</v>
      </c>
      <c r="Q67" s="8">
        <v>9.6566630056179658E-7</v>
      </c>
      <c r="R67" s="8">
        <v>17.841149999999978</v>
      </c>
      <c r="S67" s="8">
        <v>1.0779232995160863</v>
      </c>
      <c r="T67" s="8">
        <v>0</v>
      </c>
      <c r="U67" s="8">
        <v>0.34192122379979528</v>
      </c>
      <c r="V67" s="8">
        <v>0.12222092275280882</v>
      </c>
      <c r="W67" s="8">
        <v>0.87900299999999887</v>
      </c>
      <c r="X67" s="8">
        <v>7.1922493191649561E-2</v>
      </c>
      <c r="Y67" s="8">
        <v>0</v>
      </c>
      <c r="Z67" s="8">
        <v>6.7665247170582157E-2</v>
      </c>
      <c r="AA67" s="8">
        <v>2.2023968258426941E-2</v>
      </c>
      <c r="AB67" s="8">
        <v>0.86159699999999884</v>
      </c>
      <c r="AC67" s="8">
        <v>5.9750308376544874E-2</v>
      </c>
      <c r="AD67" s="8">
        <v>0</v>
      </c>
      <c r="AE67" s="8">
        <v>4.0484400269662865E-2</v>
      </c>
      <c r="AF67" s="8">
        <v>-5.5543963904494315E-2</v>
      </c>
      <c r="AG67" s="8">
        <v>1.6840304999999977E-4</v>
      </c>
      <c r="AH67" s="8">
        <v>1.4776441999221122E-5</v>
      </c>
      <c r="AI67" s="8">
        <v>0</v>
      </c>
      <c r="AJ67" s="8">
        <v>1.2978022054136857E-5</v>
      </c>
      <c r="AK67" s="8">
        <v>-4.6226131179775221E-5</v>
      </c>
      <c r="AL67" s="8">
        <v>21713.984999999971</v>
      </c>
      <c r="AM67" s="8">
        <v>1281.268795618359</v>
      </c>
      <c r="AN67" s="8">
        <v>0</v>
      </c>
      <c r="AO67" s="8">
        <v>690.00957652706757</v>
      </c>
      <c r="AP67" s="8">
        <v>-1476.3319382022451</v>
      </c>
      <c r="AQ67" s="8">
        <v>24316.181999999968</v>
      </c>
      <c r="AR67" s="8">
        <v>1426.4583109385453</v>
      </c>
      <c r="AS67" s="8">
        <v>0</v>
      </c>
      <c r="AT67" s="8">
        <v>755.91284400919199</v>
      </c>
      <c r="AU67" s="8">
        <v>-1266.9832289325825</v>
      </c>
      <c r="AV67" s="8">
        <v>21844.529999999973</v>
      </c>
      <c r="AW67" s="8">
        <v>1293.3981551617705</v>
      </c>
      <c r="AX67" s="8">
        <v>0</v>
      </c>
      <c r="AY67" s="8">
        <v>705.23378154238924</v>
      </c>
      <c r="AZ67" s="8">
        <v>-1379.5232865168521</v>
      </c>
      <c r="BA67" s="8">
        <v>2471.6519999999964</v>
      </c>
      <c r="BB67" s="8">
        <v>133.06015577677459</v>
      </c>
      <c r="BC67" s="8">
        <v>0</v>
      </c>
      <c r="BD67" s="8">
        <v>50.67906246680279</v>
      </c>
      <c r="BE67" s="8">
        <v>112.5400575842695</v>
      </c>
    </row>
    <row r="68" spans="1:57" ht="15.3" x14ac:dyDescent="0.7">
      <c r="A68" s="9" t="s">
        <v>108</v>
      </c>
      <c r="B68" t="s">
        <v>517</v>
      </c>
      <c r="C68" t="s">
        <v>287</v>
      </c>
      <c r="D68" t="s">
        <v>288</v>
      </c>
      <c r="E68" s="6">
        <v>425.54999999999961</v>
      </c>
      <c r="F68" s="7">
        <v>0</v>
      </c>
      <c r="G68" s="7">
        <v>0</v>
      </c>
      <c r="H68" s="8">
        <v>1689.4334999999985</v>
      </c>
      <c r="I68" s="8">
        <v>97.948944128013196</v>
      </c>
      <c r="J68" s="8">
        <v>0</v>
      </c>
      <c r="K68" s="8">
        <v>46.776716806945821</v>
      </c>
      <c r="L68" s="8">
        <v>-152.66008567415716</v>
      </c>
      <c r="M68" s="8">
        <v>1.0766414999999989E-9</v>
      </c>
      <c r="N68" s="8">
        <v>2.2811401497023075E-6</v>
      </c>
      <c r="O68" s="8">
        <v>0</v>
      </c>
      <c r="P68" s="8">
        <v>5.2998040037501492E-6</v>
      </c>
      <c r="Q68" s="8">
        <v>9.4436239044943744E-7</v>
      </c>
      <c r="R68" s="8">
        <v>17.447549999999985</v>
      </c>
      <c r="S68" s="8">
        <v>1.0541428475446875</v>
      </c>
      <c r="T68" s="8">
        <v>0</v>
      </c>
      <c r="U68" s="8">
        <v>0.33437797722165447</v>
      </c>
      <c r="V68" s="8">
        <v>0.11952456320224708</v>
      </c>
      <c r="W68" s="8">
        <v>0.85961099999999924</v>
      </c>
      <c r="X68" s="8">
        <v>7.0335785310137844E-2</v>
      </c>
      <c r="Y68" s="8">
        <v>0</v>
      </c>
      <c r="Z68" s="8">
        <v>6.6172459918283924E-2</v>
      </c>
      <c r="AA68" s="8">
        <v>2.1538089606741556E-2</v>
      </c>
      <c r="AB68" s="8">
        <v>0.84258899999999926</v>
      </c>
      <c r="AC68" s="8">
        <v>5.8432135423735911E-2</v>
      </c>
      <c r="AD68" s="8">
        <v>0</v>
      </c>
      <c r="AE68" s="8">
        <v>3.9591259415730301E-2</v>
      </c>
      <c r="AF68" s="8">
        <v>-5.4318588623595461E-2</v>
      </c>
      <c r="AG68" s="8">
        <v>1.6468784999999986E-4</v>
      </c>
      <c r="AH68" s="8">
        <v>1.4450453620058719E-5</v>
      </c>
      <c r="AI68" s="8">
        <v>0</v>
      </c>
      <c r="AJ68" s="8">
        <v>1.2691709261491307E-5</v>
      </c>
      <c r="AK68" s="8">
        <v>-4.5206319943820183E-5</v>
      </c>
      <c r="AL68" s="8">
        <v>21234.944999999982</v>
      </c>
      <c r="AM68" s="8">
        <v>1253.0022658287783</v>
      </c>
      <c r="AN68" s="8">
        <v>0</v>
      </c>
      <c r="AO68" s="8">
        <v>674.78702813074506</v>
      </c>
      <c r="AP68" s="8">
        <v>-1443.7620505617963</v>
      </c>
      <c r="AQ68" s="8">
        <v>23779.733999999979</v>
      </c>
      <c r="AR68" s="8">
        <v>1394.9887032515182</v>
      </c>
      <c r="AS68" s="8">
        <v>0</v>
      </c>
      <c r="AT68" s="8">
        <v>739.2363800255356</v>
      </c>
      <c r="AU68" s="8">
        <v>-1239.0318581460663</v>
      </c>
      <c r="AV68" s="8">
        <v>21362.609999999982</v>
      </c>
      <c r="AW68" s="8">
        <v>1264.8640352271441</v>
      </c>
      <c r="AX68" s="8">
        <v>0</v>
      </c>
      <c r="AY68" s="8">
        <v>689.67536650663874</v>
      </c>
      <c r="AZ68" s="8">
        <v>-1349.089129213482</v>
      </c>
      <c r="BA68" s="8">
        <v>2417.1239999999975</v>
      </c>
      <c r="BB68" s="8">
        <v>130.12466802437424</v>
      </c>
      <c r="BC68" s="8">
        <v>0</v>
      </c>
      <c r="BD68" s="8">
        <v>49.561013518896786</v>
      </c>
      <c r="BE68" s="8">
        <v>110.05727106741563</v>
      </c>
    </row>
    <row r="69" spans="1:57" ht="15.3" hidden="1" x14ac:dyDescent="0.7">
      <c r="A69" s="15" t="s">
        <v>178</v>
      </c>
      <c r="B69" s="16" t="s">
        <v>547</v>
      </c>
      <c r="C69" s="16" t="s">
        <v>351</v>
      </c>
      <c r="D69" s="16" t="s">
        <v>352</v>
      </c>
      <c r="E69" s="17">
        <v>6992.1</v>
      </c>
      <c r="F69" s="18">
        <v>0</v>
      </c>
      <c r="G69" s="18">
        <v>0</v>
      </c>
      <c r="H69" s="19">
        <v>19.088432999999998</v>
      </c>
      <c r="I69" s="19">
        <v>36.498761999999999</v>
      </c>
      <c r="J69" s="19">
        <v>0</v>
      </c>
      <c r="K69" s="19">
        <v>39.015917999999999</v>
      </c>
      <c r="L69" s="19">
        <v>-9.9068967270000012</v>
      </c>
      <c r="M69" s="19">
        <v>2.1046221000000003E-6</v>
      </c>
      <c r="N69" s="19">
        <v>6.8452659000000007E-6</v>
      </c>
      <c r="O69" s="19">
        <v>0</v>
      </c>
      <c r="P69" s="19">
        <v>9.9287820000000013E-6</v>
      </c>
      <c r="Q69" s="19">
        <v>-1.0922988699E-6</v>
      </c>
      <c r="R69" s="19">
        <v>0.12795543000000001</v>
      </c>
      <c r="S69" s="19">
        <v>0.17060724000000002</v>
      </c>
      <c r="T69" s="19">
        <v>0</v>
      </c>
      <c r="U69" s="19">
        <v>0.24402429000000003</v>
      </c>
      <c r="V69" s="19">
        <v>-6.640886817000001E-2</v>
      </c>
      <c r="W69" s="19">
        <v>3.9785049000000003E-2</v>
      </c>
      <c r="X69" s="19">
        <v>4.5728334000000002E-2</v>
      </c>
      <c r="Y69" s="19">
        <v>0</v>
      </c>
      <c r="Z69" s="19">
        <v>6.4746845999999997E-2</v>
      </c>
      <c r="AA69" s="19">
        <v>-2.0648440431E-2</v>
      </c>
      <c r="AB69" s="19">
        <v>2.0486852999999999E-2</v>
      </c>
      <c r="AC69" s="19">
        <v>2.7618795000000005E-2</v>
      </c>
      <c r="AD69" s="19">
        <v>0</v>
      </c>
      <c r="AE69" s="19">
        <v>3.6428841000000003E-2</v>
      </c>
      <c r="AF69" s="19">
        <v>-1.0632676707000001E-2</v>
      </c>
      <c r="AG69" s="19">
        <v>1.7690013000000001E-4</v>
      </c>
      <c r="AH69" s="19">
        <v>7.761231000000001E-5</v>
      </c>
      <c r="AI69" s="19">
        <v>0</v>
      </c>
      <c r="AJ69" s="19">
        <v>9.2994930000000009E-5</v>
      </c>
      <c r="AK69" s="19">
        <v>-9.1811167470000004E-5</v>
      </c>
      <c r="AL69" s="19">
        <v>220.95036000000005</v>
      </c>
      <c r="AM69" s="19">
        <v>563.56326000000001</v>
      </c>
      <c r="AN69" s="19">
        <v>0</v>
      </c>
      <c r="AO69" s="19">
        <v>832.05989999999997</v>
      </c>
      <c r="AP69" s="19">
        <v>-114.67323684000003</v>
      </c>
      <c r="AQ69" s="19">
        <v>282.06131400000004</v>
      </c>
      <c r="AR69" s="19">
        <v>583.84035000000006</v>
      </c>
      <c r="AS69" s="19">
        <v>0</v>
      </c>
      <c r="AT69" s="19">
        <v>867.30008400000008</v>
      </c>
      <c r="AU69" s="19">
        <v>-146.389821966</v>
      </c>
      <c r="AV69" s="19">
        <v>225.14562000000001</v>
      </c>
      <c r="AW69" s="19">
        <v>573.35220000000004</v>
      </c>
      <c r="AX69" s="19">
        <v>0</v>
      </c>
      <c r="AY69" s="19">
        <v>846.04410000000007</v>
      </c>
      <c r="AZ69" s="19">
        <v>-116.85057678</v>
      </c>
      <c r="BA69" s="19">
        <v>56.915694000000002</v>
      </c>
      <c r="BB69" s="19">
        <v>10.488150000000001</v>
      </c>
      <c r="BC69" s="19">
        <v>0</v>
      </c>
      <c r="BD69" s="19">
        <v>21.255984000000002</v>
      </c>
      <c r="BE69" s="19">
        <v>-29.539245186000002</v>
      </c>
    </row>
    <row r="70" spans="1:57" ht="15.3" x14ac:dyDescent="0.7">
      <c r="A70" s="9" t="s">
        <v>108</v>
      </c>
      <c r="B70" t="s">
        <v>510</v>
      </c>
      <c r="C70" t="s">
        <v>153</v>
      </c>
      <c r="D70" t="s">
        <v>154</v>
      </c>
      <c r="E70" s="6">
        <v>459.62000000000006</v>
      </c>
      <c r="F70" s="7">
        <v>0</v>
      </c>
      <c r="G70" s="7">
        <v>0</v>
      </c>
      <c r="H70" s="8">
        <v>128.28200000000001</v>
      </c>
      <c r="I70" s="8">
        <v>49.632100000000008</v>
      </c>
      <c r="J70" s="8">
        <v>0</v>
      </c>
      <c r="K70" s="8">
        <v>129.06404000000001</v>
      </c>
      <c r="L70" s="8">
        <v>0</v>
      </c>
      <c r="M70" s="8">
        <v>8.7122000000000002E-10</v>
      </c>
      <c r="N70" s="8">
        <v>2.1415891000000002E-10</v>
      </c>
      <c r="O70" s="8">
        <v>0</v>
      </c>
      <c r="P70" s="8">
        <v>1.9708985800000005E-11</v>
      </c>
      <c r="Q70" s="8">
        <v>0</v>
      </c>
      <c r="R70" s="8">
        <v>0.49940800000000002</v>
      </c>
      <c r="S70" s="8">
        <v>0.18048660000000002</v>
      </c>
      <c r="T70" s="8">
        <v>0</v>
      </c>
      <c r="U70" s="8">
        <v>0.13411300000000001</v>
      </c>
      <c r="V70" s="8">
        <v>0</v>
      </c>
      <c r="W70" s="8">
        <v>7.5460000000000013E-2</v>
      </c>
      <c r="X70" s="8">
        <v>3.1686340000000007E-2</v>
      </c>
      <c r="Y70" s="8">
        <v>0</v>
      </c>
      <c r="Z70" s="8">
        <v>3.0060520000000007E-2</v>
      </c>
      <c r="AA70" s="8">
        <v>0</v>
      </c>
      <c r="AB70" s="8">
        <v>3.9376400000000006E-2</v>
      </c>
      <c r="AC70" s="8">
        <v>-7.83412E-3</v>
      </c>
      <c r="AD70" s="8">
        <v>0</v>
      </c>
      <c r="AE70" s="8">
        <v>2.3392600000000006E-2</v>
      </c>
      <c r="AF70" s="8">
        <v>0</v>
      </c>
      <c r="AG70" s="8">
        <v>6.215160000000001E-5</v>
      </c>
      <c r="AH70" s="8">
        <v>2.7440000000000002E-5</v>
      </c>
      <c r="AI70" s="8">
        <v>0</v>
      </c>
      <c r="AJ70" s="8">
        <v>3.0141468000000004E-6</v>
      </c>
      <c r="AK70" s="8">
        <v>0</v>
      </c>
      <c r="AL70" s="8">
        <v>1872.7800000000004</v>
      </c>
      <c r="AM70" s="8">
        <v>651.21980000000008</v>
      </c>
      <c r="AN70" s="8">
        <v>0</v>
      </c>
      <c r="AO70" s="8">
        <v>592.42960000000005</v>
      </c>
      <c r="AP70" s="8">
        <v>0</v>
      </c>
      <c r="AQ70" s="8">
        <v>3292.8</v>
      </c>
      <c r="AR70" s="8">
        <v>913.82060000000013</v>
      </c>
      <c r="AS70" s="8">
        <v>0</v>
      </c>
      <c r="AT70" s="8">
        <v>658.33156199999996</v>
      </c>
      <c r="AU70" s="8">
        <v>0</v>
      </c>
      <c r="AV70" s="8">
        <v>1900.22</v>
      </c>
      <c r="AW70" s="8">
        <v>660.34360000000004</v>
      </c>
      <c r="AX70" s="8">
        <v>0</v>
      </c>
      <c r="AY70" s="8">
        <v>603.40560000000005</v>
      </c>
      <c r="AZ70" s="8">
        <v>0</v>
      </c>
      <c r="BA70" s="8">
        <v>1392.5800000000002</v>
      </c>
      <c r="BB70" s="8">
        <v>253.47700000000003</v>
      </c>
      <c r="BC70" s="8">
        <v>0</v>
      </c>
      <c r="BD70" s="8">
        <v>54.925962000000006</v>
      </c>
      <c r="BE70" s="8">
        <v>0</v>
      </c>
    </row>
    <row r="71" spans="1:57" ht="15.3" x14ac:dyDescent="0.7">
      <c r="A71" s="9" t="s">
        <v>108</v>
      </c>
      <c r="B71" t="s">
        <v>516</v>
      </c>
      <c r="C71" t="s">
        <v>287</v>
      </c>
      <c r="D71" t="s">
        <v>288</v>
      </c>
      <c r="E71" s="6">
        <v>246.59999999999997</v>
      </c>
      <c r="F71" s="7">
        <v>0</v>
      </c>
      <c r="G71" s="7">
        <v>0</v>
      </c>
      <c r="H71" s="8">
        <v>979.00199999999995</v>
      </c>
      <c r="I71" s="8">
        <v>56.759980312461686</v>
      </c>
      <c r="J71" s="8">
        <v>0</v>
      </c>
      <c r="K71" s="8">
        <v>27.106423133810008</v>
      </c>
      <c r="L71" s="8">
        <v>-88.464286516853917</v>
      </c>
      <c r="M71" s="8">
        <v>6.2389799999999987E-10</v>
      </c>
      <c r="N71" s="8">
        <v>1.3218873479416977E-6</v>
      </c>
      <c r="O71" s="8">
        <v>0</v>
      </c>
      <c r="P71" s="8">
        <v>3.0711588939602582E-6</v>
      </c>
      <c r="Q71" s="8">
        <v>5.4724419101123592E-7</v>
      </c>
      <c r="R71" s="8">
        <v>10.1106</v>
      </c>
      <c r="S71" s="8">
        <v>0.61086036001532162</v>
      </c>
      <c r="T71" s="8">
        <v>0</v>
      </c>
      <c r="U71" s="8">
        <v>0.19376714647599591</v>
      </c>
      <c r="V71" s="8">
        <v>6.9262735955056165E-2</v>
      </c>
      <c r="W71" s="8">
        <v>0.49813199999999996</v>
      </c>
      <c r="X71" s="8">
        <v>4.0758558706332992E-2</v>
      </c>
      <c r="Y71" s="8">
        <v>0</v>
      </c>
      <c r="Z71" s="8">
        <v>3.8345972543411648E-2</v>
      </c>
      <c r="AA71" s="8">
        <v>1.248100786516854E-2</v>
      </c>
      <c r="AB71" s="8">
        <v>0.48826799999999992</v>
      </c>
      <c r="AC71" s="8">
        <v>3.3860567725280899E-2</v>
      </c>
      <c r="AD71" s="8">
        <v>0</v>
      </c>
      <c r="AE71" s="8">
        <v>2.2942555685393256E-2</v>
      </c>
      <c r="AF71" s="8">
        <v>-3.147682752808989E-2</v>
      </c>
      <c r="AG71" s="8">
        <v>9.5434199999999995E-5</v>
      </c>
      <c r="AH71" s="8">
        <v>8.37382648973442E-6</v>
      </c>
      <c r="AI71" s="8">
        <v>0</v>
      </c>
      <c r="AJ71" s="8">
        <v>7.3546598610827374E-6</v>
      </c>
      <c r="AK71" s="8">
        <v>-2.6196401123595502E-5</v>
      </c>
      <c r="AL71" s="8">
        <v>12305.339999999998</v>
      </c>
      <c r="AM71" s="8">
        <v>726.09648396986711</v>
      </c>
      <c r="AN71" s="8">
        <v>0</v>
      </c>
      <c r="AO71" s="8">
        <v>391.02921193054135</v>
      </c>
      <c r="AP71" s="8">
        <v>-836.63898876404483</v>
      </c>
      <c r="AQ71" s="8">
        <v>13780.007999999998</v>
      </c>
      <c r="AR71" s="8">
        <v>808.37554746052092</v>
      </c>
      <c r="AS71" s="8">
        <v>0</v>
      </c>
      <c r="AT71" s="8">
        <v>428.37666858018378</v>
      </c>
      <c r="AU71" s="8">
        <v>-718.00083707865156</v>
      </c>
      <c r="AV71" s="8">
        <v>12379.32</v>
      </c>
      <c r="AW71" s="8">
        <v>732.97020582073537</v>
      </c>
      <c r="AX71" s="8">
        <v>0</v>
      </c>
      <c r="AY71" s="8">
        <v>399.65678623084773</v>
      </c>
      <c r="AZ71" s="8">
        <v>-781.777415730337</v>
      </c>
      <c r="BA71" s="8">
        <v>1400.6879999999996</v>
      </c>
      <c r="BB71" s="8">
        <v>75.405341639785476</v>
      </c>
      <c r="BC71" s="8">
        <v>0</v>
      </c>
      <c r="BD71" s="8">
        <v>28.71988234933605</v>
      </c>
      <c r="BE71" s="8">
        <v>63.776578651685384</v>
      </c>
    </row>
    <row r="72" spans="1:57" ht="15.3" x14ac:dyDescent="0.7">
      <c r="A72" s="9" t="s">
        <v>108</v>
      </c>
      <c r="B72" t="s">
        <v>315</v>
      </c>
      <c r="C72" t="s">
        <v>120</v>
      </c>
      <c r="D72" t="s">
        <v>121</v>
      </c>
      <c r="E72" s="6">
        <v>1543.05</v>
      </c>
      <c r="F72" s="7">
        <v>0</v>
      </c>
      <c r="G72" s="7">
        <v>0</v>
      </c>
      <c r="H72" s="8">
        <v>218.75749999999999</v>
      </c>
      <c r="I72" s="8">
        <v>361.62872175000001</v>
      </c>
      <c r="J72" s="8">
        <v>0</v>
      </c>
      <c r="K72" s="8">
        <v>950.40005500000007</v>
      </c>
      <c r="L72" s="8">
        <v>-185.6867</v>
      </c>
      <c r="M72" s="8">
        <v>4.9469674999999995E-10</v>
      </c>
      <c r="N72" s="8">
        <v>2.7276733491434401E-5</v>
      </c>
      <c r="O72" s="8">
        <v>0</v>
      </c>
      <c r="P72" s="8">
        <v>3.2246676167504206E-5</v>
      </c>
      <c r="Q72" s="8">
        <v>-2.3671085500000004E-11</v>
      </c>
      <c r="R72" s="8">
        <v>1.6240124999999996</v>
      </c>
      <c r="S72" s="8">
        <v>0.79612982759999984</v>
      </c>
      <c r="T72" s="8">
        <v>0</v>
      </c>
      <c r="U72" s="8">
        <v>1.6985803594999997</v>
      </c>
      <c r="V72" s="8">
        <v>-0.15144750000000001</v>
      </c>
      <c r="W72" s="8">
        <v>0.38058724999999999</v>
      </c>
      <c r="X72" s="8">
        <v>0.17664534139999999</v>
      </c>
      <c r="Y72" s="8">
        <v>0</v>
      </c>
      <c r="Z72" s="8">
        <v>0.36688255300000006</v>
      </c>
      <c r="AA72" s="8">
        <v>-4.5656499999999996E-2</v>
      </c>
      <c r="AB72" s="8">
        <v>0.74603927500000011</v>
      </c>
      <c r="AC72" s="8">
        <v>0.14324459667</v>
      </c>
      <c r="AD72" s="8">
        <v>0</v>
      </c>
      <c r="AE72" s="8">
        <v>0.16334447264999999</v>
      </c>
      <c r="AF72" s="8">
        <v>-6.9024500000000003E-2</v>
      </c>
      <c r="AG72" s="8">
        <v>3.8427024999999998E-5</v>
      </c>
      <c r="AH72" s="8">
        <v>3.2333483973999997E-4</v>
      </c>
      <c r="AI72" s="8">
        <v>0</v>
      </c>
      <c r="AJ72" s="8">
        <v>7.8985998999999996E-5</v>
      </c>
      <c r="AK72" s="8">
        <v>-1.6043275000000001E-5</v>
      </c>
      <c r="AL72" s="8">
        <v>2356.4850000000001</v>
      </c>
      <c r="AM72" s="8">
        <v>2582.4571795000002</v>
      </c>
      <c r="AN72" s="8">
        <v>0</v>
      </c>
      <c r="AO72" s="8">
        <v>4516.1409549999998</v>
      </c>
      <c r="AP72" s="8">
        <v>-3078.32125</v>
      </c>
      <c r="AQ72" s="8">
        <v>45641.894999999997</v>
      </c>
      <c r="AR72" s="8">
        <v>5033.711825495001</v>
      </c>
      <c r="AS72" s="8">
        <v>0</v>
      </c>
      <c r="AT72" s="8">
        <v>-1765.9535038999989</v>
      </c>
      <c r="AU72" s="8">
        <v>-5170.6843500000004</v>
      </c>
      <c r="AV72" s="8">
        <v>2369.8199999999997</v>
      </c>
      <c r="AW72" s="8">
        <v>2626.4195630000004</v>
      </c>
      <c r="AX72" s="8">
        <v>0</v>
      </c>
      <c r="AY72" s="8">
        <v>4570.5972849999998</v>
      </c>
      <c r="AZ72" s="8">
        <v>-3079.0515</v>
      </c>
      <c r="BA72" s="8">
        <v>43272.074999999997</v>
      </c>
      <c r="BB72" s="8">
        <v>2407.2922624950002</v>
      </c>
      <c r="BC72" s="8">
        <v>0</v>
      </c>
      <c r="BD72" s="8">
        <v>-6336.5507888999991</v>
      </c>
      <c r="BE72" s="8">
        <v>-2091.63285</v>
      </c>
    </row>
    <row r="73" spans="1:57" ht="15.3" x14ac:dyDescent="0.7">
      <c r="A73" s="9" t="s">
        <v>108</v>
      </c>
      <c r="B73" t="s">
        <v>509</v>
      </c>
      <c r="C73" t="s">
        <v>120</v>
      </c>
      <c r="D73" t="s">
        <v>121</v>
      </c>
      <c r="E73" s="6">
        <v>1235.4119999999998</v>
      </c>
      <c r="F73" s="7">
        <v>0</v>
      </c>
      <c r="G73" s="7">
        <v>0</v>
      </c>
      <c r="H73" s="8">
        <v>175.14379999999997</v>
      </c>
      <c r="I73" s="8">
        <v>289.53077501999996</v>
      </c>
      <c r="J73" s="8">
        <v>0</v>
      </c>
      <c r="K73" s="8">
        <v>760.91872119999994</v>
      </c>
      <c r="L73" s="8">
        <v>-148.66632799999996</v>
      </c>
      <c r="M73" s="8">
        <v>3.9606901999999993E-10</v>
      </c>
      <c r="N73" s="8">
        <v>2.183856898747283E-5</v>
      </c>
      <c r="O73" s="8">
        <v>0</v>
      </c>
      <c r="P73" s="8">
        <v>2.5817653800880527E-5</v>
      </c>
      <c r="Q73" s="8">
        <v>-1.8951779319999999E-11</v>
      </c>
      <c r="R73" s="8">
        <v>1.3002329999999995</v>
      </c>
      <c r="S73" s="8">
        <v>0.63740536118399982</v>
      </c>
      <c r="T73" s="8">
        <v>0</v>
      </c>
      <c r="U73" s="8">
        <v>1.3599342594799997</v>
      </c>
      <c r="V73" s="8">
        <v>-0.12125339999999998</v>
      </c>
      <c r="W73" s="8">
        <v>0.30470953999999995</v>
      </c>
      <c r="X73" s="8">
        <v>0.14142754577599997</v>
      </c>
      <c r="Y73" s="8">
        <v>0</v>
      </c>
      <c r="Z73" s="8">
        <v>0.29373714951999996</v>
      </c>
      <c r="AA73" s="8">
        <v>-3.655395999999999E-2</v>
      </c>
      <c r="AB73" s="8">
        <v>0.59730136599999994</v>
      </c>
      <c r="AC73" s="8">
        <v>0.11468591015279998</v>
      </c>
      <c r="AD73" s="8">
        <v>0</v>
      </c>
      <c r="AE73" s="8">
        <v>0.13077847227599998</v>
      </c>
      <c r="AF73" s="8">
        <v>-5.5263079999999999E-2</v>
      </c>
      <c r="AG73" s="8">
        <v>3.0765825999999994E-5</v>
      </c>
      <c r="AH73" s="8">
        <v>2.5887154728159996E-4</v>
      </c>
      <c r="AI73" s="8">
        <v>0</v>
      </c>
      <c r="AJ73" s="8">
        <v>6.3238554159999986E-5</v>
      </c>
      <c r="AK73" s="8">
        <v>-1.2844725999999999E-5</v>
      </c>
      <c r="AL73" s="8">
        <v>1886.6723999999997</v>
      </c>
      <c r="AM73" s="8">
        <v>2067.5924882799995</v>
      </c>
      <c r="AN73" s="8">
        <v>0</v>
      </c>
      <c r="AO73" s="8">
        <v>3615.7575771999991</v>
      </c>
      <c r="AP73" s="8">
        <v>-2464.5960999999998</v>
      </c>
      <c r="AQ73" s="8">
        <v>36542.26679999999</v>
      </c>
      <c r="AR73" s="8">
        <v>4030.1403024908004</v>
      </c>
      <c r="AS73" s="8">
        <v>0</v>
      </c>
      <c r="AT73" s="8">
        <v>-1413.875214775999</v>
      </c>
      <c r="AU73" s="8">
        <v>-4139.8046039999999</v>
      </c>
      <c r="AV73" s="8">
        <v>1897.3487999999995</v>
      </c>
      <c r="AW73" s="8">
        <v>2102.7900879200001</v>
      </c>
      <c r="AX73" s="8">
        <v>0</v>
      </c>
      <c r="AY73" s="8">
        <v>3659.3569443999995</v>
      </c>
      <c r="AZ73" s="8">
        <v>-2465.1807599999997</v>
      </c>
      <c r="BA73" s="8">
        <v>34644.917999999991</v>
      </c>
      <c r="BB73" s="8">
        <v>1927.3502145708001</v>
      </c>
      <c r="BC73" s="8">
        <v>0</v>
      </c>
      <c r="BD73" s="8">
        <v>-5073.2321591759983</v>
      </c>
      <c r="BE73" s="8">
        <v>-1674.6238439999997</v>
      </c>
    </row>
    <row r="74" spans="1:57" ht="15.3" x14ac:dyDescent="0.7">
      <c r="A74" s="9" t="s">
        <v>530</v>
      </c>
      <c r="B74" t="s">
        <v>530</v>
      </c>
      <c r="C74" t="s">
        <v>120</v>
      </c>
      <c r="D74" t="s">
        <v>121</v>
      </c>
      <c r="E74" s="6">
        <v>905.90399999999522</v>
      </c>
      <c r="F74" s="7">
        <v>0</v>
      </c>
      <c r="G74" s="7">
        <v>0</v>
      </c>
      <c r="H74" s="8">
        <v>128.42959999999934</v>
      </c>
      <c r="I74" s="8">
        <v>212.3073818399989</v>
      </c>
      <c r="J74" s="8">
        <v>0</v>
      </c>
      <c r="K74" s="8">
        <v>557.96715039999708</v>
      </c>
      <c r="L74" s="8">
        <v>-109.01417599999942</v>
      </c>
      <c r="M74" s="8">
        <v>2.9042983999999846E-10</v>
      </c>
      <c r="N74" s="8">
        <v>1.6013805111191641E-5</v>
      </c>
      <c r="O74" s="8">
        <v>0</v>
      </c>
      <c r="P74" s="8">
        <v>1.8931591929520477E-5</v>
      </c>
      <c r="Q74" s="8">
        <v>-1.3896977439999929E-11</v>
      </c>
      <c r="R74" s="8">
        <v>0.95343599999999484</v>
      </c>
      <c r="S74" s="8">
        <v>0.46739716492799749</v>
      </c>
      <c r="T74" s="8">
        <v>0</v>
      </c>
      <c r="U74" s="8">
        <v>0.99721379215999462</v>
      </c>
      <c r="V74" s="8">
        <v>-8.8912799999999528E-2</v>
      </c>
      <c r="W74" s="8">
        <v>0.22343767999999881</v>
      </c>
      <c r="X74" s="8">
        <v>0.10370611539199945</v>
      </c>
      <c r="Y74" s="8">
        <v>0</v>
      </c>
      <c r="Z74" s="8">
        <v>0.21539183583999888</v>
      </c>
      <c r="AA74" s="8">
        <v>-2.6804319999999857E-2</v>
      </c>
      <c r="AB74" s="8">
        <v>0.43798967199999772</v>
      </c>
      <c r="AC74" s="8">
        <v>8.4096985257599552E-2</v>
      </c>
      <c r="AD74" s="8">
        <v>0</v>
      </c>
      <c r="AE74" s="8">
        <v>9.5897353391999493E-2</v>
      </c>
      <c r="AF74" s="8">
        <v>-4.0523359999999793E-2</v>
      </c>
      <c r="AG74" s="8">
        <v>2.2559991999999884E-5</v>
      </c>
      <c r="AH74" s="8">
        <v>1.8982555630719898E-4</v>
      </c>
      <c r="AI74" s="8">
        <v>0</v>
      </c>
      <c r="AJ74" s="8">
        <v>4.6371622719999752E-5</v>
      </c>
      <c r="AK74" s="8">
        <v>-9.418791999999951E-6</v>
      </c>
      <c r="AL74" s="8">
        <v>1383.4607999999928</v>
      </c>
      <c r="AM74" s="8">
        <v>1516.1260417599919</v>
      </c>
      <c r="AN74" s="8">
        <v>0</v>
      </c>
      <c r="AO74" s="8">
        <v>2651.3659023999858</v>
      </c>
      <c r="AP74" s="8">
        <v>-1807.2411999999906</v>
      </c>
      <c r="AQ74" s="8">
        <v>26795.745599999856</v>
      </c>
      <c r="AR74" s="8">
        <v>2955.224832353585</v>
      </c>
      <c r="AS74" s="8">
        <v>0</v>
      </c>
      <c r="AT74" s="8">
        <v>-1036.7676633919939</v>
      </c>
      <c r="AU74" s="8">
        <v>-3035.6395679999841</v>
      </c>
      <c r="AV74" s="8">
        <v>1391.2895999999926</v>
      </c>
      <c r="AW74" s="8">
        <v>1541.9357686399921</v>
      </c>
      <c r="AX74" s="8">
        <v>0</v>
      </c>
      <c r="AY74" s="8">
        <v>2683.336484799986</v>
      </c>
      <c r="AZ74" s="8">
        <v>-1807.6699199999905</v>
      </c>
      <c r="BA74" s="8">
        <v>25404.455999999864</v>
      </c>
      <c r="BB74" s="8">
        <v>1413.2890637135927</v>
      </c>
      <c r="BC74" s="8">
        <v>0</v>
      </c>
      <c r="BD74" s="8">
        <v>-3720.1041481919797</v>
      </c>
      <c r="BE74" s="8">
        <v>-1227.9696479999936</v>
      </c>
    </row>
    <row r="75" spans="1:57" ht="15.3" x14ac:dyDescent="0.7">
      <c r="A75" s="9" t="s">
        <v>108</v>
      </c>
      <c r="B75" t="s">
        <v>510</v>
      </c>
      <c r="C75" t="s">
        <v>120</v>
      </c>
      <c r="D75" t="s">
        <v>121</v>
      </c>
      <c r="E75" s="6">
        <v>806.274</v>
      </c>
      <c r="F75" s="7">
        <v>0</v>
      </c>
      <c r="G75" s="7">
        <v>0</v>
      </c>
      <c r="H75" s="8">
        <v>114.30510000000001</v>
      </c>
      <c r="I75" s="8">
        <v>188.95812579</v>
      </c>
      <c r="J75" s="8">
        <v>0</v>
      </c>
      <c r="K75" s="8">
        <v>496.60273740000002</v>
      </c>
      <c r="L75" s="8">
        <v>-97.024956000000003</v>
      </c>
      <c r="M75" s="8">
        <v>2.5848878999999999E-10</v>
      </c>
      <c r="N75" s="8">
        <v>1.425263019284714E-5</v>
      </c>
      <c r="O75" s="8">
        <v>0</v>
      </c>
      <c r="P75" s="8">
        <v>1.6849523074610858E-5</v>
      </c>
      <c r="Q75" s="8">
        <v>-1.2368608140000001E-11</v>
      </c>
      <c r="R75" s="8">
        <v>0.8485784999999999</v>
      </c>
      <c r="S75" s="8">
        <v>0.41599350676799995</v>
      </c>
      <c r="T75" s="8">
        <v>0</v>
      </c>
      <c r="U75" s="8">
        <v>0.88754167445999999</v>
      </c>
      <c r="V75" s="8">
        <v>-7.9134300000000005E-2</v>
      </c>
      <c r="W75" s="8">
        <v>0.19886432999999998</v>
      </c>
      <c r="X75" s="8">
        <v>9.2300668151999998E-2</v>
      </c>
      <c r="Y75" s="8">
        <v>0</v>
      </c>
      <c r="Z75" s="8">
        <v>0.19170335604000002</v>
      </c>
      <c r="AA75" s="8">
        <v>-2.385642E-2</v>
      </c>
      <c r="AB75" s="8">
        <v>0.38982020700000003</v>
      </c>
      <c r="AC75" s="8">
        <v>7.4848121535599998E-2</v>
      </c>
      <c r="AD75" s="8">
        <v>0</v>
      </c>
      <c r="AE75" s="8">
        <v>8.5350702402000003E-2</v>
      </c>
      <c r="AF75" s="8">
        <v>-3.6066660000000007E-2</v>
      </c>
      <c r="AG75" s="8">
        <v>2.0078877000000002E-5</v>
      </c>
      <c r="AH75" s="8">
        <v>1.689488186232E-4</v>
      </c>
      <c r="AI75" s="8">
        <v>0</v>
      </c>
      <c r="AJ75" s="8">
        <v>4.1271739320000001E-5</v>
      </c>
      <c r="AK75" s="8">
        <v>-8.3829269999999995E-6</v>
      </c>
      <c r="AL75" s="8">
        <v>1231.3098</v>
      </c>
      <c r="AM75" s="8">
        <v>1349.3847120600001</v>
      </c>
      <c r="AN75" s="8">
        <v>0</v>
      </c>
      <c r="AO75" s="8">
        <v>2359.7725493999997</v>
      </c>
      <c r="AP75" s="8">
        <v>-1608.4834499999999</v>
      </c>
      <c r="AQ75" s="8">
        <v>23848.7886</v>
      </c>
      <c r="AR75" s="8">
        <v>2630.2135176366005</v>
      </c>
      <c r="AS75" s="8">
        <v>0</v>
      </c>
      <c r="AT75" s="8">
        <v>-922.74546865199943</v>
      </c>
      <c r="AU75" s="8">
        <v>-2701.7843579999999</v>
      </c>
      <c r="AV75" s="8">
        <v>1238.2775999999999</v>
      </c>
      <c r="AW75" s="8">
        <v>1372.3559228400004</v>
      </c>
      <c r="AX75" s="8">
        <v>0</v>
      </c>
      <c r="AY75" s="8">
        <v>2388.2270538000002</v>
      </c>
      <c r="AZ75" s="8">
        <v>-1608.86502</v>
      </c>
      <c r="BA75" s="8">
        <v>22610.510999999999</v>
      </c>
      <c r="BB75" s="8">
        <v>1257.8575947966001</v>
      </c>
      <c r="BC75" s="8">
        <v>0</v>
      </c>
      <c r="BD75" s="8">
        <v>-3310.9725224519993</v>
      </c>
      <c r="BE75" s="8">
        <v>-1092.9193380000002</v>
      </c>
    </row>
    <row r="76" spans="1:57" ht="15.3" x14ac:dyDescent="0.7">
      <c r="A76" s="9" t="s">
        <v>525</v>
      </c>
      <c r="B76" t="s">
        <v>526</v>
      </c>
      <c r="C76" t="s">
        <v>120</v>
      </c>
      <c r="D76" t="s">
        <v>121</v>
      </c>
      <c r="E76" s="6">
        <v>536.54399999999998</v>
      </c>
      <c r="F76" s="7">
        <v>0</v>
      </c>
      <c r="G76" s="7">
        <v>0</v>
      </c>
      <c r="H76" s="8">
        <v>76.065600000000003</v>
      </c>
      <c r="I76" s="8">
        <v>125.74428624000001</v>
      </c>
      <c r="J76" s="8">
        <v>0</v>
      </c>
      <c r="K76" s="8">
        <v>330.46981440000002</v>
      </c>
      <c r="L76" s="8">
        <v>-64.566335999999993</v>
      </c>
      <c r="M76" s="8">
        <v>1.7201423999999997E-10</v>
      </c>
      <c r="N76" s="8">
        <v>9.4845712675727796E-6</v>
      </c>
      <c r="O76" s="8">
        <v>0</v>
      </c>
      <c r="P76" s="8">
        <v>1.1212702516196737E-5</v>
      </c>
      <c r="Q76" s="8">
        <v>-8.2308278400000019E-12</v>
      </c>
      <c r="R76" s="8">
        <v>0.56469599999999986</v>
      </c>
      <c r="S76" s="8">
        <v>0.27682750540799994</v>
      </c>
      <c r="T76" s="8">
        <v>0</v>
      </c>
      <c r="U76" s="8">
        <v>0.59062447775999993</v>
      </c>
      <c r="V76" s="8">
        <v>-5.2660800000000001E-2</v>
      </c>
      <c r="W76" s="8">
        <v>0.13233647999999998</v>
      </c>
      <c r="X76" s="8">
        <v>6.1422506111999994E-2</v>
      </c>
      <c r="Y76" s="8">
        <v>0</v>
      </c>
      <c r="Z76" s="8">
        <v>0.12757113024</v>
      </c>
      <c r="AA76" s="8">
        <v>-1.5875519999999997E-2</v>
      </c>
      <c r="AB76" s="8">
        <v>0.25941019200000004</v>
      </c>
      <c r="AC76" s="8">
        <v>4.9808514873599996E-2</v>
      </c>
      <c r="AD76" s="8">
        <v>0</v>
      </c>
      <c r="AE76" s="8">
        <v>5.6797574111999996E-2</v>
      </c>
      <c r="AF76" s="8">
        <v>-2.4000960000000002E-2</v>
      </c>
      <c r="AG76" s="8">
        <v>1.3361712000000001E-5</v>
      </c>
      <c r="AH76" s="8">
        <v>1.1242887025919999E-4</v>
      </c>
      <c r="AI76" s="8">
        <v>0</v>
      </c>
      <c r="AJ76" s="8">
        <v>2.746473792E-5</v>
      </c>
      <c r="AK76" s="8">
        <v>-5.5785120000000004E-6</v>
      </c>
      <c r="AL76" s="8">
        <v>819.38880000000006</v>
      </c>
      <c r="AM76" s="8">
        <v>897.96306335999998</v>
      </c>
      <c r="AN76" s="8">
        <v>0</v>
      </c>
      <c r="AO76" s="8">
        <v>1570.3368863999999</v>
      </c>
      <c r="AP76" s="8">
        <v>-1070.3832</v>
      </c>
      <c r="AQ76" s="8">
        <v>15870.441599999998</v>
      </c>
      <c r="AR76" s="8">
        <v>1750.3048363296004</v>
      </c>
      <c r="AS76" s="8">
        <v>0</v>
      </c>
      <c r="AT76" s="8">
        <v>-614.05123411199963</v>
      </c>
      <c r="AU76" s="8">
        <v>-1797.932448</v>
      </c>
      <c r="AV76" s="8">
        <v>824.02559999999994</v>
      </c>
      <c r="AW76" s="8">
        <v>913.24951104000013</v>
      </c>
      <c r="AX76" s="8">
        <v>0</v>
      </c>
      <c r="AY76" s="8">
        <v>1589.2722527999999</v>
      </c>
      <c r="AZ76" s="8">
        <v>-1070.6371200000001</v>
      </c>
      <c r="BA76" s="8">
        <v>15046.415999999999</v>
      </c>
      <c r="BB76" s="8">
        <v>837.05532528960009</v>
      </c>
      <c r="BC76" s="8">
        <v>0</v>
      </c>
      <c r="BD76" s="8">
        <v>-2203.3234869119997</v>
      </c>
      <c r="BE76" s="8">
        <v>-727.29532800000004</v>
      </c>
    </row>
    <row r="77" spans="1:57" ht="15.3" x14ac:dyDescent="0.7">
      <c r="A77" s="9" t="s">
        <v>392</v>
      </c>
      <c r="B77" t="s">
        <v>538</v>
      </c>
      <c r="C77" t="s">
        <v>394</v>
      </c>
      <c r="D77" t="s">
        <v>395</v>
      </c>
      <c r="E77" s="6">
        <v>77.760000000000005</v>
      </c>
      <c r="F77" s="7">
        <v>0</v>
      </c>
      <c r="G77" s="7">
        <v>0</v>
      </c>
      <c r="H77" s="8">
        <v>14.416000000000002</v>
      </c>
      <c r="I77" s="8">
        <v>18.563009600000001</v>
      </c>
      <c r="J77" s="8">
        <v>0</v>
      </c>
      <c r="K77" s="8">
        <v>47.894176000000009</v>
      </c>
      <c r="L77" s="8">
        <v>-9.3574400000000004</v>
      </c>
      <c r="M77" s="8">
        <v>1.5728000000000002E-10</v>
      </c>
      <c r="N77" s="8">
        <v>1.3745887810650407E-6</v>
      </c>
      <c r="O77" s="8">
        <v>0</v>
      </c>
      <c r="P77" s="8">
        <v>1.6250293501734404E-6</v>
      </c>
      <c r="Q77" s="8">
        <v>-1.1928736000000002E-12</v>
      </c>
      <c r="R77" s="8">
        <v>0.13392000000000001</v>
      </c>
      <c r="S77" s="8">
        <v>4.5327928320000009E-2</v>
      </c>
      <c r="T77" s="8">
        <v>0</v>
      </c>
      <c r="U77" s="8">
        <v>8.5597750400000006E-2</v>
      </c>
      <c r="V77" s="8">
        <v>-7.6320000000000008E-3</v>
      </c>
      <c r="W77" s="8">
        <v>2.0230399999999999E-2</v>
      </c>
      <c r="X77" s="8">
        <v>9.0069324800000003E-3</v>
      </c>
      <c r="Y77" s="8">
        <v>0</v>
      </c>
      <c r="Z77" s="8">
        <v>1.8488569600000004E-2</v>
      </c>
      <c r="AA77" s="8">
        <v>-2.3008E-3</v>
      </c>
      <c r="AB77" s="8">
        <v>4.0016000000000003E-2</v>
      </c>
      <c r="AC77" s="8">
        <v>7.4606573440000002E-3</v>
      </c>
      <c r="AD77" s="8">
        <v>0</v>
      </c>
      <c r="AE77" s="8">
        <v>8.2315324799999996E-3</v>
      </c>
      <c r="AF77" s="8">
        <v>-3.4784000000000008E-3</v>
      </c>
      <c r="AG77" s="8">
        <v>5.7145600000000003E-4</v>
      </c>
      <c r="AH77" s="8">
        <v>7.3245991168000005E-5</v>
      </c>
      <c r="AI77" s="8">
        <v>0</v>
      </c>
      <c r="AJ77" s="8">
        <v>3.9803968000000003E-6</v>
      </c>
      <c r="AK77" s="8">
        <v>-8.0848000000000005E-7</v>
      </c>
      <c r="AL77" s="8">
        <v>161.28</v>
      </c>
      <c r="AM77" s="8">
        <v>134.39237439999999</v>
      </c>
      <c r="AN77" s="8">
        <v>0</v>
      </c>
      <c r="AO77" s="8">
        <v>227.58505600000001</v>
      </c>
      <c r="AP77" s="8">
        <v>-155.12800000000001</v>
      </c>
      <c r="AQ77" s="8">
        <v>2345.7920000000004</v>
      </c>
      <c r="AR77" s="8">
        <v>258.24016758400006</v>
      </c>
      <c r="AS77" s="8">
        <v>0</v>
      </c>
      <c r="AT77" s="8">
        <v>-88.992932479999951</v>
      </c>
      <c r="AU77" s="8">
        <v>-260.56992000000002</v>
      </c>
      <c r="AV77" s="8">
        <v>163.52000000000001</v>
      </c>
      <c r="AW77" s="8">
        <v>136.76460160000005</v>
      </c>
      <c r="AX77" s="8">
        <v>0</v>
      </c>
      <c r="AY77" s="8">
        <v>230.32931200000002</v>
      </c>
      <c r="AZ77" s="8">
        <v>-155.16480000000001</v>
      </c>
      <c r="BA77" s="8">
        <v>2182.2720000000004</v>
      </c>
      <c r="BB77" s="8">
        <v>121.47556598400003</v>
      </c>
      <c r="BC77" s="8">
        <v>0</v>
      </c>
      <c r="BD77" s="8">
        <v>-319.32224447999999</v>
      </c>
      <c r="BE77" s="8">
        <v>-105.40512000000001</v>
      </c>
    </row>
    <row r="78" spans="1:57" ht="15.3" x14ac:dyDescent="0.7">
      <c r="A78" s="9" t="s">
        <v>249</v>
      </c>
      <c r="B78" t="s">
        <v>536</v>
      </c>
      <c r="C78" t="s">
        <v>534</v>
      </c>
      <c r="D78" t="s">
        <v>535</v>
      </c>
      <c r="E78" s="6">
        <v>147.791</v>
      </c>
      <c r="F78" s="7">
        <v>0</v>
      </c>
      <c r="G78" s="7">
        <v>0</v>
      </c>
      <c r="H78" s="8">
        <v>41.796860000000002</v>
      </c>
      <c r="I78" s="8">
        <v>16.877869405833334</v>
      </c>
      <c r="J78" s="8">
        <v>0</v>
      </c>
      <c r="K78" s="8">
        <v>33.947682999999998</v>
      </c>
      <c r="L78" s="8">
        <v>-6.8101250000000016E-2</v>
      </c>
      <c r="M78" s="8">
        <v>9.6241228299999997E-11</v>
      </c>
      <c r="N78" s="8">
        <v>2.0980401824886308E-6</v>
      </c>
      <c r="O78" s="8">
        <v>0</v>
      </c>
      <c r="P78" s="8">
        <v>3.0297176822500005E-6</v>
      </c>
      <c r="Q78" s="8">
        <v>-4.7783749999999995E-16</v>
      </c>
      <c r="R78" s="8">
        <v>0.21956294500000001</v>
      </c>
      <c r="S78" s="8">
        <v>6.0277610492166671E-2</v>
      </c>
      <c r="T78" s="8">
        <v>0</v>
      </c>
      <c r="U78" s="8">
        <v>0.17141769400000001</v>
      </c>
      <c r="V78" s="8">
        <v>-7.8636250000000004E-4</v>
      </c>
      <c r="W78" s="8">
        <v>5.0168904100000009E-2</v>
      </c>
      <c r="X78" s="8">
        <v>1.3188763172277778E-2</v>
      </c>
      <c r="Y78" s="8">
        <v>0</v>
      </c>
      <c r="Z78" s="8">
        <v>3.59996E-2</v>
      </c>
      <c r="AA78" s="8">
        <v>-1.7947125000000001E-4</v>
      </c>
      <c r="AB78" s="8">
        <v>8.8310808389999981E-2</v>
      </c>
      <c r="AC78" s="8">
        <v>9.7174191729611104E-3</v>
      </c>
      <c r="AD78" s="8">
        <v>0</v>
      </c>
      <c r="AE78" s="8">
        <v>1.6105366200000002E-2</v>
      </c>
      <c r="AF78" s="8">
        <v>-7.1111250000000003E-4</v>
      </c>
      <c r="AG78" s="8">
        <v>7.8318062899999999E-6</v>
      </c>
      <c r="AH78" s="8">
        <v>2.4981318124038892E-5</v>
      </c>
      <c r="AI78" s="8">
        <v>0</v>
      </c>
      <c r="AJ78" s="8">
        <v>7.3194169999999996E-6</v>
      </c>
      <c r="AK78" s="8">
        <v>-1.5539125000000001E-8</v>
      </c>
      <c r="AL78" s="8">
        <v>607.25726599999985</v>
      </c>
      <c r="AM78" s="8">
        <v>214.11350387777773</v>
      </c>
      <c r="AN78" s="8">
        <v>0</v>
      </c>
      <c r="AO78" s="8">
        <v>481.97324000000003</v>
      </c>
      <c r="AP78" s="8">
        <v>-0.32921875</v>
      </c>
      <c r="AQ78" s="8">
        <v>5176.9658219999992</v>
      </c>
      <c r="AR78" s="8">
        <v>417.67293712966114</v>
      </c>
      <c r="AS78" s="8">
        <v>0</v>
      </c>
      <c r="AT78" s="8">
        <v>512.69914241000004</v>
      </c>
      <c r="AU78" s="8">
        <v>-15.079347500000001</v>
      </c>
      <c r="AV78" s="8">
        <v>619.38335199999995</v>
      </c>
      <c r="AW78" s="8">
        <v>217.74793790944446</v>
      </c>
      <c r="AX78" s="8">
        <v>0</v>
      </c>
      <c r="AY78" s="8">
        <v>488.26714999999996</v>
      </c>
      <c r="AZ78" s="8">
        <v>-0.33034750000000002</v>
      </c>
      <c r="BA78" s="8">
        <v>4557.5824699999994</v>
      </c>
      <c r="BB78" s="8">
        <v>199.92499922021668</v>
      </c>
      <c r="BC78" s="8">
        <v>0</v>
      </c>
      <c r="BD78" s="8">
        <v>24.431992409999999</v>
      </c>
      <c r="BE78" s="8">
        <v>-14.749000000000001</v>
      </c>
    </row>
    <row r="79" spans="1:57" ht="15.3" x14ac:dyDescent="0.7">
      <c r="A79" s="9" t="s">
        <v>249</v>
      </c>
      <c r="B79" t="s">
        <v>532</v>
      </c>
      <c r="C79" t="s">
        <v>120</v>
      </c>
      <c r="D79" t="s">
        <v>121</v>
      </c>
      <c r="E79" s="6">
        <v>124.416</v>
      </c>
      <c r="F79" s="7">
        <v>0</v>
      </c>
      <c r="G79" s="7">
        <v>0</v>
      </c>
      <c r="H79" s="8">
        <v>17.638400000000001</v>
      </c>
      <c r="I79" s="8">
        <v>29.158095360000001</v>
      </c>
      <c r="J79" s="8">
        <v>0</v>
      </c>
      <c r="K79" s="8">
        <v>76.630681600000003</v>
      </c>
      <c r="L79" s="8">
        <v>-14.971904</v>
      </c>
      <c r="M79" s="8">
        <v>3.9887359999999999E-11</v>
      </c>
      <c r="N79" s="8">
        <v>2.1993208736400652E-6</v>
      </c>
      <c r="O79" s="8">
        <v>0</v>
      </c>
      <c r="P79" s="8">
        <v>2.6000469602775043E-6</v>
      </c>
      <c r="Q79" s="8">
        <v>-1.9085977600000002E-12</v>
      </c>
      <c r="R79" s="8">
        <v>0.13094399999999998</v>
      </c>
      <c r="S79" s="8">
        <v>6.4191885311999985E-2</v>
      </c>
      <c r="T79" s="8">
        <v>0</v>
      </c>
      <c r="U79" s="8">
        <v>0.13695640063999998</v>
      </c>
      <c r="V79" s="8">
        <v>-1.22112E-2</v>
      </c>
      <c r="W79" s="8">
        <v>3.0686719999999997E-2</v>
      </c>
      <c r="X79" s="8">
        <v>1.4242899967999999E-2</v>
      </c>
      <c r="Y79" s="8">
        <v>0</v>
      </c>
      <c r="Z79" s="8">
        <v>2.9581711360000002E-2</v>
      </c>
      <c r="AA79" s="8">
        <v>-3.6812799999999999E-3</v>
      </c>
      <c r="AB79" s="8">
        <v>6.0153088000000007E-2</v>
      </c>
      <c r="AC79" s="8">
        <v>1.1549800550400001E-2</v>
      </c>
      <c r="AD79" s="8">
        <v>0</v>
      </c>
      <c r="AE79" s="8">
        <v>1.3170451967999999E-2</v>
      </c>
      <c r="AF79" s="8">
        <v>-5.5654400000000005E-3</v>
      </c>
      <c r="AG79" s="8">
        <v>3.0983680000000002E-6</v>
      </c>
      <c r="AH79" s="8">
        <v>2.6070462668799997E-5</v>
      </c>
      <c r="AI79" s="8">
        <v>0</v>
      </c>
      <c r="AJ79" s="8">
        <v>6.3686348799999998E-6</v>
      </c>
      <c r="AK79" s="8">
        <v>-1.293568E-6</v>
      </c>
      <c r="AL79" s="8">
        <v>190.00319999999999</v>
      </c>
      <c r="AM79" s="8">
        <v>208.22331904000001</v>
      </c>
      <c r="AN79" s="8">
        <v>0</v>
      </c>
      <c r="AO79" s="8">
        <v>364.13608959999999</v>
      </c>
      <c r="AP79" s="8">
        <v>-248.20480000000001</v>
      </c>
      <c r="AQ79" s="8">
        <v>3680.1023999999998</v>
      </c>
      <c r="AR79" s="8">
        <v>405.86778813440009</v>
      </c>
      <c r="AS79" s="8">
        <v>0</v>
      </c>
      <c r="AT79" s="8">
        <v>-142.3886919679999</v>
      </c>
      <c r="AU79" s="8">
        <v>-416.91187200000002</v>
      </c>
      <c r="AV79" s="8">
        <v>191.07839999999999</v>
      </c>
      <c r="AW79" s="8">
        <v>211.76800256000004</v>
      </c>
      <c r="AX79" s="8">
        <v>0</v>
      </c>
      <c r="AY79" s="8">
        <v>368.5268992</v>
      </c>
      <c r="AZ79" s="8">
        <v>-248.26367999999999</v>
      </c>
      <c r="BA79" s="8">
        <v>3489.0239999999999</v>
      </c>
      <c r="BB79" s="8">
        <v>194.09978557440002</v>
      </c>
      <c r="BC79" s="8">
        <v>0</v>
      </c>
      <c r="BD79" s="8">
        <v>-510.91559116799993</v>
      </c>
      <c r="BE79" s="8">
        <v>-168.64819199999999</v>
      </c>
    </row>
    <row r="80" spans="1:57" ht="15.3" x14ac:dyDescent="0.7">
      <c r="A80" s="9" t="s">
        <v>178</v>
      </c>
      <c r="B80" t="s">
        <v>546</v>
      </c>
      <c r="C80" t="s">
        <v>99</v>
      </c>
      <c r="D80" t="s">
        <v>100</v>
      </c>
      <c r="E80" s="6">
        <v>25.757999999999999</v>
      </c>
      <c r="F80" s="7">
        <v>0</v>
      </c>
      <c r="G80" s="7">
        <v>0</v>
      </c>
      <c r="H80" s="8">
        <v>4.3884000000000007</v>
      </c>
      <c r="I80" s="8">
        <v>6.1103069300000001</v>
      </c>
      <c r="J80" s="8">
        <v>0</v>
      </c>
      <c r="K80" s="8">
        <v>15.864945800000001</v>
      </c>
      <c r="L80" s="8">
        <v>-3.0996519999999999</v>
      </c>
      <c r="M80" s="8">
        <v>3.7205999999999998E-11</v>
      </c>
      <c r="N80" s="8">
        <v>4.5533104442779469E-7</v>
      </c>
      <c r="O80" s="8">
        <v>0</v>
      </c>
      <c r="P80" s="8">
        <v>5.3829097224495205E-7</v>
      </c>
      <c r="Q80" s="8">
        <v>-3.9513938000000006E-13</v>
      </c>
      <c r="R80" s="8">
        <v>3.8477999999999998E-2</v>
      </c>
      <c r="S80" s="8">
        <v>1.4426576256000001E-2</v>
      </c>
      <c r="T80" s="8">
        <v>0</v>
      </c>
      <c r="U80" s="8">
        <v>2.8354254819999997E-2</v>
      </c>
      <c r="V80" s="8">
        <v>-2.5281000000000001E-3</v>
      </c>
      <c r="W80" s="8">
        <v>6.5746499999999996E-3</v>
      </c>
      <c r="X80" s="8">
        <v>2.9708793840000003E-3</v>
      </c>
      <c r="Y80" s="8">
        <v>0</v>
      </c>
      <c r="Z80" s="8">
        <v>6.1243386800000008E-3</v>
      </c>
      <c r="AA80" s="8">
        <v>-7.6213999999999991E-4</v>
      </c>
      <c r="AB80" s="8">
        <v>1.29797E-2</v>
      </c>
      <c r="AC80" s="8">
        <v>2.4437827452E-3</v>
      </c>
      <c r="AD80" s="8">
        <v>0</v>
      </c>
      <c r="AE80" s="8">
        <v>2.7266951339999998E-3</v>
      </c>
      <c r="AF80" s="8">
        <v>-1.15222E-3</v>
      </c>
      <c r="AG80" s="8">
        <v>1.2569480000000001E-4</v>
      </c>
      <c r="AH80" s="8">
        <v>1.7902734574400001E-5</v>
      </c>
      <c r="AI80" s="8">
        <v>0</v>
      </c>
      <c r="AJ80" s="8">
        <v>1.31850644E-6</v>
      </c>
      <c r="AK80" s="8">
        <v>-2.6780899999999999E-7</v>
      </c>
      <c r="AL80" s="8">
        <v>48.548000000000002</v>
      </c>
      <c r="AM80" s="8">
        <v>44.029874020000001</v>
      </c>
      <c r="AN80" s="8">
        <v>0</v>
      </c>
      <c r="AO80" s="8">
        <v>75.387549799999988</v>
      </c>
      <c r="AP80" s="8">
        <v>-51.386150000000001</v>
      </c>
      <c r="AQ80" s="8">
        <v>771.82309999999995</v>
      </c>
      <c r="AR80" s="8">
        <v>85.020005512200015</v>
      </c>
      <c r="AS80" s="8">
        <v>0</v>
      </c>
      <c r="AT80" s="8">
        <v>-29.478908883999981</v>
      </c>
      <c r="AU80" s="8">
        <v>-86.313785999999993</v>
      </c>
      <c r="AV80" s="8">
        <v>49.131</v>
      </c>
      <c r="AW80" s="8">
        <v>44.799774280000001</v>
      </c>
      <c r="AX80" s="8">
        <v>0</v>
      </c>
      <c r="AY80" s="8">
        <v>76.296584600000003</v>
      </c>
      <c r="AZ80" s="8">
        <v>-51.398339999999997</v>
      </c>
      <c r="BA80" s="8">
        <v>722.69209999999998</v>
      </c>
      <c r="BB80" s="8">
        <v>40.220231232200007</v>
      </c>
      <c r="BC80" s="8">
        <v>0</v>
      </c>
      <c r="BD80" s="8">
        <v>-105.77549348399998</v>
      </c>
      <c r="BE80" s="8">
        <v>-34.915446000000003</v>
      </c>
    </row>
    <row r="81" spans="1:57" ht="15.3" x14ac:dyDescent="0.7">
      <c r="A81" s="9" t="s">
        <v>330</v>
      </c>
      <c r="B81" t="s">
        <v>550</v>
      </c>
      <c r="C81" t="s">
        <v>120</v>
      </c>
      <c r="D81" t="s">
        <v>121</v>
      </c>
      <c r="E81" s="6">
        <v>104.49</v>
      </c>
      <c r="F81" s="7">
        <v>0</v>
      </c>
      <c r="G81" s="7">
        <v>0</v>
      </c>
      <c r="H81" s="8">
        <v>14.813499999999999</v>
      </c>
      <c r="I81" s="8">
        <v>24.48824415</v>
      </c>
      <c r="J81" s="8">
        <v>0</v>
      </c>
      <c r="K81" s="8">
        <v>64.357799</v>
      </c>
      <c r="L81" s="8">
        <v>-12.574059999999999</v>
      </c>
      <c r="M81" s="8">
        <v>3.3499149999999995E-11</v>
      </c>
      <c r="N81" s="8">
        <v>1.8470858899711483E-6</v>
      </c>
      <c r="O81" s="8">
        <v>0</v>
      </c>
      <c r="P81" s="8">
        <v>2.18363318929556E-6</v>
      </c>
      <c r="Q81" s="8">
        <v>-1.6029239000000002E-12</v>
      </c>
      <c r="R81" s="8">
        <v>0.10997249999999997</v>
      </c>
      <c r="S81" s="8">
        <v>5.391115367999999E-2</v>
      </c>
      <c r="T81" s="8">
        <v>0</v>
      </c>
      <c r="U81" s="8">
        <v>0.11502197709999999</v>
      </c>
      <c r="V81" s="8">
        <v>-1.0255499999999999E-2</v>
      </c>
      <c r="W81" s="8">
        <v>2.5772049999999998E-2</v>
      </c>
      <c r="X81" s="8">
        <v>1.1961810519999999E-2</v>
      </c>
      <c r="Y81" s="8">
        <v>0</v>
      </c>
      <c r="Z81" s="8">
        <v>2.4844015400000002E-2</v>
      </c>
      <c r="AA81" s="8">
        <v>-3.0916999999999997E-3</v>
      </c>
      <c r="AB81" s="8">
        <v>5.0519195000000003E-2</v>
      </c>
      <c r="AC81" s="8">
        <v>9.7000278059999993E-3</v>
      </c>
      <c r="AD81" s="8">
        <v>0</v>
      </c>
      <c r="AE81" s="8">
        <v>1.106112177E-2</v>
      </c>
      <c r="AF81" s="8">
        <v>-4.6741000000000005E-3</v>
      </c>
      <c r="AG81" s="8">
        <v>2.6021450000000002E-6</v>
      </c>
      <c r="AH81" s="8">
        <v>2.1895115131999996E-5</v>
      </c>
      <c r="AI81" s="8">
        <v>0</v>
      </c>
      <c r="AJ81" s="8">
        <v>5.3486581999999993E-6</v>
      </c>
      <c r="AK81" s="8">
        <v>-1.086395E-6</v>
      </c>
      <c r="AL81" s="8">
        <v>159.57300000000001</v>
      </c>
      <c r="AM81" s="8">
        <v>174.8750531</v>
      </c>
      <c r="AN81" s="8">
        <v>0</v>
      </c>
      <c r="AO81" s="8">
        <v>305.81741899999997</v>
      </c>
      <c r="AP81" s="8">
        <v>-208.45325</v>
      </c>
      <c r="AQ81" s="8">
        <v>3090.7109999999998</v>
      </c>
      <c r="AR81" s="8">
        <v>340.86552519100007</v>
      </c>
      <c r="AS81" s="8">
        <v>0</v>
      </c>
      <c r="AT81" s="8">
        <v>-119.58425301999992</v>
      </c>
      <c r="AU81" s="8">
        <v>-350.14082999999999</v>
      </c>
      <c r="AV81" s="8">
        <v>160.47599999999997</v>
      </c>
      <c r="AW81" s="8">
        <v>177.85203340000004</v>
      </c>
      <c r="AX81" s="8">
        <v>0</v>
      </c>
      <c r="AY81" s="8">
        <v>309.50501300000002</v>
      </c>
      <c r="AZ81" s="8">
        <v>-208.5027</v>
      </c>
      <c r="BA81" s="8">
        <v>2930.2349999999997</v>
      </c>
      <c r="BB81" s="8">
        <v>163.01349179100001</v>
      </c>
      <c r="BC81" s="8">
        <v>0</v>
      </c>
      <c r="BD81" s="8">
        <v>-429.08926601999991</v>
      </c>
      <c r="BE81" s="8">
        <v>-141.63812999999999</v>
      </c>
    </row>
    <row r="82" spans="1:57" ht="15.3" x14ac:dyDescent="0.7">
      <c r="A82" s="9" t="s">
        <v>537</v>
      </c>
      <c r="B82" t="s">
        <v>538</v>
      </c>
      <c r="C82" t="s">
        <v>394</v>
      </c>
      <c r="D82" t="s">
        <v>395</v>
      </c>
      <c r="E82" s="6">
        <v>15.066000000000001</v>
      </c>
      <c r="F82" s="7">
        <v>0</v>
      </c>
      <c r="G82" s="7">
        <v>0</v>
      </c>
      <c r="H82" s="8">
        <v>2.7931000000000004</v>
      </c>
      <c r="I82" s="8">
        <v>3.5965831100000001</v>
      </c>
      <c r="J82" s="8">
        <v>0</v>
      </c>
      <c r="K82" s="8">
        <v>9.2794966000000016</v>
      </c>
      <c r="L82" s="8">
        <v>-1.8130040000000001</v>
      </c>
      <c r="M82" s="8">
        <v>3.0473000000000006E-11</v>
      </c>
      <c r="N82" s="8">
        <v>2.6632657633135161E-7</v>
      </c>
      <c r="O82" s="8">
        <v>0</v>
      </c>
      <c r="P82" s="8">
        <v>3.1484943659610405E-7</v>
      </c>
      <c r="Q82" s="8">
        <v>-2.3111926000000004E-13</v>
      </c>
      <c r="R82" s="8">
        <v>2.5947000000000001E-2</v>
      </c>
      <c r="S82" s="8">
        <v>8.7822861120000015E-3</v>
      </c>
      <c r="T82" s="8">
        <v>0</v>
      </c>
      <c r="U82" s="8">
        <v>1.6584564140000001E-2</v>
      </c>
      <c r="V82" s="8">
        <v>-1.4787000000000001E-3</v>
      </c>
      <c r="W82" s="8">
        <v>3.9196399999999994E-3</v>
      </c>
      <c r="X82" s="8">
        <v>1.7450931680000001E-3</v>
      </c>
      <c r="Y82" s="8">
        <v>0</v>
      </c>
      <c r="Z82" s="8">
        <v>3.5821603600000008E-3</v>
      </c>
      <c r="AA82" s="8">
        <v>-4.4578E-4</v>
      </c>
      <c r="AB82" s="8">
        <v>7.7530999999999997E-3</v>
      </c>
      <c r="AC82" s="8">
        <v>1.4455023604E-3</v>
      </c>
      <c r="AD82" s="8">
        <v>0</v>
      </c>
      <c r="AE82" s="8">
        <v>1.594859418E-3</v>
      </c>
      <c r="AF82" s="8">
        <v>-6.7394000000000015E-4</v>
      </c>
      <c r="AG82" s="8">
        <v>1.107196E-4</v>
      </c>
      <c r="AH82" s="8">
        <v>1.41914107888E-5</v>
      </c>
      <c r="AI82" s="8">
        <v>0</v>
      </c>
      <c r="AJ82" s="8">
        <v>7.7120188000000007E-7</v>
      </c>
      <c r="AK82" s="8">
        <v>-1.5664300000000001E-7</v>
      </c>
      <c r="AL82" s="8">
        <v>31.248000000000001</v>
      </c>
      <c r="AM82" s="8">
        <v>26.038522539999999</v>
      </c>
      <c r="AN82" s="8">
        <v>0</v>
      </c>
      <c r="AO82" s="8">
        <v>44.094604599999997</v>
      </c>
      <c r="AP82" s="8">
        <v>-30.056050000000003</v>
      </c>
      <c r="AQ82" s="8">
        <v>454.49720000000002</v>
      </c>
      <c r="AR82" s="8">
        <v>50.03403246940001</v>
      </c>
      <c r="AS82" s="8">
        <v>0</v>
      </c>
      <c r="AT82" s="8">
        <v>-17.242380667999992</v>
      </c>
      <c r="AU82" s="8">
        <v>-50.485422000000007</v>
      </c>
      <c r="AV82" s="8">
        <v>31.681999999999999</v>
      </c>
      <c r="AW82" s="8">
        <v>26.498141560000008</v>
      </c>
      <c r="AX82" s="8">
        <v>0</v>
      </c>
      <c r="AY82" s="8">
        <v>44.626304200000007</v>
      </c>
      <c r="AZ82" s="8">
        <v>-30.063180000000003</v>
      </c>
      <c r="BA82" s="8">
        <v>422.81520000000006</v>
      </c>
      <c r="BB82" s="8">
        <v>23.535890909400006</v>
      </c>
      <c r="BC82" s="8">
        <v>0</v>
      </c>
      <c r="BD82" s="8">
        <v>-61.868684867999995</v>
      </c>
      <c r="BE82" s="8">
        <v>-20.422242000000001</v>
      </c>
    </row>
    <row r="83" spans="1:57" ht="15.3" x14ac:dyDescent="0.7">
      <c r="A83" s="9" t="s">
        <v>249</v>
      </c>
      <c r="B83" t="s">
        <v>533</v>
      </c>
      <c r="C83" t="s">
        <v>534</v>
      </c>
      <c r="D83" t="s">
        <v>535</v>
      </c>
      <c r="E83" s="6">
        <v>39.28</v>
      </c>
      <c r="F83" s="7">
        <v>0</v>
      </c>
      <c r="G83" s="7">
        <v>0</v>
      </c>
      <c r="H83" s="8">
        <v>11.108800000000002</v>
      </c>
      <c r="I83" s="8">
        <v>4.4858124666666663</v>
      </c>
      <c r="J83" s="8">
        <v>0</v>
      </c>
      <c r="K83" s="8">
        <v>9.0226400000000009</v>
      </c>
      <c r="L83" s="8">
        <v>-1.8100000000000005E-2</v>
      </c>
      <c r="M83" s="8">
        <v>2.5579064E-11</v>
      </c>
      <c r="N83" s="8">
        <v>5.5761865315312447E-7</v>
      </c>
      <c r="O83" s="8">
        <v>0</v>
      </c>
      <c r="P83" s="8">
        <v>8.0524058000000017E-7</v>
      </c>
      <c r="Q83" s="8">
        <v>-1.2699999999999999E-16</v>
      </c>
      <c r="R83" s="8">
        <v>5.8355600000000001E-2</v>
      </c>
      <c r="S83" s="8">
        <v>1.6020627373333336E-2</v>
      </c>
      <c r="T83" s="8">
        <v>0</v>
      </c>
      <c r="U83" s="8">
        <v>4.5559519999999999E-2</v>
      </c>
      <c r="V83" s="8">
        <v>-2.0900000000000001E-4</v>
      </c>
      <c r="W83" s="8">
        <v>1.3333928000000004E-2</v>
      </c>
      <c r="X83" s="8">
        <v>3.5053191155555554E-3</v>
      </c>
      <c r="Y83" s="8">
        <v>0</v>
      </c>
      <c r="Z83" s="8">
        <v>9.5680000000000001E-3</v>
      </c>
      <c r="AA83" s="8">
        <v>-4.7700000000000001E-5</v>
      </c>
      <c r="AB83" s="8">
        <v>2.3471311199999997E-2</v>
      </c>
      <c r="AC83" s="8">
        <v>2.582702770222222E-3</v>
      </c>
      <c r="AD83" s="8">
        <v>0</v>
      </c>
      <c r="AE83" s="8">
        <v>4.2804960000000008E-3</v>
      </c>
      <c r="AF83" s="8">
        <v>-1.8900000000000001E-4</v>
      </c>
      <c r="AG83" s="8">
        <v>2.0815431999999999E-6</v>
      </c>
      <c r="AH83" s="8">
        <v>6.6395529897777782E-6</v>
      </c>
      <c r="AI83" s="8">
        <v>0</v>
      </c>
      <c r="AJ83" s="8">
        <v>1.9453600000000002E-6</v>
      </c>
      <c r="AK83" s="8">
        <v>-4.1300000000000012E-9</v>
      </c>
      <c r="AL83" s="8">
        <v>161.39727999999999</v>
      </c>
      <c r="AM83" s="8">
        <v>56.907243555555546</v>
      </c>
      <c r="AN83" s="8">
        <v>0</v>
      </c>
      <c r="AO83" s="8">
        <v>128.0992</v>
      </c>
      <c r="AP83" s="8">
        <v>-8.7500000000000008E-2</v>
      </c>
      <c r="AQ83" s="8">
        <v>1375.93776</v>
      </c>
      <c r="AR83" s="8">
        <v>111.00941850622223</v>
      </c>
      <c r="AS83" s="8">
        <v>0</v>
      </c>
      <c r="AT83" s="8">
        <v>136.26555279999999</v>
      </c>
      <c r="AU83" s="8">
        <v>-4.0078000000000005</v>
      </c>
      <c r="AV83" s="8">
        <v>164.62016</v>
      </c>
      <c r="AW83" s="8">
        <v>57.873206088888892</v>
      </c>
      <c r="AX83" s="8">
        <v>0</v>
      </c>
      <c r="AY83" s="8">
        <v>129.77199999999999</v>
      </c>
      <c r="AZ83" s="8">
        <v>-8.7800000000000003E-2</v>
      </c>
      <c r="BA83" s="8">
        <v>1211.3175999999999</v>
      </c>
      <c r="BB83" s="8">
        <v>53.13621241733334</v>
      </c>
      <c r="BC83" s="8">
        <v>0</v>
      </c>
      <c r="BD83" s="8">
        <v>6.4935527999999998</v>
      </c>
      <c r="BE83" s="8">
        <v>-3.9200000000000004</v>
      </c>
    </row>
    <row r="84" spans="1:57" ht="15.3" x14ac:dyDescent="0.7">
      <c r="A84" s="9" t="s">
        <v>330</v>
      </c>
      <c r="B84" t="s">
        <v>550</v>
      </c>
      <c r="C84" t="s">
        <v>551</v>
      </c>
      <c r="D84" t="s">
        <v>552</v>
      </c>
      <c r="E84" s="6">
        <v>111.92890909090909</v>
      </c>
      <c r="F84" s="7">
        <v>0</v>
      </c>
      <c r="G84" s="7">
        <v>0</v>
      </c>
      <c r="H84" s="8">
        <v>107.45175272727272</v>
      </c>
      <c r="I84" s="8">
        <v>16.388071224545453</v>
      </c>
      <c r="J84" s="8">
        <v>0</v>
      </c>
      <c r="K84" s="8">
        <v>0.93124852363636357</v>
      </c>
      <c r="L84" s="8">
        <v>-5.3725876363636367</v>
      </c>
      <c r="M84" s="8">
        <v>1.7908625454545454E-11</v>
      </c>
      <c r="N84" s="8">
        <v>5.1232547984727269E-8</v>
      </c>
      <c r="O84" s="8">
        <v>0</v>
      </c>
      <c r="P84" s="8">
        <v>2.574364909090909E-7</v>
      </c>
      <c r="Q84" s="8">
        <v>-8.9543127272727278E-13</v>
      </c>
      <c r="R84" s="8">
        <v>0.45219279272727275</v>
      </c>
      <c r="S84" s="8">
        <v>6.8960352286636356E-2</v>
      </c>
      <c r="T84" s="8">
        <v>0</v>
      </c>
      <c r="U84" s="8">
        <v>5.9210392909090906E-3</v>
      </c>
      <c r="V84" s="8">
        <v>-2.260963963636364E-2</v>
      </c>
      <c r="W84" s="8">
        <v>9.3908354727272728E-2</v>
      </c>
      <c r="X84" s="8">
        <v>1.4338540970181819E-2</v>
      </c>
      <c r="Y84" s="8">
        <v>0</v>
      </c>
      <c r="Z84" s="8">
        <v>1.5670047272727272E-3</v>
      </c>
      <c r="AA84" s="8">
        <v>-4.6954177363636362E-3</v>
      </c>
      <c r="AB84" s="8">
        <v>3.7160397818181819E-2</v>
      </c>
      <c r="AC84" s="8">
        <v>5.699302525554545E-3</v>
      </c>
      <c r="AD84" s="8">
        <v>0</v>
      </c>
      <c r="AE84" s="8">
        <v>8.8423838181818186E-4</v>
      </c>
      <c r="AF84" s="8">
        <v>-1.8580198909090909E-3</v>
      </c>
      <c r="AG84" s="8">
        <v>3.8503544727272729E-5</v>
      </c>
      <c r="AH84" s="8">
        <v>6.3766459153636362E-6</v>
      </c>
      <c r="AI84" s="8">
        <v>0</v>
      </c>
      <c r="AJ84" s="8">
        <v>1.9475630181818183E-6</v>
      </c>
      <c r="AK84" s="8">
        <v>-1.9251772363636366E-6</v>
      </c>
      <c r="AL84" s="8">
        <v>1622.9691818181818</v>
      </c>
      <c r="AM84" s="8">
        <v>247.7059511972727</v>
      </c>
      <c r="AN84" s="8">
        <v>0</v>
      </c>
      <c r="AO84" s="8">
        <v>21.602279454545453</v>
      </c>
      <c r="AP84" s="8">
        <v>-81.1484590909091</v>
      </c>
      <c r="AQ84" s="8">
        <v>2680.6973727272725</v>
      </c>
      <c r="AR84" s="8">
        <v>406.50574015767268</v>
      </c>
      <c r="AS84" s="8">
        <v>0</v>
      </c>
      <c r="AT84" s="8">
        <v>22.541363001818183</v>
      </c>
      <c r="AU84" s="8">
        <v>-134.03486863636363</v>
      </c>
      <c r="AV84" s="8">
        <v>1645.3549636363634</v>
      </c>
      <c r="AW84" s="8">
        <v>251.14104941727268</v>
      </c>
      <c r="AX84" s="8">
        <v>0</v>
      </c>
      <c r="AY84" s="8">
        <v>21.938066181818183</v>
      </c>
      <c r="AZ84" s="8">
        <v>-82.267748181818177</v>
      </c>
      <c r="BA84" s="8">
        <v>1035.3424090909091</v>
      </c>
      <c r="BB84" s="8">
        <v>155.36469074039999</v>
      </c>
      <c r="BC84" s="8">
        <v>0</v>
      </c>
      <c r="BD84" s="8">
        <v>0.60329681999999996</v>
      </c>
      <c r="BE84" s="8">
        <v>-51.767120454545456</v>
      </c>
    </row>
    <row r="85" spans="1:57" ht="15.3" x14ac:dyDescent="0.7">
      <c r="A85" s="9" t="s">
        <v>108</v>
      </c>
      <c r="B85" t="s">
        <v>509</v>
      </c>
      <c r="C85" t="s">
        <v>307</v>
      </c>
      <c r="D85" t="s">
        <v>308</v>
      </c>
      <c r="E85" s="6">
        <v>94.622666666666674</v>
      </c>
      <c r="F85" s="7">
        <v>0</v>
      </c>
      <c r="G85" s="7">
        <v>0</v>
      </c>
      <c r="H85" s="8">
        <v>90.837760000000003</v>
      </c>
      <c r="I85" s="8">
        <v>13.854177740000001</v>
      </c>
      <c r="J85" s="8">
        <v>0</v>
      </c>
      <c r="K85" s="8">
        <v>0.78726058666666665</v>
      </c>
      <c r="L85" s="8">
        <v>-4.5418880000000001</v>
      </c>
      <c r="M85" s="8">
        <v>1.5139626666666667E-11</v>
      </c>
      <c r="N85" s="8">
        <v>4.3311065477333335E-8</v>
      </c>
      <c r="O85" s="8">
        <v>0</v>
      </c>
      <c r="P85" s="8">
        <v>2.1763213333333333E-7</v>
      </c>
      <c r="Q85" s="8">
        <v>-7.5698133333333347E-13</v>
      </c>
      <c r="R85" s="8">
        <v>0.3822755733333334</v>
      </c>
      <c r="S85" s="8">
        <v>5.8297829225999999E-2</v>
      </c>
      <c r="T85" s="8">
        <v>0</v>
      </c>
      <c r="U85" s="8">
        <v>5.0055390666666668E-3</v>
      </c>
      <c r="V85" s="8">
        <v>-1.9113778666666671E-2</v>
      </c>
      <c r="W85" s="8">
        <v>7.9388417333333336E-2</v>
      </c>
      <c r="X85" s="8">
        <v>1.2121542090666668E-2</v>
      </c>
      <c r="Y85" s="8">
        <v>0</v>
      </c>
      <c r="Z85" s="8">
        <v>1.3247173333333334E-3</v>
      </c>
      <c r="AA85" s="8">
        <v>-3.9694208666666677E-3</v>
      </c>
      <c r="AB85" s="8">
        <v>3.1414725333333338E-2</v>
      </c>
      <c r="AC85" s="8">
        <v>4.8180868328666663E-3</v>
      </c>
      <c r="AD85" s="8">
        <v>0</v>
      </c>
      <c r="AE85" s="8">
        <v>7.4751906666666674E-4</v>
      </c>
      <c r="AF85" s="8">
        <v>-1.5707362666666669E-3</v>
      </c>
      <c r="AG85" s="8">
        <v>3.2550197333333334E-5</v>
      </c>
      <c r="AH85" s="8">
        <v>5.3907006313333339E-6</v>
      </c>
      <c r="AI85" s="8">
        <v>0</v>
      </c>
      <c r="AJ85" s="8">
        <v>1.6464344000000001E-6</v>
      </c>
      <c r="AK85" s="8">
        <v>-1.6275098666666669E-6</v>
      </c>
      <c r="AL85" s="8">
        <v>1372.0286666666668</v>
      </c>
      <c r="AM85" s="8">
        <v>209.40611180666667</v>
      </c>
      <c r="AN85" s="8">
        <v>0</v>
      </c>
      <c r="AO85" s="8">
        <v>18.26217466666667</v>
      </c>
      <c r="AP85" s="8">
        <v>-68.601433333333347</v>
      </c>
      <c r="AQ85" s="8">
        <v>2266.2128666666667</v>
      </c>
      <c r="AR85" s="8">
        <v>343.65256895146666</v>
      </c>
      <c r="AS85" s="8">
        <v>0</v>
      </c>
      <c r="AT85" s="8">
        <v>19.056058840000002</v>
      </c>
      <c r="AU85" s="8">
        <v>-113.31064333333335</v>
      </c>
      <c r="AV85" s="8">
        <v>1390.9532000000002</v>
      </c>
      <c r="AW85" s="8">
        <v>212.31008144666666</v>
      </c>
      <c r="AX85" s="8">
        <v>0</v>
      </c>
      <c r="AY85" s="8">
        <v>18.546042666666668</v>
      </c>
      <c r="AZ85" s="8">
        <v>-69.547660000000008</v>
      </c>
      <c r="BA85" s="8">
        <v>875.2596666666667</v>
      </c>
      <c r="BB85" s="8">
        <v>131.3424875048</v>
      </c>
      <c r="BC85" s="8">
        <v>0</v>
      </c>
      <c r="BD85" s="8">
        <v>0.51001617333333338</v>
      </c>
      <c r="BE85" s="8">
        <v>-43.762983333333338</v>
      </c>
    </row>
    <row r="86" spans="1:57" ht="15.3" x14ac:dyDescent="0.7">
      <c r="A86" s="9" t="s">
        <v>108</v>
      </c>
      <c r="B86" t="s">
        <v>510</v>
      </c>
      <c r="C86" t="s">
        <v>307</v>
      </c>
      <c r="D86" t="s">
        <v>308</v>
      </c>
      <c r="E86" s="6">
        <v>55.214222222222226</v>
      </c>
      <c r="F86" s="7">
        <v>0</v>
      </c>
      <c r="G86" s="7">
        <v>0</v>
      </c>
      <c r="H86" s="8">
        <v>53.005653333333335</v>
      </c>
      <c r="I86" s="8">
        <v>8.0841903466666665</v>
      </c>
      <c r="J86" s="8">
        <v>0</v>
      </c>
      <c r="K86" s="8">
        <v>0.45938232888888886</v>
      </c>
      <c r="L86" s="8">
        <v>-2.650282666666667</v>
      </c>
      <c r="M86" s="8">
        <v>8.8342755555555563E-12</v>
      </c>
      <c r="N86" s="8">
        <v>2.5272874652444446E-8</v>
      </c>
      <c r="O86" s="8">
        <v>0</v>
      </c>
      <c r="P86" s="8">
        <v>1.2699271111111112E-7</v>
      </c>
      <c r="Q86" s="8">
        <v>-4.4171377777777786E-13</v>
      </c>
      <c r="R86" s="8">
        <v>0.22306545777777781</v>
      </c>
      <c r="S86" s="8">
        <v>3.4017951631999999E-2</v>
      </c>
      <c r="T86" s="8">
        <v>0</v>
      </c>
      <c r="U86" s="8">
        <v>2.9208323555555559E-3</v>
      </c>
      <c r="V86" s="8">
        <v>-1.1153272888888892E-2</v>
      </c>
      <c r="W86" s="8">
        <v>4.6324732444444447E-2</v>
      </c>
      <c r="X86" s="8">
        <v>7.0731627235555566E-3</v>
      </c>
      <c r="Y86" s="8">
        <v>0</v>
      </c>
      <c r="Z86" s="8">
        <v>7.7299911111111111E-4</v>
      </c>
      <c r="AA86" s="8">
        <v>-2.3162366222222227E-3</v>
      </c>
      <c r="AB86" s="8">
        <v>1.8331121777777779E-2</v>
      </c>
      <c r="AC86" s="8">
        <v>2.8114502206222219E-3</v>
      </c>
      <c r="AD86" s="8">
        <v>0</v>
      </c>
      <c r="AE86" s="8">
        <v>4.3619235555555561E-4</v>
      </c>
      <c r="AF86" s="8">
        <v>-9.1655608888888899E-4</v>
      </c>
      <c r="AG86" s="8">
        <v>1.8993692444444448E-5</v>
      </c>
      <c r="AH86" s="8">
        <v>3.1455818471111111E-6</v>
      </c>
      <c r="AI86" s="8">
        <v>0</v>
      </c>
      <c r="AJ86" s="8">
        <v>9.6072746666666667E-7</v>
      </c>
      <c r="AK86" s="8">
        <v>-9.4968462222222238E-7</v>
      </c>
      <c r="AL86" s="8">
        <v>800.6062222222223</v>
      </c>
      <c r="AM86" s="8">
        <v>122.19266270222222</v>
      </c>
      <c r="AN86" s="8">
        <v>0</v>
      </c>
      <c r="AO86" s="8">
        <v>10.65634488888889</v>
      </c>
      <c r="AP86" s="8">
        <v>-40.030311111111118</v>
      </c>
      <c r="AQ86" s="8">
        <v>1322.3806222222222</v>
      </c>
      <c r="AR86" s="8">
        <v>200.52816072248891</v>
      </c>
      <c r="AS86" s="8">
        <v>0</v>
      </c>
      <c r="AT86" s="8">
        <v>11.119592213333334</v>
      </c>
      <c r="AU86" s="8">
        <v>-66.119031111111113</v>
      </c>
      <c r="AV86" s="8">
        <v>811.64906666666673</v>
      </c>
      <c r="AW86" s="8">
        <v>123.88718718222222</v>
      </c>
      <c r="AX86" s="8">
        <v>0</v>
      </c>
      <c r="AY86" s="8">
        <v>10.821987555555557</v>
      </c>
      <c r="AZ86" s="8">
        <v>-40.582453333333333</v>
      </c>
      <c r="BA86" s="8">
        <v>510.73155555555559</v>
      </c>
      <c r="BB86" s="8">
        <v>76.640973540266671</v>
      </c>
      <c r="BC86" s="8">
        <v>0</v>
      </c>
      <c r="BD86" s="8">
        <v>0.29760465777777778</v>
      </c>
      <c r="BE86" s="8">
        <v>-25.536577777777779</v>
      </c>
    </row>
    <row r="87" spans="1:57" ht="15.3" x14ac:dyDescent="0.7">
      <c r="A87" s="9" t="s">
        <v>537</v>
      </c>
      <c r="B87" t="s">
        <v>538</v>
      </c>
      <c r="C87" t="s">
        <v>287</v>
      </c>
      <c r="D87" t="s">
        <v>288</v>
      </c>
      <c r="E87" s="6">
        <v>3.1999999999999935</v>
      </c>
      <c r="F87" s="7">
        <v>0</v>
      </c>
      <c r="G87" s="7">
        <v>0</v>
      </c>
      <c r="H87" s="8">
        <v>12.703999999999976</v>
      </c>
      <c r="I87" s="8">
        <v>0.73654475669049901</v>
      </c>
      <c r="J87" s="8">
        <v>0</v>
      </c>
      <c r="K87" s="8">
        <v>0.35174596118488183</v>
      </c>
      <c r="L87" s="8">
        <v>-1.1479550561797729</v>
      </c>
      <c r="M87" s="8">
        <v>8.0959999999999833E-12</v>
      </c>
      <c r="N87" s="8">
        <v>1.7153444904352898E-8</v>
      </c>
      <c r="O87" s="8">
        <v>0</v>
      </c>
      <c r="P87" s="8">
        <v>3.9852832362825655E-8</v>
      </c>
      <c r="Q87" s="8">
        <v>7.101303370786503E-9</v>
      </c>
      <c r="R87" s="8">
        <v>0.13119999999999973</v>
      </c>
      <c r="S87" s="8">
        <v>7.9268173237997796E-3</v>
      </c>
      <c r="T87" s="8">
        <v>0</v>
      </c>
      <c r="U87" s="8">
        <v>2.5144155260469819E-3</v>
      </c>
      <c r="V87" s="8">
        <v>8.987865168539308E-4</v>
      </c>
      <c r="W87" s="8">
        <v>6.4639999999999871E-3</v>
      </c>
      <c r="X87" s="8">
        <v>5.2890262717058124E-4</v>
      </c>
      <c r="Y87" s="8">
        <v>0</v>
      </c>
      <c r="Z87" s="8">
        <v>4.9759575076608698E-4</v>
      </c>
      <c r="AA87" s="8">
        <v>1.6195955056179745E-4</v>
      </c>
      <c r="AB87" s="8">
        <v>6.3359999999999875E-3</v>
      </c>
      <c r="AC87" s="8">
        <v>4.3939098426966209E-4</v>
      </c>
      <c r="AD87" s="8">
        <v>0</v>
      </c>
      <c r="AE87" s="8">
        <v>2.9771361797752751E-4</v>
      </c>
      <c r="AF87" s="8">
        <v>-4.0845842696629137E-4</v>
      </c>
      <c r="AG87" s="8">
        <v>1.2383999999999975E-6</v>
      </c>
      <c r="AH87" s="8">
        <v>1.0866279305413664E-7</v>
      </c>
      <c r="AI87" s="8">
        <v>0</v>
      </c>
      <c r="AJ87" s="8">
        <v>9.5437597548518715E-8</v>
      </c>
      <c r="AK87" s="8">
        <v>-3.399370786516847E-7</v>
      </c>
      <c r="AL87" s="8">
        <v>159.67999999999967</v>
      </c>
      <c r="AM87" s="8">
        <v>9.4221765965270503</v>
      </c>
      <c r="AN87" s="8">
        <v>0</v>
      </c>
      <c r="AO87" s="8">
        <v>5.0741827987742489</v>
      </c>
      <c r="AP87" s="8">
        <v>-10.856629213483124</v>
      </c>
      <c r="AQ87" s="8">
        <v>178.81599999999963</v>
      </c>
      <c r="AR87" s="8">
        <v>10.489869229009173</v>
      </c>
      <c r="AS87" s="8">
        <v>0</v>
      </c>
      <c r="AT87" s="8">
        <v>5.5588213278855862</v>
      </c>
      <c r="AU87" s="8">
        <v>-9.3171235955055991</v>
      </c>
      <c r="AV87" s="8">
        <v>160.63999999999967</v>
      </c>
      <c r="AW87" s="8">
        <v>9.5113733115423713</v>
      </c>
      <c r="AX87" s="8">
        <v>0</v>
      </c>
      <c r="AY87" s="8">
        <v>5.186138345250245</v>
      </c>
      <c r="AZ87" s="8">
        <v>-10.144719101123576</v>
      </c>
      <c r="BA87" s="8">
        <v>18.175999999999963</v>
      </c>
      <c r="BB87" s="8">
        <v>0.97849591746680087</v>
      </c>
      <c r="BC87" s="8">
        <v>0</v>
      </c>
      <c r="BD87" s="8">
        <v>0.37268298263534139</v>
      </c>
      <c r="BE87" s="8">
        <v>0.82759550561797579</v>
      </c>
    </row>
    <row r="88" spans="1:57" ht="15.3" x14ac:dyDescent="0.7">
      <c r="A88" s="9" t="s">
        <v>249</v>
      </c>
      <c r="B88" t="s">
        <v>531</v>
      </c>
      <c r="C88" t="s">
        <v>120</v>
      </c>
      <c r="D88" t="s">
        <v>121</v>
      </c>
      <c r="E88" s="6">
        <v>17.010000000000002</v>
      </c>
      <c r="F88" s="7">
        <v>0</v>
      </c>
      <c r="G88" s="7">
        <v>0</v>
      </c>
      <c r="H88" s="8">
        <v>2.4115000000000002</v>
      </c>
      <c r="I88" s="8">
        <v>3.9864583500000004</v>
      </c>
      <c r="J88" s="8">
        <v>0</v>
      </c>
      <c r="K88" s="8">
        <v>10.476851000000002</v>
      </c>
      <c r="L88" s="8">
        <v>-2.0469400000000002</v>
      </c>
      <c r="M88" s="8">
        <v>5.4533500000000004E-12</v>
      </c>
      <c r="N88" s="8">
        <v>3.0068840069297766E-7</v>
      </c>
      <c r="O88" s="8">
        <v>0</v>
      </c>
      <c r="P88" s="8">
        <v>3.5547517035044009E-7</v>
      </c>
      <c r="Q88" s="8">
        <v>-2.6094110000000008E-13</v>
      </c>
      <c r="R88" s="8">
        <v>1.7902499999999998E-2</v>
      </c>
      <c r="S88" s="8">
        <v>8.7762343199999995E-3</v>
      </c>
      <c r="T88" s="8">
        <v>0</v>
      </c>
      <c r="U88" s="8">
        <v>1.8724507899999999E-2</v>
      </c>
      <c r="V88" s="8">
        <v>-1.6695000000000002E-3</v>
      </c>
      <c r="W88" s="8">
        <v>4.1954499999999999E-3</v>
      </c>
      <c r="X88" s="8">
        <v>1.94727148E-3</v>
      </c>
      <c r="Y88" s="8">
        <v>0</v>
      </c>
      <c r="Z88" s="8">
        <v>4.044374600000001E-3</v>
      </c>
      <c r="AA88" s="8">
        <v>-5.0330000000000004E-4</v>
      </c>
      <c r="AB88" s="8">
        <v>8.2240550000000009E-3</v>
      </c>
      <c r="AC88" s="8">
        <v>1.5790742940000001E-3</v>
      </c>
      <c r="AD88" s="8">
        <v>0</v>
      </c>
      <c r="AE88" s="8">
        <v>1.8006477300000002E-3</v>
      </c>
      <c r="AF88" s="8">
        <v>-7.6090000000000012E-4</v>
      </c>
      <c r="AG88" s="8">
        <v>4.2360500000000004E-7</v>
      </c>
      <c r="AH88" s="8">
        <v>3.5643210680000001E-6</v>
      </c>
      <c r="AI88" s="8">
        <v>0</v>
      </c>
      <c r="AJ88" s="8">
        <v>8.7071180000000012E-7</v>
      </c>
      <c r="AK88" s="8">
        <v>-1.7685500000000003E-7</v>
      </c>
      <c r="AL88" s="8">
        <v>25.977000000000004</v>
      </c>
      <c r="AM88" s="8">
        <v>28.468031900000003</v>
      </c>
      <c r="AN88" s="8">
        <v>0</v>
      </c>
      <c r="AO88" s="8">
        <v>49.784230999999998</v>
      </c>
      <c r="AP88" s="8">
        <v>-33.934250000000006</v>
      </c>
      <c r="AQ88" s="8">
        <v>503.13900000000001</v>
      </c>
      <c r="AR88" s="8">
        <v>55.489736659000016</v>
      </c>
      <c r="AS88" s="8">
        <v>0</v>
      </c>
      <c r="AT88" s="8">
        <v>-19.46720397999999</v>
      </c>
      <c r="AU88" s="8">
        <v>-56.999670000000009</v>
      </c>
      <c r="AV88" s="8">
        <v>26.123999999999999</v>
      </c>
      <c r="AW88" s="8">
        <v>28.952656600000008</v>
      </c>
      <c r="AX88" s="8">
        <v>0</v>
      </c>
      <c r="AY88" s="8">
        <v>50.384537000000009</v>
      </c>
      <c r="AZ88" s="8">
        <v>-33.942300000000003</v>
      </c>
      <c r="BA88" s="8">
        <v>477.01500000000004</v>
      </c>
      <c r="BB88" s="8">
        <v>26.537080059000008</v>
      </c>
      <c r="BC88" s="8">
        <v>0</v>
      </c>
      <c r="BD88" s="8">
        <v>-69.851740980000002</v>
      </c>
      <c r="BE88" s="8">
        <v>-23.057370000000002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57BE-63A5-4B0C-9752-DA8F22A8A0A3}">
  <dimension ref="A1:BE96"/>
  <sheetViews>
    <sheetView topLeftCell="A13" zoomScale="70" zoomScaleNormal="70" workbookViewId="0">
      <selection activeCell="M22" sqref="F22:M33"/>
    </sheetView>
  </sheetViews>
  <sheetFormatPr defaultRowHeight="14.4" x14ac:dyDescent="0.55000000000000004"/>
  <cols>
    <col min="1" max="1" width="39.83984375" bestFit="1" customWidth="1"/>
    <col min="2" max="2" width="122.83984375" bestFit="1" customWidth="1"/>
    <col min="3" max="3" width="30.578125" bestFit="1" customWidth="1"/>
    <col min="4" max="4" width="50.83984375" customWidth="1"/>
    <col min="5" max="5" width="27.578125" customWidth="1"/>
    <col min="6" max="6" width="33" customWidth="1"/>
    <col min="7" max="7" width="21.83984375" customWidth="1"/>
    <col min="8" max="8" width="25.41796875" customWidth="1"/>
    <col min="9" max="9" width="25.68359375" customWidth="1"/>
    <col min="10" max="10" width="26.41796875" customWidth="1"/>
    <col min="11" max="11" width="25.41796875" customWidth="1"/>
    <col min="12" max="12" width="20" customWidth="1"/>
    <col min="13" max="13" width="25" customWidth="1"/>
    <col min="14" max="14" width="25.15625" customWidth="1"/>
    <col min="15" max="15" width="26" customWidth="1"/>
    <col min="16" max="16" width="25" customWidth="1"/>
    <col min="17" max="17" width="19.41796875" customWidth="1"/>
    <col min="18" max="18" width="23.15625" customWidth="1"/>
    <col min="19" max="19" width="23.41796875" customWidth="1"/>
    <col min="20" max="20" width="24.15625" customWidth="1"/>
    <col min="21" max="21" width="23.15625" customWidth="1"/>
    <col min="22" max="22" width="17.68359375" customWidth="1"/>
    <col min="23" max="23" width="22.83984375" customWidth="1"/>
    <col min="24" max="24" width="23.15625" customWidth="1"/>
    <col min="25" max="25" width="23.83984375" customWidth="1"/>
    <col min="26" max="26" width="22.83984375" customWidth="1"/>
    <col min="27" max="27" width="17.41796875" customWidth="1"/>
    <col min="28" max="28" width="26.41796875" customWidth="1"/>
    <col min="29" max="29" width="26.68359375" customWidth="1"/>
    <col min="30" max="30" width="27.578125" customWidth="1"/>
    <col min="31" max="31" width="26.41796875" customWidth="1"/>
    <col min="32" max="32" width="21" customWidth="1"/>
    <col min="33" max="33" width="26.41796875" customWidth="1"/>
    <col min="34" max="34" width="26.68359375" customWidth="1"/>
    <col min="35" max="35" width="27.578125" customWidth="1"/>
    <col min="36" max="36" width="26.41796875" customWidth="1"/>
    <col min="37" max="37" width="21" customWidth="1"/>
    <col min="38" max="38" width="26.41796875" customWidth="1"/>
    <col min="39" max="39" width="26.68359375" customWidth="1"/>
    <col min="40" max="40" width="27.578125" customWidth="1"/>
    <col min="41" max="41" width="26.41796875" customWidth="1"/>
    <col min="42" max="42" width="21" customWidth="1"/>
    <col min="43" max="43" width="24.41796875" customWidth="1"/>
    <col min="44" max="44" width="24.68359375" customWidth="1"/>
    <col min="45" max="45" width="25.41796875" customWidth="1"/>
    <col min="46" max="46" width="24.41796875" customWidth="1"/>
    <col min="47" max="47" width="19" customWidth="1"/>
    <col min="48" max="48" width="28" customWidth="1"/>
    <col min="49" max="49" width="28.26171875" customWidth="1"/>
    <col min="50" max="50" width="29.15625" customWidth="1"/>
    <col min="51" max="51" width="28" customWidth="1"/>
    <col min="52" max="52" width="22.578125" customWidth="1"/>
    <col min="53" max="53" width="26.26171875" customWidth="1"/>
    <col min="54" max="54" width="26.41796875" customWidth="1"/>
    <col min="55" max="55" width="27.26171875" customWidth="1"/>
    <col min="56" max="56" width="26.26171875" customWidth="1"/>
    <col min="57" max="57" width="20.6835937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16.8" x14ac:dyDescent="0.8">
      <c r="A2" s="3" t="s">
        <v>17</v>
      </c>
      <c r="B2" s="3" t="s">
        <v>560</v>
      </c>
      <c r="D2" s="1" t="s">
        <v>10</v>
      </c>
      <c r="E2" s="2">
        <v>29892.106977663891</v>
      </c>
      <c r="F2" s="2">
        <v>5.5184544404090108E-4</v>
      </c>
      <c r="G2" s="2">
        <v>186.67623313235816</v>
      </c>
      <c r="H2" s="2">
        <v>27.698068935297236</v>
      </c>
      <c r="I2" s="2">
        <v>28.871585815694871</v>
      </c>
      <c r="J2" s="2">
        <v>7.4845562732931678E-2</v>
      </c>
      <c r="K2" s="2">
        <v>380440.32375222124</v>
      </c>
      <c r="L2" s="2">
        <v>936001.96718997427</v>
      </c>
      <c r="M2" s="2">
        <v>397149.20198299759</v>
      </c>
      <c r="N2" s="2">
        <v>538852.76520697691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v>6042.9690969561289</v>
      </c>
      <c r="F3" s="2">
        <v>3.7027224606222636E-4</v>
      </c>
      <c r="G3" s="2">
        <v>22.443499813377159</v>
      </c>
      <c r="H3" s="2">
        <v>6.0362113232993284</v>
      </c>
      <c r="I3" s="2">
        <v>4.610207116439371</v>
      </c>
      <c r="J3" s="2">
        <v>7.4956683996103089E-3</v>
      </c>
      <c r="K3" s="2">
        <v>62338.657337203324</v>
      </c>
      <c r="L3" s="2">
        <v>95730.74552789946</v>
      </c>
      <c r="M3" s="2">
        <v>63777.418864288375</v>
      </c>
      <c r="N3" s="2">
        <v>31953.326663611133</v>
      </c>
    </row>
    <row r="4" spans="1:14" ht="16.8" x14ac:dyDescent="0.8">
      <c r="A4" s="3" t="s">
        <v>21</v>
      </c>
      <c r="B4" s="3">
        <v>4</v>
      </c>
      <c r="D4" s="1" t="s">
        <v>12</v>
      </c>
      <c r="E4" s="2">
        <v>11324.185039166974</v>
      </c>
      <c r="F4" s="2">
        <v>2.2147383700693563E-4</v>
      </c>
      <c r="G4" s="2">
        <v>67.418787946813666</v>
      </c>
      <c r="H4" s="2">
        <v>6.2685734321707764</v>
      </c>
      <c r="I4" s="2">
        <v>9.7923123577717508</v>
      </c>
      <c r="J4" s="2">
        <v>4.3331575315851086E-2</v>
      </c>
      <c r="K4" s="2">
        <v>179154.5928213782</v>
      </c>
      <c r="L4" s="2">
        <v>204198.99502520644</v>
      </c>
      <c r="M4" s="2">
        <v>188563.95636528172</v>
      </c>
      <c r="N4" s="2">
        <v>15635.038659924645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v>12187.889727337528</v>
      </c>
      <c r="F5" s="2">
        <v>5.0380061887418356E-4</v>
      </c>
      <c r="G5" s="2">
        <v>30.967784948747539</v>
      </c>
      <c r="H5" s="2">
        <v>22.649083968975276</v>
      </c>
      <c r="I5" s="2">
        <v>2.7870587844469292</v>
      </c>
      <c r="J5" s="2">
        <v>2.5509502539932025E-3</v>
      </c>
      <c r="K5" s="2">
        <v>71142.855867659935</v>
      </c>
      <c r="L5" s="2">
        <v>15490.129847638578</v>
      </c>
      <c r="M5" s="2">
        <v>72120.519539025452</v>
      </c>
      <c r="N5" s="2">
        <v>-56630.389691386852</v>
      </c>
    </row>
    <row r="6" spans="1:14" ht="16.8" x14ac:dyDescent="0.8">
      <c r="A6" s="3" t="s">
        <v>23</v>
      </c>
      <c r="B6" s="3" t="s">
        <v>371</v>
      </c>
      <c r="D6" s="1" t="s">
        <v>14</v>
      </c>
      <c r="E6" s="2">
        <v>-6073.6617484684321</v>
      </c>
      <c r="F6" s="2">
        <v>-7.5710051327860817E-5</v>
      </c>
      <c r="G6" s="2">
        <v>-12.754270996608222</v>
      </c>
      <c r="H6" s="2">
        <v>-2.0964368267633393</v>
      </c>
      <c r="I6" s="2">
        <v>-3.3019411788541735</v>
      </c>
      <c r="J6" s="2">
        <v>6.3922037346438129E-2</v>
      </c>
      <c r="K6" s="2">
        <v>-70806.946147166454</v>
      </c>
      <c r="L6" s="2">
        <v>-94692.07957085903</v>
      </c>
      <c r="M6" s="2">
        <v>-69274.244386848513</v>
      </c>
      <c r="N6" s="2">
        <v>-25417.835184010484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35935.076074620018</v>
      </c>
      <c r="F7" s="14">
        <f t="shared" ref="F7:N7" si="0">F2+F3</f>
        <v>9.221176901031275E-4</v>
      </c>
      <c r="G7" s="14">
        <f t="shared" si="0"/>
        <v>209.11973294573534</v>
      </c>
      <c r="H7" s="14">
        <f t="shared" si="0"/>
        <v>33.734280258596563</v>
      </c>
      <c r="I7" s="14">
        <f t="shared" si="0"/>
        <v>33.48179293213424</v>
      </c>
      <c r="J7" s="14">
        <f t="shared" si="0"/>
        <v>8.2341231132541992E-2</v>
      </c>
      <c r="K7" s="14">
        <f t="shared" si="0"/>
        <v>442778.98108942457</v>
      </c>
      <c r="L7" s="14">
        <f t="shared" si="0"/>
        <v>1031732.7127178737</v>
      </c>
      <c r="M7" s="14">
        <f t="shared" si="0"/>
        <v>460926.62084728596</v>
      </c>
      <c r="N7" s="14">
        <f t="shared" si="0"/>
        <v>570806.09187058802</v>
      </c>
    </row>
    <row r="8" spans="1:14" ht="16.8" x14ac:dyDescent="0.8">
      <c r="A8" s="3" t="s">
        <v>26</v>
      </c>
      <c r="B8" s="3">
        <v>190</v>
      </c>
      <c r="D8" s="11" t="s">
        <v>936</v>
      </c>
      <c r="E8" s="14">
        <f>SUM(E2:E5)</f>
        <v>59447.150841124516</v>
      </c>
      <c r="F8" s="14">
        <f t="shared" ref="F8:N8" si="1">SUM(F2:F5)</f>
        <v>1.6473921459842465E-3</v>
      </c>
      <c r="G8" s="14">
        <f t="shared" si="1"/>
        <v>307.50630584129652</v>
      </c>
      <c r="H8" s="14">
        <f t="shared" si="1"/>
        <v>62.651937659742615</v>
      </c>
      <c r="I8" s="14">
        <f t="shared" si="1"/>
        <v>46.061164074352916</v>
      </c>
      <c r="J8" s="14">
        <f t="shared" si="1"/>
        <v>0.12822375670238628</v>
      </c>
      <c r="K8" s="14">
        <f t="shared" si="1"/>
        <v>693076.42977846274</v>
      </c>
      <c r="L8" s="14">
        <f t="shared" si="1"/>
        <v>1251421.8375907186</v>
      </c>
      <c r="M8" s="14">
        <f t="shared" si="1"/>
        <v>721611.09675159317</v>
      </c>
      <c r="N8" s="14">
        <f t="shared" si="1"/>
        <v>529810.74083912582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53373.489092656084</v>
      </c>
      <c r="F9" s="8">
        <f t="shared" ref="F9:N9" si="2">SUM(F2:F6)</f>
        <v>1.5716820946563856E-3</v>
      </c>
      <c r="G9" s="8">
        <f t="shared" si="2"/>
        <v>294.7520348446883</v>
      </c>
      <c r="H9" s="8">
        <f t="shared" si="2"/>
        <v>60.555500832979277</v>
      </c>
      <c r="I9" s="8">
        <f t="shared" si="2"/>
        <v>42.759222895498745</v>
      </c>
      <c r="J9" s="8">
        <f t="shared" si="2"/>
        <v>0.19214579404882443</v>
      </c>
      <c r="K9" s="8">
        <f t="shared" si="2"/>
        <v>622269.48363129632</v>
      </c>
      <c r="L9" s="8">
        <f t="shared" si="2"/>
        <v>1156729.7580198597</v>
      </c>
      <c r="M9" s="8">
        <f t="shared" si="2"/>
        <v>652336.85236474464</v>
      </c>
      <c r="N9" s="8">
        <f t="shared" si="2"/>
        <v>504392.90565511532</v>
      </c>
    </row>
    <row r="10" spans="1:14" ht="16.8" x14ac:dyDescent="0.8">
      <c r="A10" s="3" t="s">
        <v>29</v>
      </c>
      <c r="B10" s="3">
        <v>2</v>
      </c>
      <c r="D10" s="12" t="s">
        <v>933</v>
      </c>
      <c r="E10" s="8">
        <f>E7/$B$8</f>
        <v>189.13197934010535</v>
      </c>
      <c r="F10" s="8">
        <f t="shared" ref="F10:N12" si="3">F7/$B$8</f>
        <v>4.8532510005427761E-6</v>
      </c>
      <c r="G10" s="8">
        <f t="shared" si="3"/>
        <v>1.100630173398607</v>
      </c>
      <c r="H10" s="8">
        <f t="shared" si="3"/>
        <v>0.17754884346629771</v>
      </c>
      <c r="I10" s="8">
        <f t="shared" si="3"/>
        <v>0.17621996280070654</v>
      </c>
      <c r="J10" s="8">
        <f t="shared" si="3"/>
        <v>4.3337490069758942E-4</v>
      </c>
      <c r="K10" s="8">
        <f t="shared" si="3"/>
        <v>2330.4156899443396</v>
      </c>
      <c r="L10" s="8">
        <f t="shared" si="3"/>
        <v>5430.1721721993354</v>
      </c>
      <c r="M10" s="8">
        <f t="shared" si="3"/>
        <v>2425.9295834067684</v>
      </c>
      <c r="N10" s="8">
        <f t="shared" si="3"/>
        <v>3004.2425887925683</v>
      </c>
    </row>
    <row r="11" spans="1:14" ht="16.8" x14ac:dyDescent="0.8">
      <c r="A11" s="3" t="s">
        <v>30</v>
      </c>
      <c r="B11" s="3" t="s">
        <v>372</v>
      </c>
      <c r="D11" s="12" t="s">
        <v>937</v>
      </c>
      <c r="E11" s="8">
        <f>E8/$B$8</f>
        <v>312.87974126907642</v>
      </c>
      <c r="F11" s="8">
        <f t="shared" si="3"/>
        <v>8.6704849788644562E-6</v>
      </c>
      <c r="G11" s="8">
        <f t="shared" si="3"/>
        <v>1.6184542412699816</v>
      </c>
      <c r="H11" s="8">
        <f t="shared" si="3"/>
        <v>0.3297470403144348</v>
      </c>
      <c r="I11" s="8">
        <f t="shared" si="3"/>
        <v>0.24242717933869956</v>
      </c>
      <c r="J11" s="8">
        <f t="shared" si="3"/>
        <v>6.7486187738098038E-4</v>
      </c>
      <c r="K11" s="8">
        <f t="shared" si="3"/>
        <v>3647.7706830445409</v>
      </c>
      <c r="L11" s="8">
        <f t="shared" si="3"/>
        <v>6586.4307241616771</v>
      </c>
      <c r="M11" s="8">
        <f t="shared" si="3"/>
        <v>3797.9531407978589</v>
      </c>
      <c r="N11" s="8">
        <f t="shared" si="3"/>
        <v>2788.47758336382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280.9131004876636</v>
      </c>
      <c r="F12" s="8">
        <f t="shared" si="3"/>
        <v>8.2720110245072922E-6</v>
      </c>
      <c r="G12" s="8">
        <f t="shared" si="3"/>
        <v>1.5513264991825699</v>
      </c>
      <c r="H12" s="8">
        <f t="shared" si="3"/>
        <v>0.31871316227883828</v>
      </c>
      <c r="I12" s="8">
        <f t="shared" si="3"/>
        <v>0.22504854155525655</v>
      </c>
      <c r="J12" s="8">
        <f t="shared" si="3"/>
        <v>1.0112936528885496E-3</v>
      </c>
      <c r="K12" s="8">
        <f t="shared" si="3"/>
        <v>3275.1025454278752</v>
      </c>
      <c r="L12" s="8">
        <f t="shared" si="3"/>
        <v>6088.0513579992612</v>
      </c>
      <c r="M12" s="8">
        <f t="shared" si="3"/>
        <v>3433.3518545512875</v>
      </c>
      <c r="N12" s="8">
        <f t="shared" si="3"/>
        <v>2654.6995034479755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8983.7690186550044</v>
      </c>
      <c r="F13" s="8">
        <f t="shared" ref="F13:N15" si="4">F7/$B$4</f>
        <v>2.3052942252578187E-4</v>
      </c>
      <c r="G13" s="8">
        <f t="shared" si="4"/>
        <v>52.279933236433834</v>
      </c>
      <c r="H13" s="8">
        <f t="shared" si="4"/>
        <v>8.4335700646491407</v>
      </c>
      <c r="I13" s="8">
        <f t="shared" si="4"/>
        <v>8.3704482330335601</v>
      </c>
      <c r="J13" s="8">
        <f t="shared" si="4"/>
        <v>2.0585307783135498E-2</v>
      </c>
      <c r="K13" s="8">
        <f t="shared" si="4"/>
        <v>110694.74527235614</v>
      </c>
      <c r="L13" s="8">
        <f t="shared" si="4"/>
        <v>257933.17817946844</v>
      </c>
      <c r="M13" s="8">
        <f t="shared" si="4"/>
        <v>115231.65521182149</v>
      </c>
      <c r="N13" s="8">
        <f t="shared" si="4"/>
        <v>142701.522967647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14861.787710281129</v>
      </c>
      <c r="F14" s="8">
        <f t="shared" si="4"/>
        <v>4.1184803649606163E-4</v>
      </c>
      <c r="G14" s="8">
        <f t="shared" si="4"/>
        <v>76.876576460324131</v>
      </c>
      <c r="H14" s="8">
        <f t="shared" si="4"/>
        <v>15.662984414935654</v>
      </c>
      <c r="I14" s="8">
        <f t="shared" si="4"/>
        <v>11.515291018588229</v>
      </c>
      <c r="J14" s="8">
        <f t="shared" si="4"/>
        <v>3.2055939175596571E-2</v>
      </c>
      <c r="K14" s="8">
        <f t="shared" si="4"/>
        <v>173269.10744461569</v>
      </c>
      <c r="L14" s="8">
        <f t="shared" si="4"/>
        <v>312855.45939767966</v>
      </c>
      <c r="M14" s="8">
        <f t="shared" si="4"/>
        <v>180402.77418789829</v>
      </c>
      <c r="N14" s="8">
        <f t="shared" si="4"/>
        <v>132452.68520978146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13343.372273164021</v>
      </c>
      <c r="F15" s="8">
        <f t="shared" si="4"/>
        <v>3.9292052366409641E-4</v>
      </c>
      <c r="G15" s="8">
        <f t="shared" si="4"/>
        <v>73.688008711172074</v>
      </c>
      <c r="H15" s="8">
        <f t="shared" si="4"/>
        <v>15.138875208244819</v>
      </c>
      <c r="I15" s="8">
        <f t="shared" si="4"/>
        <v>10.689805723874686</v>
      </c>
      <c r="J15" s="8">
        <f t="shared" si="4"/>
        <v>4.8036448512206106E-2</v>
      </c>
      <c r="K15" s="8">
        <f t="shared" si="4"/>
        <v>155567.37090782408</v>
      </c>
      <c r="L15" s="8">
        <f t="shared" si="4"/>
        <v>289182.43950496492</v>
      </c>
      <c r="M15" s="8">
        <f t="shared" si="4"/>
        <v>163084.21309118616</v>
      </c>
      <c r="N15" s="8">
        <f t="shared" si="4"/>
        <v>126098.22641377883</v>
      </c>
    </row>
    <row r="16" spans="1:14" ht="16.8" x14ac:dyDescent="0.8">
      <c r="A16" s="3" t="s">
        <v>38</v>
      </c>
      <c r="B16" s="3" t="s">
        <v>39</v>
      </c>
    </row>
    <row r="21" spans="1:57" ht="16.8" x14ac:dyDescent="0.8">
      <c r="A21" s="4" t="s">
        <v>40</v>
      </c>
      <c r="B21" s="4" t="s">
        <v>41</v>
      </c>
      <c r="C21" s="4" t="s">
        <v>42</v>
      </c>
      <c r="D21" s="4" t="s">
        <v>43</v>
      </c>
      <c r="E21" s="4" t="s">
        <v>44</v>
      </c>
      <c r="F21" s="4" t="s">
        <v>45</v>
      </c>
      <c r="G21" s="4" t="s">
        <v>46</v>
      </c>
      <c r="H21" s="4" t="s">
        <v>47</v>
      </c>
      <c r="I21" s="4" t="s">
        <v>48</v>
      </c>
      <c r="J21" s="4" t="s">
        <v>49</v>
      </c>
      <c r="K21" s="4" t="s">
        <v>50</v>
      </c>
      <c r="L21" s="4" t="s">
        <v>51</v>
      </c>
      <c r="M21" s="4" t="s">
        <v>52</v>
      </c>
      <c r="N21" s="4" t="s">
        <v>53</v>
      </c>
      <c r="O21" s="4" t="s">
        <v>54</v>
      </c>
      <c r="P21" s="4" t="s">
        <v>55</v>
      </c>
      <c r="Q21" s="4" t="s">
        <v>56</v>
      </c>
      <c r="R21" s="4" t="s">
        <v>57</v>
      </c>
      <c r="S21" s="4" t="s">
        <v>58</v>
      </c>
      <c r="T21" s="4" t="s">
        <v>59</v>
      </c>
      <c r="U21" s="4" t="s">
        <v>60</v>
      </c>
      <c r="V21" s="4" t="s">
        <v>61</v>
      </c>
      <c r="W21" s="4" t="s">
        <v>62</v>
      </c>
      <c r="X21" s="4" t="s">
        <v>63</v>
      </c>
      <c r="Y21" s="4" t="s">
        <v>64</v>
      </c>
      <c r="Z21" s="4" t="s">
        <v>65</v>
      </c>
      <c r="AA21" s="4" t="s">
        <v>66</v>
      </c>
      <c r="AB21" s="4" t="s">
        <v>67</v>
      </c>
      <c r="AC21" s="4" t="s">
        <v>68</v>
      </c>
      <c r="AD21" s="4" t="s">
        <v>69</v>
      </c>
      <c r="AE21" s="4" t="s">
        <v>70</v>
      </c>
      <c r="AF21" s="4" t="s">
        <v>71</v>
      </c>
      <c r="AG21" s="4" t="s">
        <v>72</v>
      </c>
      <c r="AH21" s="4" t="s">
        <v>73</v>
      </c>
      <c r="AI21" s="4" t="s">
        <v>74</v>
      </c>
      <c r="AJ21" s="4" t="s">
        <v>75</v>
      </c>
      <c r="AK21" s="4" t="s">
        <v>76</v>
      </c>
      <c r="AL21" s="4" t="s">
        <v>77</v>
      </c>
      <c r="AM21" s="4" t="s">
        <v>78</v>
      </c>
      <c r="AN21" s="4" t="s">
        <v>79</v>
      </c>
      <c r="AO21" s="4" t="s">
        <v>80</v>
      </c>
      <c r="AP21" s="4" t="s">
        <v>81</v>
      </c>
      <c r="AQ21" s="4" t="s">
        <v>82</v>
      </c>
      <c r="AR21" s="4" t="s">
        <v>83</v>
      </c>
      <c r="AS21" s="4" t="s">
        <v>84</v>
      </c>
      <c r="AT21" s="4" t="s">
        <v>85</v>
      </c>
      <c r="AU21" s="4" t="s">
        <v>86</v>
      </c>
      <c r="AV21" s="4" t="s">
        <v>87</v>
      </c>
      <c r="AW21" s="4" t="s">
        <v>88</v>
      </c>
      <c r="AX21" s="4" t="s">
        <v>89</v>
      </c>
      <c r="AY21" s="4" t="s">
        <v>90</v>
      </c>
      <c r="AZ21" s="4" t="s">
        <v>91</v>
      </c>
      <c r="BA21" s="4" t="s">
        <v>92</v>
      </c>
      <c r="BB21" s="4" t="s">
        <v>93</v>
      </c>
      <c r="BC21" s="4" t="s">
        <v>94</v>
      </c>
      <c r="BD21" s="4" t="s">
        <v>95</v>
      </c>
      <c r="BE21" s="4" t="s">
        <v>96</v>
      </c>
    </row>
    <row r="22" spans="1:57" ht="15.3" x14ac:dyDescent="0.7">
      <c r="A22" s="9" t="s">
        <v>366</v>
      </c>
      <c r="B22" t="s">
        <v>366</v>
      </c>
      <c r="C22" t="s">
        <v>605</v>
      </c>
      <c r="D22" t="s">
        <v>606</v>
      </c>
      <c r="E22" s="6">
        <v>261.03869999999995</v>
      </c>
      <c r="F22" s="7">
        <v>0</v>
      </c>
      <c r="G22" s="7">
        <v>2</v>
      </c>
      <c r="H22" s="8">
        <v>2448.5430059999999</v>
      </c>
      <c r="I22" s="8">
        <v>1.0963625399999997</v>
      </c>
      <c r="J22" s="8">
        <v>0</v>
      </c>
      <c r="K22" s="8">
        <v>50.213103133499985</v>
      </c>
      <c r="L22" s="8">
        <v>-1416.0023686730769</v>
      </c>
      <c r="M22" s="8">
        <v>1.5557906519999998E-4</v>
      </c>
      <c r="N22" s="8">
        <v>2.0778680519999998E-7</v>
      </c>
      <c r="O22" s="8">
        <v>0</v>
      </c>
      <c r="P22" s="8">
        <v>3.0019469550161531E-6</v>
      </c>
      <c r="Q22" s="8">
        <v>-8.9651192912307683E-5</v>
      </c>
      <c r="R22" s="8">
        <v>20.256603119999998</v>
      </c>
      <c r="S22" s="8">
        <v>4.5890603459999993E-3</v>
      </c>
      <c r="T22" s="8">
        <v>0</v>
      </c>
      <c r="U22" s="8">
        <v>0.3678616421049461</v>
      </c>
      <c r="V22" s="8">
        <v>-13.465053199038458</v>
      </c>
      <c r="W22" s="8">
        <v>3.3935030999999993</v>
      </c>
      <c r="X22" s="8">
        <v>1.0232717039999996E-3</v>
      </c>
      <c r="Y22" s="8">
        <v>0</v>
      </c>
      <c r="Z22" s="8">
        <v>8.3191928780630739E-2</v>
      </c>
      <c r="AA22" s="8">
        <v>-1.9980401521153843</v>
      </c>
      <c r="AB22" s="8">
        <v>1.7463489029999997</v>
      </c>
      <c r="AC22" s="8">
        <v>5.0798131019999992E-4</v>
      </c>
      <c r="AD22" s="8">
        <v>0</v>
      </c>
      <c r="AE22" s="8">
        <v>2.31013805787623E-2</v>
      </c>
      <c r="AF22" s="8">
        <v>-1.1640755668846152</v>
      </c>
      <c r="AG22" s="8">
        <v>7.8050571299999984E-3</v>
      </c>
      <c r="AH22" s="8">
        <v>2.4381014579999996E-6</v>
      </c>
      <c r="AI22" s="8">
        <v>0</v>
      </c>
      <c r="AJ22" s="8">
        <v>6.6597898545353064E-4</v>
      </c>
      <c r="AK22" s="8">
        <v>6.5327225843076916E-2</v>
      </c>
      <c r="AL22" s="8">
        <v>26364.908699999996</v>
      </c>
      <c r="AM22" s="8">
        <v>17.280761939999994</v>
      </c>
      <c r="AN22" s="8">
        <v>0</v>
      </c>
      <c r="AO22" s="8">
        <v>394.80578847207681</v>
      </c>
      <c r="AP22" s="8">
        <v>-12439.971729692305</v>
      </c>
      <c r="AQ22" s="8">
        <v>39416.84369999999</v>
      </c>
      <c r="AR22" s="8">
        <v>17.850870460799996</v>
      </c>
      <c r="AS22" s="8">
        <v>0</v>
      </c>
      <c r="AT22" s="8">
        <v>466.10092447802998</v>
      </c>
      <c r="AU22" s="8">
        <v>-19824.033161423074</v>
      </c>
      <c r="AV22" s="8">
        <v>27670.102199999994</v>
      </c>
      <c r="AW22" s="8">
        <v>17.594008379999998</v>
      </c>
      <c r="AX22" s="8">
        <v>0</v>
      </c>
      <c r="AY22" s="8">
        <v>412.40978016646153</v>
      </c>
      <c r="AZ22" s="8">
        <v>-12665.837138192308</v>
      </c>
      <c r="BA22" s="8">
        <v>11746.741499999998</v>
      </c>
      <c r="BB22" s="8">
        <v>0.25686208079999995</v>
      </c>
      <c r="BC22" s="8">
        <v>0</v>
      </c>
      <c r="BD22" s="8">
        <v>53.691144311568451</v>
      </c>
      <c r="BE22" s="8">
        <v>-7158.1960232307692</v>
      </c>
    </row>
    <row r="23" spans="1:57" ht="15.3" x14ac:dyDescent="0.7">
      <c r="A23" s="9" t="s">
        <v>178</v>
      </c>
      <c r="B23" t="s">
        <v>583</v>
      </c>
      <c r="C23" t="s">
        <v>355</v>
      </c>
      <c r="D23" t="s">
        <v>356</v>
      </c>
      <c r="E23" s="6">
        <v>32101.849712101834</v>
      </c>
      <c r="F23" s="7">
        <v>0</v>
      </c>
      <c r="G23" s="7">
        <v>0</v>
      </c>
      <c r="H23" s="8">
        <v>3729.2787112356596</v>
      </c>
      <c r="I23" s="8">
        <v>249.73083470957963</v>
      </c>
      <c r="J23" s="8">
        <v>0</v>
      </c>
      <c r="K23" s="8">
        <v>487.20672459773147</v>
      </c>
      <c r="L23" s="8">
        <v>-17.702886042235679</v>
      </c>
      <c r="M23" s="8">
        <v>1.5026397737579581E-4</v>
      </c>
      <c r="N23" s="8">
        <v>2.5871870785990159E-5</v>
      </c>
      <c r="O23" s="8">
        <v>0</v>
      </c>
      <c r="P23" s="8">
        <v>1.0973223393116795E-4</v>
      </c>
      <c r="Q23" s="8">
        <v>-1.9518566661952157E-6</v>
      </c>
      <c r="R23" s="8">
        <v>12.389947952713346</v>
      </c>
      <c r="S23" s="8">
        <v>0.99461680603159608</v>
      </c>
      <c r="T23" s="8">
        <v>0</v>
      </c>
      <c r="U23" s="8">
        <v>3.3583338147469446</v>
      </c>
      <c r="V23" s="8">
        <v>-0.11866769764575565</v>
      </c>
      <c r="W23" s="8">
        <v>4.6308625754904353</v>
      </c>
      <c r="X23" s="8">
        <v>0.29846851317570383</v>
      </c>
      <c r="Y23" s="8">
        <v>0</v>
      </c>
      <c r="Z23" s="8">
        <v>0.77757810801697069</v>
      </c>
      <c r="AA23" s="8">
        <v>-3.6897224022095609E-2</v>
      </c>
      <c r="AB23" s="8">
        <v>0.6324747411363042</v>
      </c>
      <c r="AC23" s="8">
        <v>7.9726931069407522E-2</v>
      </c>
      <c r="AD23" s="8">
        <v>0</v>
      </c>
      <c r="AE23" s="8">
        <v>0.35801875509150205</v>
      </c>
      <c r="AF23" s="8">
        <v>-1.8999800770604595E-2</v>
      </c>
      <c r="AG23" s="8">
        <v>4.2210517281018999E-3</v>
      </c>
      <c r="AH23" s="8">
        <v>3.5753263269504743E-4</v>
      </c>
      <c r="AI23" s="8">
        <v>0</v>
      </c>
      <c r="AJ23" s="8">
        <v>5.4041091475419032E-4</v>
      </c>
      <c r="AK23" s="8">
        <v>-1.6405971313866765E-4</v>
      </c>
      <c r="AL23" s="8">
        <v>18304.884516687856</v>
      </c>
      <c r="AM23" s="8">
        <v>2377.4331554485721</v>
      </c>
      <c r="AN23" s="8">
        <v>0</v>
      </c>
      <c r="AO23" s="8">
        <v>9045.0240671038828</v>
      </c>
      <c r="AP23" s="8">
        <v>-204.91252708228845</v>
      </c>
      <c r="AQ23" s="8">
        <v>20128.542787566832</v>
      </c>
      <c r="AR23" s="8">
        <v>2500.1433628037548</v>
      </c>
      <c r="AS23" s="8">
        <v>0</v>
      </c>
      <c r="AT23" s="8">
        <v>9277.956763955026</v>
      </c>
      <c r="AU23" s="8">
        <v>-261.58770071200996</v>
      </c>
      <c r="AV23" s="8">
        <v>18851.298979872565</v>
      </c>
      <c r="AW23" s="8">
        <v>2425.361572238141</v>
      </c>
      <c r="AX23" s="8">
        <v>0</v>
      </c>
      <c r="AY23" s="8">
        <v>9146.4855285184731</v>
      </c>
      <c r="AZ23" s="8">
        <v>-208.80327126739519</v>
      </c>
      <c r="BA23" s="8">
        <v>1277.2438076942647</v>
      </c>
      <c r="BB23" s="8">
        <v>74.781790565613903</v>
      </c>
      <c r="BC23" s="8">
        <v>0</v>
      </c>
      <c r="BD23" s="8">
        <v>131.47123543655346</v>
      </c>
      <c r="BE23" s="8">
        <v>-52.784429444614808</v>
      </c>
    </row>
    <row r="24" spans="1:57" ht="15.3" x14ac:dyDescent="0.7">
      <c r="A24" s="9" t="s">
        <v>366</v>
      </c>
      <c r="B24" t="s">
        <v>366</v>
      </c>
      <c r="C24" t="s">
        <v>368</v>
      </c>
      <c r="D24" t="s">
        <v>369</v>
      </c>
      <c r="E24" s="6">
        <v>899.54250000000002</v>
      </c>
      <c r="F24" s="7">
        <v>1</v>
      </c>
      <c r="G24" s="7">
        <v>0</v>
      </c>
      <c r="H24" s="8">
        <v>926.528775</v>
      </c>
      <c r="I24" s="8">
        <v>3.7780784999999999</v>
      </c>
      <c r="J24" s="8">
        <v>938.18684580000013</v>
      </c>
      <c r="K24" s="8">
        <v>7.8799923000000005</v>
      </c>
      <c r="L24" s="8">
        <v>0</v>
      </c>
      <c r="M24" s="8">
        <v>7.3942393499999991E-5</v>
      </c>
      <c r="N24" s="8">
        <v>7.1603583000000007E-7</v>
      </c>
      <c r="O24" s="8">
        <v>7.683532218000001E-5</v>
      </c>
      <c r="P24" s="8">
        <v>2.17689285E-6</v>
      </c>
      <c r="Q24" s="8">
        <v>0</v>
      </c>
      <c r="R24" s="8">
        <v>9.2652877500000006</v>
      </c>
      <c r="S24" s="8">
        <v>1.5813957150000002E-2</v>
      </c>
      <c r="T24" s="8">
        <v>9.3312062244000007</v>
      </c>
      <c r="U24" s="8">
        <v>5.0104517250000001E-2</v>
      </c>
      <c r="V24" s="8">
        <v>0</v>
      </c>
      <c r="W24" s="8">
        <v>1.02547845</v>
      </c>
      <c r="X24" s="8">
        <v>3.5262065999999998E-3</v>
      </c>
      <c r="Y24" s="8">
        <v>1.04222793135</v>
      </c>
      <c r="Z24" s="8">
        <v>1.322327475E-2</v>
      </c>
      <c r="AA24" s="8">
        <v>0</v>
      </c>
      <c r="AB24" s="8">
        <v>0.53792641500000005</v>
      </c>
      <c r="AC24" s="8">
        <v>1.7505097050000001E-3</v>
      </c>
      <c r="AD24" s="8">
        <v>0.54716111830500003</v>
      </c>
      <c r="AE24" s="8">
        <v>7.4841936000000003E-3</v>
      </c>
      <c r="AF24" s="8">
        <v>0</v>
      </c>
      <c r="AG24" s="8">
        <v>4.0389458250000001E-3</v>
      </c>
      <c r="AH24" s="8">
        <v>8.4017269499999993E-6</v>
      </c>
      <c r="AI24" s="8">
        <v>4.0638091797000012E-3</v>
      </c>
      <c r="AJ24" s="8">
        <v>1.6461627749999999E-5</v>
      </c>
      <c r="AK24" s="8">
        <v>0</v>
      </c>
      <c r="AL24" s="8">
        <v>10074.876</v>
      </c>
      <c r="AM24" s="8">
        <v>59.549713499999996</v>
      </c>
      <c r="AN24" s="8">
        <v>10317.032840999998</v>
      </c>
      <c r="AO24" s="8">
        <v>182.60712750000002</v>
      </c>
      <c r="AP24" s="8">
        <v>0</v>
      </c>
      <c r="AQ24" s="8">
        <v>10786.4141175</v>
      </c>
      <c r="AR24" s="8">
        <v>61.514314320000004</v>
      </c>
      <c r="AS24" s="8">
        <v>11038.334592794999</v>
      </c>
      <c r="AT24" s="8">
        <v>190.40616097500001</v>
      </c>
      <c r="AU24" s="8">
        <v>0</v>
      </c>
      <c r="AV24" s="8">
        <v>10344.73875</v>
      </c>
      <c r="AW24" s="8">
        <v>60.629164500000002</v>
      </c>
      <c r="AX24" s="8">
        <v>10590.6736695</v>
      </c>
      <c r="AY24" s="8">
        <v>185.305755</v>
      </c>
      <c r="AZ24" s="8">
        <v>0</v>
      </c>
      <c r="BA24" s="8">
        <v>441.67536749999999</v>
      </c>
      <c r="BB24" s="8">
        <v>0.88514982000000009</v>
      </c>
      <c r="BC24" s="8">
        <v>447.66092329499998</v>
      </c>
      <c r="BD24" s="8">
        <v>5.1004059750000001</v>
      </c>
      <c r="BE24" s="8">
        <v>0</v>
      </c>
    </row>
    <row r="25" spans="1:57" ht="15.3" x14ac:dyDescent="0.7">
      <c r="A25" s="9" t="s">
        <v>108</v>
      </c>
      <c r="B25" t="s">
        <v>570</v>
      </c>
      <c r="C25" t="s">
        <v>355</v>
      </c>
      <c r="D25" t="s">
        <v>356</v>
      </c>
      <c r="E25" s="6">
        <v>10906.513452229283</v>
      </c>
      <c r="F25" s="7">
        <v>0</v>
      </c>
      <c r="G25" s="7">
        <v>0</v>
      </c>
      <c r="H25" s="8">
        <v>1267.0119882802528</v>
      </c>
      <c r="I25" s="8">
        <v>84.845351050587382</v>
      </c>
      <c r="J25" s="8">
        <v>0</v>
      </c>
      <c r="K25" s="8">
        <v>165.52711895098506</v>
      </c>
      <c r="L25" s="8">
        <v>-6.0145059083663606</v>
      </c>
      <c r="M25" s="8">
        <v>5.1051765095541321E-5</v>
      </c>
      <c r="N25" s="8">
        <v>8.7898955758728641E-6</v>
      </c>
      <c r="O25" s="8">
        <v>0</v>
      </c>
      <c r="P25" s="8">
        <v>3.7281218878246844E-5</v>
      </c>
      <c r="Q25" s="8">
        <v>-6.6313783092244488E-7</v>
      </c>
      <c r="R25" s="8">
        <v>4.2094500856050887</v>
      </c>
      <c r="S25" s="8">
        <v>0.33791827175327827</v>
      </c>
      <c r="T25" s="8">
        <v>0</v>
      </c>
      <c r="U25" s="8">
        <v>1.1409844995257712</v>
      </c>
      <c r="V25" s="8">
        <v>-4.0317017627510769E-2</v>
      </c>
      <c r="W25" s="8">
        <v>1.573322578853501</v>
      </c>
      <c r="X25" s="8">
        <v>0.10140384068867267</v>
      </c>
      <c r="Y25" s="8">
        <v>0</v>
      </c>
      <c r="Z25" s="8">
        <v>0.26417998250266006</v>
      </c>
      <c r="AA25" s="8">
        <v>-1.2535728431723294E-2</v>
      </c>
      <c r="AB25" s="8">
        <v>0.21488152035668759</v>
      </c>
      <c r="AC25" s="8">
        <v>2.7087001341410163E-2</v>
      </c>
      <c r="AD25" s="8">
        <v>0</v>
      </c>
      <c r="AE25" s="8">
        <v>0.12163586844915765</v>
      </c>
      <c r="AF25" s="8">
        <v>-6.4551290518364236E-3</v>
      </c>
      <c r="AG25" s="8">
        <v>1.4340904922292969E-3</v>
      </c>
      <c r="AH25" s="8">
        <v>1.2147070972765372E-4</v>
      </c>
      <c r="AI25" s="8">
        <v>0</v>
      </c>
      <c r="AJ25" s="8">
        <v>1.8360309341539828E-4</v>
      </c>
      <c r="AK25" s="8">
        <v>-5.5738827648962983E-5</v>
      </c>
      <c r="AL25" s="8">
        <v>6219.0332025477619</v>
      </c>
      <c r="AM25" s="8">
        <v>807.72625017619453</v>
      </c>
      <c r="AN25" s="8">
        <v>0</v>
      </c>
      <c r="AO25" s="8">
        <v>3073.0215719132507</v>
      </c>
      <c r="AP25" s="8">
        <v>-69.618456668269971</v>
      </c>
      <c r="AQ25" s="8">
        <v>6838.6159880254672</v>
      </c>
      <c r="AR25" s="8">
        <v>849.41669914557633</v>
      </c>
      <c r="AS25" s="8">
        <v>0</v>
      </c>
      <c r="AT25" s="8">
        <v>3152.1598027147402</v>
      </c>
      <c r="AU25" s="8">
        <v>-88.87368803791172</v>
      </c>
      <c r="AV25" s="8">
        <v>6404.6759847133653</v>
      </c>
      <c r="AW25" s="8">
        <v>824.00979542818106</v>
      </c>
      <c r="AX25" s="8">
        <v>0</v>
      </c>
      <c r="AY25" s="8">
        <v>3107.4928190135042</v>
      </c>
      <c r="AZ25" s="8">
        <v>-70.940326098680146</v>
      </c>
      <c r="BA25" s="8">
        <v>433.94000331210128</v>
      </c>
      <c r="BB25" s="8">
        <v>25.406903717395164</v>
      </c>
      <c r="BC25" s="8">
        <v>0</v>
      </c>
      <c r="BD25" s="8">
        <v>44.666983701235793</v>
      </c>
      <c r="BE25" s="8">
        <v>-17.933361939231567</v>
      </c>
    </row>
    <row r="26" spans="1:57" ht="15.3" x14ac:dyDescent="0.7">
      <c r="A26" s="9" t="s">
        <v>108</v>
      </c>
      <c r="B26" t="s">
        <v>569</v>
      </c>
      <c r="C26" t="s">
        <v>355</v>
      </c>
      <c r="D26" t="s">
        <v>356</v>
      </c>
      <c r="E26" s="6">
        <v>10649.146242038198</v>
      </c>
      <c r="F26" s="7">
        <v>0</v>
      </c>
      <c r="G26" s="7">
        <v>0</v>
      </c>
      <c r="H26" s="8">
        <v>1237.1135847133735</v>
      </c>
      <c r="I26" s="8">
        <v>82.843206974644431</v>
      </c>
      <c r="J26" s="8">
        <v>0</v>
      </c>
      <c r="K26" s="8">
        <v>161.62108124223633</v>
      </c>
      <c r="L26" s="8">
        <v>-5.8725781866343851</v>
      </c>
      <c r="M26" s="8">
        <v>4.9847067515923474E-5</v>
      </c>
      <c r="N26" s="8">
        <v>8.5824754033179984E-6</v>
      </c>
      <c r="O26" s="8">
        <v>0</v>
      </c>
      <c r="P26" s="8">
        <v>3.6401472721306428E-5</v>
      </c>
      <c r="Q26" s="8">
        <v>-6.4748938980840654E-7</v>
      </c>
      <c r="R26" s="8">
        <v>4.1101172942675088</v>
      </c>
      <c r="S26" s="8">
        <v>0.32994422181929522</v>
      </c>
      <c r="T26" s="8">
        <v>0</v>
      </c>
      <c r="U26" s="8">
        <v>1.1140600383952348</v>
      </c>
      <c r="V26" s="8">
        <v>-3.9365633998318404E-2</v>
      </c>
      <c r="W26" s="8">
        <v>1.5361959898089146</v>
      </c>
      <c r="X26" s="8">
        <v>9.9010956501162636E-2</v>
      </c>
      <c r="Y26" s="8">
        <v>0</v>
      </c>
      <c r="Z26" s="8">
        <v>0.2579459769808366</v>
      </c>
      <c r="AA26" s="8">
        <v>-1.2239915707673864E-2</v>
      </c>
      <c r="AB26" s="8">
        <v>0.20981083872611428</v>
      </c>
      <c r="AC26" s="8">
        <v>2.6447813942227522E-2</v>
      </c>
      <c r="AD26" s="8">
        <v>0</v>
      </c>
      <c r="AE26" s="8">
        <v>0.11876555757858967</v>
      </c>
      <c r="AF26" s="8">
        <v>-6.3028036948127282E-3</v>
      </c>
      <c r="AG26" s="8">
        <v>1.4002494420382139E-3</v>
      </c>
      <c r="AH26" s="8">
        <v>1.186042962015101E-4</v>
      </c>
      <c r="AI26" s="8">
        <v>0</v>
      </c>
      <c r="AJ26" s="8">
        <v>1.7927050664128894E-4</v>
      </c>
      <c r="AK26" s="8">
        <v>-5.4423526784560421E-5</v>
      </c>
      <c r="AL26" s="8">
        <v>6072.2791337579511</v>
      </c>
      <c r="AM26" s="8">
        <v>788.66587377667122</v>
      </c>
      <c r="AN26" s="8">
        <v>0</v>
      </c>
      <c r="AO26" s="8">
        <v>3000.5057315134318</v>
      </c>
      <c r="AP26" s="8">
        <v>-67.975630292178238</v>
      </c>
      <c r="AQ26" s="8">
        <v>6677.2412713375679</v>
      </c>
      <c r="AR26" s="8">
        <v>829.37252947519164</v>
      </c>
      <c r="AS26" s="8">
        <v>0</v>
      </c>
      <c r="AT26" s="8">
        <v>3077.7764924062244</v>
      </c>
      <c r="AU26" s="8">
        <v>-86.776484999571821</v>
      </c>
      <c r="AV26" s="8">
        <v>6253.5411974522176</v>
      </c>
      <c r="AW26" s="8">
        <v>804.56516693637559</v>
      </c>
      <c r="AX26" s="8">
        <v>0</v>
      </c>
      <c r="AY26" s="8">
        <v>3034.1635409613268</v>
      </c>
      <c r="AZ26" s="8">
        <v>-69.266306816713254</v>
      </c>
      <c r="BA26" s="8">
        <v>423.70007388534958</v>
      </c>
      <c r="BB26" s="8">
        <v>24.807362538815958</v>
      </c>
      <c r="BC26" s="8">
        <v>0</v>
      </c>
      <c r="BD26" s="8">
        <v>43.612951444897448</v>
      </c>
      <c r="BE26" s="8">
        <v>-17.510178182858571</v>
      </c>
    </row>
    <row r="27" spans="1:57" ht="15.3" x14ac:dyDescent="0.7">
      <c r="A27" s="9" t="s">
        <v>108</v>
      </c>
      <c r="B27" t="s">
        <v>571</v>
      </c>
      <c r="C27" t="s">
        <v>355</v>
      </c>
      <c r="D27" t="s">
        <v>356</v>
      </c>
      <c r="E27" s="6">
        <v>1313.8056687898074</v>
      </c>
      <c r="F27" s="7">
        <v>0</v>
      </c>
      <c r="G27" s="7">
        <v>0</v>
      </c>
      <c r="H27" s="8">
        <v>152.62508407643296</v>
      </c>
      <c r="I27" s="8">
        <v>10.220525896654765</v>
      </c>
      <c r="J27" s="8">
        <v>0</v>
      </c>
      <c r="K27" s="8">
        <v>19.939503872504567</v>
      </c>
      <c r="L27" s="8">
        <v>-0.72451127411082727</v>
      </c>
      <c r="M27" s="8">
        <v>6.1497286624203746E-6</v>
      </c>
      <c r="N27" s="8">
        <v>1.0588365095989289E-6</v>
      </c>
      <c r="O27" s="8">
        <v>0</v>
      </c>
      <c r="P27" s="8">
        <v>4.490919753243669E-6</v>
      </c>
      <c r="Q27" s="8">
        <v>-7.9882012273757876E-8</v>
      </c>
      <c r="R27" s="8">
        <v>0.50707308152866182</v>
      </c>
      <c r="S27" s="8">
        <v>4.0705853704913079E-2</v>
      </c>
      <c r="T27" s="8">
        <v>0</v>
      </c>
      <c r="U27" s="8">
        <v>0.13744373122025158</v>
      </c>
      <c r="V27" s="8">
        <v>-4.8566140352484027E-3</v>
      </c>
      <c r="W27" s="8">
        <v>0.18952345605095522</v>
      </c>
      <c r="X27" s="8">
        <v>1.2215172274564572E-2</v>
      </c>
      <c r="Y27" s="8">
        <v>0</v>
      </c>
      <c r="Z27" s="8">
        <v>3.1823291660805116E-2</v>
      </c>
      <c r="AA27" s="8">
        <v>-1.510061959593629E-3</v>
      </c>
      <c r="AB27" s="8">
        <v>2.5884767006369398E-2</v>
      </c>
      <c r="AC27" s="8">
        <v>3.262917711396379E-3</v>
      </c>
      <c r="AD27" s="8">
        <v>0</v>
      </c>
      <c r="AE27" s="8">
        <v>1.4652335432090848E-2</v>
      </c>
      <c r="AF27" s="8">
        <v>-7.7758902312993555E-4</v>
      </c>
      <c r="AG27" s="8">
        <v>1.7275146878980869E-4</v>
      </c>
      <c r="AH27" s="8">
        <v>1.4632440305613231E-5</v>
      </c>
      <c r="AI27" s="8">
        <v>0</v>
      </c>
      <c r="AJ27" s="8">
        <v>2.2116947454659758E-5</v>
      </c>
      <c r="AK27" s="8">
        <v>-6.714335250917191E-6</v>
      </c>
      <c r="AL27" s="8">
        <v>749.14876433120946</v>
      </c>
      <c r="AM27" s="8">
        <v>97.299226829900533</v>
      </c>
      <c r="AN27" s="8">
        <v>0</v>
      </c>
      <c r="AO27" s="8">
        <v>370.178167310449</v>
      </c>
      <c r="AP27" s="8">
        <v>-8.3862843450191011</v>
      </c>
      <c r="AQ27" s="8">
        <v>823.78410764331124</v>
      </c>
      <c r="AR27" s="8">
        <v>102.32128529342999</v>
      </c>
      <c r="AS27" s="8">
        <v>0</v>
      </c>
      <c r="AT27" s="8">
        <v>379.71120980843824</v>
      </c>
      <c r="AU27" s="8">
        <v>-10.705781977154128</v>
      </c>
      <c r="AV27" s="8">
        <v>771.51141401273799</v>
      </c>
      <c r="AW27" s="8">
        <v>99.260753229125996</v>
      </c>
      <c r="AX27" s="8">
        <v>0</v>
      </c>
      <c r="AY27" s="8">
        <v>374.3305960447949</v>
      </c>
      <c r="AZ27" s="8">
        <v>-8.5455175920764237</v>
      </c>
      <c r="BA27" s="8">
        <v>52.272693630573194</v>
      </c>
      <c r="BB27" s="8">
        <v>3.0605320643039966</v>
      </c>
      <c r="BC27" s="8">
        <v>0</v>
      </c>
      <c r="BD27" s="8">
        <v>5.3806137636432849</v>
      </c>
      <c r="BE27" s="8">
        <v>-2.1602643850777046</v>
      </c>
    </row>
    <row r="28" spans="1:57" ht="15.3" x14ac:dyDescent="0.7">
      <c r="A28" s="9" t="s">
        <v>108</v>
      </c>
      <c r="B28" t="s">
        <v>562</v>
      </c>
      <c r="C28" t="s">
        <v>104</v>
      </c>
      <c r="D28" t="s">
        <v>105</v>
      </c>
      <c r="E28" s="6">
        <v>102.7197434</v>
      </c>
      <c r="F28" s="7">
        <v>0</v>
      </c>
      <c r="G28" s="7">
        <v>0</v>
      </c>
      <c r="H28" s="8">
        <v>263.98974053799998</v>
      </c>
      <c r="I28" s="8">
        <v>42.5259737676</v>
      </c>
      <c r="J28" s="8">
        <v>0</v>
      </c>
      <c r="K28" s="8">
        <v>11.812770491</v>
      </c>
      <c r="L28" s="8">
        <v>0</v>
      </c>
      <c r="M28" s="8">
        <v>5.8242094507799999E-6</v>
      </c>
      <c r="N28" s="8">
        <v>3.0610483533199997E-6</v>
      </c>
      <c r="O28" s="8">
        <v>0</v>
      </c>
      <c r="P28" s="8">
        <v>3.48219930126E-7</v>
      </c>
      <c r="Q28" s="8">
        <v>0</v>
      </c>
      <c r="R28" s="8">
        <v>1.15046112608</v>
      </c>
      <c r="S28" s="8">
        <v>0.40266139412800001</v>
      </c>
      <c r="T28" s="8">
        <v>0</v>
      </c>
      <c r="U28" s="8">
        <v>1.4894362793E-2</v>
      </c>
      <c r="V28" s="8">
        <v>0</v>
      </c>
      <c r="W28" s="8">
        <v>0.32664878401199998</v>
      </c>
      <c r="X28" s="8">
        <v>0.257826555934</v>
      </c>
      <c r="Y28" s="8">
        <v>0</v>
      </c>
      <c r="Z28" s="8">
        <v>1.9208592015800001</v>
      </c>
      <c r="AA28" s="8">
        <v>0</v>
      </c>
      <c r="AB28" s="8">
        <v>0.274261714878</v>
      </c>
      <c r="AC28" s="8">
        <v>4.7764680681000003E-2</v>
      </c>
      <c r="AD28" s="8">
        <v>0</v>
      </c>
      <c r="AE28" s="8">
        <v>3.32811968616E-3</v>
      </c>
      <c r="AF28" s="8">
        <v>0</v>
      </c>
      <c r="AG28" s="8">
        <v>1.1607331004199999E-4</v>
      </c>
      <c r="AH28" s="8">
        <v>1.71541971478E-5</v>
      </c>
      <c r="AI28" s="8">
        <v>0</v>
      </c>
      <c r="AJ28" s="8">
        <v>2.9583286099199998E-6</v>
      </c>
      <c r="AK28" s="8">
        <v>0</v>
      </c>
      <c r="AL28" s="8">
        <v>7806.7004983999996</v>
      </c>
      <c r="AM28" s="8">
        <v>991.24552381000001</v>
      </c>
      <c r="AN28" s="8">
        <v>0</v>
      </c>
      <c r="AO28" s="8">
        <v>31.432241480399998</v>
      </c>
      <c r="AP28" s="8">
        <v>0</v>
      </c>
      <c r="AQ28" s="8">
        <v>8871.9042374579985</v>
      </c>
      <c r="AR28" s="8">
        <v>1111.5303433314</v>
      </c>
      <c r="AS28" s="8">
        <v>0</v>
      </c>
      <c r="AT28" s="8">
        <v>33.517452271419998</v>
      </c>
      <c r="AU28" s="8">
        <v>0</v>
      </c>
      <c r="AV28" s="8">
        <v>8484.6508048399992</v>
      </c>
      <c r="AW28" s="8">
        <v>1068.2853313600001</v>
      </c>
      <c r="AX28" s="8">
        <v>0</v>
      </c>
      <c r="AY28" s="8">
        <v>32.459438914400003</v>
      </c>
      <c r="AZ28" s="8">
        <v>0</v>
      </c>
      <c r="BA28" s="8">
        <v>387.25343261799998</v>
      </c>
      <c r="BB28" s="8">
        <v>43.245011971399997</v>
      </c>
      <c r="BC28" s="8">
        <v>0</v>
      </c>
      <c r="BD28" s="8">
        <v>1.0580133570200001</v>
      </c>
      <c r="BE28" s="8">
        <v>0</v>
      </c>
    </row>
    <row r="29" spans="1:57" ht="15.3" x14ac:dyDescent="0.7">
      <c r="A29" s="5" t="s">
        <v>97</v>
      </c>
      <c r="B29" t="s">
        <v>561</v>
      </c>
      <c r="C29" t="s">
        <v>104</v>
      </c>
      <c r="D29" t="s">
        <v>105</v>
      </c>
      <c r="E29" s="6">
        <v>93.400296580000003</v>
      </c>
      <c r="F29" s="7">
        <v>0</v>
      </c>
      <c r="G29" s="7">
        <v>0</v>
      </c>
      <c r="H29" s="8">
        <v>240.0387622106</v>
      </c>
      <c r="I29" s="8">
        <v>38.667722784120002</v>
      </c>
      <c r="J29" s="8">
        <v>0</v>
      </c>
      <c r="K29" s="8">
        <v>10.741034106700001</v>
      </c>
      <c r="L29" s="8">
        <v>0</v>
      </c>
      <c r="M29" s="8">
        <v>5.2957968160859997E-6</v>
      </c>
      <c r="N29" s="8">
        <v>2.7833288380840001E-6</v>
      </c>
      <c r="O29" s="8">
        <v>0</v>
      </c>
      <c r="P29" s="8">
        <v>3.1662700540620003E-7</v>
      </c>
      <c r="Q29" s="8">
        <v>0</v>
      </c>
      <c r="R29" s="8">
        <v>1.0460833216959999</v>
      </c>
      <c r="S29" s="8">
        <v>0.36612916259360001</v>
      </c>
      <c r="T29" s="8">
        <v>0</v>
      </c>
      <c r="U29" s="8">
        <v>1.3543043004100001E-2</v>
      </c>
      <c r="V29" s="8">
        <v>0</v>
      </c>
      <c r="W29" s="8">
        <v>0.29701294312440002</v>
      </c>
      <c r="X29" s="8">
        <v>0.23443474441580001</v>
      </c>
      <c r="Y29" s="8">
        <v>0</v>
      </c>
      <c r="Z29" s="8">
        <v>1.7465855460460002</v>
      </c>
      <c r="AA29" s="8">
        <v>0</v>
      </c>
      <c r="AB29" s="8">
        <v>0.24937879186860001</v>
      </c>
      <c r="AC29" s="8">
        <v>4.3431137909700004E-2</v>
      </c>
      <c r="AD29" s="8">
        <v>0</v>
      </c>
      <c r="AE29" s="8">
        <v>3.0261696091920002E-3</v>
      </c>
      <c r="AF29" s="8">
        <v>0</v>
      </c>
      <c r="AG29" s="8">
        <v>1.055423351354E-4</v>
      </c>
      <c r="AH29" s="8">
        <v>1.5597849528860002E-5</v>
      </c>
      <c r="AI29" s="8">
        <v>0</v>
      </c>
      <c r="AJ29" s="8">
        <v>2.6899285415040002E-6</v>
      </c>
      <c r="AK29" s="8">
        <v>0</v>
      </c>
      <c r="AL29" s="8">
        <v>7098.4225400800005</v>
      </c>
      <c r="AM29" s="8">
        <v>901.31286199700003</v>
      </c>
      <c r="AN29" s="8">
        <v>0</v>
      </c>
      <c r="AO29" s="8">
        <v>28.580490753479999</v>
      </c>
      <c r="AP29" s="8">
        <v>0</v>
      </c>
      <c r="AQ29" s="8">
        <v>8066.9836156145993</v>
      </c>
      <c r="AR29" s="8">
        <v>1010.68460929218</v>
      </c>
      <c r="AS29" s="8">
        <v>0</v>
      </c>
      <c r="AT29" s="8">
        <v>30.476516774053998</v>
      </c>
      <c r="AU29" s="8">
        <v>0</v>
      </c>
      <c r="AV29" s="8">
        <v>7714.8644975079997</v>
      </c>
      <c r="AW29" s="8">
        <v>971.36308443200005</v>
      </c>
      <c r="AX29" s="8">
        <v>0</v>
      </c>
      <c r="AY29" s="8">
        <v>29.514493719280001</v>
      </c>
      <c r="AZ29" s="8">
        <v>0</v>
      </c>
      <c r="BA29" s="8">
        <v>352.11911810660001</v>
      </c>
      <c r="BB29" s="8">
        <v>39.321524860179998</v>
      </c>
      <c r="BC29" s="8">
        <v>0</v>
      </c>
      <c r="BD29" s="8">
        <v>0.96202305477400007</v>
      </c>
      <c r="BE29" s="8">
        <v>0</v>
      </c>
    </row>
    <row r="30" spans="1:57" ht="15.3" x14ac:dyDescent="0.7">
      <c r="A30" s="9" t="s">
        <v>108</v>
      </c>
      <c r="B30" t="s">
        <v>562</v>
      </c>
      <c r="C30" t="s">
        <v>130</v>
      </c>
      <c r="D30" t="s">
        <v>131</v>
      </c>
      <c r="E30" s="6">
        <v>223.30378999999999</v>
      </c>
      <c r="F30" s="7">
        <v>0</v>
      </c>
      <c r="G30" s="7">
        <v>6</v>
      </c>
      <c r="H30" s="8">
        <v>82.62240229999999</v>
      </c>
      <c r="I30" s="8">
        <v>7.9429158102999988</v>
      </c>
      <c r="J30" s="8">
        <v>718.61392659900002</v>
      </c>
      <c r="K30" s="8">
        <v>1.17279150508</v>
      </c>
      <c r="L30" s="8">
        <v>-0.98253667600000005</v>
      </c>
      <c r="M30" s="8">
        <v>4.5107365579999997E-6</v>
      </c>
      <c r="N30" s="8">
        <v>1.1835100870000001E-7</v>
      </c>
      <c r="O30" s="8">
        <v>2.4857195366124001E-5</v>
      </c>
      <c r="P30" s="8">
        <v>1.996201900326E-11</v>
      </c>
      <c r="Q30" s="8">
        <v>4.9350137589999999E-12</v>
      </c>
      <c r="R30" s="8">
        <v>1.2013743902</v>
      </c>
      <c r="S30" s="8">
        <v>5.4173499453999997E-2</v>
      </c>
      <c r="T30" s="8">
        <v>2.8136277540000001</v>
      </c>
      <c r="U30" s="8">
        <v>1.4805041276999999E-2</v>
      </c>
      <c r="V30" s="8">
        <v>-6.6767833210000006E-4</v>
      </c>
      <c r="W30" s="8">
        <v>0.11745779353999999</v>
      </c>
      <c r="X30" s="8">
        <v>8.3671930112999993E-3</v>
      </c>
      <c r="Y30" s="8">
        <v>0</v>
      </c>
      <c r="Z30" s="8">
        <v>6.4559358726900004E-3</v>
      </c>
      <c r="AA30" s="8">
        <v>3.2825657130000003E-5</v>
      </c>
      <c r="AB30" s="8">
        <v>4.265102389E-2</v>
      </c>
      <c r="AC30" s="8">
        <v>6.2614382716000005E-2</v>
      </c>
      <c r="AD30" s="8">
        <v>1.33982274</v>
      </c>
      <c r="AE30" s="8">
        <v>6.2726034611000001E-3</v>
      </c>
      <c r="AF30" s="8">
        <v>-4.3320935260000003E-4</v>
      </c>
      <c r="AG30" s="8">
        <v>1.3040941336000001E-4</v>
      </c>
      <c r="AH30" s="8">
        <v>3.1709138179999999E-6</v>
      </c>
      <c r="AI30" s="8">
        <v>4.4847230893567498E-6</v>
      </c>
      <c r="AJ30" s="8">
        <v>4.0270605488599997E-7</v>
      </c>
      <c r="AK30" s="8">
        <v>9.2447769060000007E-8</v>
      </c>
      <c r="AL30" s="8">
        <v>1315.2593230999998</v>
      </c>
      <c r="AM30" s="8">
        <v>109.86546467999999</v>
      </c>
      <c r="AN30" s="8">
        <v>16051.56988191514</v>
      </c>
      <c r="AO30" s="8">
        <v>17.536046628699999</v>
      </c>
      <c r="AP30" s="8">
        <v>-8.8428300840000009</v>
      </c>
      <c r="AQ30" s="8">
        <v>1423.11505367</v>
      </c>
      <c r="AR30" s="8">
        <v>115.14213323770001</v>
      </c>
      <c r="AS30" s="8">
        <v>17552.380363062577</v>
      </c>
      <c r="AT30" s="8">
        <v>19.031958717909998</v>
      </c>
      <c r="AU30" s="8">
        <v>-7.8513612564000006</v>
      </c>
      <c r="AV30" s="8">
        <v>1397.8817253999998</v>
      </c>
      <c r="AW30" s="8">
        <v>112.09850258</v>
      </c>
      <c r="AX30" s="8">
        <v>17552.171350715136</v>
      </c>
      <c r="AY30" s="8">
        <v>17.960323829699998</v>
      </c>
      <c r="AZ30" s="8">
        <v>-8.3962225040000007</v>
      </c>
      <c r="BA30" s="8">
        <v>25.233328270000001</v>
      </c>
      <c r="BB30" s="8">
        <v>3.0436306576999996</v>
      </c>
      <c r="BC30" s="8">
        <v>0.20901234744000005</v>
      </c>
      <c r="BD30" s="8">
        <v>1.0716348882099997</v>
      </c>
      <c r="BE30" s="8">
        <v>0.54486124759999999</v>
      </c>
    </row>
    <row r="31" spans="1:57" ht="15.3" x14ac:dyDescent="0.7">
      <c r="A31" s="9" t="s">
        <v>108</v>
      </c>
      <c r="B31" t="s">
        <v>566</v>
      </c>
      <c r="C31" t="s">
        <v>130</v>
      </c>
      <c r="D31" t="s">
        <v>131</v>
      </c>
      <c r="E31" s="6">
        <v>215.16765699999999</v>
      </c>
      <c r="F31" s="7">
        <v>0</v>
      </c>
      <c r="G31" s="7">
        <v>6</v>
      </c>
      <c r="H31" s="8">
        <v>79.612033089999997</v>
      </c>
      <c r="I31" s="8">
        <v>7.6535135594899995</v>
      </c>
      <c r="J31" s="8">
        <v>692.43103699170001</v>
      </c>
      <c r="K31" s="8">
        <v>1.1300605345639998</v>
      </c>
      <c r="L31" s="8">
        <v>-0.94673769080000003</v>
      </c>
      <c r="M31" s="8">
        <v>4.3463866713999995E-6</v>
      </c>
      <c r="N31" s="8">
        <v>1.1403885821E-7</v>
      </c>
      <c r="O31" s="8">
        <v>2.3951516839549197E-5</v>
      </c>
      <c r="P31" s="8">
        <v>1.9234697529857997E-11</v>
      </c>
      <c r="Q31" s="8">
        <v>4.7552052196999997E-12</v>
      </c>
      <c r="R31" s="8">
        <v>1.15760199466</v>
      </c>
      <c r="S31" s="8">
        <v>5.2199673588199998E-2</v>
      </c>
      <c r="T31" s="8">
        <v>2.7111124782</v>
      </c>
      <c r="U31" s="8">
        <v>1.4265615659099999E-2</v>
      </c>
      <c r="V31" s="8">
        <v>-6.4335129443000003E-4</v>
      </c>
      <c r="W31" s="8">
        <v>0.11317818758199999</v>
      </c>
      <c r="X31" s="8">
        <v>8.0623321077899993E-3</v>
      </c>
      <c r="Y31" s="8">
        <v>0</v>
      </c>
      <c r="Z31" s="8">
        <v>6.220712131527E-3</v>
      </c>
      <c r="AA31" s="8">
        <v>3.1629645578999999E-5</v>
      </c>
      <c r="AB31" s="8">
        <v>4.1097022487E-2</v>
      </c>
      <c r="AC31" s="8">
        <v>6.0333011022800004E-2</v>
      </c>
      <c r="AD31" s="8">
        <v>1.291005942</v>
      </c>
      <c r="AE31" s="8">
        <v>6.0440594851299996E-3</v>
      </c>
      <c r="AF31" s="8">
        <v>-4.1742525458000001E-4</v>
      </c>
      <c r="AG31" s="8">
        <v>1.2565791168800002E-4</v>
      </c>
      <c r="AH31" s="8">
        <v>3.0553807293999997E-6</v>
      </c>
      <c r="AI31" s="8">
        <v>4.3213210104078102E-6</v>
      </c>
      <c r="AJ31" s="8">
        <v>3.8803335263379997E-7</v>
      </c>
      <c r="AK31" s="8">
        <v>8.9079409998000001E-8</v>
      </c>
      <c r="AL31" s="8">
        <v>1267.33749973</v>
      </c>
      <c r="AM31" s="8">
        <v>105.86248724399999</v>
      </c>
      <c r="AN31" s="8">
        <v>15466.726662648436</v>
      </c>
      <c r="AO31" s="8">
        <v>16.897116104209999</v>
      </c>
      <c r="AP31" s="8">
        <v>-8.5206392172000012</v>
      </c>
      <c r="AQ31" s="8">
        <v>1371.2634780609999</v>
      </c>
      <c r="AR31" s="8">
        <v>110.94689897891</v>
      </c>
      <c r="AS31" s="8">
        <v>16912.854714615387</v>
      </c>
      <c r="AT31" s="8">
        <v>18.338524238452997</v>
      </c>
      <c r="AU31" s="8">
        <v>-7.5652948201200001</v>
      </c>
      <c r="AV31" s="8">
        <v>1346.9495328199998</v>
      </c>
      <c r="AW31" s="8">
        <v>108.014163814</v>
      </c>
      <c r="AX31" s="8">
        <v>16912.653317688433</v>
      </c>
      <c r="AY31" s="8">
        <v>17.30593465251</v>
      </c>
      <c r="AZ31" s="8">
        <v>-8.0903039032000006</v>
      </c>
      <c r="BA31" s="8">
        <v>24.313945240999999</v>
      </c>
      <c r="BB31" s="8">
        <v>2.93273516491</v>
      </c>
      <c r="BC31" s="8">
        <v>0.20139692695200004</v>
      </c>
      <c r="BD31" s="8">
        <v>1.0325895859429999</v>
      </c>
      <c r="BE31" s="8">
        <v>0.52500908307999994</v>
      </c>
    </row>
    <row r="32" spans="1:57" ht="15.3" x14ac:dyDescent="0.7">
      <c r="A32" s="9" t="s">
        <v>178</v>
      </c>
      <c r="B32" t="s">
        <v>583</v>
      </c>
      <c r="C32" t="s">
        <v>104</v>
      </c>
      <c r="D32" t="s">
        <v>105</v>
      </c>
      <c r="E32" s="6">
        <v>74.400549500000011</v>
      </c>
      <c r="F32" s="7">
        <v>0</v>
      </c>
      <c r="G32" s="7">
        <v>0</v>
      </c>
      <c r="H32" s="8">
        <v>191.20941221500001</v>
      </c>
      <c r="I32" s="8">
        <v>30.801827493000005</v>
      </c>
      <c r="J32" s="8">
        <v>0</v>
      </c>
      <c r="K32" s="8">
        <v>8.5560631925000017</v>
      </c>
      <c r="L32" s="8">
        <v>0</v>
      </c>
      <c r="M32" s="8">
        <v>4.2185111566500001E-6</v>
      </c>
      <c r="N32" s="8">
        <v>2.2171363751000001E-6</v>
      </c>
      <c r="O32" s="8">
        <v>0</v>
      </c>
      <c r="P32" s="8">
        <v>2.5221786280500004E-7</v>
      </c>
      <c r="Q32" s="8">
        <v>0</v>
      </c>
      <c r="R32" s="8">
        <v>0.83328615440000009</v>
      </c>
      <c r="S32" s="8">
        <v>0.29165015404000005</v>
      </c>
      <c r="T32" s="8">
        <v>0</v>
      </c>
      <c r="U32" s="8">
        <v>1.0788079677500001E-2</v>
      </c>
      <c r="V32" s="8">
        <v>0</v>
      </c>
      <c r="W32" s="8">
        <v>0.23659374741000005</v>
      </c>
      <c r="X32" s="8">
        <v>0.18674537924500004</v>
      </c>
      <c r="Y32" s="8">
        <v>0</v>
      </c>
      <c r="Z32" s="8">
        <v>1.3912902756500003</v>
      </c>
      <c r="AA32" s="8">
        <v>0</v>
      </c>
      <c r="AB32" s="8">
        <v>0.19864946716500004</v>
      </c>
      <c r="AC32" s="8">
        <v>3.4596255517500007E-2</v>
      </c>
      <c r="AD32" s="8">
        <v>0</v>
      </c>
      <c r="AE32" s="8">
        <v>2.4105778038000006E-3</v>
      </c>
      <c r="AF32" s="8">
        <v>0</v>
      </c>
      <c r="AG32" s="8">
        <v>8.4072620935000009E-5</v>
      </c>
      <c r="AH32" s="8">
        <v>1.2424891766500001E-5</v>
      </c>
      <c r="AI32" s="8">
        <v>0</v>
      </c>
      <c r="AJ32" s="8">
        <v>2.1427358256000001E-6</v>
      </c>
      <c r="AK32" s="8">
        <v>0</v>
      </c>
      <c r="AL32" s="8">
        <v>5654.4417620000004</v>
      </c>
      <c r="AM32" s="8">
        <v>717.96530267500009</v>
      </c>
      <c r="AN32" s="8">
        <v>0</v>
      </c>
      <c r="AO32" s="8">
        <v>22.766568147000005</v>
      </c>
      <c r="AP32" s="8">
        <v>0</v>
      </c>
      <c r="AQ32" s="8">
        <v>6425.9754603150004</v>
      </c>
      <c r="AR32" s="8">
        <v>805.08834613950012</v>
      </c>
      <c r="AS32" s="8">
        <v>0</v>
      </c>
      <c r="AT32" s="8">
        <v>24.276899301850001</v>
      </c>
      <c r="AU32" s="8">
        <v>0</v>
      </c>
      <c r="AV32" s="8">
        <v>6145.4853887000008</v>
      </c>
      <c r="AW32" s="8">
        <v>773.76571480000018</v>
      </c>
      <c r="AX32" s="8">
        <v>0</v>
      </c>
      <c r="AY32" s="8">
        <v>23.510573642000004</v>
      </c>
      <c r="AZ32" s="8">
        <v>0</v>
      </c>
      <c r="BA32" s="8">
        <v>280.49007161500003</v>
      </c>
      <c r="BB32" s="8">
        <v>31.322631339500003</v>
      </c>
      <c r="BC32" s="8">
        <v>0</v>
      </c>
      <c r="BD32" s="8">
        <v>0.76632565985000012</v>
      </c>
      <c r="BE32" s="8">
        <v>0</v>
      </c>
    </row>
    <row r="33" spans="1:57" ht="15.3" x14ac:dyDescent="0.7">
      <c r="A33" s="9" t="s">
        <v>108</v>
      </c>
      <c r="B33" t="s">
        <v>562</v>
      </c>
      <c r="C33" t="s">
        <v>101</v>
      </c>
      <c r="D33" t="s">
        <v>102</v>
      </c>
      <c r="E33" s="6">
        <v>223.30378999999999</v>
      </c>
      <c r="F33" s="7">
        <v>0</v>
      </c>
      <c r="G33" s="7">
        <v>6</v>
      </c>
      <c r="H33" s="8">
        <v>95.350718329999992</v>
      </c>
      <c r="I33" s="8">
        <v>24.418269436500001</v>
      </c>
      <c r="J33" s="8">
        <v>718.61392659900002</v>
      </c>
      <c r="K33" s="8">
        <v>2.6751794041999997</v>
      </c>
      <c r="L33" s="8">
        <v>0</v>
      </c>
      <c r="M33" s="8">
        <v>3.9301467039999999E-6</v>
      </c>
      <c r="N33" s="8">
        <v>2.1271919035399999E-7</v>
      </c>
      <c r="O33" s="8">
        <v>2.4857195366124001E-5</v>
      </c>
      <c r="P33" s="8">
        <v>9.6467237280000001E-8</v>
      </c>
      <c r="Q33" s="8">
        <v>0</v>
      </c>
      <c r="R33" s="8">
        <v>0.44660758</v>
      </c>
      <c r="S33" s="8">
        <v>2.2330379000000001E-2</v>
      </c>
      <c r="T33" s="8">
        <v>2.8136277540000001</v>
      </c>
      <c r="U33" s="8">
        <v>2.657315101E-3</v>
      </c>
      <c r="V33" s="8">
        <v>0</v>
      </c>
      <c r="W33" s="8">
        <v>0</v>
      </c>
      <c r="X33" s="8">
        <v>0</v>
      </c>
      <c r="Y33" s="8">
        <v>0</v>
      </c>
      <c r="Z33" s="8">
        <v>0.41847130245999997</v>
      </c>
      <c r="AA33" s="8">
        <v>0</v>
      </c>
      <c r="AB33" s="8">
        <v>0</v>
      </c>
      <c r="AC33" s="8">
        <v>0.22330379</v>
      </c>
      <c r="AD33" s="8">
        <v>1.33982274</v>
      </c>
      <c r="AE33" s="8">
        <v>8.0835971980000002E-4</v>
      </c>
      <c r="AF33" s="8">
        <v>0</v>
      </c>
      <c r="AG33" s="8">
        <v>7.4745384822612489E-7</v>
      </c>
      <c r="AH33" s="8">
        <v>0</v>
      </c>
      <c r="AI33" s="8">
        <v>4.4847230893567498E-6</v>
      </c>
      <c r="AJ33" s="8">
        <v>8.2175794719999998E-7</v>
      </c>
      <c r="AK33" s="8">
        <v>0</v>
      </c>
      <c r="AL33" s="8">
        <v>2650.3544539011518</v>
      </c>
      <c r="AM33" s="8">
        <v>24.907193084705</v>
      </c>
      <c r="AN33" s="8">
        <v>16051.56988191514</v>
      </c>
      <c r="AO33" s="8">
        <v>8.70884781</v>
      </c>
      <c r="AP33" s="8">
        <v>0</v>
      </c>
      <c r="AQ33" s="8">
        <v>2900.4881942696511</v>
      </c>
      <c r="AR33" s="8">
        <v>24.908532907445</v>
      </c>
      <c r="AS33" s="8">
        <v>17552.380363062577</v>
      </c>
      <c r="AT33" s="8">
        <v>9.2644276395199991</v>
      </c>
      <c r="AU33" s="8">
        <v>0</v>
      </c>
      <c r="AV33" s="8">
        <v>2900.4546987011513</v>
      </c>
      <c r="AW33" s="8">
        <v>24.907193084705</v>
      </c>
      <c r="AX33" s="8">
        <v>17552.171350715136</v>
      </c>
      <c r="AY33" s="8">
        <v>8.9768123580000001</v>
      </c>
      <c r="AZ33" s="8">
        <v>0</v>
      </c>
      <c r="BA33" s="8">
        <v>3.3495568500000003E-2</v>
      </c>
      <c r="BB33" s="8">
        <v>1.3398227399999999E-3</v>
      </c>
      <c r="BC33" s="8">
        <v>0.20901234744000005</v>
      </c>
      <c r="BD33" s="8">
        <v>0.28761528151999999</v>
      </c>
      <c r="BE33" s="8">
        <v>0</v>
      </c>
    </row>
    <row r="34" spans="1:57" ht="15.3" x14ac:dyDescent="0.7">
      <c r="A34" s="9" t="s">
        <v>178</v>
      </c>
      <c r="B34" t="s">
        <v>582</v>
      </c>
      <c r="C34" t="s">
        <v>519</v>
      </c>
      <c r="D34" t="s">
        <v>520</v>
      </c>
      <c r="E34" s="6">
        <v>75.296175000000005</v>
      </c>
      <c r="F34" s="7">
        <v>1</v>
      </c>
      <c r="G34" s="7">
        <v>0</v>
      </c>
      <c r="H34" s="8">
        <v>1039.087215</v>
      </c>
      <c r="I34" s="8">
        <v>142.30977075000001</v>
      </c>
      <c r="J34" s="8">
        <v>1560.1367460000001</v>
      </c>
      <c r="K34" s="8">
        <v>378.73976024999996</v>
      </c>
      <c r="L34" s="8">
        <v>0</v>
      </c>
      <c r="M34" s="8">
        <v>3.7949272200000004E-6</v>
      </c>
      <c r="N34" s="8">
        <v>2.815436852216325E-6</v>
      </c>
      <c r="O34" s="8">
        <v>6.6149646685088257E-6</v>
      </c>
      <c r="P34" s="8">
        <v>4.6005962925000002E-9</v>
      </c>
      <c r="Q34" s="8">
        <v>0</v>
      </c>
      <c r="R34" s="8">
        <v>2.0932336650000001</v>
      </c>
      <c r="S34" s="8">
        <v>0.43499963158267502</v>
      </c>
      <c r="T34" s="8">
        <v>2.576490615140175</v>
      </c>
      <c r="U34" s="8">
        <v>4.8257318557500005E-2</v>
      </c>
      <c r="V34" s="8">
        <v>0</v>
      </c>
      <c r="W34" s="8">
        <v>0.34937425200000005</v>
      </c>
      <c r="X34" s="8">
        <v>8.0205312428797498E-2</v>
      </c>
      <c r="Y34" s="8">
        <v>0.64760189802654766</v>
      </c>
      <c r="Z34" s="8">
        <v>0.21802233359775003</v>
      </c>
      <c r="AA34" s="8">
        <v>0</v>
      </c>
      <c r="AB34" s="8">
        <v>0.41337600075000003</v>
      </c>
      <c r="AC34" s="8">
        <v>5.9786028856012509E-2</v>
      </c>
      <c r="AD34" s="8">
        <v>0.52830518336726251</v>
      </c>
      <c r="AE34" s="8">
        <v>5.5143153761250001E-2</v>
      </c>
      <c r="AF34" s="8">
        <v>0</v>
      </c>
      <c r="AG34" s="8">
        <v>8.8096524750000003E-4</v>
      </c>
      <c r="AH34" s="8">
        <v>9.162716239575E-5</v>
      </c>
      <c r="AI34" s="8">
        <v>9.743618700082501E-4</v>
      </c>
      <c r="AJ34" s="8">
        <v>1.7694601125000001E-6</v>
      </c>
      <c r="AK34" s="8">
        <v>0</v>
      </c>
      <c r="AL34" s="8">
        <v>20028.78255</v>
      </c>
      <c r="AM34" s="8">
        <v>2024.7969715424999</v>
      </c>
      <c r="AN34" s="8">
        <v>22188.359674792504</v>
      </c>
      <c r="AO34" s="8">
        <v>134.78015325000001</v>
      </c>
      <c r="AP34" s="8">
        <v>0</v>
      </c>
      <c r="AQ34" s="8">
        <v>20969.984737500003</v>
      </c>
      <c r="AR34" s="8">
        <v>2120.9068917168752</v>
      </c>
      <c r="AS34" s="8">
        <v>23231.695476466877</v>
      </c>
      <c r="AT34" s="8">
        <v>140.80384725000002</v>
      </c>
      <c r="AU34" s="8">
        <v>0</v>
      </c>
      <c r="AV34" s="8">
        <v>20028.78255</v>
      </c>
      <c r="AW34" s="8">
        <v>2031.5736272925001</v>
      </c>
      <c r="AX34" s="8">
        <v>22195.1363305425</v>
      </c>
      <c r="AY34" s="8">
        <v>134.78015325000001</v>
      </c>
      <c r="AZ34" s="8">
        <v>0</v>
      </c>
      <c r="BA34" s="8">
        <v>941.20218750000004</v>
      </c>
      <c r="BB34" s="8">
        <v>89.333264424375017</v>
      </c>
      <c r="BC34" s="8">
        <v>1036.5591459243751</v>
      </c>
      <c r="BD34" s="8">
        <v>6.0236940000000008</v>
      </c>
      <c r="BE34" s="8">
        <v>0</v>
      </c>
    </row>
    <row r="35" spans="1:57" ht="15.3" x14ac:dyDescent="0.7">
      <c r="A35" s="9" t="s">
        <v>543</v>
      </c>
      <c r="B35" t="s">
        <v>543</v>
      </c>
      <c r="C35" t="s">
        <v>337</v>
      </c>
      <c r="D35" t="s">
        <v>338</v>
      </c>
      <c r="E35" s="6">
        <v>4</v>
      </c>
      <c r="F35" s="7">
        <v>1</v>
      </c>
      <c r="G35" s="7">
        <v>0</v>
      </c>
      <c r="H35" s="8">
        <v>35.207999999999998</v>
      </c>
      <c r="I35" s="8">
        <v>10.655999999999999</v>
      </c>
      <c r="J35" s="8">
        <v>46.179359999999996</v>
      </c>
      <c r="K35" s="8">
        <v>0.31536000000000003</v>
      </c>
      <c r="L35" s="8">
        <v>0</v>
      </c>
      <c r="M35" s="8">
        <v>3.2831999999999998E-6</v>
      </c>
      <c r="N35" s="8">
        <v>1.7244E-6</v>
      </c>
      <c r="O35" s="8">
        <v>5.0947199999999994E-6</v>
      </c>
      <c r="P35" s="8">
        <v>8.7120000000000002E-8</v>
      </c>
      <c r="Q35" s="8">
        <v>0</v>
      </c>
      <c r="R35" s="8">
        <v>0.15587999999999999</v>
      </c>
      <c r="S35" s="8">
        <v>0.21960000000000002</v>
      </c>
      <c r="T35" s="8">
        <v>0.37748520000000002</v>
      </c>
      <c r="U35" s="8">
        <v>2.0052E-3</v>
      </c>
      <c r="V35" s="8">
        <v>0</v>
      </c>
      <c r="W35" s="8">
        <v>0.78120000000000001</v>
      </c>
      <c r="X35" s="8">
        <v>2.4120000000000003E-2</v>
      </c>
      <c r="Y35" s="8">
        <v>0.80584920000000004</v>
      </c>
      <c r="Z35" s="8">
        <v>5.2919999999999996E-4</v>
      </c>
      <c r="AA35" s="8">
        <v>0</v>
      </c>
      <c r="AB35" s="8">
        <v>1.4688E-2</v>
      </c>
      <c r="AC35" s="8">
        <v>1.4544E-2</v>
      </c>
      <c r="AD35" s="8">
        <v>2.9531520000000002E-2</v>
      </c>
      <c r="AE35" s="8">
        <v>2.9952000000000001E-4</v>
      </c>
      <c r="AF35" s="8">
        <v>0</v>
      </c>
      <c r="AG35" s="8">
        <v>2.2500000000000001E-5</v>
      </c>
      <c r="AH35" s="8">
        <v>3.5999999999999998E-6</v>
      </c>
      <c r="AI35" s="8">
        <v>2.6758800000000002E-5</v>
      </c>
      <c r="AJ35" s="8">
        <v>6.5879999999999994E-7</v>
      </c>
      <c r="AK35" s="8">
        <v>0</v>
      </c>
      <c r="AL35" s="8">
        <v>597.6</v>
      </c>
      <c r="AM35" s="8">
        <v>147.24</v>
      </c>
      <c r="AN35" s="8">
        <v>752.14800000000002</v>
      </c>
      <c r="AO35" s="8">
        <v>7.3080000000000007</v>
      </c>
      <c r="AP35" s="8">
        <v>0</v>
      </c>
      <c r="AQ35" s="8">
        <v>1843.2000000000003</v>
      </c>
      <c r="AR35" s="8">
        <v>157.19760000000002</v>
      </c>
      <c r="AS35" s="8">
        <v>2007.9666000000002</v>
      </c>
      <c r="AT35" s="8">
        <v>7.5689999999999991</v>
      </c>
      <c r="AU35" s="8">
        <v>0</v>
      </c>
      <c r="AV35" s="8">
        <v>597.6</v>
      </c>
      <c r="AW35" s="8">
        <v>154.08000000000001</v>
      </c>
      <c r="AX35" s="8">
        <v>759.09600000000012</v>
      </c>
      <c r="AY35" s="8">
        <v>7.4159999999999995</v>
      </c>
      <c r="AZ35" s="8">
        <v>0</v>
      </c>
      <c r="BA35" s="8">
        <v>1245.6000000000001</v>
      </c>
      <c r="BB35" s="8">
        <v>3.1175999999999999</v>
      </c>
      <c r="BC35" s="8">
        <v>1248.8706000000002</v>
      </c>
      <c r="BD35" s="8">
        <v>0.15300000000000002</v>
      </c>
      <c r="BE35" s="8">
        <v>0</v>
      </c>
    </row>
    <row r="36" spans="1:57" ht="15.3" x14ac:dyDescent="0.7">
      <c r="A36" s="9" t="s">
        <v>418</v>
      </c>
      <c r="B36" t="s">
        <v>418</v>
      </c>
      <c r="C36" t="s">
        <v>345</v>
      </c>
      <c r="D36" t="s">
        <v>346</v>
      </c>
      <c r="E36" s="6">
        <v>2</v>
      </c>
      <c r="F36" s="7">
        <v>1</v>
      </c>
      <c r="G36" s="7">
        <v>0</v>
      </c>
      <c r="H36" s="8">
        <v>35.207999999999998</v>
      </c>
      <c r="I36" s="8">
        <v>10.655999999999999</v>
      </c>
      <c r="J36" s="8">
        <v>46.179359999999996</v>
      </c>
      <c r="K36" s="8">
        <v>0.31536000000000003</v>
      </c>
      <c r="L36" s="8">
        <v>0</v>
      </c>
      <c r="M36" s="8">
        <v>3.2831999999999998E-6</v>
      </c>
      <c r="N36" s="8">
        <v>1.7244E-6</v>
      </c>
      <c r="O36" s="8">
        <v>5.0947199999999994E-6</v>
      </c>
      <c r="P36" s="8">
        <v>8.7120000000000002E-8</v>
      </c>
      <c r="Q36" s="8">
        <v>0</v>
      </c>
      <c r="R36" s="8">
        <v>0.15587999999999999</v>
      </c>
      <c r="S36" s="8">
        <v>0.21960000000000002</v>
      </c>
      <c r="T36" s="8">
        <v>0.37748520000000002</v>
      </c>
      <c r="U36" s="8">
        <v>2.0052E-3</v>
      </c>
      <c r="V36" s="8">
        <v>0</v>
      </c>
      <c r="W36" s="8">
        <v>0.78120000000000001</v>
      </c>
      <c r="X36" s="8">
        <v>2.4120000000000003E-2</v>
      </c>
      <c r="Y36" s="8">
        <v>0.80584920000000004</v>
      </c>
      <c r="Z36" s="8">
        <v>5.2919999999999996E-4</v>
      </c>
      <c r="AA36" s="8">
        <v>0</v>
      </c>
      <c r="AB36" s="8">
        <v>1.4688E-2</v>
      </c>
      <c r="AC36" s="8">
        <v>1.4544E-2</v>
      </c>
      <c r="AD36" s="8">
        <v>2.9531520000000002E-2</v>
      </c>
      <c r="AE36" s="8">
        <v>2.9952000000000001E-4</v>
      </c>
      <c r="AF36" s="8">
        <v>0</v>
      </c>
      <c r="AG36" s="8">
        <v>2.2500000000000001E-5</v>
      </c>
      <c r="AH36" s="8">
        <v>3.5999999999999998E-6</v>
      </c>
      <c r="AI36" s="8">
        <v>2.6758800000000002E-5</v>
      </c>
      <c r="AJ36" s="8">
        <v>6.5879999999999994E-7</v>
      </c>
      <c r="AK36" s="8">
        <v>0</v>
      </c>
      <c r="AL36" s="8">
        <v>597.6</v>
      </c>
      <c r="AM36" s="8">
        <v>147.24</v>
      </c>
      <c r="AN36" s="8">
        <v>752.14800000000002</v>
      </c>
      <c r="AO36" s="8">
        <v>7.3080000000000007</v>
      </c>
      <c r="AP36" s="8">
        <v>0</v>
      </c>
      <c r="AQ36" s="8">
        <v>1843.2000000000003</v>
      </c>
      <c r="AR36" s="8">
        <v>157.19760000000002</v>
      </c>
      <c r="AS36" s="8">
        <v>2007.9666000000002</v>
      </c>
      <c r="AT36" s="8">
        <v>7.5689999999999991</v>
      </c>
      <c r="AU36" s="8">
        <v>0</v>
      </c>
      <c r="AV36" s="8">
        <v>597.6</v>
      </c>
      <c r="AW36" s="8">
        <v>154.08000000000001</v>
      </c>
      <c r="AX36" s="8">
        <v>759.09600000000012</v>
      </c>
      <c r="AY36" s="8">
        <v>7.4159999999999995</v>
      </c>
      <c r="AZ36" s="8">
        <v>0</v>
      </c>
      <c r="BA36" s="8">
        <v>1245.6000000000001</v>
      </c>
      <c r="BB36" s="8">
        <v>3.1175999999999999</v>
      </c>
      <c r="BC36" s="8">
        <v>1248.8706000000002</v>
      </c>
      <c r="BD36" s="8">
        <v>0.15300000000000002</v>
      </c>
      <c r="BE36" s="8">
        <v>0</v>
      </c>
    </row>
    <row r="37" spans="1:57" ht="15.3" x14ac:dyDescent="0.7">
      <c r="A37" s="9" t="s">
        <v>225</v>
      </c>
      <c r="B37" t="s">
        <v>594</v>
      </c>
      <c r="C37" t="s">
        <v>554</v>
      </c>
      <c r="D37" t="s">
        <v>555</v>
      </c>
      <c r="E37" s="6">
        <v>53.263800000000003</v>
      </c>
      <c r="F37" s="7">
        <v>0</v>
      </c>
      <c r="G37" s="7">
        <v>0</v>
      </c>
      <c r="H37" s="8">
        <v>221.57740800000002</v>
      </c>
      <c r="I37" s="8">
        <v>139.38877895538158</v>
      </c>
      <c r="J37" s="8">
        <v>0</v>
      </c>
      <c r="K37" s="8">
        <v>6.7645026000000001</v>
      </c>
      <c r="L37" s="8">
        <v>-10.781463870929807</v>
      </c>
      <c r="M37" s="8">
        <v>3.25441818E-6</v>
      </c>
      <c r="N37" s="8">
        <v>6.7083879424895907E-6</v>
      </c>
      <c r="O37" s="8">
        <v>0</v>
      </c>
      <c r="P37" s="8">
        <v>5.6992266000000008E-7</v>
      </c>
      <c r="Q37" s="8">
        <v>-2.818496384385861E-7</v>
      </c>
      <c r="R37" s="8">
        <v>0.62318646000000011</v>
      </c>
      <c r="S37" s="8">
        <v>0.63030034747572783</v>
      </c>
      <c r="T37" s="8">
        <v>0</v>
      </c>
      <c r="U37" s="8">
        <v>2.7537384600000003E-2</v>
      </c>
      <c r="V37" s="8">
        <v>-4.2145857593188778E-2</v>
      </c>
      <c r="W37" s="8">
        <v>0.14967127800000002</v>
      </c>
      <c r="X37" s="8">
        <v>0.11125081576791619</v>
      </c>
      <c r="Y37" s="8">
        <v>0</v>
      </c>
      <c r="Z37" s="8">
        <v>6.9242940000000001E-3</v>
      </c>
      <c r="AA37" s="8">
        <v>-8.2521951017001938E-3</v>
      </c>
      <c r="AB37" s="8">
        <v>3.4887789000000002E-2</v>
      </c>
      <c r="AC37" s="8">
        <v>4.2451513962446071E-2</v>
      </c>
      <c r="AD37" s="8">
        <v>0</v>
      </c>
      <c r="AE37" s="8">
        <v>1.6937888400000002E-3</v>
      </c>
      <c r="AF37" s="8">
        <v>-2.4079656325059944E-3</v>
      </c>
      <c r="AG37" s="8">
        <v>1.0759287600000002E-4</v>
      </c>
      <c r="AH37" s="8">
        <v>1.6734473836030388E-4</v>
      </c>
      <c r="AI37" s="8">
        <v>0</v>
      </c>
      <c r="AJ37" s="8">
        <v>2.7697176000000001E-5</v>
      </c>
      <c r="AK37" s="8">
        <v>-5.388105027977691E-6</v>
      </c>
      <c r="AL37" s="8">
        <v>2114.5728600000002</v>
      </c>
      <c r="AM37" s="8">
        <v>1757.8024638152101</v>
      </c>
      <c r="AN37" s="8">
        <v>0</v>
      </c>
      <c r="AO37" s="8">
        <v>98.005392000000015</v>
      </c>
      <c r="AP37" s="8">
        <v>-106.92161690702072</v>
      </c>
      <c r="AQ37" s="8">
        <v>2700.4746600000003</v>
      </c>
      <c r="AR37" s="8">
        <v>1829.24102506188</v>
      </c>
      <c r="AS37" s="8">
        <v>0</v>
      </c>
      <c r="AT37" s="8">
        <v>103.44895236000001</v>
      </c>
      <c r="AU37" s="8">
        <v>-133.95227809932001</v>
      </c>
      <c r="AV37" s="8">
        <v>1288.98396</v>
      </c>
      <c r="AW37" s="8">
        <v>1534.6708921962281</v>
      </c>
      <c r="AX37" s="8">
        <v>0</v>
      </c>
      <c r="AY37" s="8">
        <v>102.266496</v>
      </c>
      <c r="AZ37" s="8">
        <v>-70.206877877652772</v>
      </c>
      <c r="BA37" s="8">
        <v>1411.4907000000001</v>
      </c>
      <c r="BB37" s="8">
        <v>294.570132865652</v>
      </c>
      <c r="BC37" s="8">
        <v>0</v>
      </c>
      <c r="BD37" s="8">
        <v>1.1824563600000002</v>
      </c>
      <c r="BE37" s="8">
        <v>-63.745400221667232</v>
      </c>
    </row>
    <row r="38" spans="1:57" ht="15.3" x14ac:dyDescent="0.7">
      <c r="A38" s="9" t="s">
        <v>178</v>
      </c>
      <c r="B38" t="s">
        <v>578</v>
      </c>
      <c r="C38" t="s">
        <v>180</v>
      </c>
      <c r="D38" t="s">
        <v>181</v>
      </c>
      <c r="E38" s="6">
        <v>18.934325000000001</v>
      </c>
      <c r="F38" s="7">
        <v>1</v>
      </c>
      <c r="G38" s="7">
        <v>0</v>
      </c>
      <c r="H38" s="8">
        <v>146.930362</v>
      </c>
      <c r="I38" s="8">
        <v>18.176476179295626</v>
      </c>
      <c r="J38" s="8">
        <v>172.64269952929561</v>
      </c>
      <c r="K38" s="8">
        <v>7.5358613500000011</v>
      </c>
      <c r="L38" s="8">
        <v>0</v>
      </c>
      <c r="M38" s="8">
        <v>2.5750682E-6</v>
      </c>
      <c r="N38" s="8">
        <v>1.0525275315701401E-6</v>
      </c>
      <c r="O38" s="8">
        <v>4.3111248640701399E-6</v>
      </c>
      <c r="P38" s="8">
        <v>6.8352913250000006E-7</v>
      </c>
      <c r="Q38" s="8">
        <v>0</v>
      </c>
      <c r="R38" s="8">
        <v>0.45063693500000007</v>
      </c>
      <c r="S38" s="8">
        <v>0.13064557064783816</v>
      </c>
      <c r="T38" s="8">
        <v>0.59773643407283816</v>
      </c>
      <c r="U38" s="8">
        <v>1.6453928425E-2</v>
      </c>
      <c r="V38" s="8">
        <v>0</v>
      </c>
      <c r="W38" s="8">
        <v>0.10925105525000001</v>
      </c>
      <c r="X38" s="8">
        <v>1.9380360229108311E-2</v>
      </c>
      <c r="Y38" s="8">
        <v>0.37159667387910833</v>
      </c>
      <c r="Z38" s="8">
        <v>0.24296525839999999</v>
      </c>
      <c r="AA38" s="8">
        <v>0</v>
      </c>
      <c r="AB38" s="8">
        <v>3.7300620249999999E-2</v>
      </c>
      <c r="AC38" s="8">
        <v>8.6468999683777265E-3</v>
      </c>
      <c r="AD38" s="8">
        <v>4.638221445172773E-2</v>
      </c>
      <c r="AE38" s="8">
        <v>4.3469423335000003E-4</v>
      </c>
      <c r="AF38" s="8">
        <v>0</v>
      </c>
      <c r="AG38" s="8">
        <v>3.9762082500000001E-4</v>
      </c>
      <c r="AH38" s="8">
        <v>3.8666515752129107E-5</v>
      </c>
      <c r="AI38" s="8">
        <v>4.4452377212712911E-4</v>
      </c>
      <c r="AJ38" s="8">
        <v>8.2364313750000013E-6</v>
      </c>
      <c r="AK38" s="8">
        <v>0</v>
      </c>
      <c r="AL38" s="8">
        <v>2272.1190000000001</v>
      </c>
      <c r="AM38" s="8">
        <v>276.02194829660641</v>
      </c>
      <c r="AN38" s="8">
        <v>2606.2693260466062</v>
      </c>
      <c r="AO38" s="8">
        <v>58.128377750000006</v>
      </c>
      <c r="AP38" s="8">
        <v>0</v>
      </c>
      <c r="AQ38" s="8">
        <v>3646.9403382500004</v>
      </c>
      <c r="AR38" s="8">
        <v>403.90903043206771</v>
      </c>
      <c r="AS38" s="8">
        <v>4111.9504354570681</v>
      </c>
      <c r="AT38" s="8">
        <v>61.101066775</v>
      </c>
      <c r="AU38" s="8">
        <v>0</v>
      </c>
      <c r="AV38" s="8">
        <v>3521.7844500000001</v>
      </c>
      <c r="AW38" s="8">
        <v>391.2357425575492</v>
      </c>
      <c r="AX38" s="8">
        <v>3973.0420028075496</v>
      </c>
      <c r="AY38" s="8">
        <v>60.021810250000001</v>
      </c>
      <c r="AZ38" s="8">
        <v>0</v>
      </c>
      <c r="BA38" s="8">
        <v>125.15588825000002</v>
      </c>
      <c r="BB38" s="8">
        <v>12.673287874518484</v>
      </c>
      <c r="BC38" s="8">
        <v>138.90843264951852</v>
      </c>
      <c r="BD38" s="8">
        <v>1.0792565250000001</v>
      </c>
      <c r="BE38" s="8">
        <v>0</v>
      </c>
    </row>
    <row r="39" spans="1:57" ht="15.3" x14ac:dyDescent="0.7">
      <c r="A39" s="9" t="s">
        <v>108</v>
      </c>
      <c r="B39" t="s">
        <v>562</v>
      </c>
      <c r="C39" t="s">
        <v>112</v>
      </c>
      <c r="D39" t="s">
        <v>113</v>
      </c>
      <c r="E39" s="6">
        <v>223.30378999999999</v>
      </c>
      <c r="F39" s="7">
        <v>0</v>
      </c>
      <c r="G39" s="7">
        <v>0</v>
      </c>
      <c r="H39" s="8">
        <v>60.961934670000005</v>
      </c>
      <c r="I39" s="8">
        <v>13.0967672835</v>
      </c>
      <c r="J39" s="8">
        <v>0</v>
      </c>
      <c r="K39" s="8">
        <v>1.7350704482999999</v>
      </c>
      <c r="L39" s="8">
        <v>0</v>
      </c>
      <c r="M39" s="8">
        <v>2.5456632059999998E-6</v>
      </c>
      <c r="N39" s="8">
        <v>1.3780076880899999E-7</v>
      </c>
      <c r="O39" s="8">
        <v>0</v>
      </c>
      <c r="P39" s="8">
        <v>6.2525061199999999E-8</v>
      </c>
      <c r="Q39" s="8">
        <v>0</v>
      </c>
      <c r="R39" s="8">
        <v>0.22330379</v>
      </c>
      <c r="S39" s="8">
        <v>1.11651895E-2</v>
      </c>
      <c r="T39" s="8">
        <v>0</v>
      </c>
      <c r="U39" s="8">
        <v>1.7239052588000001E-3</v>
      </c>
      <c r="V39" s="8">
        <v>0</v>
      </c>
      <c r="W39" s="8">
        <v>0</v>
      </c>
      <c r="X39" s="8">
        <v>0</v>
      </c>
      <c r="Y39" s="8">
        <v>0</v>
      </c>
      <c r="Z39" s="8">
        <v>0.27019758589999998</v>
      </c>
      <c r="AA39" s="8">
        <v>0</v>
      </c>
      <c r="AB39" s="8">
        <v>0</v>
      </c>
      <c r="AC39" s="8">
        <v>0.22330379</v>
      </c>
      <c r="AD39" s="8">
        <v>0</v>
      </c>
      <c r="AE39" s="8">
        <v>5.2476390649999999E-4</v>
      </c>
      <c r="AF39" s="8">
        <v>0</v>
      </c>
      <c r="AG39" s="8">
        <v>3.5427359694932099E-7</v>
      </c>
      <c r="AH39" s="8">
        <v>0</v>
      </c>
      <c r="AI39" s="8">
        <v>0</v>
      </c>
      <c r="AJ39" s="8">
        <v>5.3146302019999996E-7</v>
      </c>
      <c r="AK39" s="8">
        <v>0</v>
      </c>
      <c r="AL39" s="8">
        <v>824.94076311000697</v>
      </c>
      <c r="AM39" s="8">
        <v>16.919571855647</v>
      </c>
      <c r="AN39" s="8">
        <v>0</v>
      </c>
      <c r="AO39" s="8">
        <v>5.6495858869999998</v>
      </c>
      <c r="AP39" s="8">
        <v>0</v>
      </c>
      <c r="AQ39" s="8">
        <v>993.89241062400663</v>
      </c>
      <c r="AR39" s="8">
        <v>18.036090805647</v>
      </c>
      <c r="AS39" s="8">
        <v>0</v>
      </c>
      <c r="AT39" s="8">
        <v>5.9923572046499993</v>
      </c>
      <c r="AU39" s="8">
        <v>0</v>
      </c>
      <c r="AV39" s="8">
        <v>949.99088551000659</v>
      </c>
      <c r="AW39" s="8">
        <v>16.919571855647</v>
      </c>
      <c r="AX39" s="8">
        <v>0</v>
      </c>
      <c r="AY39" s="8">
        <v>5.8058985399999994</v>
      </c>
      <c r="AZ39" s="8">
        <v>0</v>
      </c>
      <c r="BA39" s="8">
        <v>43.901525113999995</v>
      </c>
      <c r="BB39" s="8">
        <v>1.1165189499999999</v>
      </c>
      <c r="BC39" s="8">
        <v>0</v>
      </c>
      <c r="BD39" s="8">
        <v>0.18645866464999999</v>
      </c>
      <c r="BE39" s="8">
        <v>0</v>
      </c>
    </row>
    <row r="40" spans="1:57" ht="15.3" x14ac:dyDescent="0.7">
      <c r="A40" s="9" t="s">
        <v>178</v>
      </c>
      <c r="B40" t="s">
        <v>581</v>
      </c>
      <c r="C40" t="s">
        <v>519</v>
      </c>
      <c r="D40" t="s">
        <v>520</v>
      </c>
      <c r="E40" s="6">
        <v>36.619985999999997</v>
      </c>
      <c r="F40" s="7">
        <v>1</v>
      </c>
      <c r="G40" s="7">
        <v>0</v>
      </c>
      <c r="H40" s="8">
        <v>505.35580679999998</v>
      </c>
      <c r="I40" s="8">
        <v>69.211773539999996</v>
      </c>
      <c r="J40" s="8">
        <v>758.76610991999985</v>
      </c>
      <c r="K40" s="8">
        <v>184.19852957999996</v>
      </c>
      <c r="L40" s="8">
        <v>0</v>
      </c>
      <c r="M40" s="8">
        <v>1.8456472943999999E-6</v>
      </c>
      <c r="N40" s="8">
        <v>1.3692761698990139E-6</v>
      </c>
      <c r="O40" s="8">
        <v>3.2171609454436136E-6</v>
      </c>
      <c r="P40" s="8">
        <v>2.2374811445999999E-9</v>
      </c>
      <c r="Q40" s="8">
        <v>0</v>
      </c>
      <c r="R40" s="8">
        <v>1.0180356107999999</v>
      </c>
      <c r="S40" s="8">
        <v>0.211560287339466</v>
      </c>
      <c r="T40" s="8">
        <v>1.2530656471668657</v>
      </c>
      <c r="U40" s="8">
        <v>2.34697490274E-2</v>
      </c>
      <c r="V40" s="8">
        <v>0</v>
      </c>
      <c r="W40" s="8">
        <v>0.16991673503999999</v>
      </c>
      <c r="X40" s="8">
        <v>3.9007524861232198E-2</v>
      </c>
      <c r="Y40" s="8">
        <v>0.31495852796381224</v>
      </c>
      <c r="Z40" s="8">
        <v>0.10603426806258</v>
      </c>
      <c r="AA40" s="8">
        <v>0</v>
      </c>
      <c r="AB40" s="8">
        <v>0.20104372313999999</v>
      </c>
      <c r="AC40" s="8">
        <v>2.9076690013838998E-2</v>
      </c>
      <c r="AD40" s="8">
        <v>0.25693905990093902</v>
      </c>
      <c r="AE40" s="8">
        <v>2.6818646747099998E-2</v>
      </c>
      <c r="AF40" s="8">
        <v>0</v>
      </c>
      <c r="AG40" s="8">
        <v>4.2845383619999995E-4</v>
      </c>
      <c r="AH40" s="8">
        <v>4.4562494763539991E-5</v>
      </c>
      <c r="AI40" s="8">
        <v>4.7387690063453996E-4</v>
      </c>
      <c r="AJ40" s="8">
        <v>8.6056967099999985E-7</v>
      </c>
      <c r="AK40" s="8">
        <v>0</v>
      </c>
      <c r="AL40" s="8">
        <v>9740.9162759999999</v>
      </c>
      <c r="AM40" s="8">
        <v>984.75170552459986</v>
      </c>
      <c r="AN40" s="8">
        <v>10791.217756464599</v>
      </c>
      <c r="AO40" s="8">
        <v>65.549774939999992</v>
      </c>
      <c r="AP40" s="8">
        <v>0</v>
      </c>
      <c r="AQ40" s="8">
        <v>10198.666100999999</v>
      </c>
      <c r="AR40" s="8">
        <v>1031.4943711546498</v>
      </c>
      <c r="AS40" s="8">
        <v>11298.639845974651</v>
      </c>
      <c r="AT40" s="8">
        <v>68.479373819999992</v>
      </c>
      <c r="AU40" s="8">
        <v>0</v>
      </c>
      <c r="AV40" s="8">
        <v>9740.9162759999999</v>
      </c>
      <c r="AW40" s="8">
        <v>988.04750426459987</v>
      </c>
      <c r="AX40" s="8">
        <v>10794.513555204599</v>
      </c>
      <c r="AY40" s="8">
        <v>65.549774939999992</v>
      </c>
      <c r="AZ40" s="8">
        <v>0</v>
      </c>
      <c r="BA40" s="8">
        <v>457.74982499999999</v>
      </c>
      <c r="BB40" s="8">
        <v>43.446866890049996</v>
      </c>
      <c r="BC40" s="8">
        <v>504.12629077004993</v>
      </c>
      <c r="BD40" s="8">
        <v>2.9295988799999999</v>
      </c>
      <c r="BE40" s="8">
        <v>0</v>
      </c>
    </row>
    <row r="41" spans="1:57" ht="15.3" x14ac:dyDescent="0.7">
      <c r="A41" s="9" t="s">
        <v>178</v>
      </c>
      <c r="B41" t="s">
        <v>578</v>
      </c>
      <c r="C41" t="s">
        <v>579</v>
      </c>
      <c r="D41" t="s">
        <v>580</v>
      </c>
      <c r="E41" s="6">
        <v>18.934325000000001</v>
      </c>
      <c r="F41" s="7">
        <v>0</v>
      </c>
      <c r="G41" s="7">
        <v>0</v>
      </c>
      <c r="H41" s="8">
        <v>114.28149189425289</v>
      </c>
      <c r="I41" s="8">
        <v>54.894481585325678</v>
      </c>
      <c r="J41" s="8">
        <v>0</v>
      </c>
      <c r="K41" s="8">
        <v>3.2431234186206903</v>
      </c>
      <c r="L41" s="8">
        <v>-5.4307784115699747</v>
      </c>
      <c r="M41" s="8">
        <v>1.7817874496350576E-6</v>
      </c>
      <c r="N41" s="8">
        <v>2.4938057154790198E-6</v>
      </c>
      <c r="O41" s="8">
        <v>0</v>
      </c>
      <c r="P41" s="8">
        <v>2.7219071549137938E-7</v>
      </c>
      <c r="Q41" s="8">
        <v>-1.2831299689003843E-7</v>
      </c>
      <c r="R41" s="8">
        <v>0.33975578671264378</v>
      </c>
      <c r="S41" s="8">
        <v>0.24110376344888898</v>
      </c>
      <c r="T41" s="8">
        <v>0</v>
      </c>
      <c r="U41" s="8">
        <v>1.3146232429051725E-2</v>
      </c>
      <c r="V41" s="8">
        <v>-2.0302184292354235E-2</v>
      </c>
      <c r="W41" s="8">
        <v>7.9726784041091972E-2</v>
      </c>
      <c r="X41" s="8">
        <v>4.3463595784382629E-2</v>
      </c>
      <c r="Y41" s="8">
        <v>0</v>
      </c>
      <c r="Z41" s="8">
        <v>3.3010363368103455E-3</v>
      </c>
      <c r="AA41" s="8">
        <v>-4.1269671460461878E-3</v>
      </c>
      <c r="AB41" s="8">
        <v>1.6621007520431039E-2</v>
      </c>
      <c r="AC41" s="8">
        <v>1.5776278724164299E-2</v>
      </c>
      <c r="AD41" s="8">
        <v>0</v>
      </c>
      <c r="AE41" s="8">
        <v>8.0885042404885068E-4</v>
      </c>
      <c r="AF41" s="8">
        <v>-1.0458446767902026E-3</v>
      </c>
      <c r="AG41" s="8">
        <v>5.9457262674712653E-5</v>
      </c>
      <c r="AH41" s="8">
        <v>6.3641069622412581E-5</v>
      </c>
      <c r="AI41" s="8">
        <v>0</v>
      </c>
      <c r="AJ41" s="8">
        <v>1.32234496533046E-5</v>
      </c>
      <c r="AK41" s="8">
        <v>-2.8698213175585176E-6</v>
      </c>
      <c r="AL41" s="8">
        <v>1042.4325274137932</v>
      </c>
      <c r="AM41" s="8">
        <v>672.33242432215673</v>
      </c>
      <c r="AN41" s="8">
        <v>0</v>
      </c>
      <c r="AO41" s="8">
        <v>46.716420672988512</v>
      </c>
      <c r="AP41" s="8">
        <v>-51.092008060333164</v>
      </c>
      <c r="AQ41" s="8">
        <v>1366.7448692758624</v>
      </c>
      <c r="AR41" s="8">
        <v>712.72870803892772</v>
      </c>
      <c r="AS41" s="8">
        <v>0</v>
      </c>
      <c r="AT41" s="8">
        <v>49.212467446962656</v>
      </c>
      <c r="AU41" s="8">
        <v>-65.922487516611852</v>
      </c>
      <c r="AV41" s="8">
        <v>577.19875129022989</v>
      </c>
      <c r="AW41" s="8">
        <v>569.85359189650751</v>
      </c>
      <c r="AX41" s="8">
        <v>0</v>
      </c>
      <c r="AY41" s="8">
        <v>48.646851279310354</v>
      </c>
      <c r="AZ41" s="8">
        <v>-30.31174899923283</v>
      </c>
      <c r="BA41" s="8">
        <v>789.54611798563235</v>
      </c>
      <c r="BB41" s="8">
        <v>142.87511614242027</v>
      </c>
      <c r="BC41" s="8">
        <v>0</v>
      </c>
      <c r="BD41" s="8">
        <v>0.56561616765229894</v>
      </c>
      <c r="BE41" s="8">
        <v>-35.610738517379019</v>
      </c>
    </row>
    <row r="42" spans="1:57" ht="15.3" x14ac:dyDescent="0.7">
      <c r="A42" s="9" t="s">
        <v>108</v>
      </c>
      <c r="B42" t="s">
        <v>562</v>
      </c>
      <c r="C42" t="s">
        <v>134</v>
      </c>
      <c r="D42" t="s">
        <v>135</v>
      </c>
      <c r="E42" s="6">
        <v>223.30378999999999</v>
      </c>
      <c r="F42" s="7">
        <v>0</v>
      </c>
      <c r="G42" s="7">
        <v>0</v>
      </c>
      <c r="H42" s="8">
        <v>42.427720100000002</v>
      </c>
      <c r="I42" s="8">
        <v>3.6063562084999994</v>
      </c>
      <c r="J42" s="8">
        <v>0</v>
      </c>
      <c r="K42" s="8">
        <v>0.54620107033999998</v>
      </c>
      <c r="L42" s="8">
        <v>-0.49126833800000003</v>
      </c>
      <c r="M42" s="8">
        <v>1.5497283025999999E-6</v>
      </c>
      <c r="N42" s="8">
        <v>2.3671570592232699E-8</v>
      </c>
      <c r="O42" s="8">
        <v>0</v>
      </c>
      <c r="P42" s="8">
        <v>9.2976999042299995E-12</v>
      </c>
      <c r="Q42" s="8">
        <v>2.4786720689999998E-12</v>
      </c>
      <c r="R42" s="8">
        <v>0.50020048959999996</v>
      </c>
      <c r="S42" s="8">
        <v>1.9382768971999999E-2</v>
      </c>
      <c r="T42" s="8">
        <v>0</v>
      </c>
      <c r="U42" s="8">
        <v>6.8799897698999992E-3</v>
      </c>
      <c r="V42" s="8">
        <v>-3.3495568499999998E-4</v>
      </c>
      <c r="W42" s="8">
        <v>2.5010024479999999E-3</v>
      </c>
      <c r="X42" s="8">
        <v>9.5440039846000002E-4</v>
      </c>
      <c r="Y42" s="8">
        <v>0</v>
      </c>
      <c r="Z42" s="8">
        <v>2.9640675173230003E-3</v>
      </c>
      <c r="AA42" s="8">
        <v>0</v>
      </c>
      <c r="AB42" s="8">
        <v>2.0588609438000002E-2</v>
      </c>
      <c r="AC42" s="8">
        <v>1.8087606989999996E-3</v>
      </c>
      <c r="AD42" s="8">
        <v>0</v>
      </c>
      <c r="AE42" s="8">
        <v>2.9201436618300001E-3</v>
      </c>
      <c r="AF42" s="8">
        <v>-2.1638137250999998E-4</v>
      </c>
      <c r="AG42" s="8">
        <v>2.1213860049999999E-4</v>
      </c>
      <c r="AH42" s="8">
        <v>3.3053426995800002E-6</v>
      </c>
      <c r="AI42" s="8">
        <v>0</v>
      </c>
      <c r="AJ42" s="8">
        <v>1.8695886513959999E-7</v>
      </c>
      <c r="AK42" s="8">
        <v>4.6223884530000003E-8</v>
      </c>
      <c r="AL42" s="8">
        <v>716.80516590000002</v>
      </c>
      <c r="AM42" s="8">
        <v>51.225889425999995</v>
      </c>
      <c r="AN42" s="8">
        <v>0</v>
      </c>
      <c r="AO42" s="8">
        <v>8.1684526381999998</v>
      </c>
      <c r="AP42" s="8">
        <v>-4.4214150420000005</v>
      </c>
      <c r="AQ42" s="8">
        <v>771.33595141799992</v>
      </c>
      <c r="AR42" s="8">
        <v>53.264653028699996</v>
      </c>
      <c r="AS42" s="8">
        <v>0</v>
      </c>
      <c r="AT42" s="8">
        <v>8.845509729479998</v>
      </c>
      <c r="AU42" s="8">
        <v>-3.9256806282000003</v>
      </c>
      <c r="AV42" s="8">
        <v>754.7668101999999</v>
      </c>
      <c r="AW42" s="8">
        <v>51.806479279999998</v>
      </c>
      <c r="AX42" s="8">
        <v>0</v>
      </c>
      <c r="AY42" s="8">
        <v>8.3470956701999981</v>
      </c>
      <c r="AZ42" s="8">
        <v>-4.1981112520000003</v>
      </c>
      <c r="BA42" s="8">
        <v>16.569141217999999</v>
      </c>
      <c r="BB42" s="8">
        <v>1.4581737486999999</v>
      </c>
      <c r="BC42" s="8">
        <v>0</v>
      </c>
      <c r="BD42" s="8">
        <v>0.49841405927999999</v>
      </c>
      <c r="BE42" s="8">
        <v>0.27243062379999999</v>
      </c>
    </row>
    <row r="43" spans="1:57" ht="15.3" x14ac:dyDescent="0.7">
      <c r="A43" s="9" t="s">
        <v>108</v>
      </c>
      <c r="B43" t="s">
        <v>566</v>
      </c>
      <c r="C43" t="s">
        <v>134</v>
      </c>
      <c r="D43" t="s">
        <v>135</v>
      </c>
      <c r="E43" s="6">
        <v>215.16765699999999</v>
      </c>
      <c r="F43" s="7">
        <v>0</v>
      </c>
      <c r="G43" s="7">
        <v>0</v>
      </c>
      <c r="H43" s="8">
        <v>40.881854830000002</v>
      </c>
      <c r="I43" s="8">
        <v>3.4749576605499994</v>
      </c>
      <c r="J43" s="8">
        <v>0</v>
      </c>
      <c r="K43" s="8">
        <v>0.52630008902199998</v>
      </c>
      <c r="L43" s="8">
        <v>-0.47336884540000002</v>
      </c>
      <c r="M43" s="8">
        <v>1.4932635395799998E-6</v>
      </c>
      <c r="N43" s="8">
        <v>2.2809090619737408E-8</v>
      </c>
      <c r="O43" s="8">
        <v>0</v>
      </c>
      <c r="P43" s="8">
        <v>8.9589357345089995E-12</v>
      </c>
      <c r="Q43" s="8">
        <v>2.3883609926999997E-12</v>
      </c>
      <c r="R43" s="8">
        <v>0.48197555167999995</v>
      </c>
      <c r="S43" s="8">
        <v>1.8676552627599999E-2</v>
      </c>
      <c r="T43" s="8">
        <v>0</v>
      </c>
      <c r="U43" s="8">
        <v>6.6293155121699993E-3</v>
      </c>
      <c r="V43" s="8">
        <v>-3.2275148549999998E-4</v>
      </c>
      <c r="W43" s="8">
        <v>2.4098777583999999E-3</v>
      </c>
      <c r="X43" s="8">
        <v>9.1962656601799993E-4</v>
      </c>
      <c r="Y43" s="8">
        <v>0</v>
      </c>
      <c r="Z43" s="8">
        <v>2.8560709287209001E-3</v>
      </c>
      <c r="AA43" s="8">
        <v>0</v>
      </c>
      <c r="AB43" s="8">
        <v>1.9838457975400001E-2</v>
      </c>
      <c r="AC43" s="8">
        <v>1.7428580216999996E-3</v>
      </c>
      <c r="AD43" s="8">
        <v>0</v>
      </c>
      <c r="AE43" s="8">
        <v>2.8137474505889998E-3</v>
      </c>
      <c r="AF43" s="8">
        <v>-2.0849745963299999E-4</v>
      </c>
      <c r="AG43" s="8">
        <v>2.0440927415E-4</v>
      </c>
      <c r="AH43" s="8">
        <v>3.1849116589140001E-6</v>
      </c>
      <c r="AI43" s="8">
        <v>0</v>
      </c>
      <c r="AJ43" s="8">
        <v>1.8014696914667998E-7</v>
      </c>
      <c r="AK43" s="8">
        <v>4.4539704999000001E-8</v>
      </c>
      <c r="AL43" s="8">
        <v>690.68817896999997</v>
      </c>
      <c r="AM43" s="8">
        <v>49.359460515799995</v>
      </c>
      <c r="AN43" s="8">
        <v>0</v>
      </c>
      <c r="AO43" s="8">
        <v>7.8708328930600002</v>
      </c>
      <c r="AP43" s="8">
        <v>-4.2603196086000006</v>
      </c>
      <c r="AQ43" s="8">
        <v>743.23212080939993</v>
      </c>
      <c r="AR43" s="8">
        <v>51.323941224209996</v>
      </c>
      <c r="AS43" s="8">
        <v>0</v>
      </c>
      <c r="AT43" s="8">
        <v>8.5232212290839993</v>
      </c>
      <c r="AU43" s="8">
        <v>-3.78264741006</v>
      </c>
      <c r="AV43" s="8">
        <v>727.26668065999991</v>
      </c>
      <c r="AW43" s="8">
        <v>49.918896423999996</v>
      </c>
      <c r="AX43" s="8">
        <v>0</v>
      </c>
      <c r="AY43" s="8">
        <v>8.0429670186599989</v>
      </c>
      <c r="AZ43" s="8">
        <v>-4.0451519516000003</v>
      </c>
      <c r="BA43" s="8">
        <v>15.965440149399999</v>
      </c>
      <c r="BB43" s="8">
        <v>1.40504480021</v>
      </c>
      <c r="BC43" s="8">
        <v>0</v>
      </c>
      <c r="BD43" s="8">
        <v>0.48025421042400002</v>
      </c>
      <c r="BE43" s="8">
        <v>0.26250454153999997</v>
      </c>
    </row>
    <row r="44" spans="1:57" ht="15.3" x14ac:dyDescent="0.7">
      <c r="A44" s="9" t="s">
        <v>108</v>
      </c>
      <c r="B44" t="s">
        <v>565</v>
      </c>
      <c r="C44" t="s">
        <v>104</v>
      </c>
      <c r="D44" t="s">
        <v>105</v>
      </c>
      <c r="E44" s="6">
        <v>20.39712312</v>
      </c>
      <c r="F44" s="7">
        <v>0</v>
      </c>
      <c r="G44" s="7">
        <v>0</v>
      </c>
      <c r="H44" s="8">
        <v>52.420606418399998</v>
      </c>
      <c r="I44" s="8">
        <v>8.4444089716799997</v>
      </c>
      <c r="J44" s="8">
        <v>0</v>
      </c>
      <c r="K44" s="8">
        <v>2.3456691588000003</v>
      </c>
      <c r="L44" s="8">
        <v>0</v>
      </c>
      <c r="M44" s="8">
        <v>1.156516880904E-6</v>
      </c>
      <c r="N44" s="8">
        <v>6.0783426897599999E-7</v>
      </c>
      <c r="O44" s="8">
        <v>0</v>
      </c>
      <c r="P44" s="8">
        <v>6.9146247376799998E-8</v>
      </c>
      <c r="Q44" s="8">
        <v>0</v>
      </c>
      <c r="R44" s="8">
        <v>0.22844777894400001</v>
      </c>
      <c r="S44" s="8">
        <v>7.995672263039999E-2</v>
      </c>
      <c r="T44" s="8">
        <v>0</v>
      </c>
      <c r="U44" s="8">
        <v>2.9575828523999998E-3</v>
      </c>
      <c r="V44" s="8">
        <v>0</v>
      </c>
      <c r="W44" s="8">
        <v>6.4862851521599998E-2</v>
      </c>
      <c r="X44" s="8">
        <v>5.1196779031199999E-2</v>
      </c>
      <c r="Y44" s="8">
        <v>0</v>
      </c>
      <c r="Z44" s="8">
        <v>0.38142620234400004</v>
      </c>
      <c r="AA44" s="8">
        <v>0</v>
      </c>
      <c r="AB44" s="8">
        <v>5.4460318730399998E-2</v>
      </c>
      <c r="AC44" s="8">
        <v>9.4846622508000002E-3</v>
      </c>
      <c r="AD44" s="8">
        <v>0</v>
      </c>
      <c r="AE44" s="8">
        <v>6.6086678908799999E-4</v>
      </c>
      <c r="AF44" s="8">
        <v>0</v>
      </c>
      <c r="AG44" s="8">
        <v>2.3048749125599999E-5</v>
      </c>
      <c r="AH44" s="8">
        <v>3.4063195610399999E-6</v>
      </c>
      <c r="AI44" s="8">
        <v>0</v>
      </c>
      <c r="AJ44" s="8">
        <v>5.87437145856E-7</v>
      </c>
      <c r="AK44" s="8">
        <v>0</v>
      </c>
      <c r="AL44" s="8">
        <v>1550.18135712</v>
      </c>
      <c r="AM44" s="8">
        <v>196.83223810800001</v>
      </c>
      <c r="AN44" s="8">
        <v>0</v>
      </c>
      <c r="AO44" s="8">
        <v>6.2415196747200001</v>
      </c>
      <c r="AP44" s="8">
        <v>0</v>
      </c>
      <c r="AQ44" s="8">
        <v>1761.6995238743998</v>
      </c>
      <c r="AR44" s="8">
        <v>220.71726928152</v>
      </c>
      <c r="AS44" s="8">
        <v>0</v>
      </c>
      <c r="AT44" s="8">
        <v>6.6555812740559999</v>
      </c>
      <c r="AU44" s="8">
        <v>0</v>
      </c>
      <c r="AV44" s="8">
        <v>1684.802369712</v>
      </c>
      <c r="AW44" s="8">
        <v>212.130080448</v>
      </c>
      <c r="AX44" s="8">
        <v>0</v>
      </c>
      <c r="AY44" s="8">
        <v>6.4454909059199998</v>
      </c>
      <c r="AZ44" s="8">
        <v>0</v>
      </c>
      <c r="BA44" s="8">
        <v>76.8971541624</v>
      </c>
      <c r="BB44" s="8">
        <v>8.5871888335199991</v>
      </c>
      <c r="BC44" s="8">
        <v>0</v>
      </c>
      <c r="BD44" s="8">
        <v>0.21009036813599999</v>
      </c>
      <c r="BE44" s="8">
        <v>0</v>
      </c>
    </row>
    <row r="45" spans="1:57" ht="15.3" x14ac:dyDescent="0.7">
      <c r="A45" s="9" t="s">
        <v>330</v>
      </c>
      <c r="B45" t="s">
        <v>573</v>
      </c>
      <c r="C45" t="s">
        <v>101</v>
      </c>
      <c r="D45" t="s">
        <v>102</v>
      </c>
      <c r="E45" s="6">
        <v>62.267189999999999</v>
      </c>
      <c r="F45" s="7">
        <v>0</v>
      </c>
      <c r="G45" s="7">
        <v>6</v>
      </c>
      <c r="H45" s="8">
        <v>26.588090129999998</v>
      </c>
      <c r="I45" s="8">
        <v>6.8089172265000002</v>
      </c>
      <c r="J45" s="8">
        <v>200.38204413899999</v>
      </c>
      <c r="K45" s="8">
        <v>0.74596093619999992</v>
      </c>
      <c r="L45" s="8">
        <v>0</v>
      </c>
      <c r="M45" s="8">
        <v>1.0959025439999999E-6</v>
      </c>
      <c r="N45" s="8">
        <v>5.9315725194000001E-8</v>
      </c>
      <c r="O45" s="8">
        <v>6.9313096151639998E-6</v>
      </c>
      <c r="P45" s="8">
        <v>2.689942608E-8</v>
      </c>
      <c r="Q45" s="8">
        <v>0</v>
      </c>
      <c r="R45" s="8">
        <v>0.12453438</v>
      </c>
      <c r="S45" s="8">
        <v>6.2267190000000004E-3</v>
      </c>
      <c r="T45" s="8">
        <v>0.78456659399999995</v>
      </c>
      <c r="U45" s="8">
        <v>7.4097956099999994E-4</v>
      </c>
      <c r="V45" s="8">
        <v>0</v>
      </c>
      <c r="W45" s="8">
        <v>0</v>
      </c>
      <c r="X45" s="8">
        <v>0</v>
      </c>
      <c r="Y45" s="8">
        <v>0</v>
      </c>
      <c r="Z45" s="8">
        <v>0.11668871406</v>
      </c>
      <c r="AA45" s="8">
        <v>0</v>
      </c>
      <c r="AB45" s="8">
        <v>0</v>
      </c>
      <c r="AC45" s="8">
        <v>6.226719E-2</v>
      </c>
      <c r="AD45" s="8">
        <v>0.37360314</v>
      </c>
      <c r="AE45" s="8">
        <v>2.2540722780000001E-4</v>
      </c>
      <c r="AF45" s="8">
        <v>0</v>
      </c>
      <c r="AG45" s="8">
        <v>2.0842391785525576E-7</v>
      </c>
      <c r="AH45" s="8">
        <v>0</v>
      </c>
      <c r="AI45" s="8">
        <v>1.2505435071315346E-6</v>
      </c>
      <c r="AJ45" s="8">
        <v>2.2914325920000001E-7</v>
      </c>
      <c r="AK45" s="8">
        <v>0</v>
      </c>
      <c r="AL45" s="8">
        <v>739.0386179670719</v>
      </c>
      <c r="AM45" s="8">
        <v>6.9452512390049996</v>
      </c>
      <c r="AN45" s="8">
        <v>4475.9032152364616</v>
      </c>
      <c r="AO45" s="8">
        <v>2.4284204099999998</v>
      </c>
      <c r="AP45" s="8">
        <v>0</v>
      </c>
      <c r="AQ45" s="8">
        <v>808.78721084557174</v>
      </c>
      <c r="AR45" s="8">
        <v>6.9456248421450004</v>
      </c>
      <c r="AS45" s="8">
        <v>4894.3970141263007</v>
      </c>
      <c r="AT45" s="8">
        <v>2.5833411787199996</v>
      </c>
      <c r="AU45" s="8">
        <v>0</v>
      </c>
      <c r="AV45" s="8">
        <v>808.77787076707182</v>
      </c>
      <c r="AW45" s="8">
        <v>6.9452512390049996</v>
      </c>
      <c r="AX45" s="8">
        <v>4894.3387320364609</v>
      </c>
      <c r="AY45" s="8">
        <v>2.5031410379999999</v>
      </c>
      <c r="AZ45" s="8">
        <v>0</v>
      </c>
      <c r="BA45" s="8">
        <v>9.3400785000000014E-3</v>
      </c>
      <c r="BB45" s="8">
        <v>3.7360314E-4</v>
      </c>
      <c r="BC45" s="8">
        <v>5.8282089840000009E-2</v>
      </c>
      <c r="BD45" s="8">
        <v>8.0200140720000007E-2</v>
      </c>
      <c r="BE45" s="8">
        <v>0</v>
      </c>
    </row>
    <row r="46" spans="1:57" ht="15.3" x14ac:dyDescent="0.7">
      <c r="A46" s="9" t="s">
        <v>330</v>
      </c>
      <c r="B46" t="s">
        <v>575</v>
      </c>
      <c r="C46" t="s">
        <v>130</v>
      </c>
      <c r="D46" t="s">
        <v>131</v>
      </c>
      <c r="E46" s="6">
        <v>50.256794999999997</v>
      </c>
      <c r="F46" s="7">
        <v>0</v>
      </c>
      <c r="G46" s="7">
        <v>6</v>
      </c>
      <c r="H46" s="8">
        <v>18.595014149999997</v>
      </c>
      <c r="I46" s="8">
        <v>1.7876341981499997</v>
      </c>
      <c r="J46" s="8">
        <v>161.73139198949997</v>
      </c>
      <c r="K46" s="8">
        <v>0.26394868733999999</v>
      </c>
      <c r="L46" s="8">
        <v>-0.22112989799999999</v>
      </c>
      <c r="M46" s="8">
        <v>1.0151872589999999E-6</v>
      </c>
      <c r="N46" s="8">
        <v>2.6636101349999999E-8</v>
      </c>
      <c r="O46" s="8">
        <v>5.5943652895019991E-6</v>
      </c>
      <c r="P46" s="8">
        <v>4.4926559322299992E-12</v>
      </c>
      <c r="Q46" s="8">
        <v>1.1106751694999999E-12</v>
      </c>
      <c r="R46" s="8">
        <v>0.2703815571</v>
      </c>
      <c r="S46" s="8">
        <v>1.2192298466999998E-2</v>
      </c>
      <c r="T46" s="8">
        <v>0.63323561699999986</v>
      </c>
      <c r="U46" s="8">
        <v>3.3320255084999997E-3</v>
      </c>
      <c r="V46" s="8">
        <v>-1.5026781704999999E-4</v>
      </c>
      <c r="W46" s="8">
        <v>2.643507417E-2</v>
      </c>
      <c r="X46" s="8">
        <v>1.8831221086499999E-3</v>
      </c>
      <c r="Y46" s="8">
        <v>0</v>
      </c>
      <c r="Z46" s="8">
        <v>1.4529742002449999E-3</v>
      </c>
      <c r="AA46" s="8">
        <v>7.3877488650000001E-6</v>
      </c>
      <c r="AB46" s="8">
        <v>9.599047845E-3</v>
      </c>
      <c r="AC46" s="8">
        <v>1.4092005318000001E-2</v>
      </c>
      <c r="AD46" s="8">
        <v>0.30154076999999996</v>
      </c>
      <c r="AE46" s="8">
        <v>1.41171337155E-3</v>
      </c>
      <c r="AF46" s="8">
        <v>-9.74981823E-5</v>
      </c>
      <c r="AG46" s="8">
        <v>2.9349968279999999E-5</v>
      </c>
      <c r="AH46" s="8">
        <v>7.136464889999999E-7</v>
      </c>
      <c r="AI46" s="8">
        <v>1.0093326626187975E-6</v>
      </c>
      <c r="AJ46" s="8">
        <v>9.0633104102999996E-8</v>
      </c>
      <c r="AK46" s="8">
        <v>2.0806313130000001E-8</v>
      </c>
      <c r="AL46" s="8">
        <v>296.01252254999997</v>
      </c>
      <c r="AM46" s="8">
        <v>24.726343139999997</v>
      </c>
      <c r="AN46" s="8">
        <v>3612.5694820655899</v>
      </c>
      <c r="AO46" s="8">
        <v>3.9466661113499999</v>
      </c>
      <c r="AP46" s="8">
        <v>-1.990169082</v>
      </c>
      <c r="AQ46" s="8">
        <v>320.28655453499999</v>
      </c>
      <c r="AR46" s="8">
        <v>25.913911205849999</v>
      </c>
      <c r="AS46" s="8">
        <v>3950.3421848257094</v>
      </c>
      <c r="AT46" s="8">
        <v>4.2833363810549994</v>
      </c>
      <c r="AU46" s="8">
        <v>-1.7670289122</v>
      </c>
      <c r="AV46" s="8">
        <v>314.60753669999997</v>
      </c>
      <c r="AW46" s="8">
        <v>25.228911089999997</v>
      </c>
      <c r="AX46" s="8">
        <v>3950.2951444655891</v>
      </c>
      <c r="AY46" s="8">
        <v>4.0421540218500001</v>
      </c>
      <c r="AZ46" s="8">
        <v>-1.8896554919999999</v>
      </c>
      <c r="BA46" s="8">
        <v>5.6790178349999998</v>
      </c>
      <c r="BB46" s="8">
        <v>0.68500011584999998</v>
      </c>
      <c r="BC46" s="8">
        <v>4.7040360119999999E-2</v>
      </c>
      <c r="BD46" s="8">
        <v>0.24118235920499995</v>
      </c>
      <c r="BE46" s="8">
        <v>0.12262657979999998</v>
      </c>
    </row>
    <row r="47" spans="1:57" ht="15.3" x14ac:dyDescent="0.7">
      <c r="A47" s="9" t="s">
        <v>97</v>
      </c>
      <c r="B47" t="s">
        <v>561</v>
      </c>
      <c r="C47" t="s">
        <v>301</v>
      </c>
      <c r="D47" t="s">
        <v>302</v>
      </c>
      <c r="E47" s="6">
        <v>844.68486864829401</v>
      </c>
      <c r="F47" s="7">
        <v>1</v>
      </c>
      <c r="G47" s="7">
        <v>1</v>
      </c>
      <c r="H47" s="8">
        <v>3469.2414248054938</v>
      </c>
      <c r="I47" s="8">
        <v>37.905347750731359</v>
      </c>
      <c r="J47" s="8">
        <v>3664.8741160374352</v>
      </c>
      <c r="K47" s="8">
        <v>48.824628110160369</v>
      </c>
      <c r="L47" s="8">
        <v>-1908.243788985159</v>
      </c>
      <c r="M47" s="8">
        <v>9.980353953969427E-7</v>
      </c>
      <c r="N47" s="8">
        <v>9.9803630224476707E-9</v>
      </c>
      <c r="O47" s="8">
        <v>1.064557361161371E-5</v>
      </c>
      <c r="P47" s="8">
        <v>5.8705614568245215E-6</v>
      </c>
      <c r="Q47" s="8">
        <v>1.2187511222271627E-5</v>
      </c>
      <c r="R47" s="8">
        <v>30.167316737439069</v>
      </c>
      <c r="S47" s="8">
        <v>0.30781301622143364</v>
      </c>
      <c r="T47" s="8">
        <v>31.706969585405325</v>
      </c>
      <c r="U47" s="8">
        <v>0.80544717344481931</v>
      </c>
      <c r="V47" s="8">
        <v>1.9616551927481025</v>
      </c>
      <c r="W47" s="8">
        <v>1.6642303066820554</v>
      </c>
      <c r="X47" s="8">
        <v>1.7888738890716911E-2</v>
      </c>
      <c r="Y47" s="8">
        <v>1.7705149082721836</v>
      </c>
      <c r="Z47" s="8">
        <v>8.8395862699411298E-2</v>
      </c>
      <c r="AA47" s="8">
        <v>0.32192509722574053</v>
      </c>
      <c r="AB47" s="8">
        <v>1.7531233333350427</v>
      </c>
      <c r="AC47" s="8">
        <v>1.5922332628048173E-2</v>
      </c>
      <c r="AD47" s="8">
        <v>2.0255337306987822</v>
      </c>
      <c r="AE47" s="8">
        <v>5.3443941735691385E-2</v>
      </c>
      <c r="AF47" s="8">
        <v>-0.67978150243746127</v>
      </c>
      <c r="AG47" s="8">
        <v>2.865895090056712E-2</v>
      </c>
      <c r="AH47" s="8">
        <v>2.8663794811765986E-4</v>
      </c>
      <c r="AI47" s="8">
        <v>2.8960529292316722E-2</v>
      </c>
      <c r="AJ47" s="8">
        <v>1.4260803975599984E-5</v>
      </c>
      <c r="AK47" s="8">
        <v>-6.3608126299505297E-4</v>
      </c>
      <c r="AL47" s="8">
        <v>45250.975106158614</v>
      </c>
      <c r="AM47" s="8">
        <v>495.53931466253334</v>
      </c>
      <c r="AN47" s="8">
        <v>48845.026200270142</v>
      </c>
      <c r="AO47" s="8">
        <v>665.9684047584891</v>
      </c>
      <c r="AP47" s="8">
        <v>-18402.656387414128</v>
      </c>
      <c r="AQ47" s="8">
        <v>54215.776509478892</v>
      </c>
      <c r="AR47" s="8">
        <v>587.40576917732949</v>
      </c>
      <c r="AS47" s="8">
        <v>58409.319278688403</v>
      </c>
      <c r="AT47" s="8">
        <v>946.15253269849643</v>
      </c>
      <c r="AU47" s="8">
        <v>-15761.219692228566</v>
      </c>
      <c r="AV47" s="8">
        <v>46005.158024594588</v>
      </c>
      <c r="AW47" s="8">
        <v>503.09257086080885</v>
      </c>
      <c r="AX47" s="8">
        <v>49862.095758029893</v>
      </c>
      <c r="AY47" s="8">
        <v>693.8923701239986</v>
      </c>
      <c r="AZ47" s="8">
        <v>-17188.760847347236</v>
      </c>
      <c r="BA47" s="8">
        <v>8210.6184848843022</v>
      </c>
      <c r="BB47" s="8">
        <v>84.313198316520655</v>
      </c>
      <c r="BC47" s="8">
        <v>8547.2235206585083</v>
      </c>
      <c r="BD47" s="8">
        <v>252.26016257449797</v>
      </c>
      <c r="BE47" s="8">
        <v>1427.5411551186685</v>
      </c>
    </row>
    <row r="48" spans="1:57" ht="15.3" x14ac:dyDescent="0.7">
      <c r="A48" s="9" t="s">
        <v>225</v>
      </c>
      <c r="B48" t="s">
        <v>594</v>
      </c>
      <c r="C48" t="s">
        <v>101</v>
      </c>
      <c r="D48" t="s">
        <v>102</v>
      </c>
      <c r="E48" s="6">
        <v>53.263800000000003</v>
      </c>
      <c r="F48" s="7">
        <v>0</v>
      </c>
      <c r="G48" s="7">
        <v>6</v>
      </c>
      <c r="H48" s="8">
        <v>22.743642600000001</v>
      </c>
      <c r="I48" s="8">
        <v>5.8243965300000005</v>
      </c>
      <c r="J48" s="8">
        <v>171.40823478000002</v>
      </c>
      <c r="K48" s="8">
        <v>0.63810032400000005</v>
      </c>
      <c r="L48" s="8">
        <v>0</v>
      </c>
      <c r="M48" s="8">
        <v>9.3744288000000003E-7</v>
      </c>
      <c r="N48" s="8">
        <v>5.0739095880000001E-8</v>
      </c>
      <c r="O48" s="8">
        <v>5.9290918552799998E-6</v>
      </c>
      <c r="P48" s="8">
        <v>2.3009961600000003E-8</v>
      </c>
      <c r="Q48" s="8">
        <v>0</v>
      </c>
      <c r="R48" s="8">
        <v>0.10652760000000001</v>
      </c>
      <c r="S48" s="8">
        <v>5.3263800000000004E-3</v>
      </c>
      <c r="T48" s="8">
        <v>0.67112388000000001</v>
      </c>
      <c r="U48" s="8">
        <v>6.3383922000000007E-4</v>
      </c>
      <c r="V48" s="8">
        <v>0</v>
      </c>
      <c r="W48" s="8">
        <v>0</v>
      </c>
      <c r="X48" s="8">
        <v>0</v>
      </c>
      <c r="Y48" s="8">
        <v>0</v>
      </c>
      <c r="Z48" s="8">
        <v>9.9816361200000009E-2</v>
      </c>
      <c r="AA48" s="8">
        <v>0</v>
      </c>
      <c r="AB48" s="8">
        <v>0</v>
      </c>
      <c r="AC48" s="8">
        <v>5.3263800000000007E-2</v>
      </c>
      <c r="AD48" s="8">
        <v>0.3195828</v>
      </c>
      <c r="AE48" s="8">
        <v>1.92814956E-4</v>
      </c>
      <c r="AF48" s="8">
        <v>0</v>
      </c>
      <c r="AG48" s="8">
        <v>1.7828731111615559E-7</v>
      </c>
      <c r="AH48" s="8">
        <v>0</v>
      </c>
      <c r="AI48" s="8">
        <v>1.0697238666969335E-6</v>
      </c>
      <c r="AJ48" s="8">
        <v>1.9601078400000003E-7</v>
      </c>
      <c r="AK48" s="8">
        <v>0</v>
      </c>
      <c r="AL48" s="8">
        <v>632.17892343743995</v>
      </c>
      <c r="AM48" s="8">
        <v>5.9410176201000002</v>
      </c>
      <c r="AN48" s="8">
        <v>3828.7196463452397</v>
      </c>
      <c r="AO48" s="8">
        <v>2.0772881999999999</v>
      </c>
      <c r="AP48" s="8">
        <v>0</v>
      </c>
      <c r="AQ48" s="8">
        <v>691.84236900743986</v>
      </c>
      <c r="AR48" s="8">
        <v>5.9413372029000007</v>
      </c>
      <c r="AS48" s="8">
        <v>4186.7022372620395</v>
      </c>
      <c r="AT48" s="8">
        <v>2.2098085344</v>
      </c>
      <c r="AU48" s="8">
        <v>0</v>
      </c>
      <c r="AV48" s="8">
        <v>691.83437943743991</v>
      </c>
      <c r="AW48" s="8">
        <v>5.9410176201000002</v>
      </c>
      <c r="AX48" s="8">
        <v>4186.6523823452389</v>
      </c>
      <c r="AY48" s="8">
        <v>2.1412047599999999</v>
      </c>
      <c r="AZ48" s="8">
        <v>0</v>
      </c>
      <c r="BA48" s="8">
        <v>7.9895700000000014E-3</v>
      </c>
      <c r="BB48" s="8">
        <v>3.1958280000000001E-4</v>
      </c>
      <c r="BC48" s="8">
        <v>4.985491680000001E-2</v>
      </c>
      <c r="BD48" s="8">
        <v>6.8603774400000012E-2</v>
      </c>
      <c r="BE48" s="8">
        <v>0</v>
      </c>
    </row>
    <row r="49" spans="1:57" ht="15.3" x14ac:dyDescent="0.7">
      <c r="A49" s="9" t="s">
        <v>108</v>
      </c>
      <c r="B49" t="s">
        <v>570</v>
      </c>
      <c r="C49" t="s">
        <v>104</v>
      </c>
      <c r="D49" t="s">
        <v>105</v>
      </c>
      <c r="E49" s="6">
        <v>14.323848</v>
      </c>
      <c r="F49" s="7">
        <v>0</v>
      </c>
      <c r="G49" s="7">
        <v>0</v>
      </c>
      <c r="H49" s="8">
        <v>36.812289359999994</v>
      </c>
      <c r="I49" s="8">
        <v>5.9300730719999999</v>
      </c>
      <c r="J49" s="8">
        <v>0</v>
      </c>
      <c r="K49" s="8">
        <v>1.64724252</v>
      </c>
      <c r="L49" s="8">
        <v>0</v>
      </c>
      <c r="M49" s="8">
        <v>8.1216218159999998E-7</v>
      </c>
      <c r="N49" s="8">
        <v>4.2685067039999996E-7</v>
      </c>
      <c r="O49" s="8">
        <v>0</v>
      </c>
      <c r="P49" s="8">
        <v>4.8557844720000002E-8</v>
      </c>
      <c r="Q49" s="8">
        <v>0</v>
      </c>
      <c r="R49" s="8">
        <v>0.16042709759999998</v>
      </c>
      <c r="S49" s="8">
        <v>5.6149484159999999E-2</v>
      </c>
      <c r="T49" s="8">
        <v>0</v>
      </c>
      <c r="U49" s="8">
        <v>2.07695796E-3</v>
      </c>
      <c r="V49" s="8">
        <v>0</v>
      </c>
      <c r="W49" s="8">
        <v>4.5549836640000001E-2</v>
      </c>
      <c r="X49" s="8">
        <v>3.5952858480000002E-2</v>
      </c>
      <c r="Y49" s="8">
        <v>0</v>
      </c>
      <c r="Z49" s="8">
        <v>0.26785595760000003</v>
      </c>
      <c r="AA49" s="8">
        <v>0</v>
      </c>
      <c r="AB49" s="8">
        <v>3.8244674159999999E-2</v>
      </c>
      <c r="AC49" s="8">
        <v>6.6605893200000002E-3</v>
      </c>
      <c r="AD49" s="8">
        <v>0</v>
      </c>
      <c r="AE49" s="8">
        <v>4.6409267520000001E-4</v>
      </c>
      <c r="AF49" s="8">
        <v>0</v>
      </c>
      <c r="AG49" s="8">
        <v>1.6185948240000001E-5</v>
      </c>
      <c r="AH49" s="8">
        <v>2.392082616E-6</v>
      </c>
      <c r="AI49" s="8">
        <v>0</v>
      </c>
      <c r="AJ49" s="8">
        <v>4.125268224E-7</v>
      </c>
      <c r="AK49" s="8">
        <v>0</v>
      </c>
      <c r="AL49" s="8">
        <v>1088.6124480000001</v>
      </c>
      <c r="AM49" s="8">
        <v>138.22513320000002</v>
      </c>
      <c r="AN49" s="8">
        <v>0</v>
      </c>
      <c r="AO49" s="8">
        <v>4.3830974879999998</v>
      </c>
      <c r="AP49" s="8">
        <v>0</v>
      </c>
      <c r="AQ49" s="8">
        <v>1237.1507517599998</v>
      </c>
      <c r="AR49" s="8">
        <v>154.99835920799998</v>
      </c>
      <c r="AS49" s="8">
        <v>0</v>
      </c>
      <c r="AT49" s="8">
        <v>4.6738716023999993</v>
      </c>
      <c r="AU49" s="8">
        <v>0</v>
      </c>
      <c r="AV49" s="8">
        <v>1183.1498448</v>
      </c>
      <c r="AW49" s="8">
        <v>148.96801920000001</v>
      </c>
      <c r="AX49" s="8">
        <v>0</v>
      </c>
      <c r="AY49" s="8">
        <v>4.5263359679999997</v>
      </c>
      <c r="AZ49" s="8">
        <v>0</v>
      </c>
      <c r="BA49" s="8">
        <v>54.000906960000002</v>
      </c>
      <c r="BB49" s="8">
        <v>6.0303400079999996</v>
      </c>
      <c r="BC49" s="8">
        <v>0</v>
      </c>
      <c r="BD49" s="8">
        <v>0.1475356344</v>
      </c>
      <c r="BE49" s="8">
        <v>0</v>
      </c>
    </row>
    <row r="50" spans="1:57" ht="15.3" x14ac:dyDescent="0.7">
      <c r="A50" s="9" t="s">
        <v>108</v>
      </c>
      <c r="B50" t="s">
        <v>567</v>
      </c>
      <c r="C50" t="s">
        <v>130</v>
      </c>
      <c r="D50" t="s">
        <v>131</v>
      </c>
      <c r="E50" s="6">
        <v>39.512894000000003</v>
      </c>
      <c r="F50" s="7">
        <v>0</v>
      </c>
      <c r="G50" s="7">
        <v>6</v>
      </c>
      <c r="H50" s="8">
        <v>14.619770780000001</v>
      </c>
      <c r="I50" s="8">
        <v>1.40547363958</v>
      </c>
      <c r="J50" s="8">
        <v>127.1564441814</v>
      </c>
      <c r="K50" s="8">
        <v>0.20752171928800001</v>
      </c>
      <c r="L50" s="8">
        <v>-0.17385673360000004</v>
      </c>
      <c r="M50" s="8">
        <v>7.9816045880000003E-7</v>
      </c>
      <c r="N50" s="8">
        <v>2.0941833820000003E-8</v>
      </c>
      <c r="O50" s="8">
        <v>4.3984015033464002E-6</v>
      </c>
      <c r="P50" s="8">
        <v>3.5322156462360002E-12</v>
      </c>
      <c r="Q50" s="8">
        <v>8.732349574E-13</v>
      </c>
      <c r="R50" s="8">
        <v>0.21257936972000002</v>
      </c>
      <c r="S50" s="8">
        <v>9.5858280844000002E-3</v>
      </c>
      <c r="T50" s="8">
        <v>0.49786246439999998</v>
      </c>
      <c r="U50" s="8">
        <v>2.6197048722000002E-3</v>
      </c>
      <c r="V50" s="8">
        <v>-1.1814355306000002E-4</v>
      </c>
      <c r="W50" s="8">
        <v>2.0783782244000001E-2</v>
      </c>
      <c r="X50" s="8">
        <v>1.4805481381800001E-3</v>
      </c>
      <c r="Y50" s="8">
        <v>0</v>
      </c>
      <c r="Z50" s="8">
        <v>1.1423572784340001E-3</v>
      </c>
      <c r="AA50" s="8">
        <v>5.8083954180000003E-6</v>
      </c>
      <c r="AB50" s="8">
        <v>7.5469627540000013E-3</v>
      </c>
      <c r="AC50" s="8">
        <v>1.1079415477600002E-2</v>
      </c>
      <c r="AD50" s="8">
        <v>0.23707736400000001</v>
      </c>
      <c r="AE50" s="8">
        <v>1.1099171924600002E-3</v>
      </c>
      <c r="AF50" s="8">
        <v>-7.6655014360000009E-5</v>
      </c>
      <c r="AG50" s="8">
        <v>2.3075530096000002E-5</v>
      </c>
      <c r="AH50" s="8">
        <v>5.6108309480000006E-7</v>
      </c>
      <c r="AI50" s="8">
        <v>7.9355745842516052E-7</v>
      </c>
      <c r="AJ50" s="8">
        <v>7.1257553039600003E-8</v>
      </c>
      <c r="AK50" s="8">
        <v>1.6358338116000003E-8</v>
      </c>
      <c r="AL50" s="8">
        <v>232.73094566</v>
      </c>
      <c r="AM50" s="8">
        <v>19.440343848000001</v>
      </c>
      <c r="AN50" s="8">
        <v>2840.2741363131609</v>
      </c>
      <c r="AO50" s="8">
        <v>3.1029475658200005</v>
      </c>
      <c r="AP50" s="8">
        <v>-1.5647106024000002</v>
      </c>
      <c r="AQ50" s="8">
        <v>251.81567346200003</v>
      </c>
      <c r="AR50" s="8">
        <v>20.374033533220004</v>
      </c>
      <c r="AS50" s="8">
        <v>3105.8377680619446</v>
      </c>
      <c r="AT50" s="8">
        <v>3.3676444427260002</v>
      </c>
      <c r="AU50" s="8">
        <v>-1.3892733530400003</v>
      </c>
      <c r="AV50" s="8">
        <v>247.35071644000001</v>
      </c>
      <c r="AW50" s="8">
        <v>19.835472788000001</v>
      </c>
      <c r="AX50" s="8">
        <v>3105.8007839931606</v>
      </c>
      <c r="AY50" s="8">
        <v>3.1780220644200003</v>
      </c>
      <c r="AZ50" s="8">
        <v>-1.4856848144000001</v>
      </c>
      <c r="BA50" s="8">
        <v>4.4649570220000001</v>
      </c>
      <c r="BB50" s="8">
        <v>0.53856074522000008</v>
      </c>
      <c r="BC50" s="8">
        <v>3.6984068784000006E-2</v>
      </c>
      <c r="BD50" s="8">
        <v>0.18962237830599998</v>
      </c>
      <c r="BE50" s="8">
        <v>9.6411461360000006E-2</v>
      </c>
    </row>
    <row r="51" spans="1:57" ht="15.3" x14ac:dyDescent="0.7">
      <c r="A51" s="9" t="s">
        <v>108</v>
      </c>
      <c r="B51" t="s">
        <v>565</v>
      </c>
      <c r="C51" t="s">
        <v>101</v>
      </c>
      <c r="D51" t="s">
        <v>102</v>
      </c>
      <c r="E51" s="6">
        <v>44.341571999999999</v>
      </c>
      <c r="F51" s="7">
        <v>0</v>
      </c>
      <c r="G51" s="7">
        <v>6</v>
      </c>
      <c r="H51" s="8">
        <v>18.933851244</v>
      </c>
      <c r="I51" s="8">
        <v>4.8487508982000005</v>
      </c>
      <c r="J51" s="8">
        <v>142.6956128532</v>
      </c>
      <c r="K51" s="8">
        <v>0.53121203255999994</v>
      </c>
      <c r="L51" s="8">
        <v>0</v>
      </c>
      <c r="M51" s="8">
        <v>7.8041166719999988E-7</v>
      </c>
      <c r="N51" s="8">
        <v>4.2239781487199997E-8</v>
      </c>
      <c r="O51" s="8">
        <v>4.9359086921232003E-6</v>
      </c>
      <c r="P51" s="8">
        <v>1.9155559104E-8</v>
      </c>
      <c r="Q51" s="8">
        <v>0</v>
      </c>
      <c r="R51" s="8">
        <v>8.8683144000000005E-2</v>
      </c>
      <c r="S51" s="8">
        <v>4.4341572000000003E-3</v>
      </c>
      <c r="T51" s="8">
        <v>0.55870380720000001</v>
      </c>
      <c r="U51" s="8">
        <v>5.2766470679999999E-4</v>
      </c>
      <c r="V51" s="8">
        <v>0</v>
      </c>
      <c r="W51" s="8">
        <v>0</v>
      </c>
      <c r="X51" s="8">
        <v>0</v>
      </c>
      <c r="Y51" s="8">
        <v>0</v>
      </c>
      <c r="Z51" s="8">
        <v>8.3096105928E-2</v>
      </c>
      <c r="AA51" s="8">
        <v>0</v>
      </c>
      <c r="AB51" s="8">
        <v>0</v>
      </c>
      <c r="AC51" s="8">
        <v>4.4341572000000003E-2</v>
      </c>
      <c r="AD51" s="8">
        <v>0.26604943200000003</v>
      </c>
      <c r="AE51" s="8">
        <v>1.6051649063999999E-4</v>
      </c>
      <c r="AF51" s="8">
        <v>0</v>
      </c>
      <c r="AG51" s="8">
        <v>1.4842237396774944E-7</v>
      </c>
      <c r="AH51" s="8">
        <v>0</v>
      </c>
      <c r="AI51" s="8">
        <v>8.9053424380649682E-7</v>
      </c>
      <c r="AJ51" s="8">
        <v>1.6317698496000001E-7</v>
      </c>
      <c r="AK51" s="8">
        <v>0</v>
      </c>
      <c r="AL51" s="8">
        <v>526.28252679087359</v>
      </c>
      <c r="AM51" s="8">
        <v>4.945836770094</v>
      </c>
      <c r="AN51" s="8">
        <v>3187.3701813658054</v>
      </c>
      <c r="AO51" s="8">
        <v>1.7293213080000001</v>
      </c>
      <c r="AP51" s="8">
        <v>0</v>
      </c>
      <c r="AQ51" s="8">
        <v>575.95173866667346</v>
      </c>
      <c r="AR51" s="8">
        <v>4.9461028195260006</v>
      </c>
      <c r="AS51" s="8">
        <v>3485.3870489171968</v>
      </c>
      <c r="AT51" s="8">
        <v>1.8396431391359997</v>
      </c>
      <c r="AU51" s="8">
        <v>0</v>
      </c>
      <c r="AV51" s="8">
        <v>575.9450874308734</v>
      </c>
      <c r="AW51" s="8">
        <v>4.945836770094</v>
      </c>
      <c r="AX51" s="8">
        <v>3485.3455452058047</v>
      </c>
      <c r="AY51" s="8">
        <v>1.7825311944</v>
      </c>
      <c r="AZ51" s="8">
        <v>0</v>
      </c>
      <c r="BA51" s="8">
        <v>6.6512358000000004E-3</v>
      </c>
      <c r="BB51" s="8">
        <v>2.6604943199999998E-4</v>
      </c>
      <c r="BC51" s="8">
        <v>4.1503711392000008E-2</v>
      </c>
      <c r="BD51" s="8">
        <v>5.7111944736000002E-2</v>
      </c>
      <c r="BE51" s="8">
        <v>0</v>
      </c>
    </row>
    <row r="52" spans="1:57" ht="15.3" x14ac:dyDescent="0.7">
      <c r="A52" s="9" t="s">
        <v>330</v>
      </c>
      <c r="B52" t="s">
        <v>574</v>
      </c>
      <c r="C52" t="s">
        <v>101</v>
      </c>
      <c r="D52" t="s">
        <v>102</v>
      </c>
      <c r="E52" s="6">
        <v>37.416089999999997</v>
      </c>
      <c r="F52" s="7">
        <v>0</v>
      </c>
      <c r="G52" s="7">
        <v>6</v>
      </c>
      <c r="H52" s="8">
        <v>15.976670429999999</v>
      </c>
      <c r="I52" s="8">
        <v>4.0914494415</v>
      </c>
      <c r="J52" s="8">
        <v>120.40871922899998</v>
      </c>
      <c r="K52" s="8">
        <v>0.44824475819999993</v>
      </c>
      <c r="L52" s="8">
        <v>0</v>
      </c>
      <c r="M52" s="8">
        <v>6.5852318399999995E-7</v>
      </c>
      <c r="N52" s="8">
        <v>3.5642567333999995E-8</v>
      </c>
      <c r="O52" s="8">
        <v>4.1649945080039996E-6</v>
      </c>
      <c r="P52" s="8">
        <v>1.616375088E-8</v>
      </c>
      <c r="Q52" s="8">
        <v>0</v>
      </c>
      <c r="R52" s="8">
        <v>7.4832179999999998E-2</v>
      </c>
      <c r="S52" s="8">
        <v>3.7416089999999999E-3</v>
      </c>
      <c r="T52" s="8">
        <v>0.47144273399999992</v>
      </c>
      <c r="U52" s="8">
        <v>4.4525147099999993E-4</v>
      </c>
      <c r="V52" s="8">
        <v>0</v>
      </c>
      <c r="W52" s="8">
        <v>0</v>
      </c>
      <c r="X52" s="8">
        <v>0</v>
      </c>
      <c r="Y52" s="8">
        <v>0</v>
      </c>
      <c r="Z52" s="8">
        <v>7.0117752659999991E-2</v>
      </c>
      <c r="AA52" s="8">
        <v>0</v>
      </c>
      <c r="AB52" s="8">
        <v>0</v>
      </c>
      <c r="AC52" s="8">
        <v>3.7416089999999999E-2</v>
      </c>
      <c r="AD52" s="8">
        <v>0.22449653999999999</v>
      </c>
      <c r="AE52" s="8">
        <v>1.3544624579999999E-4</v>
      </c>
      <c r="AF52" s="8">
        <v>0</v>
      </c>
      <c r="AG52" s="8">
        <v>1.2524104698838756E-7</v>
      </c>
      <c r="AH52" s="8">
        <v>0</v>
      </c>
      <c r="AI52" s="8">
        <v>7.5144628193032538E-7</v>
      </c>
      <c r="AJ52" s="8">
        <v>1.376912112E-7</v>
      </c>
      <c r="AK52" s="8">
        <v>0</v>
      </c>
      <c r="AL52" s="8">
        <v>444.08516657539195</v>
      </c>
      <c r="AM52" s="8">
        <v>4.1733719705549994</v>
      </c>
      <c r="AN52" s="8">
        <v>2689.5512312756814</v>
      </c>
      <c r="AO52" s="8">
        <v>1.4592275099999998</v>
      </c>
      <c r="AP52" s="8">
        <v>0</v>
      </c>
      <c r="AQ52" s="8">
        <v>485.99679978889185</v>
      </c>
      <c r="AR52" s="8">
        <v>4.1735964670949999</v>
      </c>
      <c r="AS52" s="8">
        <v>2941.0223775359209</v>
      </c>
      <c r="AT52" s="8">
        <v>1.5523187419199997</v>
      </c>
      <c r="AU52" s="8">
        <v>0</v>
      </c>
      <c r="AV52" s="8">
        <v>485.99118737539186</v>
      </c>
      <c r="AW52" s="8">
        <v>4.1733719705549994</v>
      </c>
      <c r="AX52" s="8">
        <v>2940.987356075681</v>
      </c>
      <c r="AY52" s="8">
        <v>1.5041268179999998</v>
      </c>
      <c r="AZ52" s="8">
        <v>0</v>
      </c>
      <c r="BA52" s="8">
        <v>5.6124134999999999E-3</v>
      </c>
      <c r="BB52" s="8">
        <v>2.2449653999999998E-4</v>
      </c>
      <c r="BC52" s="8">
        <v>3.5021460240000003E-2</v>
      </c>
      <c r="BD52" s="8">
        <v>4.8191923919999997E-2</v>
      </c>
      <c r="BE52" s="8">
        <v>0</v>
      </c>
    </row>
    <row r="53" spans="1:57" ht="15.3" x14ac:dyDescent="0.7">
      <c r="A53" s="9" t="s">
        <v>225</v>
      </c>
      <c r="B53" t="s">
        <v>594</v>
      </c>
      <c r="C53" t="s">
        <v>112</v>
      </c>
      <c r="D53" t="s">
        <v>113</v>
      </c>
      <c r="E53" s="6">
        <v>53.263800000000003</v>
      </c>
      <c r="F53" s="7">
        <v>0</v>
      </c>
      <c r="G53" s="7">
        <v>0</v>
      </c>
      <c r="H53" s="8">
        <v>14.541017400000001</v>
      </c>
      <c r="I53" s="8">
        <v>3.1239218700000002</v>
      </c>
      <c r="J53" s="8">
        <v>0</v>
      </c>
      <c r="K53" s="8">
        <v>0.41385972600000004</v>
      </c>
      <c r="L53" s="8">
        <v>0</v>
      </c>
      <c r="M53" s="8">
        <v>6.0720731999999996E-7</v>
      </c>
      <c r="N53" s="8">
        <v>3.2869090979999998E-8</v>
      </c>
      <c r="O53" s="8">
        <v>0</v>
      </c>
      <c r="P53" s="8">
        <v>1.4913864000000003E-8</v>
      </c>
      <c r="Q53" s="8">
        <v>0</v>
      </c>
      <c r="R53" s="8">
        <v>5.3263800000000007E-2</v>
      </c>
      <c r="S53" s="8">
        <v>2.6631900000000002E-3</v>
      </c>
      <c r="T53" s="8">
        <v>0</v>
      </c>
      <c r="U53" s="8">
        <v>4.1119653600000004E-4</v>
      </c>
      <c r="V53" s="8">
        <v>0</v>
      </c>
      <c r="W53" s="8">
        <v>0</v>
      </c>
      <c r="X53" s="8">
        <v>0</v>
      </c>
      <c r="Y53" s="8">
        <v>0</v>
      </c>
      <c r="Z53" s="8">
        <v>6.4449197999999999E-2</v>
      </c>
      <c r="AA53" s="8">
        <v>0</v>
      </c>
      <c r="AB53" s="8">
        <v>0</v>
      </c>
      <c r="AC53" s="8">
        <v>5.3263800000000007E-2</v>
      </c>
      <c r="AD53" s="8">
        <v>0</v>
      </c>
      <c r="AE53" s="8">
        <v>1.2516993E-4</v>
      </c>
      <c r="AF53" s="8">
        <v>0</v>
      </c>
      <c r="AG53" s="8">
        <v>8.4503527742136591E-8</v>
      </c>
      <c r="AH53" s="8">
        <v>0</v>
      </c>
      <c r="AI53" s="8">
        <v>0</v>
      </c>
      <c r="AJ53" s="8">
        <v>1.26767844E-7</v>
      </c>
      <c r="AK53" s="8">
        <v>0</v>
      </c>
      <c r="AL53" s="8">
        <v>196.76996892054001</v>
      </c>
      <c r="AM53" s="8">
        <v>4.0357608413400001</v>
      </c>
      <c r="AN53" s="8">
        <v>0</v>
      </c>
      <c r="AO53" s="8">
        <v>1.3475741400000001</v>
      </c>
      <c r="AP53" s="8">
        <v>0</v>
      </c>
      <c r="AQ53" s="8">
        <v>237.06936000053994</v>
      </c>
      <c r="AR53" s="8">
        <v>4.3020798413400003</v>
      </c>
      <c r="AS53" s="8">
        <v>0</v>
      </c>
      <c r="AT53" s="8">
        <v>1.4293340729999999</v>
      </c>
      <c r="AU53" s="8">
        <v>0</v>
      </c>
      <c r="AV53" s="8">
        <v>226.59769692053993</v>
      </c>
      <c r="AW53" s="8">
        <v>4.0357608413400001</v>
      </c>
      <c r="AX53" s="8">
        <v>0</v>
      </c>
      <c r="AY53" s="8">
        <v>1.3848587999999999</v>
      </c>
      <c r="AZ53" s="8">
        <v>0</v>
      </c>
      <c r="BA53" s="8">
        <v>10.471663080000001</v>
      </c>
      <c r="BB53" s="8">
        <v>0.26631900000000003</v>
      </c>
      <c r="BC53" s="8">
        <v>0</v>
      </c>
      <c r="BD53" s="8">
        <v>4.4475273000000003E-2</v>
      </c>
      <c r="BE53" s="8">
        <v>0</v>
      </c>
    </row>
    <row r="54" spans="1:57" ht="15.3" x14ac:dyDescent="0.7">
      <c r="A54" s="9" t="s">
        <v>108</v>
      </c>
      <c r="B54" t="s">
        <v>565</v>
      </c>
      <c r="C54" t="s">
        <v>112</v>
      </c>
      <c r="D54" t="s">
        <v>113</v>
      </c>
      <c r="E54" s="6">
        <v>44.341571999999999</v>
      </c>
      <c r="F54" s="7">
        <v>0</v>
      </c>
      <c r="G54" s="7">
        <v>0</v>
      </c>
      <c r="H54" s="8">
        <v>12.105249156000001</v>
      </c>
      <c r="I54" s="8">
        <v>2.6006331978000001</v>
      </c>
      <c r="J54" s="8">
        <v>0</v>
      </c>
      <c r="K54" s="8">
        <v>0.34453401443999998</v>
      </c>
      <c r="L54" s="8">
        <v>0</v>
      </c>
      <c r="M54" s="8">
        <v>5.054939208E-7</v>
      </c>
      <c r="N54" s="8">
        <v>2.7363184081199997E-8</v>
      </c>
      <c r="O54" s="8">
        <v>0</v>
      </c>
      <c r="P54" s="8">
        <v>1.241564016E-8</v>
      </c>
      <c r="Q54" s="8">
        <v>0</v>
      </c>
      <c r="R54" s="8">
        <v>4.4341572000000003E-2</v>
      </c>
      <c r="S54" s="8">
        <v>2.2170786000000001E-3</v>
      </c>
      <c r="T54" s="8">
        <v>0</v>
      </c>
      <c r="U54" s="8">
        <v>3.4231693584000001E-4</v>
      </c>
      <c r="V54" s="8">
        <v>0</v>
      </c>
      <c r="W54" s="8">
        <v>0</v>
      </c>
      <c r="X54" s="8">
        <v>0</v>
      </c>
      <c r="Y54" s="8">
        <v>0</v>
      </c>
      <c r="Z54" s="8">
        <v>5.3653302119999996E-2</v>
      </c>
      <c r="AA54" s="8">
        <v>0</v>
      </c>
      <c r="AB54" s="8">
        <v>0</v>
      </c>
      <c r="AC54" s="8">
        <v>4.4341572000000003E-2</v>
      </c>
      <c r="AD54" s="8">
        <v>0</v>
      </c>
      <c r="AE54" s="8">
        <v>1.0420269419999999E-4</v>
      </c>
      <c r="AF54" s="8">
        <v>0</v>
      </c>
      <c r="AG54" s="8">
        <v>7.0348327750403598E-8</v>
      </c>
      <c r="AH54" s="8">
        <v>0</v>
      </c>
      <c r="AI54" s="8">
        <v>0</v>
      </c>
      <c r="AJ54" s="8">
        <v>1.0553294135999999E-7</v>
      </c>
      <c r="AK54" s="8">
        <v>0</v>
      </c>
      <c r="AL54" s="8">
        <v>163.80899868818759</v>
      </c>
      <c r="AM54" s="8">
        <v>3.3597298713395998</v>
      </c>
      <c r="AN54" s="8">
        <v>0</v>
      </c>
      <c r="AO54" s="8">
        <v>1.1218417716</v>
      </c>
      <c r="AP54" s="8">
        <v>0</v>
      </c>
      <c r="AQ54" s="8">
        <v>197.35783206338752</v>
      </c>
      <c r="AR54" s="8">
        <v>3.5814377313396002</v>
      </c>
      <c r="AS54" s="8">
        <v>0</v>
      </c>
      <c r="AT54" s="8">
        <v>1.1899060846199998</v>
      </c>
      <c r="AU54" s="8">
        <v>0</v>
      </c>
      <c r="AV54" s="8">
        <v>188.64027900818752</v>
      </c>
      <c r="AW54" s="8">
        <v>3.3597298713395998</v>
      </c>
      <c r="AX54" s="8">
        <v>0</v>
      </c>
      <c r="AY54" s="8">
        <v>1.1528808719999999</v>
      </c>
      <c r="AZ54" s="8">
        <v>0</v>
      </c>
      <c r="BA54" s="8">
        <v>8.7175530551999998</v>
      </c>
      <c r="BB54" s="8">
        <v>0.22170786000000001</v>
      </c>
      <c r="BC54" s="8">
        <v>0</v>
      </c>
      <c r="BD54" s="8">
        <v>3.7025212619999998E-2</v>
      </c>
      <c r="BE54" s="8">
        <v>0</v>
      </c>
    </row>
    <row r="55" spans="1:57" ht="15.3" x14ac:dyDescent="0.7">
      <c r="A55" s="9" t="s">
        <v>330</v>
      </c>
      <c r="B55" t="s">
        <v>573</v>
      </c>
      <c r="C55" t="s">
        <v>134</v>
      </c>
      <c r="D55" t="s">
        <v>135</v>
      </c>
      <c r="E55" s="6">
        <v>62.267189999999999</v>
      </c>
      <c r="F55" s="7">
        <v>0</v>
      </c>
      <c r="G55" s="7">
        <v>0</v>
      </c>
      <c r="H55" s="8">
        <v>11.8307661</v>
      </c>
      <c r="I55" s="8">
        <v>1.0056151184999997</v>
      </c>
      <c r="J55" s="8">
        <v>0</v>
      </c>
      <c r="K55" s="8">
        <v>0.15230554674000002</v>
      </c>
      <c r="L55" s="8">
        <v>-0.13698781800000001</v>
      </c>
      <c r="M55" s="8">
        <v>4.3213429859999999E-7</v>
      </c>
      <c r="N55" s="8">
        <v>6.6007038378746991E-9</v>
      </c>
      <c r="O55" s="8">
        <v>0</v>
      </c>
      <c r="P55" s="8">
        <v>2.5926189900299999E-12</v>
      </c>
      <c r="Q55" s="8">
        <v>6.9116580899999999E-13</v>
      </c>
      <c r="R55" s="8">
        <v>0.1394785056</v>
      </c>
      <c r="S55" s="8">
        <v>5.4047920919999999E-3</v>
      </c>
      <c r="T55" s="8">
        <v>0</v>
      </c>
      <c r="U55" s="8">
        <v>1.9184521238999998E-3</v>
      </c>
      <c r="V55" s="8">
        <v>-9.3400785000000001E-5</v>
      </c>
      <c r="W55" s="8">
        <v>6.9739252799999997E-4</v>
      </c>
      <c r="X55" s="8">
        <v>2.6612997005999998E-4</v>
      </c>
      <c r="Y55" s="8">
        <v>0</v>
      </c>
      <c r="Z55" s="8">
        <v>8.2651599990300002E-4</v>
      </c>
      <c r="AA55" s="8">
        <v>0</v>
      </c>
      <c r="AB55" s="8">
        <v>5.7410349180000006E-3</v>
      </c>
      <c r="AC55" s="8">
        <v>5.043642389999999E-4</v>
      </c>
      <c r="AD55" s="8">
        <v>0</v>
      </c>
      <c r="AE55" s="8">
        <v>8.1426804363000005E-4</v>
      </c>
      <c r="AF55" s="8">
        <v>-6.0336907109999995E-5</v>
      </c>
      <c r="AG55" s="8">
        <v>5.9153830500000003E-5</v>
      </c>
      <c r="AH55" s="8">
        <v>9.2167894638000002E-7</v>
      </c>
      <c r="AI55" s="8">
        <v>0</v>
      </c>
      <c r="AJ55" s="8">
        <v>5.2132582155599999E-8</v>
      </c>
      <c r="AK55" s="8">
        <v>1.2889308330000001E-8</v>
      </c>
      <c r="AL55" s="8">
        <v>199.8776799</v>
      </c>
      <c r="AM55" s="8">
        <v>14.284093385999999</v>
      </c>
      <c r="AN55" s="8">
        <v>0</v>
      </c>
      <c r="AO55" s="8">
        <v>2.2777338102</v>
      </c>
      <c r="AP55" s="8">
        <v>-1.232890362</v>
      </c>
      <c r="AQ55" s="8">
        <v>215.08332769799998</v>
      </c>
      <c r="AR55" s="8">
        <v>14.852592830699999</v>
      </c>
      <c r="AS55" s="8">
        <v>0</v>
      </c>
      <c r="AT55" s="8">
        <v>2.4665279302799998</v>
      </c>
      <c r="AU55" s="8">
        <v>-1.0946572002000001</v>
      </c>
      <c r="AV55" s="8">
        <v>210.46310219999998</v>
      </c>
      <c r="AW55" s="8">
        <v>14.445988079999999</v>
      </c>
      <c r="AX55" s="8">
        <v>0</v>
      </c>
      <c r="AY55" s="8">
        <v>2.3275475621999999</v>
      </c>
      <c r="AZ55" s="8">
        <v>-1.170623172</v>
      </c>
      <c r="BA55" s="8">
        <v>4.6202254979999999</v>
      </c>
      <c r="BB55" s="8">
        <v>0.40660475070000002</v>
      </c>
      <c r="BC55" s="8">
        <v>0</v>
      </c>
      <c r="BD55" s="8">
        <v>0.13898036808</v>
      </c>
      <c r="BE55" s="8">
        <v>7.596597179999999E-2</v>
      </c>
    </row>
    <row r="56" spans="1:57" ht="15.3" x14ac:dyDescent="0.7">
      <c r="A56" s="9" t="s">
        <v>330</v>
      </c>
      <c r="B56" t="s">
        <v>575</v>
      </c>
      <c r="C56" t="s">
        <v>134</v>
      </c>
      <c r="D56" t="s">
        <v>135</v>
      </c>
      <c r="E56" s="6">
        <v>50.256794999999997</v>
      </c>
      <c r="F56" s="7">
        <v>0</v>
      </c>
      <c r="G56" s="7">
        <v>0</v>
      </c>
      <c r="H56" s="8">
        <v>9.5487910500000002</v>
      </c>
      <c r="I56" s="8">
        <v>0.81164723924999982</v>
      </c>
      <c r="J56" s="8">
        <v>0</v>
      </c>
      <c r="K56" s="8">
        <v>0.12292812057000001</v>
      </c>
      <c r="L56" s="8">
        <v>-0.110564949</v>
      </c>
      <c r="M56" s="8">
        <v>3.4878215729999998E-7</v>
      </c>
      <c r="N56" s="8">
        <v>5.3275283441533493E-9</v>
      </c>
      <c r="O56" s="8">
        <v>0</v>
      </c>
      <c r="P56" s="8">
        <v>2.0925421734149999E-12</v>
      </c>
      <c r="Q56" s="8">
        <v>5.5785042449999995E-13</v>
      </c>
      <c r="R56" s="8">
        <v>0.11257522079999999</v>
      </c>
      <c r="S56" s="8">
        <v>4.3622898059999995E-3</v>
      </c>
      <c r="T56" s="8">
        <v>0</v>
      </c>
      <c r="U56" s="8">
        <v>1.5484118539499999E-3</v>
      </c>
      <c r="V56" s="8">
        <v>-7.5385192500000001E-5</v>
      </c>
      <c r="W56" s="8">
        <v>5.6287610399999993E-4</v>
      </c>
      <c r="X56" s="8">
        <v>2.1479754183E-4</v>
      </c>
      <c r="Y56" s="8">
        <v>0</v>
      </c>
      <c r="Z56" s="8">
        <v>6.6709361979150003E-4</v>
      </c>
      <c r="AA56" s="8">
        <v>0</v>
      </c>
      <c r="AB56" s="8">
        <v>4.6336764989999999E-3</v>
      </c>
      <c r="AC56" s="8">
        <v>4.0708003949999988E-4</v>
      </c>
      <c r="AD56" s="8">
        <v>0</v>
      </c>
      <c r="AE56" s="8">
        <v>6.5720810821499995E-4</v>
      </c>
      <c r="AF56" s="8">
        <v>-4.8698834354999994E-5</v>
      </c>
      <c r="AG56" s="8">
        <v>4.7743955249999998E-5</v>
      </c>
      <c r="AH56" s="8">
        <v>7.4390107959000004E-7</v>
      </c>
      <c r="AI56" s="8">
        <v>0</v>
      </c>
      <c r="AJ56" s="8">
        <v>4.2076999045799994E-8</v>
      </c>
      <c r="AK56" s="8">
        <v>1.0403156565000001E-8</v>
      </c>
      <c r="AL56" s="8">
        <v>161.32431194999998</v>
      </c>
      <c r="AM56" s="8">
        <v>11.528908772999999</v>
      </c>
      <c r="AN56" s="8">
        <v>0</v>
      </c>
      <c r="AO56" s="8">
        <v>1.8383935611</v>
      </c>
      <c r="AP56" s="8">
        <v>-0.99508454099999999</v>
      </c>
      <c r="AQ56" s="8">
        <v>173.59702128899997</v>
      </c>
      <c r="AR56" s="8">
        <v>11.98775331135</v>
      </c>
      <c r="AS56" s="8">
        <v>0</v>
      </c>
      <c r="AT56" s="8">
        <v>1.9907721635399995</v>
      </c>
      <c r="AU56" s="8">
        <v>-0.88351445610000001</v>
      </c>
      <c r="AV56" s="8">
        <v>169.86796709999999</v>
      </c>
      <c r="AW56" s="8">
        <v>11.659576439999999</v>
      </c>
      <c r="AX56" s="8">
        <v>0</v>
      </c>
      <c r="AY56" s="8">
        <v>1.8785989970999997</v>
      </c>
      <c r="AZ56" s="8">
        <v>-0.94482774599999997</v>
      </c>
      <c r="BA56" s="8">
        <v>3.7290541889999997</v>
      </c>
      <c r="BB56" s="8">
        <v>0.32817687135000001</v>
      </c>
      <c r="BC56" s="8">
        <v>0</v>
      </c>
      <c r="BD56" s="8">
        <v>0.11217316644</v>
      </c>
      <c r="BE56" s="8">
        <v>6.1313289899999991E-2</v>
      </c>
    </row>
    <row r="57" spans="1:57" ht="15.3" x14ac:dyDescent="0.7">
      <c r="A57" s="9" t="s">
        <v>108</v>
      </c>
      <c r="B57" t="s">
        <v>568</v>
      </c>
      <c r="C57" t="s">
        <v>130</v>
      </c>
      <c r="D57" t="s">
        <v>131</v>
      </c>
      <c r="E57" s="6">
        <v>15.537696</v>
      </c>
      <c r="F57" s="7">
        <v>0</v>
      </c>
      <c r="G57" s="7">
        <v>6</v>
      </c>
      <c r="H57" s="8">
        <v>5.7489475199999998</v>
      </c>
      <c r="I57" s="8">
        <v>0.55267584671999992</v>
      </c>
      <c r="J57" s="8">
        <v>50.001859497600002</v>
      </c>
      <c r="K57" s="8">
        <v>8.1603979391999995E-2</v>
      </c>
      <c r="L57" s="8">
        <v>-6.8365862400000005E-2</v>
      </c>
      <c r="M57" s="8">
        <v>3.1386145919999997E-7</v>
      </c>
      <c r="N57" s="8">
        <v>8.2349788800000008E-9</v>
      </c>
      <c r="O57" s="8">
        <v>1.7295879528576002E-6</v>
      </c>
      <c r="P57" s="8">
        <v>1.388976796224E-12</v>
      </c>
      <c r="Q57" s="8">
        <v>3.433830816E-13</v>
      </c>
      <c r="R57" s="8">
        <v>8.3592804480000005E-2</v>
      </c>
      <c r="S57" s="8">
        <v>3.7694450496000001E-3</v>
      </c>
      <c r="T57" s="8">
        <v>0.19577496960000002</v>
      </c>
      <c r="U57" s="8">
        <v>1.0301492448000001E-3</v>
      </c>
      <c r="V57" s="8">
        <v>-4.6457711040000004E-5</v>
      </c>
      <c r="W57" s="8">
        <v>8.1728280959999997E-3</v>
      </c>
      <c r="X57" s="8">
        <v>5.8219746912000002E-4</v>
      </c>
      <c r="Y57" s="8">
        <v>0</v>
      </c>
      <c r="Z57" s="8">
        <v>4.4921032905600002E-4</v>
      </c>
      <c r="AA57" s="8">
        <v>2.284041312E-6</v>
      </c>
      <c r="AB57" s="8">
        <v>2.967699936E-3</v>
      </c>
      <c r="AC57" s="8">
        <v>4.3567699584000008E-3</v>
      </c>
      <c r="AD57" s="8">
        <v>9.3226176000000008E-2</v>
      </c>
      <c r="AE57" s="8">
        <v>4.3645388064E-4</v>
      </c>
      <c r="AF57" s="8">
        <v>-3.0143130240000001E-5</v>
      </c>
      <c r="AG57" s="8">
        <v>9.0740144640000015E-6</v>
      </c>
      <c r="AH57" s="8">
        <v>2.206352832E-7</v>
      </c>
      <c r="AI57" s="8">
        <v>3.120514166221989E-7</v>
      </c>
      <c r="AJ57" s="8">
        <v>2.80206809664E-8</v>
      </c>
      <c r="AK57" s="8">
        <v>6.4326061440000005E-9</v>
      </c>
      <c r="AL57" s="8">
        <v>91.517029440000002</v>
      </c>
      <c r="AM57" s="8">
        <v>7.6445464320000003</v>
      </c>
      <c r="AN57" s="8">
        <v>1116.8839236806207</v>
      </c>
      <c r="AO57" s="8">
        <v>1.2201752668800001</v>
      </c>
      <c r="AP57" s="8">
        <v>-0.61529276160000002</v>
      </c>
      <c r="AQ57" s="8">
        <v>99.021736608000012</v>
      </c>
      <c r="AR57" s="8">
        <v>8.011702188480001</v>
      </c>
      <c r="AS57" s="8">
        <v>1221.3117840840766</v>
      </c>
      <c r="AT57" s="8">
        <v>1.324262292384</v>
      </c>
      <c r="AU57" s="8">
        <v>-0.54630539136000011</v>
      </c>
      <c r="AV57" s="8">
        <v>97.265976960000003</v>
      </c>
      <c r="AW57" s="8">
        <v>7.7999233920000002</v>
      </c>
      <c r="AX57" s="8">
        <v>1221.2972408006206</v>
      </c>
      <c r="AY57" s="8">
        <v>1.24969688928</v>
      </c>
      <c r="AZ57" s="8">
        <v>-0.58421736960000004</v>
      </c>
      <c r="BA57" s="8">
        <v>1.7557596480000002</v>
      </c>
      <c r="BB57" s="8">
        <v>0.21177879648</v>
      </c>
      <c r="BC57" s="8">
        <v>1.4543283456000004E-2</v>
      </c>
      <c r="BD57" s="8">
        <v>7.4565403103999991E-2</v>
      </c>
      <c r="BE57" s="8">
        <v>3.7911978239999998E-2</v>
      </c>
    </row>
    <row r="58" spans="1:57" ht="15.3" x14ac:dyDescent="0.7">
      <c r="A58" s="9" t="s">
        <v>108</v>
      </c>
      <c r="B58" t="s">
        <v>567</v>
      </c>
      <c r="C58" t="s">
        <v>134</v>
      </c>
      <c r="D58" t="s">
        <v>135</v>
      </c>
      <c r="E58" s="6">
        <v>39.512894000000003</v>
      </c>
      <c r="F58" s="7">
        <v>0</v>
      </c>
      <c r="G58" s="7">
        <v>0</v>
      </c>
      <c r="H58" s="8">
        <v>7.5074498600000004</v>
      </c>
      <c r="I58" s="8">
        <v>0.6381332381</v>
      </c>
      <c r="J58" s="8">
        <v>0</v>
      </c>
      <c r="K58" s="8">
        <v>9.6648538724000019E-2</v>
      </c>
      <c r="L58" s="8">
        <v>-8.6928366800000018E-2</v>
      </c>
      <c r="M58" s="8">
        <v>2.7421948436000002E-7</v>
      </c>
      <c r="N58" s="8">
        <v>4.1886089780402198E-9</v>
      </c>
      <c r="O58" s="8">
        <v>0</v>
      </c>
      <c r="P58" s="8">
        <v>1.6451983674779999E-12</v>
      </c>
      <c r="Q58" s="8">
        <v>4.3859312340000004E-13</v>
      </c>
      <c r="R58" s="8">
        <v>8.8508882560000002E-2</v>
      </c>
      <c r="S58" s="8">
        <v>3.4297191992000002E-3</v>
      </c>
      <c r="T58" s="8">
        <v>0</v>
      </c>
      <c r="U58" s="8">
        <v>1.2173922641400001E-3</v>
      </c>
      <c r="V58" s="8">
        <v>-5.9269341000000004E-5</v>
      </c>
      <c r="W58" s="8">
        <v>4.4254441280000003E-4</v>
      </c>
      <c r="X58" s="8">
        <v>1.68878108956E-4</v>
      </c>
      <c r="Y58" s="8">
        <v>0</v>
      </c>
      <c r="Z58" s="8">
        <v>5.2448230108780014E-4</v>
      </c>
      <c r="AA58" s="8">
        <v>0</v>
      </c>
      <c r="AB58" s="8">
        <v>3.6430888268000005E-3</v>
      </c>
      <c r="AC58" s="8">
        <v>3.2005444139999995E-4</v>
      </c>
      <c r="AD58" s="8">
        <v>0</v>
      </c>
      <c r="AE58" s="8">
        <v>5.1671011483800009E-4</v>
      </c>
      <c r="AF58" s="8">
        <v>-3.8287994286000004E-5</v>
      </c>
      <c r="AG58" s="8">
        <v>3.7537249300000006E-5</v>
      </c>
      <c r="AH58" s="8">
        <v>5.8486985698800012E-7</v>
      </c>
      <c r="AI58" s="8">
        <v>0</v>
      </c>
      <c r="AJ58" s="8">
        <v>3.308177537256E-8</v>
      </c>
      <c r="AK58" s="8">
        <v>8.1791690580000013E-9</v>
      </c>
      <c r="AL58" s="8">
        <v>126.83638974</v>
      </c>
      <c r="AM58" s="8">
        <v>9.0642578835999998</v>
      </c>
      <c r="AN58" s="8">
        <v>0</v>
      </c>
      <c r="AO58" s="8">
        <v>1.4453816625200002</v>
      </c>
      <c r="AP58" s="8">
        <v>-0.78235530120000008</v>
      </c>
      <c r="AQ58" s="8">
        <v>136.4854384548</v>
      </c>
      <c r="AR58" s="8">
        <v>9.4250106058200007</v>
      </c>
      <c r="AS58" s="8">
        <v>0</v>
      </c>
      <c r="AT58" s="8">
        <v>1.565184757128</v>
      </c>
      <c r="AU58" s="8">
        <v>-0.69463667652000016</v>
      </c>
      <c r="AV58" s="8">
        <v>133.55358172000001</v>
      </c>
      <c r="AW58" s="8">
        <v>9.1669914079999995</v>
      </c>
      <c r="AX58" s="8">
        <v>0</v>
      </c>
      <c r="AY58" s="8">
        <v>1.47699197772</v>
      </c>
      <c r="AZ58" s="8">
        <v>-0.74284240720000005</v>
      </c>
      <c r="BA58" s="8">
        <v>2.9318567348000002</v>
      </c>
      <c r="BB58" s="8">
        <v>0.25801919782000005</v>
      </c>
      <c r="BC58" s="8">
        <v>0</v>
      </c>
      <c r="BD58" s="8">
        <v>8.8192779408000008E-2</v>
      </c>
      <c r="BE58" s="8">
        <v>4.8205730680000003E-2</v>
      </c>
    </row>
    <row r="59" spans="1:57" ht="15.3" x14ac:dyDescent="0.7">
      <c r="A59" s="9" t="s">
        <v>330</v>
      </c>
      <c r="B59" t="s">
        <v>574</v>
      </c>
      <c r="C59" t="s">
        <v>134</v>
      </c>
      <c r="D59" t="s">
        <v>135</v>
      </c>
      <c r="E59" s="6">
        <v>37.416089999999997</v>
      </c>
      <c r="F59" s="7">
        <v>0</v>
      </c>
      <c r="G59" s="7">
        <v>0</v>
      </c>
      <c r="H59" s="8">
        <v>7.1090570999999994</v>
      </c>
      <c r="I59" s="8">
        <v>0.60426985349999984</v>
      </c>
      <c r="J59" s="8">
        <v>0</v>
      </c>
      <c r="K59" s="8">
        <v>9.1519756140000005E-2</v>
      </c>
      <c r="L59" s="8">
        <v>-8.2315397999999998E-2</v>
      </c>
      <c r="M59" s="8">
        <v>2.5966766459999996E-7</v>
      </c>
      <c r="N59" s="8">
        <v>3.9663349006316994E-9</v>
      </c>
      <c r="O59" s="8">
        <v>0</v>
      </c>
      <c r="P59" s="8">
        <v>1.5578937393299999E-12</v>
      </c>
      <c r="Q59" s="8">
        <v>4.1531859899999997E-13</v>
      </c>
      <c r="R59" s="8">
        <v>8.3812041599999984E-2</v>
      </c>
      <c r="S59" s="8">
        <v>3.2477166119999996E-3</v>
      </c>
      <c r="T59" s="8">
        <v>0</v>
      </c>
      <c r="U59" s="8">
        <v>1.1527897328999998E-3</v>
      </c>
      <c r="V59" s="8">
        <v>-5.6124134999999996E-5</v>
      </c>
      <c r="W59" s="8">
        <v>4.1906020799999994E-4</v>
      </c>
      <c r="X59" s="8">
        <v>1.5991636865999998E-4</v>
      </c>
      <c r="Y59" s="8">
        <v>0</v>
      </c>
      <c r="Z59" s="8">
        <v>4.9664995383300005E-4</v>
      </c>
      <c r="AA59" s="8">
        <v>0</v>
      </c>
      <c r="AB59" s="8">
        <v>3.449763498E-3</v>
      </c>
      <c r="AC59" s="8">
        <v>3.0307032899999994E-4</v>
      </c>
      <c r="AD59" s="8">
        <v>0</v>
      </c>
      <c r="AE59" s="8">
        <v>4.8929020893000001E-4</v>
      </c>
      <c r="AF59" s="8">
        <v>-3.6256191209999995E-5</v>
      </c>
      <c r="AG59" s="8">
        <v>3.5545285499999997E-5</v>
      </c>
      <c r="AH59" s="8">
        <v>5.5383296417999994E-7</v>
      </c>
      <c r="AI59" s="8">
        <v>0</v>
      </c>
      <c r="AJ59" s="8">
        <v>3.1326247191599999E-8</v>
      </c>
      <c r="AK59" s="8">
        <v>7.745130629999999E-9</v>
      </c>
      <c r="AL59" s="8">
        <v>120.10564889999999</v>
      </c>
      <c r="AM59" s="8">
        <v>8.5832510459999991</v>
      </c>
      <c r="AN59" s="8">
        <v>0</v>
      </c>
      <c r="AO59" s="8">
        <v>1.3686805721999999</v>
      </c>
      <c r="AP59" s="8">
        <v>-0.74083858199999997</v>
      </c>
      <c r="AQ59" s="8">
        <v>129.24265807799998</v>
      </c>
      <c r="AR59" s="8">
        <v>8.9248599476999981</v>
      </c>
      <c r="AS59" s="8">
        <v>0</v>
      </c>
      <c r="AT59" s="8">
        <v>1.4821261570799997</v>
      </c>
      <c r="AU59" s="8">
        <v>-0.65777486220000003</v>
      </c>
      <c r="AV59" s="8">
        <v>126.46638419999998</v>
      </c>
      <c r="AW59" s="8">
        <v>8.6805328799999995</v>
      </c>
      <c r="AX59" s="8">
        <v>0</v>
      </c>
      <c r="AY59" s="8">
        <v>1.3986134441999998</v>
      </c>
      <c r="AZ59" s="8">
        <v>-0.70342249199999995</v>
      </c>
      <c r="BA59" s="8">
        <v>2.776273878</v>
      </c>
      <c r="BB59" s="8">
        <v>0.24432706769999998</v>
      </c>
      <c r="BC59" s="8">
        <v>0</v>
      </c>
      <c r="BD59" s="8">
        <v>8.3512712879999992E-2</v>
      </c>
      <c r="BE59" s="8">
        <v>4.5647629799999992E-2</v>
      </c>
    </row>
    <row r="60" spans="1:57" ht="15.3" x14ac:dyDescent="0.7">
      <c r="A60" s="9" t="s">
        <v>108</v>
      </c>
      <c r="B60" t="s">
        <v>568</v>
      </c>
      <c r="C60" t="s">
        <v>134</v>
      </c>
      <c r="D60" t="s">
        <v>135</v>
      </c>
      <c r="E60" s="6">
        <v>15.537696</v>
      </c>
      <c r="F60" s="7">
        <v>0</v>
      </c>
      <c r="G60" s="7">
        <v>0</v>
      </c>
      <c r="H60" s="8">
        <v>2.9521622400000003</v>
      </c>
      <c r="I60" s="8">
        <v>0.25093379039999997</v>
      </c>
      <c r="J60" s="8">
        <v>0</v>
      </c>
      <c r="K60" s="8">
        <v>3.8005204416000006E-2</v>
      </c>
      <c r="L60" s="8">
        <v>-3.4182931200000002E-2</v>
      </c>
      <c r="M60" s="8">
        <v>1.0783161023999999E-7</v>
      </c>
      <c r="N60" s="8">
        <v>1.6470910220764799E-9</v>
      </c>
      <c r="O60" s="8">
        <v>0</v>
      </c>
      <c r="P60" s="8">
        <v>6.4694304835199996E-13</v>
      </c>
      <c r="Q60" s="8">
        <v>1.724684256E-13</v>
      </c>
      <c r="R60" s="8">
        <v>3.4804439039999996E-2</v>
      </c>
      <c r="S60" s="8">
        <v>1.3486720128E-3</v>
      </c>
      <c r="T60" s="8">
        <v>0</v>
      </c>
      <c r="U60" s="8">
        <v>4.7871641375999996E-4</v>
      </c>
      <c r="V60" s="8">
        <v>-2.3306544000000002E-5</v>
      </c>
      <c r="W60" s="8">
        <v>1.7402219519999998E-4</v>
      </c>
      <c r="X60" s="8">
        <v>6.6408112704000001E-5</v>
      </c>
      <c r="Y60" s="8">
        <v>0</v>
      </c>
      <c r="Z60" s="8">
        <v>2.0624271539520004E-4</v>
      </c>
      <c r="AA60" s="8">
        <v>0</v>
      </c>
      <c r="AB60" s="8">
        <v>1.4325755712E-3</v>
      </c>
      <c r="AC60" s="8">
        <v>1.2585533759999998E-4</v>
      </c>
      <c r="AD60" s="8">
        <v>0</v>
      </c>
      <c r="AE60" s="8">
        <v>2.0318645059200002E-4</v>
      </c>
      <c r="AF60" s="8">
        <v>-1.5056027423999999E-5</v>
      </c>
      <c r="AG60" s="8">
        <v>1.4760811200000001E-5</v>
      </c>
      <c r="AH60" s="8">
        <v>2.2998897619200003E-7</v>
      </c>
      <c r="AI60" s="8">
        <v>0</v>
      </c>
      <c r="AJ60" s="8">
        <v>1.3008780599040001E-8</v>
      </c>
      <c r="AK60" s="8">
        <v>3.2163030720000003E-9</v>
      </c>
      <c r="AL60" s="8">
        <v>49.876004160000001</v>
      </c>
      <c r="AM60" s="8">
        <v>3.5643474623999998</v>
      </c>
      <c r="AN60" s="8">
        <v>0</v>
      </c>
      <c r="AO60" s="8">
        <v>0.56836891968000003</v>
      </c>
      <c r="AP60" s="8">
        <v>-0.30764638080000001</v>
      </c>
      <c r="AQ60" s="8">
        <v>53.670309523199997</v>
      </c>
      <c r="AR60" s="8">
        <v>3.7062066268799998</v>
      </c>
      <c r="AS60" s="8">
        <v>0</v>
      </c>
      <c r="AT60" s="8">
        <v>0.61547921395199989</v>
      </c>
      <c r="AU60" s="8">
        <v>-0.27315269568000006</v>
      </c>
      <c r="AV60" s="8">
        <v>52.517412479999997</v>
      </c>
      <c r="AW60" s="8">
        <v>3.6047454719999998</v>
      </c>
      <c r="AX60" s="8">
        <v>0</v>
      </c>
      <c r="AY60" s="8">
        <v>0.58079907647999995</v>
      </c>
      <c r="AZ60" s="8">
        <v>-0.29210868480000002</v>
      </c>
      <c r="BA60" s="8">
        <v>1.1528970432000001</v>
      </c>
      <c r="BB60" s="8">
        <v>0.10146115488</v>
      </c>
      <c r="BC60" s="8">
        <v>0</v>
      </c>
      <c r="BD60" s="8">
        <v>3.4680137472000001E-2</v>
      </c>
      <c r="BE60" s="8">
        <v>1.8955989119999999E-2</v>
      </c>
    </row>
    <row r="61" spans="1:57" ht="15.3" x14ac:dyDescent="0.7">
      <c r="A61" s="9" t="s">
        <v>178</v>
      </c>
      <c r="B61" t="s">
        <v>585</v>
      </c>
      <c r="C61" t="s">
        <v>357</v>
      </c>
      <c r="D61" t="s">
        <v>358</v>
      </c>
      <c r="E61" s="6">
        <v>516.24375999999995</v>
      </c>
      <c r="F61" s="7">
        <v>0</v>
      </c>
      <c r="G61" s="7">
        <v>0</v>
      </c>
      <c r="H61" s="8">
        <v>1603.71124044</v>
      </c>
      <c r="I61" s="8">
        <v>303.53842478599995</v>
      </c>
      <c r="J61" s="8">
        <v>0</v>
      </c>
      <c r="K61" s="8">
        <v>58.851788639999995</v>
      </c>
      <c r="L61" s="8">
        <v>-80.185562021999999</v>
      </c>
      <c r="M61" s="8">
        <v>1.0118377695999999E-7</v>
      </c>
      <c r="N61" s="8">
        <v>9.4624383745439983E-6</v>
      </c>
      <c r="O61" s="8">
        <v>0</v>
      </c>
      <c r="P61" s="8">
        <v>1.6623049071999998E-6</v>
      </c>
      <c r="Q61" s="8">
        <v>-5.0591888480000003E-9</v>
      </c>
      <c r="R61" s="8">
        <v>3.8718281999999995</v>
      </c>
      <c r="S61" s="8">
        <v>1.4222515587999998</v>
      </c>
      <c r="T61" s="8">
        <v>0</v>
      </c>
      <c r="U61" s="8">
        <v>8.5696464159999985E-2</v>
      </c>
      <c r="V61" s="8">
        <v>-0.19359140999999999</v>
      </c>
      <c r="W61" s="8">
        <v>0.36653306959999998</v>
      </c>
      <c r="X61" s="8">
        <v>1.6914726796399997</v>
      </c>
      <c r="Y61" s="8">
        <v>0</v>
      </c>
      <c r="Z61" s="8">
        <v>9.7053826880000003</v>
      </c>
      <c r="AA61" s="8">
        <v>-1.832665348E-2</v>
      </c>
      <c r="AB61" s="8">
        <v>8.2857123480000006</v>
      </c>
      <c r="AC61" s="8">
        <v>1.3099685409999999</v>
      </c>
      <c r="AD61" s="8">
        <v>0</v>
      </c>
      <c r="AE61" s="8">
        <v>1.6416551567999999E-2</v>
      </c>
      <c r="AF61" s="8">
        <v>-0.41428561740000003</v>
      </c>
      <c r="AG61" s="8">
        <v>7.7436563999999999E-4</v>
      </c>
      <c r="AH61" s="8">
        <v>1.5926119995999998E-4</v>
      </c>
      <c r="AI61" s="8">
        <v>0</v>
      </c>
      <c r="AJ61" s="8">
        <v>1.4145079024E-5</v>
      </c>
      <c r="AK61" s="8">
        <v>-3.8718282000000002E-5</v>
      </c>
      <c r="AL61" s="8">
        <v>45026.780747199999</v>
      </c>
      <c r="AM61" s="8">
        <v>7549.0325024799995</v>
      </c>
      <c r="AN61" s="8">
        <v>0</v>
      </c>
      <c r="AO61" s="8">
        <v>150.22693415999998</v>
      </c>
      <c r="AP61" s="8">
        <v>-2251.3390373599996</v>
      </c>
      <c r="AQ61" s="8">
        <v>47025.418464039991</v>
      </c>
      <c r="AR61" s="8">
        <v>7890.5922801899987</v>
      </c>
      <c r="AS61" s="8">
        <v>0</v>
      </c>
      <c r="AT61" s="8">
        <v>160.46921035839998</v>
      </c>
      <c r="AU61" s="8">
        <v>-2351.2709232020002</v>
      </c>
      <c r="AV61" s="8">
        <v>46059.268267199994</v>
      </c>
      <c r="AW61" s="8">
        <v>7729.7178184799986</v>
      </c>
      <c r="AX61" s="8">
        <v>0</v>
      </c>
      <c r="AY61" s="8">
        <v>155.38937175999999</v>
      </c>
      <c r="AZ61" s="8">
        <v>-2302.9634133599998</v>
      </c>
      <c r="BA61" s="8">
        <v>966.15019683999992</v>
      </c>
      <c r="BB61" s="8">
        <v>160.87446170999999</v>
      </c>
      <c r="BC61" s="8">
        <v>0</v>
      </c>
      <c r="BD61" s="8">
        <v>5.0798385983999994</v>
      </c>
      <c r="BE61" s="8">
        <v>-48.307509842000002</v>
      </c>
    </row>
    <row r="62" spans="1:57" ht="15.3" x14ac:dyDescent="0.7">
      <c r="A62" s="9" t="s">
        <v>588</v>
      </c>
      <c r="B62" t="s">
        <v>589</v>
      </c>
      <c r="C62" t="s">
        <v>590</v>
      </c>
      <c r="D62" t="s">
        <v>591</v>
      </c>
      <c r="E62" s="6">
        <v>84.720055485564316</v>
      </c>
      <c r="F62" s="7">
        <v>2</v>
      </c>
      <c r="G62" s="7">
        <v>0</v>
      </c>
      <c r="H62" s="8">
        <v>347.95737074428206</v>
      </c>
      <c r="I62" s="8">
        <v>3.8018239509611664</v>
      </c>
      <c r="J62" s="8">
        <v>713.3123974426826</v>
      </c>
      <c r="K62" s="8">
        <v>4.8970040260980872</v>
      </c>
      <c r="L62" s="8">
        <v>-287.08905359257733</v>
      </c>
      <c r="M62" s="8">
        <v>1.001007798445507E-7</v>
      </c>
      <c r="N62" s="8">
        <v>1.0010087079941547E-9</v>
      </c>
      <c r="O62" s="8">
        <v>1.3798126732629961E-6</v>
      </c>
      <c r="P62" s="8">
        <v>5.8880454807895328E-7</v>
      </c>
      <c r="Q62" s="8">
        <v>1.8335713092045014E-6</v>
      </c>
      <c r="R62" s="8">
        <v>3.0257162673415827</v>
      </c>
      <c r="S62" s="8">
        <v>3.0872976161145108E-2</v>
      </c>
      <c r="T62" s="8">
        <v>6.2747476869702501</v>
      </c>
      <c r="U62" s="8">
        <v>8.0784599982397065E-2</v>
      </c>
      <c r="V62" s="8">
        <v>0.29512462506717874</v>
      </c>
      <c r="W62" s="8">
        <v>0.16691868074834398</v>
      </c>
      <c r="X62" s="8">
        <v>1.7942016101383964E-3</v>
      </c>
      <c r="Y62" s="8">
        <v>0.35515759032566202</v>
      </c>
      <c r="Z62" s="8">
        <v>8.8659128043486295E-3</v>
      </c>
      <c r="AA62" s="8">
        <v>4.843258079691571E-2</v>
      </c>
      <c r="AB62" s="8">
        <v>0.1758344580161105</v>
      </c>
      <c r="AC62" s="8">
        <v>1.5969753381121809E-3</v>
      </c>
      <c r="AD62" s="8">
        <v>0.36558348898373394</v>
      </c>
      <c r="AE62" s="8">
        <v>5.360311137644274E-3</v>
      </c>
      <c r="AF62" s="8">
        <v>-0.10227090967674511</v>
      </c>
      <c r="AG62" s="8">
        <v>2.8744304539745037E-3</v>
      </c>
      <c r="AH62" s="8">
        <v>2.8749162877342485E-5</v>
      </c>
      <c r="AI62" s="8">
        <v>5.8092198889585084E-3</v>
      </c>
      <c r="AJ62" s="8">
        <v>1.4303276274085143E-6</v>
      </c>
      <c r="AK62" s="8">
        <v>-9.5696351197525773E-5</v>
      </c>
      <c r="AL62" s="8">
        <v>4538.5744010123744</v>
      </c>
      <c r="AM62" s="8">
        <v>49.701515667813702</v>
      </c>
      <c r="AN62" s="8">
        <v>9310.1421989438386</v>
      </c>
      <c r="AO62" s="8">
        <v>66.795182791730838</v>
      </c>
      <c r="AP62" s="8">
        <v>-2768.619626249028</v>
      </c>
      <c r="AQ62" s="8">
        <v>5437.7244870340946</v>
      </c>
      <c r="AR62" s="8">
        <v>58.915521284145179</v>
      </c>
      <c r="AS62" s="8">
        <v>11183.074099715761</v>
      </c>
      <c r="AT62" s="8">
        <v>94.897041539641549</v>
      </c>
      <c r="AU62" s="8">
        <v>-2371.2240915051048</v>
      </c>
      <c r="AV62" s="8">
        <v>4614.2173076959134</v>
      </c>
      <c r="AW62" s="8">
        <v>50.459090839295811</v>
      </c>
      <c r="AX62" s="8">
        <v>9468.5445886600755</v>
      </c>
      <c r="AY62" s="8">
        <v>69.59589579482828</v>
      </c>
      <c r="AZ62" s="8">
        <v>-2585.9930018262694</v>
      </c>
      <c r="BA62" s="8">
        <v>823.50717933818044</v>
      </c>
      <c r="BB62" s="8">
        <v>8.4564304448493619</v>
      </c>
      <c r="BC62" s="8">
        <v>1714.529511055686</v>
      </c>
      <c r="BD62" s="8">
        <v>25.301145744813272</v>
      </c>
      <c r="BE62" s="8">
        <v>214.7689103211647</v>
      </c>
    </row>
    <row r="63" spans="1:57" ht="15.3" x14ac:dyDescent="0.7">
      <c r="A63" s="9" t="s">
        <v>225</v>
      </c>
      <c r="B63" t="s">
        <v>593</v>
      </c>
      <c r="C63" t="s">
        <v>301</v>
      </c>
      <c r="D63" t="s">
        <v>302</v>
      </c>
      <c r="E63" s="6">
        <v>73.86099999999999</v>
      </c>
      <c r="F63" s="7">
        <v>1</v>
      </c>
      <c r="G63" s="7">
        <v>1</v>
      </c>
      <c r="H63" s="8">
        <v>303.35767857142855</v>
      </c>
      <c r="I63" s="8">
        <v>3.3145223670183981</v>
      </c>
      <c r="J63" s="8">
        <v>320.46420757816384</v>
      </c>
      <c r="K63" s="8">
        <v>4.2693269297169119</v>
      </c>
      <c r="L63" s="8">
        <v>-166.86080185593894</v>
      </c>
      <c r="M63" s="8">
        <v>8.7270288690476178E-8</v>
      </c>
      <c r="N63" s="8">
        <v>8.7270367987134193E-10</v>
      </c>
      <c r="O63" s="8">
        <v>9.3087107596193154E-7</v>
      </c>
      <c r="P63" s="8">
        <v>5.133340916315841E-7</v>
      </c>
      <c r="Q63" s="8">
        <v>1.0657013044743174E-6</v>
      </c>
      <c r="R63" s="8">
        <v>2.6378928571428566</v>
      </c>
      <c r="S63" s="8">
        <v>2.6915809711985927E-2</v>
      </c>
      <c r="T63" s="8">
        <v>2.7725233012582065</v>
      </c>
      <c r="U63" s="8">
        <v>7.0429974403363488E-2</v>
      </c>
      <c r="V63" s="8">
        <v>0.17153120597913318</v>
      </c>
      <c r="W63" s="8">
        <v>0.14552375595238093</v>
      </c>
      <c r="X63" s="8">
        <v>1.5642284978084414E-3</v>
      </c>
      <c r="Y63" s="8">
        <v>0.15481750235346287</v>
      </c>
      <c r="Z63" s="8">
        <v>7.7295179032735046E-3</v>
      </c>
      <c r="AA63" s="8">
        <v>2.8149799397070616E-2</v>
      </c>
      <c r="AB63" s="8">
        <v>0.15329674690476189</v>
      </c>
      <c r="AC63" s="8">
        <v>1.3922818484036795E-3</v>
      </c>
      <c r="AD63" s="8">
        <v>0.17711687806430423</v>
      </c>
      <c r="AE63" s="8">
        <v>4.6732493111386738E-3</v>
      </c>
      <c r="AF63" s="8">
        <v>-5.9441507022471897E-2</v>
      </c>
      <c r="AG63" s="8">
        <v>2.5059982142857139E-3</v>
      </c>
      <c r="AH63" s="8">
        <v>2.5064217759456167E-5</v>
      </c>
      <c r="AI63" s="8">
        <v>2.5323688554795862E-3</v>
      </c>
      <c r="AJ63" s="8">
        <v>1.2469943307110023E-6</v>
      </c>
      <c r="AK63" s="8">
        <v>-5.5620267285312982E-5</v>
      </c>
      <c r="AL63" s="8">
        <v>3956.8392857142858</v>
      </c>
      <c r="AM63" s="8">
        <v>43.33098730519481</v>
      </c>
      <c r="AN63" s="8">
        <v>4271.1105810992422</v>
      </c>
      <c r="AO63" s="8">
        <v>58.233661060581731</v>
      </c>
      <c r="AP63" s="8">
        <v>-1609.1665115369176</v>
      </c>
      <c r="AQ63" s="8">
        <v>4740.74014747619</v>
      </c>
      <c r="AR63" s="8">
        <v>51.36398096799784</v>
      </c>
      <c r="AS63" s="8">
        <v>5107.432240554931</v>
      </c>
      <c r="AT63" s="8">
        <v>82.733543373962718</v>
      </c>
      <c r="AU63" s="8">
        <v>-1378.1937985353127</v>
      </c>
      <c r="AV63" s="8">
        <v>4022.7866071428566</v>
      </c>
      <c r="AW63" s="8">
        <v>43.991459721320346</v>
      </c>
      <c r="AX63" s="8">
        <v>4360.0452564958869</v>
      </c>
      <c r="AY63" s="8">
        <v>60.675390612529782</v>
      </c>
      <c r="AZ63" s="8">
        <v>-1503.0209632825038</v>
      </c>
      <c r="BA63" s="8">
        <v>717.95354033333331</v>
      </c>
      <c r="BB63" s="8">
        <v>7.372521246677489</v>
      </c>
      <c r="BC63" s="8">
        <v>747.3869840590437</v>
      </c>
      <c r="BD63" s="8">
        <v>22.058152761432947</v>
      </c>
      <c r="BE63" s="8">
        <v>124.82716474719096</v>
      </c>
    </row>
    <row r="64" spans="1:57" ht="15.3" x14ac:dyDescent="0.7">
      <c r="A64" s="9" t="s">
        <v>249</v>
      </c>
      <c r="B64" t="s">
        <v>599</v>
      </c>
      <c r="C64" t="s">
        <v>600</v>
      </c>
      <c r="D64" t="s">
        <v>601</v>
      </c>
      <c r="E64" s="6">
        <v>2087.2337849999935</v>
      </c>
      <c r="F64" s="7">
        <v>0</v>
      </c>
      <c r="G64" s="7">
        <v>0</v>
      </c>
      <c r="H64" s="8">
        <v>1267.4940203396159</v>
      </c>
      <c r="I64" s="8">
        <v>248.14148631869588</v>
      </c>
      <c r="J64" s="8">
        <v>0</v>
      </c>
      <c r="K64" s="8">
        <v>460.65955902839829</v>
      </c>
      <c r="L64" s="8">
        <v>-5.2722361749743918</v>
      </c>
      <c r="M64" s="8">
        <v>5.7676055534511341E-8</v>
      </c>
      <c r="N64" s="8">
        <v>2.387587650310719E-5</v>
      </c>
      <c r="O64" s="8">
        <v>0</v>
      </c>
      <c r="P64" s="8">
        <v>2.9923851835480898E-5</v>
      </c>
      <c r="Q64" s="8">
        <v>-7.6177581644650901E-12</v>
      </c>
      <c r="R64" s="8">
        <v>6.0461846794187615</v>
      </c>
      <c r="S64" s="8">
        <v>1.1472692091290146</v>
      </c>
      <c r="T64" s="8">
        <v>0</v>
      </c>
      <c r="U64" s="8">
        <v>6.3909914002154276</v>
      </c>
      <c r="V64" s="8">
        <v>-4.1873117210404369E-2</v>
      </c>
      <c r="W64" s="8">
        <v>1.1808457321264445</v>
      </c>
      <c r="X64" s="8">
        <v>0.23562120046409415</v>
      </c>
      <c r="Y64" s="8">
        <v>0</v>
      </c>
      <c r="Z64" s="8">
        <v>0.3840226336872643</v>
      </c>
      <c r="AA64" s="8">
        <v>-9.6547765503853938E-3</v>
      </c>
      <c r="AB64" s="8">
        <v>1.5514992723964864</v>
      </c>
      <c r="AC64" s="8">
        <v>0.18306428893010743</v>
      </c>
      <c r="AD64" s="8">
        <v>0</v>
      </c>
      <c r="AE64" s="8">
        <v>0.20818091126089092</v>
      </c>
      <c r="AF64" s="8">
        <v>-2.0992610096413625E-2</v>
      </c>
      <c r="AG64" s="8">
        <v>4.5418215638771481E-4</v>
      </c>
      <c r="AH64" s="8">
        <v>2.4955553241271016E-4</v>
      </c>
      <c r="AI64" s="8">
        <v>0</v>
      </c>
      <c r="AJ64" s="8">
        <v>9.3664255955335841E-5</v>
      </c>
      <c r="AK64" s="8">
        <v>-9.9666107369863771E-7</v>
      </c>
      <c r="AL64" s="8">
        <v>19336.836927093813</v>
      </c>
      <c r="AM64" s="8">
        <v>3055.4614854218084</v>
      </c>
      <c r="AN64" s="8">
        <v>0</v>
      </c>
      <c r="AO64" s="8">
        <v>5825.5511388566219</v>
      </c>
      <c r="AP64" s="8">
        <v>-60.04297732105438</v>
      </c>
      <c r="AQ64" s="8">
        <v>74827.955420342303</v>
      </c>
      <c r="AR64" s="8">
        <v>5905.1485198297878</v>
      </c>
      <c r="AS64" s="8">
        <v>0</v>
      </c>
      <c r="AT64" s="8">
        <v>6214.9199383380828</v>
      </c>
      <c r="AU64" s="8">
        <v>-286.11740196110759</v>
      </c>
      <c r="AV64" s="8">
        <v>25037.364933415131</v>
      </c>
      <c r="AW64" s="8">
        <v>3374.8566033583197</v>
      </c>
      <c r="AX64" s="8">
        <v>0</v>
      </c>
      <c r="AY64" s="8">
        <v>5907.1567614018368</v>
      </c>
      <c r="AZ64" s="8">
        <v>-60.053976745532353</v>
      </c>
      <c r="BA64" s="8">
        <v>49790.590486927176</v>
      </c>
      <c r="BB64" s="8">
        <v>2530.2919164714681</v>
      </c>
      <c r="BC64" s="8">
        <v>0</v>
      </c>
      <c r="BD64" s="8">
        <v>307.76317693624605</v>
      </c>
      <c r="BE64" s="8">
        <v>-226.06342521557528</v>
      </c>
    </row>
    <row r="65" spans="1:57" ht="15.3" x14ac:dyDescent="0.7">
      <c r="A65" s="9" t="s">
        <v>249</v>
      </c>
      <c r="B65" t="s">
        <v>596</v>
      </c>
      <c r="C65" t="s">
        <v>597</v>
      </c>
      <c r="D65" t="s">
        <v>598</v>
      </c>
      <c r="E65" s="6">
        <v>270.97056799999996</v>
      </c>
      <c r="F65" s="7">
        <v>0</v>
      </c>
      <c r="G65" s="7">
        <v>0</v>
      </c>
      <c r="H65" s="8">
        <v>165.52590559430348</v>
      </c>
      <c r="I65" s="8">
        <v>32.262112543602548</v>
      </c>
      <c r="J65" s="8">
        <v>0</v>
      </c>
      <c r="K65" s="8">
        <v>59.725476616477437</v>
      </c>
      <c r="L65" s="8">
        <v>-0.70261925985821894</v>
      </c>
      <c r="M65" s="8">
        <v>7.3888803546808446E-9</v>
      </c>
      <c r="N65" s="8">
        <v>3.0976083024881125E-6</v>
      </c>
      <c r="O65" s="8">
        <v>0</v>
      </c>
      <c r="P65" s="8">
        <v>3.8309244605434346E-6</v>
      </c>
      <c r="Q65" s="8">
        <v>-1.0208324539253416E-12</v>
      </c>
      <c r="R65" s="8">
        <v>0.78965449744362703</v>
      </c>
      <c r="S65" s="8">
        <v>0.14980128469900131</v>
      </c>
      <c r="T65" s="8">
        <v>0</v>
      </c>
      <c r="U65" s="8">
        <v>0.84632253618186593</v>
      </c>
      <c r="V65" s="8">
        <v>-5.564934800672207E-3</v>
      </c>
      <c r="W65" s="8">
        <v>0.15518297539306453</v>
      </c>
      <c r="X65" s="8">
        <v>3.0663585157620733E-2</v>
      </c>
      <c r="Y65" s="8">
        <v>0</v>
      </c>
      <c r="Z65" s="8">
        <v>4.9333953449800176E-2</v>
      </c>
      <c r="AA65" s="8">
        <v>-1.2832281807985833E-3</v>
      </c>
      <c r="AB65" s="8">
        <v>0.20603667940645101</v>
      </c>
      <c r="AC65" s="8">
        <v>2.3993728530581994E-2</v>
      </c>
      <c r="AD65" s="8">
        <v>0</v>
      </c>
      <c r="AE65" s="8">
        <v>2.6945919409585291E-2</v>
      </c>
      <c r="AF65" s="8">
        <v>-2.7711750955605949E-3</v>
      </c>
      <c r="AG65" s="8">
        <v>5.9824566651086685E-5</v>
      </c>
      <c r="AH65" s="8">
        <v>3.2439545597983776E-5</v>
      </c>
      <c r="AI65" s="8">
        <v>0</v>
      </c>
      <c r="AJ65" s="8">
        <v>1.2119106384785095E-5</v>
      </c>
      <c r="AK65" s="8">
        <v>-1.3264414757625071E-7</v>
      </c>
      <c r="AL65" s="8">
        <v>2527.9340928027168</v>
      </c>
      <c r="AM65" s="8">
        <v>397.39308164482162</v>
      </c>
      <c r="AN65" s="8">
        <v>0</v>
      </c>
      <c r="AO65" s="8">
        <v>752.17994871162171</v>
      </c>
      <c r="AP65" s="8">
        <v>-8.0269269643678083</v>
      </c>
      <c r="AQ65" s="8">
        <v>9744.7355307292855</v>
      </c>
      <c r="AR65" s="8">
        <v>767.97988646648469</v>
      </c>
      <c r="AS65" s="8">
        <v>0</v>
      </c>
      <c r="AT65" s="8">
        <v>802.54225413387633</v>
      </c>
      <c r="AU65" s="8">
        <v>-37.450922200278931</v>
      </c>
      <c r="AV65" s="8">
        <v>3262.1318682546153</v>
      </c>
      <c r="AW65" s="8">
        <v>438.56367045963691</v>
      </c>
      <c r="AX65" s="8">
        <v>0</v>
      </c>
      <c r="AY65" s="8">
        <v>762.74372263749751</v>
      </c>
      <c r="AZ65" s="8">
        <v>-8.0283342453217781</v>
      </c>
      <c r="BA65" s="8">
        <v>6482.6036624746712</v>
      </c>
      <c r="BB65" s="8">
        <v>329.41621600684778</v>
      </c>
      <c r="BC65" s="8">
        <v>0</v>
      </c>
      <c r="BD65" s="8">
        <v>39.798531496378779</v>
      </c>
      <c r="BE65" s="8">
        <v>-29.422587954957152</v>
      </c>
    </row>
    <row r="66" spans="1:57" ht="15.3" x14ac:dyDescent="0.7">
      <c r="A66" s="9" t="s">
        <v>108</v>
      </c>
      <c r="B66" t="s">
        <v>562</v>
      </c>
      <c r="C66" t="s">
        <v>305</v>
      </c>
      <c r="D66" t="s">
        <v>306</v>
      </c>
      <c r="E66" s="6">
        <v>1856.2127543749998</v>
      </c>
      <c r="F66" s="7">
        <v>0</v>
      </c>
      <c r="G66" s="7">
        <v>0</v>
      </c>
      <c r="H66" s="8">
        <v>422.06760999794994</v>
      </c>
      <c r="I66" s="8">
        <v>410.96618768648187</v>
      </c>
      <c r="J66" s="8">
        <v>0</v>
      </c>
      <c r="K66" s="8">
        <v>944.9979132523124</v>
      </c>
      <c r="L66" s="8">
        <v>-229.94568210381249</v>
      </c>
      <c r="M66" s="8">
        <v>3.692964583451499E-9</v>
      </c>
      <c r="N66" s="8">
        <v>2.4780476158913876E-5</v>
      </c>
      <c r="O66" s="8">
        <v>0</v>
      </c>
      <c r="P66" s="8">
        <v>7.3879392913480246E-7</v>
      </c>
      <c r="Q66" s="8">
        <v>-3.9881414895603743E-11</v>
      </c>
      <c r="R66" s="8">
        <v>3.6336439316379998</v>
      </c>
      <c r="S66" s="8">
        <v>0.94321305722403193</v>
      </c>
      <c r="T66" s="8">
        <v>0</v>
      </c>
      <c r="U66" s="8">
        <v>0.50584826114370629</v>
      </c>
      <c r="V66" s="8">
        <v>-0.21156917583549997</v>
      </c>
      <c r="W66" s="8">
        <v>0.60222185039677489</v>
      </c>
      <c r="X66" s="8">
        <v>0.18700704572358984</v>
      </c>
      <c r="Y66" s="8">
        <v>0</v>
      </c>
      <c r="Z66" s="8">
        <v>7.1513038747499993E-2</v>
      </c>
      <c r="AA66" s="8">
        <v>-6.1587185281999988E-2</v>
      </c>
      <c r="AB66" s="8">
        <v>1.1512661362429502</v>
      </c>
      <c r="AC66" s="8">
        <v>0.17783357195077479</v>
      </c>
      <c r="AD66" s="8">
        <v>0</v>
      </c>
      <c r="AE66" s="8">
        <v>3.3447683793531871E-2</v>
      </c>
      <c r="AF66" s="8">
        <v>-9.4451920575250023E-2</v>
      </c>
      <c r="AG66" s="8">
        <v>1.2419821844115001E-2</v>
      </c>
      <c r="AH66" s="8">
        <v>1.5325922424651538E-3</v>
      </c>
      <c r="AI66" s="8">
        <v>0</v>
      </c>
      <c r="AJ66" s="8">
        <v>2.6715043820760748E-5</v>
      </c>
      <c r="AK66" s="8">
        <v>-2.0410524665475002E-5</v>
      </c>
      <c r="AL66" s="8">
        <v>4888.6782225749994</v>
      </c>
      <c r="AM66" s="8">
        <v>2645.3522982750937</v>
      </c>
      <c r="AN66" s="8">
        <v>0</v>
      </c>
      <c r="AO66" s="8">
        <v>2438.3699218510624</v>
      </c>
      <c r="AP66" s="8">
        <v>-3801.9145025925</v>
      </c>
      <c r="AQ66" s="8">
        <v>62588.438165158841</v>
      </c>
      <c r="AR66" s="8">
        <v>6101.7306610190662</v>
      </c>
      <c r="AS66" s="8">
        <v>0</v>
      </c>
      <c r="AT66" s="8">
        <v>-5255.3830171334121</v>
      </c>
      <c r="AU66" s="8">
        <v>-6608.9341391869248</v>
      </c>
      <c r="AV66" s="8">
        <v>4956.5960703034998</v>
      </c>
      <c r="AW66" s="8">
        <v>2686.1168796601473</v>
      </c>
      <c r="AX66" s="8">
        <v>0</v>
      </c>
      <c r="AY66" s="8">
        <v>2471.8989859195622</v>
      </c>
      <c r="AZ66" s="8">
        <v>-3800.0778289197497</v>
      </c>
      <c r="BA66" s="8">
        <v>57631.842094855339</v>
      </c>
      <c r="BB66" s="8">
        <v>3415.613781358918</v>
      </c>
      <c r="BC66" s="8">
        <v>0</v>
      </c>
      <c r="BD66" s="8">
        <v>-7727.2820030529738</v>
      </c>
      <c r="BE66" s="8">
        <v>-2808.8563102671751</v>
      </c>
    </row>
    <row r="67" spans="1:57" ht="15.3" x14ac:dyDescent="0.7">
      <c r="A67" s="9" t="s">
        <v>108</v>
      </c>
      <c r="B67" t="s">
        <v>562</v>
      </c>
      <c r="C67" t="s">
        <v>153</v>
      </c>
      <c r="D67" t="s">
        <v>154</v>
      </c>
      <c r="E67" s="6">
        <v>1495.6617699999999</v>
      </c>
      <c r="F67" s="7">
        <v>0</v>
      </c>
      <c r="G67" s="7">
        <v>0</v>
      </c>
      <c r="H67" s="8">
        <v>417.445897</v>
      </c>
      <c r="I67" s="8">
        <v>161.50914785000001</v>
      </c>
      <c r="J67" s="8">
        <v>0</v>
      </c>
      <c r="K67" s="8">
        <v>419.99075433999997</v>
      </c>
      <c r="L67" s="8">
        <v>0</v>
      </c>
      <c r="M67" s="8">
        <v>2.8350603699999997E-9</v>
      </c>
      <c r="N67" s="8">
        <v>6.9690025323499989E-10</v>
      </c>
      <c r="O67" s="8">
        <v>0</v>
      </c>
      <c r="P67" s="8">
        <v>6.4135539329299995E-11</v>
      </c>
      <c r="Q67" s="8">
        <v>0</v>
      </c>
      <c r="R67" s="8">
        <v>1.6251369679999998</v>
      </c>
      <c r="S67" s="8">
        <v>0.58732628610000004</v>
      </c>
      <c r="T67" s="8">
        <v>0</v>
      </c>
      <c r="U67" s="8">
        <v>0.43642071049999998</v>
      </c>
      <c r="V67" s="8">
        <v>0</v>
      </c>
      <c r="W67" s="8">
        <v>0.24555641</v>
      </c>
      <c r="X67" s="8">
        <v>0.10311136889</v>
      </c>
      <c r="Y67" s="8">
        <v>0</v>
      </c>
      <c r="Z67" s="8">
        <v>9.7820744420000008E-2</v>
      </c>
      <c r="AA67" s="8">
        <v>0</v>
      </c>
      <c r="AB67" s="8">
        <v>0.1281357994</v>
      </c>
      <c r="AC67" s="8">
        <v>-2.5493220019999995E-2</v>
      </c>
      <c r="AD67" s="8">
        <v>0</v>
      </c>
      <c r="AE67" s="8">
        <v>7.6122487100000011E-2</v>
      </c>
      <c r="AF67" s="8">
        <v>0</v>
      </c>
      <c r="AG67" s="8">
        <v>2.0224918860000001E-4</v>
      </c>
      <c r="AH67" s="8">
        <v>8.929323999999999E-5</v>
      </c>
      <c r="AI67" s="8">
        <v>0</v>
      </c>
      <c r="AJ67" s="8">
        <v>9.8084159477999984E-6</v>
      </c>
      <c r="AK67" s="8">
        <v>0</v>
      </c>
      <c r="AL67" s="8">
        <v>6094.2636300000004</v>
      </c>
      <c r="AM67" s="8">
        <v>2119.1518182999998</v>
      </c>
      <c r="AN67" s="8">
        <v>0</v>
      </c>
      <c r="AO67" s="8">
        <v>1927.8410515999999</v>
      </c>
      <c r="AP67" s="8">
        <v>0</v>
      </c>
      <c r="AQ67" s="8">
        <v>10715.188799999998</v>
      </c>
      <c r="AR67" s="8">
        <v>2973.6881251</v>
      </c>
      <c r="AS67" s="8">
        <v>0</v>
      </c>
      <c r="AT67" s="8">
        <v>2142.2943937769996</v>
      </c>
      <c r="AU67" s="8">
        <v>0</v>
      </c>
      <c r="AV67" s="8">
        <v>6183.5568699999994</v>
      </c>
      <c r="AW67" s="8">
        <v>2148.8418205999997</v>
      </c>
      <c r="AX67" s="8">
        <v>0</v>
      </c>
      <c r="AY67" s="8">
        <v>1963.5583475999997</v>
      </c>
      <c r="AZ67" s="8">
        <v>0</v>
      </c>
      <c r="BA67" s="8">
        <v>4531.6319299999996</v>
      </c>
      <c r="BB67" s="8">
        <v>824.84630449999997</v>
      </c>
      <c r="BC67" s="8">
        <v>0</v>
      </c>
      <c r="BD67" s="8">
        <v>178.73604617699999</v>
      </c>
      <c r="BE67" s="8">
        <v>0</v>
      </c>
    </row>
    <row r="68" spans="1:57" ht="15.3" x14ac:dyDescent="0.7">
      <c r="A68" s="9" t="s">
        <v>108</v>
      </c>
      <c r="B68" t="s">
        <v>566</v>
      </c>
      <c r="C68" t="s">
        <v>153</v>
      </c>
      <c r="D68" t="s">
        <v>154</v>
      </c>
      <c r="E68" s="6">
        <v>1418.7785999999999</v>
      </c>
      <c r="F68" s="7">
        <v>0</v>
      </c>
      <c r="G68" s="7">
        <v>0</v>
      </c>
      <c r="H68" s="8">
        <v>395.98745999999994</v>
      </c>
      <c r="I68" s="8">
        <v>153.20691299999999</v>
      </c>
      <c r="J68" s="8">
        <v>0</v>
      </c>
      <c r="K68" s="8">
        <v>398.40150119999998</v>
      </c>
      <c r="L68" s="8">
        <v>0</v>
      </c>
      <c r="M68" s="8">
        <v>2.6893265999999996E-9</v>
      </c>
      <c r="N68" s="8">
        <v>6.6107671229999987E-10</v>
      </c>
      <c r="O68" s="8">
        <v>0</v>
      </c>
      <c r="P68" s="8">
        <v>6.0838708673999995E-11</v>
      </c>
      <c r="Q68" s="8">
        <v>0</v>
      </c>
      <c r="R68" s="8">
        <v>1.5415982399999999</v>
      </c>
      <c r="S68" s="8">
        <v>0.55713529799999995</v>
      </c>
      <c r="T68" s="8">
        <v>0</v>
      </c>
      <c r="U68" s="8">
        <v>0.41398688999999994</v>
      </c>
      <c r="V68" s="8">
        <v>0</v>
      </c>
      <c r="W68" s="8">
        <v>0.2329338</v>
      </c>
      <c r="X68" s="8">
        <v>9.7811020199999987E-2</v>
      </c>
      <c r="Y68" s="8">
        <v>0</v>
      </c>
      <c r="Z68" s="8">
        <v>9.2792355600000001E-2</v>
      </c>
      <c r="AA68" s="8">
        <v>0</v>
      </c>
      <c r="AB68" s="8">
        <v>0.12154909199999998</v>
      </c>
      <c r="AC68" s="8">
        <v>-2.4182763599999994E-2</v>
      </c>
      <c r="AD68" s="8">
        <v>0</v>
      </c>
      <c r="AE68" s="8">
        <v>7.2209478000000007E-2</v>
      </c>
      <c r="AF68" s="8">
        <v>0</v>
      </c>
      <c r="AG68" s="8">
        <v>1.91852748E-4</v>
      </c>
      <c r="AH68" s="8">
        <v>8.4703199999999992E-5</v>
      </c>
      <c r="AI68" s="8">
        <v>0</v>
      </c>
      <c r="AJ68" s="8">
        <v>9.304223003999999E-6</v>
      </c>
      <c r="AK68" s="8">
        <v>0</v>
      </c>
      <c r="AL68" s="8">
        <v>5780.9934000000003</v>
      </c>
      <c r="AM68" s="8">
        <v>2010.2186939999999</v>
      </c>
      <c r="AN68" s="8">
        <v>0</v>
      </c>
      <c r="AO68" s="8">
        <v>1828.7420879999997</v>
      </c>
      <c r="AP68" s="8">
        <v>0</v>
      </c>
      <c r="AQ68" s="8">
        <v>10164.383999999998</v>
      </c>
      <c r="AR68" s="8">
        <v>2820.8283179999999</v>
      </c>
      <c r="AS68" s="8">
        <v>0</v>
      </c>
      <c r="AT68" s="8">
        <v>2032.1716458599994</v>
      </c>
      <c r="AU68" s="8">
        <v>0</v>
      </c>
      <c r="AV68" s="8">
        <v>5865.6965999999993</v>
      </c>
      <c r="AW68" s="8">
        <v>2038.3825079999997</v>
      </c>
      <c r="AX68" s="8">
        <v>0</v>
      </c>
      <c r="AY68" s="8">
        <v>1862.6233679999996</v>
      </c>
      <c r="AZ68" s="8">
        <v>0</v>
      </c>
      <c r="BA68" s="8">
        <v>4298.6873999999998</v>
      </c>
      <c r="BB68" s="8">
        <v>782.44580999999994</v>
      </c>
      <c r="BC68" s="8">
        <v>0</v>
      </c>
      <c r="BD68" s="8">
        <v>169.54827785999998</v>
      </c>
      <c r="BE68" s="8">
        <v>0</v>
      </c>
    </row>
    <row r="69" spans="1:57" ht="15.3" x14ac:dyDescent="0.7">
      <c r="A69" s="9" t="s">
        <v>366</v>
      </c>
      <c r="B69" t="s">
        <v>366</v>
      </c>
      <c r="C69" t="s">
        <v>173</v>
      </c>
      <c r="D69" t="s">
        <v>174</v>
      </c>
      <c r="E69" s="6">
        <v>520.14670066666667</v>
      </c>
      <c r="F69" s="7">
        <v>0</v>
      </c>
      <c r="G69" s="7">
        <v>0</v>
      </c>
      <c r="H69" s="8">
        <v>628.17716926666662</v>
      </c>
      <c r="I69" s="8">
        <v>100.35012245745231</v>
      </c>
      <c r="J69" s="8">
        <v>0</v>
      </c>
      <c r="K69" s="8">
        <v>63.775587081586671</v>
      </c>
      <c r="L69" s="8">
        <v>-2.5507193975000004</v>
      </c>
      <c r="M69" s="8">
        <v>2.4646951354666667E-9</v>
      </c>
      <c r="N69" s="8">
        <v>7.9826013103884539E-6</v>
      </c>
      <c r="O69" s="8">
        <v>0</v>
      </c>
      <c r="P69" s="8">
        <v>3.2147086671075673E-7</v>
      </c>
      <c r="Q69" s="8">
        <v>-2.1205980873333332E-13</v>
      </c>
      <c r="R69" s="8">
        <v>2.2726409690666669</v>
      </c>
      <c r="S69" s="8">
        <v>1.0605831237878001</v>
      </c>
      <c r="T69" s="8">
        <v>0</v>
      </c>
      <c r="U69" s="8">
        <v>0.14212008313600002</v>
      </c>
      <c r="V69" s="8">
        <v>-1.8805303793333332E-2</v>
      </c>
      <c r="W69" s="8">
        <v>0.46813203059999997</v>
      </c>
      <c r="X69" s="8">
        <v>0.14855448787684883</v>
      </c>
      <c r="Y69" s="8">
        <v>0</v>
      </c>
      <c r="Z69" s="8">
        <v>6.3999250162873333E-2</v>
      </c>
      <c r="AA69" s="8">
        <v>-4.3412243863333337E-3</v>
      </c>
      <c r="AB69" s="8">
        <v>0.88424939113333345</v>
      </c>
      <c r="AC69" s="8">
        <v>0.15709240588647835</v>
      </c>
      <c r="AD69" s="8">
        <v>0</v>
      </c>
      <c r="AE69" s="8">
        <v>3.3825540057200003E-2</v>
      </c>
      <c r="AF69" s="8">
        <v>-7.7121751195000001E-3</v>
      </c>
      <c r="AG69" s="8">
        <v>1.8445202231333333E-4</v>
      </c>
      <c r="AH69" s="8">
        <v>4.9700171292145978E-4</v>
      </c>
      <c r="AI69" s="8">
        <v>0</v>
      </c>
      <c r="AJ69" s="8">
        <v>1.4135986872733333E-5</v>
      </c>
      <c r="AK69" s="8">
        <v>-4.9757835208402213E-6</v>
      </c>
      <c r="AL69" s="8">
        <v>8442.3810646666661</v>
      </c>
      <c r="AM69" s="8">
        <v>1902.6417155504619</v>
      </c>
      <c r="AN69" s="8">
        <v>0</v>
      </c>
      <c r="AO69" s="8">
        <v>634.64699399726658</v>
      </c>
      <c r="AP69" s="8">
        <v>-31.208802039999998</v>
      </c>
      <c r="AQ69" s="8">
        <v>20165.687472000001</v>
      </c>
      <c r="AR69" s="8">
        <v>2924.2275746628525</v>
      </c>
      <c r="AS69" s="8">
        <v>0</v>
      </c>
      <c r="AT69" s="8">
        <v>685.24438433847058</v>
      </c>
      <c r="AU69" s="8">
        <v>-76.321525501666656</v>
      </c>
      <c r="AV69" s="8">
        <v>9762.7534586666679</v>
      </c>
      <c r="AW69" s="8">
        <v>2047.0546453542852</v>
      </c>
      <c r="AX69" s="8">
        <v>0</v>
      </c>
      <c r="AY69" s="8">
        <v>646.54635005713328</v>
      </c>
      <c r="AZ69" s="8">
        <v>-31.208802039999998</v>
      </c>
      <c r="BA69" s="8">
        <v>10402.934013333333</v>
      </c>
      <c r="BB69" s="8">
        <v>877.17292930856718</v>
      </c>
      <c r="BC69" s="8">
        <v>0</v>
      </c>
      <c r="BD69" s="8">
        <v>38.698034281337335</v>
      </c>
      <c r="BE69" s="8">
        <v>-45.112723461666668</v>
      </c>
    </row>
    <row r="70" spans="1:57" ht="15.3" x14ac:dyDescent="0.7">
      <c r="A70" s="9" t="s">
        <v>178</v>
      </c>
      <c r="B70" t="s">
        <v>583</v>
      </c>
      <c r="C70" t="s">
        <v>287</v>
      </c>
      <c r="D70" t="s">
        <v>288</v>
      </c>
      <c r="E70" s="6">
        <v>687.39639999999997</v>
      </c>
      <c r="F70" s="7">
        <v>0</v>
      </c>
      <c r="G70" s="7">
        <v>0</v>
      </c>
      <c r="H70" s="8">
        <v>2728.9637080000002</v>
      </c>
      <c r="I70" s="8">
        <v>158.21819193372687</v>
      </c>
      <c r="J70" s="8">
        <v>0</v>
      </c>
      <c r="K70" s="8">
        <v>75.559033572821249</v>
      </c>
      <c r="L70" s="8">
        <v>-246.59380405617978</v>
      </c>
      <c r="M70" s="8">
        <v>1.7391128919999999E-9</v>
      </c>
      <c r="N70" s="8">
        <v>3.6847550858907969E-6</v>
      </c>
      <c r="O70" s="8">
        <v>0</v>
      </c>
      <c r="P70" s="8">
        <v>8.5608417175030951E-6</v>
      </c>
      <c r="Q70" s="8">
        <v>1.5254407413707865E-6</v>
      </c>
      <c r="R70" s="8">
        <v>28.183252400000001</v>
      </c>
      <c r="S70" s="8">
        <v>1.7027705286992543</v>
      </c>
      <c r="T70" s="8">
        <v>0</v>
      </c>
      <c r="U70" s="8">
        <v>0.54012505647150155</v>
      </c>
      <c r="V70" s="8">
        <v>0.19306956751685392</v>
      </c>
      <c r="W70" s="8">
        <v>1.3885407279999999</v>
      </c>
      <c r="X70" s="8">
        <v>0.11361430058362515</v>
      </c>
      <c r="Y70" s="8">
        <v>0</v>
      </c>
      <c r="Z70" s="8">
        <v>0.10688922741622066</v>
      </c>
      <c r="AA70" s="8">
        <v>3.4790753750561801E-2</v>
      </c>
      <c r="AB70" s="8">
        <v>1.3610448719999999</v>
      </c>
      <c r="AC70" s="8">
        <v>9.4386181493569671E-2</v>
      </c>
      <c r="AD70" s="8">
        <v>0</v>
      </c>
      <c r="AE70" s="8">
        <v>6.3952271633977528E-2</v>
      </c>
      <c r="AF70" s="8">
        <v>-8.7741516326966293E-2</v>
      </c>
      <c r="AG70" s="8">
        <v>2.6602240679999997E-4</v>
      </c>
      <c r="AH70" s="8">
        <v>2.3342003987299587E-5</v>
      </c>
      <c r="AI70" s="8">
        <v>0</v>
      </c>
      <c r="AJ70" s="8">
        <v>2.0501081556093973E-5</v>
      </c>
      <c r="AK70" s="8">
        <v>-7.3022351278651681E-5</v>
      </c>
      <c r="AL70" s="8">
        <v>34301.08036</v>
      </c>
      <c r="AM70" s="8">
        <v>2023.9907101928</v>
      </c>
      <c r="AN70" s="8">
        <v>0</v>
      </c>
      <c r="AO70" s="8">
        <v>1089.992184006047</v>
      </c>
      <c r="AP70" s="8">
        <v>-2332.127449213483</v>
      </c>
      <c r="AQ70" s="8">
        <v>38411.710831999997</v>
      </c>
      <c r="AR70" s="8">
        <v>2253.3432326536549</v>
      </c>
      <c r="AS70" s="8">
        <v>0</v>
      </c>
      <c r="AT70" s="8">
        <v>1194.0980528224309</v>
      </c>
      <c r="AU70" s="8">
        <v>-2001.4241305955054</v>
      </c>
      <c r="AV70" s="8">
        <v>34507.299279999999</v>
      </c>
      <c r="AW70" s="8">
        <v>2043.1511791907244</v>
      </c>
      <c r="AX70" s="8">
        <v>0</v>
      </c>
      <c r="AY70" s="8">
        <v>1114.041508883432</v>
      </c>
      <c r="AZ70" s="8">
        <v>-2179.2010591011235</v>
      </c>
      <c r="BA70" s="8">
        <v>3904.4115519999996</v>
      </c>
      <c r="BB70" s="8">
        <v>210.19205346293043</v>
      </c>
      <c r="BC70" s="8">
        <v>0</v>
      </c>
      <c r="BD70" s="8">
        <v>80.056543938998971</v>
      </c>
      <c r="BE70" s="8">
        <v>177.77692850561797</v>
      </c>
    </row>
    <row r="71" spans="1:57" ht="15.3" x14ac:dyDescent="0.7">
      <c r="A71" s="9" t="s">
        <v>108</v>
      </c>
      <c r="B71" t="s">
        <v>562</v>
      </c>
      <c r="C71" t="s">
        <v>120</v>
      </c>
      <c r="D71" t="s">
        <v>121</v>
      </c>
      <c r="E71" s="6">
        <v>3862.635174</v>
      </c>
      <c r="F71" s="7">
        <v>0</v>
      </c>
      <c r="G71" s="7">
        <v>0</v>
      </c>
      <c r="H71" s="8">
        <v>547.60404010000002</v>
      </c>
      <c r="I71" s="8">
        <v>905.24598720729</v>
      </c>
      <c r="J71" s="8">
        <v>0</v>
      </c>
      <c r="K71" s="8">
        <v>2379.0860191274</v>
      </c>
      <c r="L71" s="8">
        <v>-464.81966155599997</v>
      </c>
      <c r="M71" s="8">
        <v>1.2383481202899999E-9</v>
      </c>
      <c r="N71" s="8">
        <v>6.8280399349235826E-5</v>
      </c>
      <c r="O71" s="8">
        <v>0</v>
      </c>
      <c r="P71" s="8">
        <v>8.0721393091078868E-5</v>
      </c>
      <c r="Q71" s="8">
        <v>-5.9254572087140006E-11</v>
      </c>
      <c r="R71" s="8">
        <v>4.0653043034999996</v>
      </c>
      <c r="S71" s="8">
        <v>1.9929095461315678</v>
      </c>
      <c r="T71" s="8">
        <v>0</v>
      </c>
      <c r="U71" s="8">
        <v>4.2519660688054595</v>
      </c>
      <c r="V71" s="8">
        <v>-0.37911048930000002</v>
      </c>
      <c r="W71" s="8">
        <v>0.95270386482999991</v>
      </c>
      <c r="X71" s="8">
        <v>0.44218690840535196</v>
      </c>
      <c r="Y71" s="8">
        <v>0</v>
      </c>
      <c r="Z71" s="8">
        <v>0.91839762415004011</v>
      </c>
      <c r="AA71" s="8">
        <v>-0.11428949342</v>
      </c>
      <c r="AB71" s="8">
        <v>1.8675205241570003</v>
      </c>
      <c r="AC71" s="8">
        <v>0.35857659672919562</v>
      </c>
      <c r="AD71" s="8">
        <v>0</v>
      </c>
      <c r="AE71" s="8">
        <v>0.408891549552102</v>
      </c>
      <c r="AF71" s="8">
        <v>-0.17278536766000002</v>
      </c>
      <c r="AG71" s="8">
        <v>9.6192332327000001E-5</v>
      </c>
      <c r="AH71" s="8">
        <v>8.0938694466114308E-4</v>
      </c>
      <c r="AI71" s="8">
        <v>0</v>
      </c>
      <c r="AJ71" s="8">
        <v>1.9772145944131999E-4</v>
      </c>
      <c r="AK71" s="8">
        <v>-4.0160278876999999E-5</v>
      </c>
      <c r="AL71" s="8">
        <v>5898.8638398000003</v>
      </c>
      <c r="AM71" s="8">
        <v>6464.5280042030599</v>
      </c>
      <c r="AN71" s="8">
        <v>0</v>
      </c>
      <c r="AO71" s="8">
        <v>11305.015977139399</v>
      </c>
      <c r="AP71" s="8">
        <v>-7705.7982159500007</v>
      </c>
      <c r="AQ71" s="8">
        <v>114252.9334986</v>
      </c>
      <c r="AR71" s="8">
        <v>12600.62366931515</v>
      </c>
      <c r="AS71" s="8">
        <v>0</v>
      </c>
      <c r="AT71" s="8">
        <v>-4420.6176856308493</v>
      </c>
      <c r="AU71" s="8">
        <v>-12943.499720658001</v>
      </c>
      <c r="AV71" s="8">
        <v>5932.2446375999998</v>
      </c>
      <c r="AW71" s="8">
        <v>6574.5767056968416</v>
      </c>
      <c r="AX71" s="8">
        <v>0</v>
      </c>
      <c r="AY71" s="8">
        <v>11441.333617983801</v>
      </c>
      <c r="AZ71" s="8">
        <v>-7707.6262120199999</v>
      </c>
      <c r="BA71" s="8">
        <v>108320.688861</v>
      </c>
      <c r="BB71" s="8">
        <v>6026.0469636183079</v>
      </c>
      <c r="BC71" s="8">
        <v>0</v>
      </c>
      <c r="BD71" s="8">
        <v>-15861.951303614649</v>
      </c>
      <c r="BE71" s="8">
        <v>-5235.8735086380002</v>
      </c>
    </row>
    <row r="72" spans="1:57" ht="15.3" x14ac:dyDescent="0.7">
      <c r="A72" s="9" t="s">
        <v>108</v>
      </c>
      <c r="B72" t="s">
        <v>566</v>
      </c>
      <c r="C72" t="s">
        <v>120</v>
      </c>
      <c r="D72" t="s">
        <v>121</v>
      </c>
      <c r="E72" s="6">
        <v>3519.6717780000004</v>
      </c>
      <c r="F72" s="7">
        <v>0</v>
      </c>
      <c r="G72" s="7">
        <v>0</v>
      </c>
      <c r="H72" s="8">
        <v>498.98227470000006</v>
      </c>
      <c r="I72" s="8">
        <v>824.86919157363013</v>
      </c>
      <c r="J72" s="8">
        <v>0</v>
      </c>
      <c r="K72" s="8">
        <v>2167.8469598478005</v>
      </c>
      <c r="L72" s="8">
        <v>-423.54832153200005</v>
      </c>
      <c r="M72" s="8">
        <v>1.1283951846299999E-9</v>
      </c>
      <c r="N72" s="8">
        <v>6.2217782356909418E-5</v>
      </c>
      <c r="O72" s="8">
        <v>0</v>
      </c>
      <c r="P72" s="8">
        <v>7.3554140203538294E-5</v>
      </c>
      <c r="Q72" s="8">
        <v>-5.3993358341580013E-11</v>
      </c>
      <c r="R72" s="8">
        <v>3.7043459144999997</v>
      </c>
      <c r="S72" s="8">
        <v>1.815959097778896</v>
      </c>
      <c r="T72" s="8">
        <v>0</v>
      </c>
      <c r="U72" s="8">
        <v>3.8744339807506201</v>
      </c>
      <c r="V72" s="8">
        <v>-0.34544926710000007</v>
      </c>
      <c r="W72" s="8">
        <v>0.8681132840100001</v>
      </c>
      <c r="X72" s="8">
        <v>0.40292513064434404</v>
      </c>
      <c r="Y72" s="8">
        <v>0</v>
      </c>
      <c r="Z72" s="8">
        <v>0.83685309460788015</v>
      </c>
      <c r="AA72" s="8">
        <v>-0.10414172874000001</v>
      </c>
      <c r="AB72" s="8">
        <v>1.7017033676790003</v>
      </c>
      <c r="AC72" s="8">
        <v>0.32673857895103325</v>
      </c>
      <c r="AD72" s="8">
        <v>0</v>
      </c>
      <c r="AE72" s="8">
        <v>0.37258606686659401</v>
      </c>
      <c r="AF72" s="8">
        <v>-0.15744375402000005</v>
      </c>
      <c r="AG72" s="8">
        <v>8.7651414669000016E-5</v>
      </c>
      <c r="AH72" s="8">
        <v>7.375214738842104E-4</v>
      </c>
      <c r="AI72" s="8">
        <v>0</v>
      </c>
      <c r="AJ72" s="8">
        <v>1.8016577009004003E-4</v>
      </c>
      <c r="AK72" s="8">
        <v>-3.6594447519000002E-5</v>
      </c>
      <c r="AL72" s="8">
        <v>5375.1036906000008</v>
      </c>
      <c r="AM72" s="8">
        <v>5890.542531077821</v>
      </c>
      <c r="AN72" s="8">
        <v>0</v>
      </c>
      <c r="AO72" s="8">
        <v>10301.2435532118</v>
      </c>
      <c r="AP72" s="8">
        <v>-7021.6003546500006</v>
      </c>
      <c r="AQ72" s="8">
        <v>104108.4149742</v>
      </c>
      <c r="AR72" s="8">
        <v>11481.814232059634</v>
      </c>
      <c r="AS72" s="8">
        <v>0</v>
      </c>
      <c r="AT72" s="8">
        <v>-4028.1110196928421</v>
      </c>
      <c r="AU72" s="8">
        <v>-11794.246317126002</v>
      </c>
      <c r="AV72" s="8">
        <v>5405.5206072000001</v>
      </c>
      <c r="AW72" s="8">
        <v>5990.8200078274822</v>
      </c>
      <c r="AX72" s="8">
        <v>0</v>
      </c>
      <c r="AY72" s="8">
        <v>10425.457550058602</v>
      </c>
      <c r="AZ72" s="8">
        <v>-7023.2660429400012</v>
      </c>
      <c r="BA72" s="8">
        <v>98702.894367000001</v>
      </c>
      <c r="BB72" s="8">
        <v>5490.9942242321513</v>
      </c>
      <c r="BC72" s="8">
        <v>0</v>
      </c>
      <c r="BD72" s="8">
        <v>-14453.568569751444</v>
      </c>
      <c r="BE72" s="8">
        <v>-4770.9802741860003</v>
      </c>
    </row>
    <row r="73" spans="1:57" ht="15.3" x14ac:dyDescent="0.7">
      <c r="A73" s="9" t="s">
        <v>330</v>
      </c>
      <c r="B73" t="s">
        <v>573</v>
      </c>
      <c r="C73" t="s">
        <v>153</v>
      </c>
      <c r="D73" t="s">
        <v>154</v>
      </c>
      <c r="E73" s="6">
        <v>542.34690999999998</v>
      </c>
      <c r="F73" s="7">
        <v>0</v>
      </c>
      <c r="G73" s="7">
        <v>0</v>
      </c>
      <c r="H73" s="8">
        <v>151.37145099999998</v>
      </c>
      <c r="I73" s="8">
        <v>58.565371549999995</v>
      </c>
      <c r="J73" s="8">
        <v>0</v>
      </c>
      <c r="K73" s="8">
        <v>152.29425022000001</v>
      </c>
      <c r="L73" s="8">
        <v>0</v>
      </c>
      <c r="M73" s="8">
        <v>1.0280307099999999E-9</v>
      </c>
      <c r="N73" s="8">
        <v>2.5270532850499996E-10</v>
      </c>
      <c r="O73" s="8">
        <v>0</v>
      </c>
      <c r="P73" s="8">
        <v>2.32564021319E-11</v>
      </c>
      <c r="Q73" s="8">
        <v>0</v>
      </c>
      <c r="R73" s="8">
        <v>0.58929634399999997</v>
      </c>
      <c r="S73" s="8">
        <v>0.2129723463</v>
      </c>
      <c r="T73" s="8">
        <v>0</v>
      </c>
      <c r="U73" s="8">
        <v>0.1582519715</v>
      </c>
      <c r="V73" s="8">
        <v>0</v>
      </c>
      <c r="W73" s="8">
        <v>8.9042029999999994E-2</v>
      </c>
      <c r="X73" s="8">
        <v>3.7389557869999999E-2</v>
      </c>
      <c r="Y73" s="8">
        <v>0</v>
      </c>
      <c r="Z73" s="8">
        <v>3.5471106860000004E-2</v>
      </c>
      <c r="AA73" s="8">
        <v>0</v>
      </c>
      <c r="AB73" s="8">
        <v>4.6463750200000001E-2</v>
      </c>
      <c r="AC73" s="8">
        <v>-9.244181659999998E-3</v>
      </c>
      <c r="AD73" s="8">
        <v>0</v>
      </c>
      <c r="AE73" s="8">
        <v>2.7603029300000002E-2</v>
      </c>
      <c r="AF73" s="8">
        <v>0</v>
      </c>
      <c r="AG73" s="8">
        <v>7.33382538E-5</v>
      </c>
      <c r="AH73" s="8">
        <v>3.2378919999999997E-5</v>
      </c>
      <c r="AI73" s="8">
        <v>0</v>
      </c>
      <c r="AJ73" s="8">
        <v>3.5566624673999995E-6</v>
      </c>
      <c r="AK73" s="8">
        <v>0</v>
      </c>
      <c r="AL73" s="8">
        <v>2209.8612900000003</v>
      </c>
      <c r="AM73" s="8">
        <v>768.43271890000005</v>
      </c>
      <c r="AN73" s="8">
        <v>0</v>
      </c>
      <c r="AO73" s="8">
        <v>699.06088279999994</v>
      </c>
      <c r="AP73" s="8">
        <v>0</v>
      </c>
      <c r="AQ73" s="8">
        <v>3885.4703999999997</v>
      </c>
      <c r="AR73" s="8">
        <v>1078.2989832999999</v>
      </c>
      <c r="AS73" s="8">
        <v>0</v>
      </c>
      <c r="AT73" s="8">
        <v>776.8245254909998</v>
      </c>
      <c r="AU73" s="8">
        <v>0</v>
      </c>
      <c r="AV73" s="8">
        <v>2242.2402099999999</v>
      </c>
      <c r="AW73" s="8">
        <v>779.19870979999996</v>
      </c>
      <c r="AX73" s="8">
        <v>0</v>
      </c>
      <c r="AY73" s="8">
        <v>712.0124507999999</v>
      </c>
      <c r="AZ73" s="8">
        <v>0</v>
      </c>
      <c r="BA73" s="8">
        <v>1643.23019</v>
      </c>
      <c r="BB73" s="8">
        <v>299.10027350000001</v>
      </c>
      <c r="BC73" s="8">
        <v>0</v>
      </c>
      <c r="BD73" s="8">
        <v>64.812074690999992</v>
      </c>
      <c r="BE73" s="8">
        <v>0</v>
      </c>
    </row>
    <row r="74" spans="1:57" ht="15.3" x14ac:dyDescent="0.7">
      <c r="A74" s="9" t="s">
        <v>225</v>
      </c>
      <c r="B74" t="s">
        <v>592</v>
      </c>
      <c r="C74" t="s">
        <v>120</v>
      </c>
      <c r="D74" t="s">
        <v>121</v>
      </c>
      <c r="E74" s="6">
        <v>2453.5038788229149</v>
      </c>
      <c r="F74" s="7">
        <v>0</v>
      </c>
      <c r="G74" s="7">
        <v>0</v>
      </c>
      <c r="H74" s="8">
        <v>347.83213426110871</v>
      </c>
      <c r="I74" s="8">
        <v>575.00241178665476</v>
      </c>
      <c r="J74" s="8">
        <v>0</v>
      </c>
      <c r="K74" s="8">
        <v>1511.1695806202079</v>
      </c>
      <c r="L74" s="8">
        <v>-295.24839680880524</v>
      </c>
      <c r="M74" s="8">
        <v>7.8658526617160153E-10</v>
      </c>
      <c r="N74" s="8">
        <v>4.3370967514243357E-5</v>
      </c>
      <c r="O74" s="8">
        <v>0</v>
      </c>
      <c r="P74" s="8">
        <v>5.127335151558149E-5</v>
      </c>
      <c r="Q74" s="8">
        <v>-3.7637860140759448E-11</v>
      </c>
      <c r="R74" s="8">
        <v>2.5822371070327588</v>
      </c>
      <c r="S74" s="8">
        <v>1.2658744823973418</v>
      </c>
      <c r="T74" s="8">
        <v>0</v>
      </c>
      <c r="U74" s="8">
        <v>2.7008026314932576</v>
      </c>
      <c r="V74" s="8">
        <v>-0.24080686218076758</v>
      </c>
      <c r="W74" s="8">
        <v>0.60514713982407986</v>
      </c>
      <c r="X74" s="8">
        <v>0.28087231800712747</v>
      </c>
      <c r="Y74" s="8">
        <v>0</v>
      </c>
      <c r="Z74" s="8">
        <v>0.58335618862509564</v>
      </c>
      <c r="AA74" s="8">
        <v>-7.2595443986571015E-2</v>
      </c>
      <c r="AB74" s="8">
        <v>1.1862287385157548</v>
      </c>
      <c r="AC74" s="8">
        <v>0.22776395680649947</v>
      </c>
      <c r="AD74" s="8">
        <v>0</v>
      </c>
      <c r="AE74" s="8">
        <v>0.25972346795700629</v>
      </c>
      <c r="AF74" s="8">
        <v>-0.1097513875012555</v>
      </c>
      <c r="AG74" s="8">
        <v>6.1100323961715521E-5</v>
      </c>
      <c r="AH74" s="8">
        <v>5.1411378987114838E-4</v>
      </c>
      <c r="AI74" s="8">
        <v>0</v>
      </c>
      <c r="AJ74" s="8">
        <v>1.2559052196571912E-4</v>
      </c>
      <c r="AK74" s="8">
        <v>-2.55093726331115E-5</v>
      </c>
      <c r="AL74" s="8">
        <v>3746.8941951900565</v>
      </c>
      <c r="AM74" s="8">
        <v>4106.1979241096105</v>
      </c>
      <c r="AN74" s="8">
        <v>0</v>
      </c>
      <c r="AO74" s="8">
        <v>7180.823272352498</v>
      </c>
      <c r="AP74" s="8">
        <v>-4894.6392710139035</v>
      </c>
      <c r="AQ74" s="8">
        <v>72572.221521874337</v>
      </c>
      <c r="AR74" s="8">
        <v>8003.7791962209658</v>
      </c>
      <c r="AS74" s="8">
        <v>0</v>
      </c>
      <c r="AT74" s="8">
        <v>-2807.928305394877</v>
      </c>
      <c r="AU74" s="8">
        <v>-8221.5703372502139</v>
      </c>
      <c r="AV74" s="8">
        <v>3768.0973151305011</v>
      </c>
      <c r="AW74" s="8">
        <v>4176.0996631586058</v>
      </c>
      <c r="AX74" s="8">
        <v>0</v>
      </c>
      <c r="AY74" s="8">
        <v>7267.4107561550072</v>
      </c>
      <c r="AZ74" s="8">
        <v>-4895.8003942487376</v>
      </c>
      <c r="BA74" s="8">
        <v>68804.124206743843</v>
      </c>
      <c r="BB74" s="8">
        <v>3827.6795330623595</v>
      </c>
      <c r="BC74" s="8">
        <v>0</v>
      </c>
      <c r="BD74" s="8">
        <v>-10075.339061549885</v>
      </c>
      <c r="BE74" s="8">
        <v>-3325.7699430014763</v>
      </c>
    </row>
    <row r="75" spans="1:57" ht="15.3" x14ac:dyDescent="0.7">
      <c r="A75" s="9" t="s">
        <v>178</v>
      </c>
      <c r="B75" t="s">
        <v>584</v>
      </c>
      <c r="C75" t="s">
        <v>361</v>
      </c>
      <c r="D75" t="s">
        <v>362</v>
      </c>
      <c r="E75" s="6">
        <v>333.47261333333336</v>
      </c>
      <c r="F75" s="7">
        <v>0</v>
      </c>
      <c r="G75" s="7">
        <v>0</v>
      </c>
      <c r="H75" s="8">
        <v>277.59341866666665</v>
      </c>
      <c r="I75" s="8">
        <v>89.995962080813342</v>
      </c>
      <c r="J75" s="8">
        <v>0</v>
      </c>
      <c r="K75" s="8">
        <v>66.920382766399996</v>
      </c>
      <c r="L75" s="8">
        <v>-2.3883849333333336</v>
      </c>
      <c r="M75" s="8">
        <v>7.8411127999999991E-10</v>
      </c>
      <c r="N75" s="8">
        <v>4.25063846910067E-6</v>
      </c>
      <c r="O75" s="8">
        <v>0</v>
      </c>
      <c r="P75" s="8">
        <v>2.0610486667240003E-7</v>
      </c>
      <c r="Q75" s="8">
        <v>-1.9940761000000002E-13</v>
      </c>
      <c r="R75" s="8">
        <v>1.3203712933333334</v>
      </c>
      <c r="S75" s="8">
        <v>0.65235895430400004</v>
      </c>
      <c r="T75" s="8">
        <v>0</v>
      </c>
      <c r="U75" s="8">
        <v>0.12769297258666665</v>
      </c>
      <c r="V75" s="8">
        <v>-1.7574908000000004E-2</v>
      </c>
      <c r="W75" s="8">
        <v>0.34338666400000001</v>
      </c>
      <c r="X75" s="8">
        <v>9.2437912179260007E-2</v>
      </c>
      <c r="Y75" s="8">
        <v>0</v>
      </c>
      <c r="Z75" s="8">
        <v>1.7133011723466665E-2</v>
      </c>
      <c r="AA75" s="8">
        <v>-4.078279933333334E-3</v>
      </c>
      <c r="AB75" s="8">
        <v>0.63540052000000002</v>
      </c>
      <c r="AC75" s="8">
        <v>0.10458417669613333</v>
      </c>
      <c r="AD75" s="8">
        <v>0</v>
      </c>
      <c r="AE75" s="8">
        <v>2.6421846304000001E-2</v>
      </c>
      <c r="AF75" s="8">
        <v>-7.2440165666666683E-3</v>
      </c>
      <c r="AG75" s="8">
        <v>1.9016951733333333E-4</v>
      </c>
      <c r="AH75" s="8">
        <v>3.1533776425806667E-4</v>
      </c>
      <c r="AI75" s="8">
        <v>0</v>
      </c>
      <c r="AJ75" s="8">
        <v>1.1497594941333332E-5</v>
      </c>
      <c r="AK75" s="8">
        <v>-3.4234156581560289E-6</v>
      </c>
      <c r="AL75" s="8">
        <v>4506.3866666666663</v>
      </c>
      <c r="AM75" s="8">
        <v>1068.8337798414</v>
      </c>
      <c r="AN75" s="8">
        <v>0</v>
      </c>
      <c r="AO75" s="8">
        <v>580.27208935199997</v>
      </c>
      <c r="AP75" s="8">
        <v>-29.291513333333331</v>
      </c>
      <c r="AQ75" s="8">
        <v>14826.012133333334</v>
      </c>
      <c r="AR75" s="8">
        <v>1994.3606931890763</v>
      </c>
      <c r="AS75" s="8">
        <v>0</v>
      </c>
      <c r="AT75" s="8">
        <v>629.60550502768001</v>
      </c>
      <c r="AU75" s="8">
        <v>-71.651548000000005</v>
      </c>
      <c r="AV75" s="8">
        <v>5002.0892000000003</v>
      </c>
      <c r="AW75" s="8">
        <v>1135.3452981455334</v>
      </c>
      <c r="AX75" s="8">
        <v>0</v>
      </c>
      <c r="AY75" s="8">
        <v>593.72455482933344</v>
      </c>
      <c r="AZ75" s="8">
        <v>-29.291513333333331</v>
      </c>
      <c r="BA75" s="8">
        <v>9823.9229333333333</v>
      </c>
      <c r="BB75" s="8">
        <v>859.01539504354275</v>
      </c>
      <c r="BC75" s="8">
        <v>0</v>
      </c>
      <c r="BD75" s="8">
        <v>35.880950198346667</v>
      </c>
      <c r="BE75" s="8">
        <v>-42.360034666666671</v>
      </c>
    </row>
    <row r="76" spans="1:57" ht="15.3" x14ac:dyDescent="0.7">
      <c r="A76" s="9" t="s">
        <v>108</v>
      </c>
      <c r="B76" t="s">
        <v>565</v>
      </c>
      <c r="C76" t="s">
        <v>305</v>
      </c>
      <c r="D76" t="s">
        <v>306</v>
      </c>
      <c r="E76" s="6">
        <v>353.86911831250001</v>
      </c>
      <c r="F76" s="7">
        <v>0</v>
      </c>
      <c r="G76" s="7">
        <v>0</v>
      </c>
      <c r="H76" s="8">
        <v>80.463132615705007</v>
      </c>
      <c r="I76" s="8">
        <v>78.346753167220569</v>
      </c>
      <c r="J76" s="8">
        <v>0</v>
      </c>
      <c r="K76" s="8">
        <v>180.15476813289376</v>
      </c>
      <c r="L76" s="8">
        <v>-43.83693388274375</v>
      </c>
      <c r="M76" s="8">
        <v>7.0402819828984983E-10</v>
      </c>
      <c r="N76" s="8">
        <v>4.7241595711755472E-6</v>
      </c>
      <c r="O76" s="8">
        <v>0</v>
      </c>
      <c r="P76" s="8">
        <v>1.4084396074823203E-7</v>
      </c>
      <c r="Q76" s="8">
        <v>-7.6030083797771254E-12</v>
      </c>
      <c r="R76" s="8">
        <v>0.69271928625620005</v>
      </c>
      <c r="S76" s="8">
        <v>0.17981450248847683</v>
      </c>
      <c r="T76" s="8">
        <v>0</v>
      </c>
      <c r="U76" s="8">
        <v>9.6435108394191893E-2</v>
      </c>
      <c r="V76" s="8">
        <v>-4.0333629611450005E-2</v>
      </c>
      <c r="W76" s="8">
        <v>0.1148078067700725</v>
      </c>
      <c r="X76" s="8">
        <v>3.5651095615229764E-2</v>
      </c>
      <c r="Y76" s="8">
        <v>0</v>
      </c>
      <c r="Z76" s="8">
        <v>1.3633273400249999E-2</v>
      </c>
      <c r="AA76" s="8">
        <v>-1.17410048518E-2</v>
      </c>
      <c r="AB76" s="8">
        <v>0.21947782204120503</v>
      </c>
      <c r="AC76" s="8">
        <v>3.3902261022752275E-2</v>
      </c>
      <c r="AD76" s="8">
        <v>0</v>
      </c>
      <c r="AE76" s="8">
        <v>6.3764793910155628E-3</v>
      </c>
      <c r="AF76" s="8">
        <v>-1.8006350714975007E-2</v>
      </c>
      <c r="AG76" s="8">
        <v>2.3677196459385005E-3</v>
      </c>
      <c r="AH76" s="8">
        <v>2.9217397859995309E-4</v>
      </c>
      <c r="AI76" s="8">
        <v>0</v>
      </c>
      <c r="AJ76" s="8">
        <v>5.092966299391425E-6</v>
      </c>
      <c r="AK76" s="8">
        <v>-3.8910703262025002E-6</v>
      </c>
      <c r="AL76" s="8">
        <v>931.97950949249991</v>
      </c>
      <c r="AM76" s="8">
        <v>504.31098655592814</v>
      </c>
      <c r="AN76" s="8">
        <v>0</v>
      </c>
      <c r="AO76" s="8">
        <v>464.85178616051877</v>
      </c>
      <c r="AP76" s="8">
        <v>-724.7984530657501</v>
      </c>
      <c r="AQ76" s="8">
        <v>11931.884089180616</v>
      </c>
      <c r="AR76" s="8">
        <v>1163.2362961120734</v>
      </c>
      <c r="AS76" s="8">
        <v>0</v>
      </c>
      <c r="AT76" s="8">
        <v>-1001.8882535335595</v>
      </c>
      <c r="AU76" s="8">
        <v>-1259.9297636045576</v>
      </c>
      <c r="AV76" s="8">
        <v>944.92739428465006</v>
      </c>
      <c r="AW76" s="8">
        <v>512.08236213726036</v>
      </c>
      <c r="AX76" s="8">
        <v>0</v>
      </c>
      <c r="AY76" s="8">
        <v>471.24377991866874</v>
      </c>
      <c r="AZ76" s="8">
        <v>-724.44830888552508</v>
      </c>
      <c r="BA76" s="8">
        <v>10986.956694895965</v>
      </c>
      <c r="BB76" s="8">
        <v>651.15393397481307</v>
      </c>
      <c r="BC76" s="8">
        <v>0</v>
      </c>
      <c r="BD76" s="8">
        <v>-1473.1320334522281</v>
      </c>
      <c r="BE76" s="8">
        <v>-535.48145471903251</v>
      </c>
    </row>
    <row r="77" spans="1:57" ht="15.3" x14ac:dyDescent="0.7">
      <c r="A77" s="9" t="s">
        <v>330</v>
      </c>
      <c r="B77" t="s">
        <v>575</v>
      </c>
      <c r="C77" t="s">
        <v>128</v>
      </c>
      <c r="D77" t="s">
        <v>129</v>
      </c>
      <c r="E77" s="6">
        <v>440.24929846153844</v>
      </c>
      <c r="F77" s="7">
        <v>0</v>
      </c>
      <c r="G77" s="7">
        <v>0</v>
      </c>
      <c r="H77" s="8">
        <v>118.60597538461538</v>
      </c>
      <c r="I77" s="8">
        <v>44.999911169230764</v>
      </c>
      <c r="J77" s="8">
        <v>0</v>
      </c>
      <c r="K77" s="8">
        <v>103.56412435384617</v>
      </c>
      <c r="L77" s="8">
        <v>0</v>
      </c>
      <c r="M77" s="8">
        <v>6.834920615384615E-10</v>
      </c>
      <c r="N77" s="8">
        <v>1.6627050045846151E-10</v>
      </c>
      <c r="O77" s="8">
        <v>0</v>
      </c>
      <c r="P77" s="8">
        <v>1.8564448499692306E-11</v>
      </c>
      <c r="Q77" s="8">
        <v>0</v>
      </c>
      <c r="R77" s="8">
        <v>0.46386998000000002</v>
      </c>
      <c r="S77" s="8">
        <v>0.16464117599999997</v>
      </c>
      <c r="T77" s="8">
        <v>0</v>
      </c>
      <c r="U77" s="8">
        <v>0.12488807153846153</v>
      </c>
      <c r="V77" s="8">
        <v>0</v>
      </c>
      <c r="W77" s="8">
        <v>6.8851773846153833E-2</v>
      </c>
      <c r="X77" s="8">
        <v>2.8792103092307692E-2</v>
      </c>
      <c r="Y77" s="8">
        <v>0</v>
      </c>
      <c r="Z77" s="8">
        <v>2.5766645584615385E-2</v>
      </c>
      <c r="AA77" s="8">
        <v>0</v>
      </c>
      <c r="AB77" s="8">
        <v>3.7642320153846151E-2</v>
      </c>
      <c r="AC77" s="8">
        <v>-8.5788305076923057E-3</v>
      </c>
      <c r="AD77" s="8">
        <v>0</v>
      </c>
      <c r="AE77" s="8">
        <v>1.8559824876923075E-2</v>
      </c>
      <c r="AF77" s="8">
        <v>0</v>
      </c>
      <c r="AG77" s="8">
        <v>5.779528461538461E-5</v>
      </c>
      <c r="AH77" s="8">
        <v>2.6928582089230773E-5</v>
      </c>
      <c r="AI77" s="8">
        <v>0</v>
      </c>
      <c r="AJ77" s="8">
        <v>2.8428244083076925E-6</v>
      </c>
      <c r="AK77" s="8">
        <v>0</v>
      </c>
      <c r="AL77" s="8">
        <v>1728.8328615384614</v>
      </c>
      <c r="AM77" s="8">
        <v>598.40735123076922</v>
      </c>
      <c r="AN77" s="8">
        <v>0</v>
      </c>
      <c r="AO77" s="8">
        <v>560.46349046153841</v>
      </c>
      <c r="AP77" s="8">
        <v>0</v>
      </c>
      <c r="AQ77" s="8">
        <v>2794.2763692307694</v>
      </c>
      <c r="AR77" s="8">
        <v>801.2436718461538</v>
      </c>
      <c r="AS77" s="8">
        <v>0</v>
      </c>
      <c r="AT77" s="8">
        <v>622.27529607384611</v>
      </c>
      <c r="AU77" s="8">
        <v>0</v>
      </c>
      <c r="AV77" s="8">
        <v>1748.935569230769</v>
      </c>
      <c r="AW77" s="8">
        <v>605.59406923076926</v>
      </c>
      <c r="AX77" s="8">
        <v>0</v>
      </c>
      <c r="AY77" s="8">
        <v>570.51484430769233</v>
      </c>
      <c r="AZ77" s="8">
        <v>0</v>
      </c>
      <c r="BA77" s="8">
        <v>1045.3408000000002</v>
      </c>
      <c r="BB77" s="8">
        <v>195.64960261538459</v>
      </c>
      <c r="BC77" s="8">
        <v>0</v>
      </c>
      <c r="BD77" s="8">
        <v>51.760451766153842</v>
      </c>
      <c r="BE77" s="8">
        <v>0</v>
      </c>
    </row>
    <row r="78" spans="1:57" ht="15.3" x14ac:dyDescent="0.7">
      <c r="A78" s="9" t="s">
        <v>330</v>
      </c>
      <c r="B78" t="s">
        <v>574</v>
      </c>
      <c r="C78" t="s">
        <v>153</v>
      </c>
      <c r="D78" t="s">
        <v>154</v>
      </c>
      <c r="E78" s="6">
        <v>325.89402999999999</v>
      </c>
      <c r="F78" s="7">
        <v>0</v>
      </c>
      <c r="G78" s="7">
        <v>0</v>
      </c>
      <c r="H78" s="8">
        <v>90.958483000000001</v>
      </c>
      <c r="I78" s="8">
        <v>35.191691149999997</v>
      </c>
      <c r="J78" s="8">
        <v>0</v>
      </c>
      <c r="K78" s="8">
        <v>91.512989259999998</v>
      </c>
      <c r="L78" s="8">
        <v>0</v>
      </c>
      <c r="M78" s="8">
        <v>6.1773942999999992E-10</v>
      </c>
      <c r="N78" s="8">
        <v>1.5184959366499998E-10</v>
      </c>
      <c r="O78" s="8">
        <v>0</v>
      </c>
      <c r="P78" s="8">
        <v>1.39746764927E-11</v>
      </c>
      <c r="Q78" s="8">
        <v>0</v>
      </c>
      <c r="R78" s="8">
        <v>0.354105752</v>
      </c>
      <c r="S78" s="8">
        <v>0.1279742079</v>
      </c>
      <c r="T78" s="8">
        <v>0</v>
      </c>
      <c r="U78" s="8">
        <v>9.5092959499999991E-2</v>
      </c>
      <c r="V78" s="8">
        <v>0</v>
      </c>
      <c r="W78" s="8">
        <v>5.3504990000000002E-2</v>
      </c>
      <c r="X78" s="8">
        <v>2.246723171E-2</v>
      </c>
      <c r="Y78" s="8">
        <v>0</v>
      </c>
      <c r="Z78" s="8">
        <v>2.131444238E-2</v>
      </c>
      <c r="AA78" s="8">
        <v>0</v>
      </c>
      <c r="AB78" s="8">
        <v>2.7919876599999997E-2</v>
      </c>
      <c r="AC78" s="8">
        <v>-5.554790779999999E-3</v>
      </c>
      <c r="AD78" s="8">
        <v>0</v>
      </c>
      <c r="AE78" s="8">
        <v>1.6586546900000002E-2</v>
      </c>
      <c r="AF78" s="8">
        <v>0</v>
      </c>
      <c r="AG78" s="8">
        <v>4.4068655399999997E-5</v>
      </c>
      <c r="AH78" s="8">
        <v>1.945636E-5</v>
      </c>
      <c r="AI78" s="8">
        <v>0</v>
      </c>
      <c r="AJ78" s="8">
        <v>2.1371838641999997E-6</v>
      </c>
      <c r="AK78" s="8">
        <v>0</v>
      </c>
      <c r="AL78" s="8">
        <v>1327.8965700000001</v>
      </c>
      <c r="AM78" s="8">
        <v>461.74806369999999</v>
      </c>
      <c r="AN78" s="8">
        <v>0</v>
      </c>
      <c r="AO78" s="8">
        <v>420.06281239999998</v>
      </c>
      <c r="AP78" s="8">
        <v>0</v>
      </c>
      <c r="AQ78" s="8">
        <v>2334.7631999999999</v>
      </c>
      <c r="AR78" s="8">
        <v>647.94542890000002</v>
      </c>
      <c r="AS78" s="8">
        <v>0</v>
      </c>
      <c r="AT78" s="8">
        <v>466.79066580299991</v>
      </c>
      <c r="AU78" s="8">
        <v>0</v>
      </c>
      <c r="AV78" s="8">
        <v>1347.3529299999998</v>
      </c>
      <c r="AW78" s="8">
        <v>468.21730339999993</v>
      </c>
      <c r="AX78" s="8">
        <v>0</v>
      </c>
      <c r="AY78" s="8">
        <v>427.8453563999999</v>
      </c>
      <c r="AZ78" s="8">
        <v>0</v>
      </c>
      <c r="BA78" s="8">
        <v>987.41026999999997</v>
      </c>
      <c r="BB78" s="8">
        <v>179.7281255</v>
      </c>
      <c r="BC78" s="8">
        <v>0</v>
      </c>
      <c r="BD78" s="8">
        <v>38.945309402999996</v>
      </c>
      <c r="BE78" s="8">
        <v>0</v>
      </c>
    </row>
    <row r="79" spans="1:57" ht="15.3" x14ac:dyDescent="0.7">
      <c r="A79" s="9" t="s">
        <v>108</v>
      </c>
      <c r="B79" t="s">
        <v>570</v>
      </c>
      <c r="C79" t="s">
        <v>287</v>
      </c>
      <c r="D79" t="s">
        <v>288</v>
      </c>
      <c r="E79" s="6">
        <v>233.54099999999991</v>
      </c>
      <c r="F79" s="7">
        <v>0</v>
      </c>
      <c r="G79" s="7">
        <v>0</v>
      </c>
      <c r="H79" s="8">
        <v>927.15776999999969</v>
      </c>
      <c r="I79" s="8">
        <v>53.754187194455035</v>
      </c>
      <c r="J79" s="8">
        <v>0</v>
      </c>
      <c r="K79" s="8">
        <v>25.67096985033707</v>
      </c>
      <c r="L79" s="8">
        <v>-83.779553679775248</v>
      </c>
      <c r="M79" s="8">
        <v>5.9085872999999979E-10</v>
      </c>
      <c r="N79" s="8">
        <v>1.2518852113773397E-6</v>
      </c>
      <c r="O79" s="8">
        <v>0</v>
      </c>
      <c r="P79" s="8">
        <v>2.9085219758895883E-6</v>
      </c>
      <c r="Q79" s="8">
        <v>5.1826421578651665E-7</v>
      </c>
      <c r="R79" s="8">
        <v>9.5751809999999971</v>
      </c>
      <c r="S79" s="8">
        <v>0.57851151394297728</v>
      </c>
      <c r="T79" s="8">
        <v>0</v>
      </c>
      <c r="U79" s="8">
        <v>0.18350597386516848</v>
      </c>
      <c r="V79" s="8">
        <v>6.5594844353932563E-2</v>
      </c>
      <c r="W79" s="8">
        <v>0.47175281999999985</v>
      </c>
      <c r="X79" s="8">
        <v>3.860014014126404E-2</v>
      </c>
      <c r="Y79" s="8">
        <v>0</v>
      </c>
      <c r="Z79" s="8">
        <v>3.6315315384269659E-2</v>
      </c>
      <c r="AA79" s="8">
        <v>1.1820061061797751E-2</v>
      </c>
      <c r="AB79" s="8">
        <v>0.46241117999999981</v>
      </c>
      <c r="AC79" s="8">
        <v>3.2067440580412915E-2</v>
      </c>
      <c r="AD79" s="8">
        <v>0</v>
      </c>
      <c r="AE79" s="8">
        <v>2.1727605017528084E-2</v>
      </c>
      <c r="AF79" s="8">
        <v>-2.9809934216292126E-2</v>
      </c>
      <c r="AG79" s="8">
        <v>9.0380366999999969E-5</v>
      </c>
      <c r="AH79" s="8">
        <v>7.9303804227050514E-6</v>
      </c>
      <c r="AI79" s="8">
        <v>0</v>
      </c>
      <c r="AJ79" s="8">
        <v>6.9651849903370766E-6</v>
      </c>
      <c r="AK79" s="8">
        <v>-2.4809139151685386E-5</v>
      </c>
      <c r="AL79" s="8">
        <v>11653.695899999995</v>
      </c>
      <c r="AM79" s="8">
        <v>687.64517016547734</v>
      </c>
      <c r="AN79" s="8">
        <v>0</v>
      </c>
      <c r="AO79" s="8">
        <v>370.32178906516839</v>
      </c>
      <c r="AP79" s="8">
        <v>-792.33376348314573</v>
      </c>
      <c r="AQ79" s="8">
        <v>13050.271079999995</v>
      </c>
      <c r="AR79" s="8">
        <v>765.56704675376102</v>
      </c>
      <c r="AS79" s="8">
        <v>0</v>
      </c>
      <c r="AT79" s="8">
        <v>405.69146616741557</v>
      </c>
      <c r="AU79" s="8">
        <v>-679.97823800561764</v>
      </c>
      <c r="AV79" s="8">
        <v>11723.758199999997</v>
      </c>
      <c r="AW79" s="8">
        <v>694.15488579716271</v>
      </c>
      <c r="AX79" s="8">
        <v>0</v>
      </c>
      <c r="AY79" s="8">
        <v>378.49247977752793</v>
      </c>
      <c r="AZ79" s="8">
        <v>-740.37745112359528</v>
      </c>
      <c r="BA79" s="8">
        <v>1326.5128799999995</v>
      </c>
      <c r="BB79" s="8">
        <v>71.412160956598285</v>
      </c>
      <c r="BC79" s="8">
        <v>0</v>
      </c>
      <c r="BD79" s="8">
        <v>27.198986389887629</v>
      </c>
      <c r="BE79" s="8">
        <v>60.399213117977503</v>
      </c>
    </row>
    <row r="80" spans="1:57" ht="15.3" x14ac:dyDescent="0.7">
      <c r="A80" s="9" t="s">
        <v>108</v>
      </c>
      <c r="B80" t="s">
        <v>569</v>
      </c>
      <c r="C80" t="s">
        <v>287</v>
      </c>
      <c r="D80" t="s">
        <v>288</v>
      </c>
      <c r="E80" s="6">
        <v>228.02999999999997</v>
      </c>
      <c r="F80" s="7">
        <v>0</v>
      </c>
      <c r="G80" s="7">
        <v>0</v>
      </c>
      <c r="H80" s="8">
        <v>905.27909999999997</v>
      </c>
      <c r="I80" s="8">
        <v>52.485719021292127</v>
      </c>
      <c r="J80" s="8">
        <v>0</v>
      </c>
      <c r="K80" s="8">
        <v>25.065197352808987</v>
      </c>
      <c r="L80" s="8">
        <v>-81.80255983146067</v>
      </c>
      <c r="M80" s="8">
        <v>5.7691589999999994E-10</v>
      </c>
      <c r="N80" s="8">
        <v>1.2223437629811247E-6</v>
      </c>
      <c r="O80" s="8">
        <v>0</v>
      </c>
      <c r="P80" s="8">
        <v>2.8398879261547349E-6</v>
      </c>
      <c r="Q80" s="8">
        <v>5.0603443988764044E-7</v>
      </c>
      <c r="R80" s="8">
        <v>9.3492299999999986</v>
      </c>
      <c r="S80" s="8">
        <v>0.56486004823314595</v>
      </c>
      <c r="T80" s="8">
        <v>0</v>
      </c>
      <c r="U80" s="8">
        <v>0.17917567887640448</v>
      </c>
      <c r="V80" s="8">
        <v>6.4046965449438192E-2</v>
      </c>
      <c r="W80" s="8">
        <v>0.46062059999999999</v>
      </c>
      <c r="X80" s="8">
        <v>3.7689270648033714E-2</v>
      </c>
      <c r="Y80" s="8">
        <v>0</v>
      </c>
      <c r="Z80" s="8">
        <v>3.5458362202247198E-2</v>
      </c>
      <c r="AA80" s="8">
        <v>1.1541136348314607E-2</v>
      </c>
      <c r="AB80" s="8">
        <v>0.45149939999999994</v>
      </c>
      <c r="AC80" s="8">
        <v>3.1310726919691015E-2</v>
      </c>
      <c r="AD80" s="8">
        <v>0</v>
      </c>
      <c r="AE80" s="8">
        <v>2.1214886346067413E-2</v>
      </c>
      <c r="AF80" s="8">
        <v>-2.9106492219101124E-2</v>
      </c>
      <c r="AG80" s="8">
        <v>8.8247609999999986E-5</v>
      </c>
      <c r="AH80" s="8">
        <v>7.7432427187921325E-6</v>
      </c>
      <c r="AI80" s="8">
        <v>0</v>
      </c>
      <c r="AJ80" s="8">
        <v>6.8008235528089885E-6</v>
      </c>
      <c r="AK80" s="8">
        <v>-2.4223703764044943E-5</v>
      </c>
      <c r="AL80" s="8">
        <v>11378.696999999998</v>
      </c>
      <c r="AM80" s="8">
        <v>671.41841540814607</v>
      </c>
      <c r="AN80" s="8">
        <v>0</v>
      </c>
      <c r="AO80" s="8">
        <v>361.58309487640446</v>
      </c>
      <c r="AP80" s="8">
        <v>-773.63661235955044</v>
      </c>
      <c r="AQ80" s="8">
        <v>12742.3164</v>
      </c>
      <c r="AR80" s="8">
        <v>747.50152509092698</v>
      </c>
      <c r="AS80" s="8">
        <v>0</v>
      </c>
      <c r="AT80" s="8">
        <v>396.11813356179772</v>
      </c>
      <c r="AU80" s="8">
        <v>-663.93240421348298</v>
      </c>
      <c r="AV80" s="8">
        <v>11447.106</v>
      </c>
      <c r="AW80" s="8">
        <v>677.77451757219103</v>
      </c>
      <c r="AX80" s="8">
        <v>0</v>
      </c>
      <c r="AY80" s="8">
        <v>369.56097714606733</v>
      </c>
      <c r="AZ80" s="8">
        <v>-722.90634269662917</v>
      </c>
      <c r="BA80" s="8">
        <v>1295.2103999999997</v>
      </c>
      <c r="BB80" s="8">
        <v>69.727007518735945</v>
      </c>
      <c r="BC80" s="8">
        <v>0</v>
      </c>
      <c r="BD80" s="8">
        <v>26.557156415730333</v>
      </c>
      <c r="BE80" s="8">
        <v>58.973938483146057</v>
      </c>
    </row>
    <row r="81" spans="1:57" ht="15.3" x14ac:dyDescent="0.7">
      <c r="A81" s="9" t="s">
        <v>108</v>
      </c>
      <c r="B81" t="s">
        <v>567</v>
      </c>
      <c r="C81" t="s">
        <v>153</v>
      </c>
      <c r="D81" t="s">
        <v>154</v>
      </c>
      <c r="E81" s="6">
        <v>264.73642999999998</v>
      </c>
      <c r="F81" s="7">
        <v>0</v>
      </c>
      <c r="G81" s="7">
        <v>0</v>
      </c>
      <c r="H81" s="8">
        <v>73.889122999999998</v>
      </c>
      <c r="I81" s="8">
        <v>28.587583149999997</v>
      </c>
      <c r="J81" s="8">
        <v>0</v>
      </c>
      <c r="K81" s="8">
        <v>74.33957006</v>
      </c>
      <c r="L81" s="8">
        <v>0</v>
      </c>
      <c r="M81" s="8">
        <v>5.0181382999999995E-10</v>
      </c>
      <c r="N81" s="8">
        <v>1.2335334686499998E-10</v>
      </c>
      <c r="O81" s="8">
        <v>0</v>
      </c>
      <c r="P81" s="8">
        <v>1.13521747087E-11</v>
      </c>
      <c r="Q81" s="8">
        <v>0</v>
      </c>
      <c r="R81" s="8">
        <v>0.28765391199999996</v>
      </c>
      <c r="S81" s="8">
        <v>0.1039584399</v>
      </c>
      <c r="T81" s="8">
        <v>0</v>
      </c>
      <c r="U81" s="8">
        <v>7.7247719499999992E-2</v>
      </c>
      <c r="V81" s="8">
        <v>0</v>
      </c>
      <c r="W81" s="8">
        <v>4.346419E-2</v>
      </c>
      <c r="X81" s="8">
        <v>1.825100851E-2</v>
      </c>
      <c r="Y81" s="8">
        <v>0</v>
      </c>
      <c r="Z81" s="8">
        <v>1.7314552779999999E-2</v>
      </c>
      <c r="AA81" s="8">
        <v>0</v>
      </c>
      <c r="AB81" s="8">
        <v>2.2680404599999999E-2</v>
      </c>
      <c r="AC81" s="8">
        <v>-4.5123731799999994E-3</v>
      </c>
      <c r="AD81" s="8">
        <v>0</v>
      </c>
      <c r="AE81" s="8">
        <v>1.3473898900000001E-2</v>
      </c>
      <c r="AF81" s="8">
        <v>0</v>
      </c>
      <c r="AG81" s="8">
        <v>3.5798687399999997E-5</v>
      </c>
      <c r="AH81" s="8">
        <v>1.580516E-5</v>
      </c>
      <c r="AI81" s="8">
        <v>0</v>
      </c>
      <c r="AJ81" s="8">
        <v>1.7361178001999999E-6</v>
      </c>
      <c r="AK81" s="8">
        <v>0</v>
      </c>
      <c r="AL81" s="8">
        <v>1078.70217</v>
      </c>
      <c r="AM81" s="8">
        <v>375.09595969999998</v>
      </c>
      <c r="AN81" s="8">
        <v>0</v>
      </c>
      <c r="AO81" s="8">
        <v>341.23340439999998</v>
      </c>
      <c r="AP81" s="8">
        <v>0</v>
      </c>
      <c r="AQ81" s="8">
        <v>1896.6191999999996</v>
      </c>
      <c r="AR81" s="8">
        <v>526.35134089999997</v>
      </c>
      <c r="AS81" s="8">
        <v>0</v>
      </c>
      <c r="AT81" s="8">
        <v>379.19226204299991</v>
      </c>
      <c r="AU81" s="8">
        <v>0</v>
      </c>
      <c r="AV81" s="8">
        <v>1094.5073299999999</v>
      </c>
      <c r="AW81" s="8">
        <v>380.35117539999993</v>
      </c>
      <c r="AX81" s="8">
        <v>0</v>
      </c>
      <c r="AY81" s="8">
        <v>347.55546839999994</v>
      </c>
      <c r="AZ81" s="8">
        <v>0</v>
      </c>
      <c r="BA81" s="8">
        <v>802.11186999999995</v>
      </c>
      <c r="BB81" s="8">
        <v>146.00016549999998</v>
      </c>
      <c r="BC81" s="8">
        <v>0</v>
      </c>
      <c r="BD81" s="8">
        <v>31.636793642999997</v>
      </c>
      <c r="BE81" s="8">
        <v>0</v>
      </c>
    </row>
    <row r="82" spans="1:57" ht="15.3" x14ac:dyDescent="0.7">
      <c r="A82" s="9" t="s">
        <v>108</v>
      </c>
      <c r="B82" t="s">
        <v>565</v>
      </c>
      <c r="C82" t="s">
        <v>120</v>
      </c>
      <c r="D82" t="s">
        <v>121</v>
      </c>
      <c r="E82" s="6">
        <v>760.19342400000005</v>
      </c>
      <c r="F82" s="7">
        <v>0</v>
      </c>
      <c r="G82" s="7">
        <v>0</v>
      </c>
      <c r="H82" s="8">
        <v>107.77227760000001</v>
      </c>
      <c r="I82" s="8">
        <v>178.15869622104003</v>
      </c>
      <c r="J82" s="8">
        <v>0</v>
      </c>
      <c r="K82" s="8">
        <v>468.22064870240007</v>
      </c>
      <c r="L82" s="8">
        <v>-91.479737056000005</v>
      </c>
      <c r="M82" s="8">
        <v>2.4371550904E-10</v>
      </c>
      <c r="N82" s="8">
        <v>1.3438056724272702E-5</v>
      </c>
      <c r="O82" s="8">
        <v>0</v>
      </c>
      <c r="P82" s="8">
        <v>1.5886530681698079E-5</v>
      </c>
      <c r="Q82" s="8">
        <v>-1.1661711244640003E-11</v>
      </c>
      <c r="R82" s="8">
        <v>0.80008011599999995</v>
      </c>
      <c r="S82" s="8">
        <v>0.39221843724556799</v>
      </c>
      <c r="T82" s="8">
        <v>0</v>
      </c>
      <c r="U82" s="8">
        <v>0.83681644757296003</v>
      </c>
      <c r="V82" s="8">
        <v>-7.461157680000001E-2</v>
      </c>
      <c r="W82" s="8">
        <v>0.18749873608000001</v>
      </c>
      <c r="X82" s="8">
        <v>8.7025454076351996E-2</v>
      </c>
      <c r="Y82" s="8">
        <v>0</v>
      </c>
      <c r="Z82" s="8">
        <v>0.18074702969504003</v>
      </c>
      <c r="AA82" s="8">
        <v>-2.249296592E-2</v>
      </c>
      <c r="AB82" s="8">
        <v>0.36754100703200004</v>
      </c>
      <c r="AC82" s="8">
        <v>7.0570364156745599E-2</v>
      </c>
      <c r="AD82" s="8">
        <v>0</v>
      </c>
      <c r="AE82" s="8">
        <v>8.0472696254352008E-2</v>
      </c>
      <c r="AF82" s="8">
        <v>-3.4005360160000005E-2</v>
      </c>
      <c r="AG82" s="8">
        <v>1.8931318952000003E-5</v>
      </c>
      <c r="AH82" s="8">
        <v>1.5929297101224319E-4</v>
      </c>
      <c r="AI82" s="8">
        <v>0</v>
      </c>
      <c r="AJ82" s="8">
        <v>3.8912956176320002E-5</v>
      </c>
      <c r="AK82" s="8">
        <v>-7.9038217520000006E-6</v>
      </c>
      <c r="AL82" s="8">
        <v>1160.9373648000001</v>
      </c>
      <c r="AM82" s="8">
        <v>1272.26400027056</v>
      </c>
      <c r="AN82" s="8">
        <v>0</v>
      </c>
      <c r="AO82" s="8">
        <v>2224.9056452144</v>
      </c>
      <c r="AP82" s="8">
        <v>-1516.5545972000002</v>
      </c>
      <c r="AQ82" s="8">
        <v>22485.7706736</v>
      </c>
      <c r="AR82" s="8">
        <v>2479.8902356063222</v>
      </c>
      <c r="AS82" s="8">
        <v>0</v>
      </c>
      <c r="AT82" s="8">
        <v>-870.00825686435155</v>
      </c>
      <c r="AU82" s="8">
        <v>-2547.370623408</v>
      </c>
      <c r="AV82" s="8">
        <v>1167.5069375999999</v>
      </c>
      <c r="AW82" s="8">
        <v>1293.9223488918403</v>
      </c>
      <c r="AX82" s="8">
        <v>0</v>
      </c>
      <c r="AY82" s="8">
        <v>2251.7339035088003</v>
      </c>
      <c r="AZ82" s="8">
        <v>-1516.9143595200001</v>
      </c>
      <c r="BA82" s="8">
        <v>21318.263736000001</v>
      </c>
      <c r="BB82" s="8">
        <v>1185.9678867144819</v>
      </c>
      <c r="BC82" s="8">
        <v>0</v>
      </c>
      <c r="BD82" s="8">
        <v>-3121.7421603731518</v>
      </c>
      <c r="BE82" s="8">
        <v>-1030.4562638880002</v>
      </c>
    </row>
    <row r="83" spans="1:57" ht="15.3" x14ac:dyDescent="0.7">
      <c r="A83" s="9" t="s">
        <v>586</v>
      </c>
      <c r="B83" t="s">
        <v>587</v>
      </c>
      <c r="C83" t="s">
        <v>173</v>
      </c>
      <c r="D83" t="s">
        <v>174</v>
      </c>
      <c r="E83" s="6">
        <v>47.505466666666663</v>
      </c>
      <c r="F83" s="7">
        <v>0</v>
      </c>
      <c r="G83" s="7">
        <v>0</v>
      </c>
      <c r="H83" s="8">
        <v>57.371986666666658</v>
      </c>
      <c r="I83" s="8">
        <v>9.1650670691333307</v>
      </c>
      <c r="J83" s="8">
        <v>0</v>
      </c>
      <c r="K83" s="8">
        <v>5.8246818106666662</v>
      </c>
      <c r="L83" s="8">
        <v>-0.23295950000000001</v>
      </c>
      <c r="M83" s="8">
        <v>2.2510282666666665E-10</v>
      </c>
      <c r="N83" s="8">
        <v>7.2905816758600906E-7</v>
      </c>
      <c r="O83" s="8">
        <v>0</v>
      </c>
      <c r="P83" s="8">
        <v>2.9360223804666667E-8</v>
      </c>
      <c r="Q83" s="8">
        <v>-1.9367613333333331E-14</v>
      </c>
      <c r="R83" s="8">
        <v>0.20756234666666665</v>
      </c>
      <c r="S83" s="8">
        <v>9.6864011959999996E-2</v>
      </c>
      <c r="T83" s="8">
        <v>0</v>
      </c>
      <c r="U83" s="8">
        <v>1.2979955200000001E-2</v>
      </c>
      <c r="V83" s="8">
        <v>-1.7175053333333332E-3</v>
      </c>
      <c r="W83" s="8">
        <v>4.2754919999999995E-2</v>
      </c>
      <c r="X83" s="8">
        <v>1.3567615180433333E-2</v>
      </c>
      <c r="Y83" s="8">
        <v>0</v>
      </c>
      <c r="Z83" s="8">
        <v>5.8451091613333332E-3</v>
      </c>
      <c r="AA83" s="8">
        <v>-3.9648793333333336E-4</v>
      </c>
      <c r="AB83" s="8">
        <v>8.0759293333333329E-2</v>
      </c>
      <c r="AC83" s="8">
        <v>1.4347390922333335E-2</v>
      </c>
      <c r="AD83" s="8">
        <v>0</v>
      </c>
      <c r="AE83" s="8">
        <v>3.0893170399999997E-3</v>
      </c>
      <c r="AF83" s="8">
        <v>-7.0435989999999998E-4</v>
      </c>
      <c r="AG83" s="8">
        <v>1.684616933333333E-5</v>
      </c>
      <c r="AH83" s="8">
        <v>4.5391614089266667E-5</v>
      </c>
      <c r="AI83" s="8">
        <v>0</v>
      </c>
      <c r="AJ83" s="8">
        <v>1.2910524133333332E-6</v>
      </c>
      <c r="AK83" s="8">
        <v>-4.5444279063360886E-7</v>
      </c>
      <c r="AL83" s="8">
        <v>771.05026666666663</v>
      </c>
      <c r="AM83" s="8">
        <v>173.76998158566667</v>
      </c>
      <c r="AN83" s="8">
        <v>0</v>
      </c>
      <c r="AO83" s="8">
        <v>57.962881586666654</v>
      </c>
      <c r="AP83" s="8">
        <v>-2.8503279999999998</v>
      </c>
      <c r="AQ83" s="8">
        <v>1841.7504000000001</v>
      </c>
      <c r="AR83" s="8">
        <v>267.07233823812669</v>
      </c>
      <c r="AS83" s="8">
        <v>0</v>
      </c>
      <c r="AT83" s="8">
        <v>62.583986819466652</v>
      </c>
      <c r="AU83" s="8">
        <v>-6.9705136666666654</v>
      </c>
      <c r="AV83" s="8">
        <v>891.64106666666669</v>
      </c>
      <c r="AW83" s="8">
        <v>186.95934453699999</v>
      </c>
      <c r="AX83" s="8">
        <v>0</v>
      </c>
      <c r="AY83" s="8">
        <v>59.049660493333327</v>
      </c>
      <c r="AZ83" s="8">
        <v>-2.8503279999999998</v>
      </c>
      <c r="BA83" s="8">
        <v>950.10933333333332</v>
      </c>
      <c r="BB83" s="8">
        <v>80.112993701126683</v>
      </c>
      <c r="BC83" s="8">
        <v>0</v>
      </c>
      <c r="BD83" s="8">
        <v>3.5343263261333333</v>
      </c>
      <c r="BE83" s="8">
        <v>-4.120185666666667</v>
      </c>
    </row>
    <row r="84" spans="1:57" ht="15.3" x14ac:dyDescent="0.7">
      <c r="A84" s="9" t="s">
        <v>249</v>
      </c>
      <c r="B84" t="s">
        <v>602</v>
      </c>
      <c r="C84" t="s">
        <v>120</v>
      </c>
      <c r="D84" t="s">
        <v>121</v>
      </c>
      <c r="E84" s="6">
        <v>617.80417199999999</v>
      </c>
      <c r="F84" s="7">
        <v>0</v>
      </c>
      <c r="G84" s="7">
        <v>0</v>
      </c>
      <c r="H84" s="8">
        <v>87.585817800000001</v>
      </c>
      <c r="I84" s="8">
        <v>144.78839506962001</v>
      </c>
      <c r="J84" s="8">
        <v>0</v>
      </c>
      <c r="K84" s="8">
        <v>380.51982699720003</v>
      </c>
      <c r="L84" s="8">
        <v>-74.344977767999993</v>
      </c>
      <c r="M84" s="8">
        <v>1.9806598361999998E-10</v>
      </c>
      <c r="N84" s="8">
        <v>1.0921019895363273E-5</v>
      </c>
      <c r="O84" s="8">
        <v>0</v>
      </c>
      <c r="P84" s="8">
        <v>1.291087849999486E-5</v>
      </c>
      <c r="Q84" s="8">
        <v>-9.4773956629200021E-12</v>
      </c>
      <c r="R84" s="8">
        <v>0.65021982299999992</v>
      </c>
      <c r="S84" s="8">
        <v>0.31875333200150396</v>
      </c>
      <c r="T84" s="8">
        <v>0</v>
      </c>
      <c r="U84" s="8">
        <v>0.68007519689987994</v>
      </c>
      <c r="V84" s="8">
        <v>-6.0636335399999998E-2</v>
      </c>
      <c r="W84" s="8">
        <v>0.15237898374</v>
      </c>
      <c r="X84" s="8">
        <v>7.0725011426255993E-2</v>
      </c>
      <c r="Y84" s="8">
        <v>0</v>
      </c>
      <c r="Z84" s="8">
        <v>0.14689191657912001</v>
      </c>
      <c r="AA84" s="8">
        <v>-1.827988476E-2</v>
      </c>
      <c r="AB84" s="8">
        <v>0.29869814754600005</v>
      </c>
      <c r="AC84" s="8">
        <v>5.7352068590896803E-2</v>
      </c>
      <c r="AD84" s="8">
        <v>0</v>
      </c>
      <c r="AE84" s="8">
        <v>6.5399628447756E-2</v>
      </c>
      <c r="AF84" s="8">
        <v>-2.7635931480000004E-2</v>
      </c>
      <c r="AG84" s="8">
        <v>1.5385357806000001E-5</v>
      </c>
      <c r="AH84" s="8">
        <v>1.294563448652496E-4</v>
      </c>
      <c r="AI84" s="8">
        <v>0</v>
      </c>
      <c r="AJ84" s="8">
        <v>3.1624302330959998E-5</v>
      </c>
      <c r="AK84" s="8">
        <v>-6.4233837060000002E-6</v>
      </c>
      <c r="AL84" s="8">
        <v>943.48612439999999</v>
      </c>
      <c r="AM84" s="8">
        <v>1033.9605453526799</v>
      </c>
      <c r="AN84" s="8">
        <v>0</v>
      </c>
      <c r="AO84" s="8">
        <v>1808.1661147331999</v>
      </c>
      <c r="AP84" s="8">
        <v>-1232.4938991000001</v>
      </c>
      <c r="AQ84" s="8">
        <v>18274.037230800001</v>
      </c>
      <c r="AR84" s="8">
        <v>2015.3904062969752</v>
      </c>
      <c r="AS84" s="8">
        <v>0</v>
      </c>
      <c r="AT84" s="8">
        <v>-707.04996096525554</v>
      </c>
      <c r="AU84" s="8">
        <v>-2070.231271524</v>
      </c>
      <c r="AV84" s="8">
        <v>948.8251727999999</v>
      </c>
      <c r="AW84" s="8">
        <v>1051.5621421495202</v>
      </c>
      <c r="AX84" s="8">
        <v>0</v>
      </c>
      <c r="AY84" s="8">
        <v>1829.9692629564001</v>
      </c>
      <c r="AZ84" s="8">
        <v>-1232.7862755599999</v>
      </c>
      <c r="BA84" s="8">
        <v>17325.212057999997</v>
      </c>
      <c r="BB84" s="8">
        <v>963.828264147455</v>
      </c>
      <c r="BC84" s="8">
        <v>0</v>
      </c>
      <c r="BD84" s="8">
        <v>-2537.0192239216558</v>
      </c>
      <c r="BE84" s="8">
        <v>-837.44499596399999</v>
      </c>
    </row>
    <row r="85" spans="1:57" ht="15.3" x14ac:dyDescent="0.7">
      <c r="A85" s="9" t="s">
        <v>108</v>
      </c>
      <c r="B85" t="s">
        <v>568</v>
      </c>
      <c r="C85" t="s">
        <v>153</v>
      </c>
      <c r="D85" t="s">
        <v>154</v>
      </c>
      <c r="E85" s="6">
        <v>104.10258999999999</v>
      </c>
      <c r="F85" s="7">
        <v>0</v>
      </c>
      <c r="G85" s="7">
        <v>0</v>
      </c>
      <c r="H85" s="8">
        <v>29.055498999999998</v>
      </c>
      <c r="I85" s="8">
        <v>11.24152595</v>
      </c>
      <c r="J85" s="8">
        <v>0</v>
      </c>
      <c r="K85" s="8">
        <v>29.232628779999999</v>
      </c>
      <c r="L85" s="8">
        <v>0</v>
      </c>
      <c r="M85" s="8">
        <v>1.9732878999999997E-10</v>
      </c>
      <c r="N85" s="8">
        <v>4.8506368744999992E-11</v>
      </c>
      <c r="O85" s="8">
        <v>0</v>
      </c>
      <c r="P85" s="8">
        <v>4.4640278230999995E-12</v>
      </c>
      <c r="Q85" s="8">
        <v>0</v>
      </c>
      <c r="R85" s="8">
        <v>0.11311445599999999</v>
      </c>
      <c r="S85" s="8">
        <v>4.08796887E-2</v>
      </c>
      <c r="T85" s="8">
        <v>0</v>
      </c>
      <c r="U85" s="8">
        <v>3.0376203499999997E-2</v>
      </c>
      <c r="V85" s="8">
        <v>0</v>
      </c>
      <c r="W85" s="8">
        <v>1.7091470000000001E-2</v>
      </c>
      <c r="X85" s="8">
        <v>7.1768636299999996E-3</v>
      </c>
      <c r="Y85" s="8">
        <v>0</v>
      </c>
      <c r="Z85" s="8">
        <v>6.8086201399999999E-3</v>
      </c>
      <c r="AA85" s="8">
        <v>0</v>
      </c>
      <c r="AB85" s="8">
        <v>8.9186397999999993E-3</v>
      </c>
      <c r="AC85" s="8">
        <v>-1.7744053399999997E-3</v>
      </c>
      <c r="AD85" s="8">
        <v>0</v>
      </c>
      <c r="AE85" s="8">
        <v>5.2983557000000001E-3</v>
      </c>
      <c r="AF85" s="8">
        <v>0</v>
      </c>
      <c r="AG85" s="8">
        <v>1.4077156199999999E-5</v>
      </c>
      <c r="AH85" s="8">
        <v>6.2150799999999995E-6</v>
      </c>
      <c r="AI85" s="8">
        <v>0</v>
      </c>
      <c r="AJ85" s="8">
        <v>6.8269546259999991E-7</v>
      </c>
      <c r="AK85" s="8">
        <v>0</v>
      </c>
      <c r="AL85" s="8">
        <v>424.17921000000001</v>
      </c>
      <c r="AM85" s="8">
        <v>147.49938610000001</v>
      </c>
      <c r="AN85" s="8">
        <v>0</v>
      </c>
      <c r="AO85" s="8">
        <v>134.1835772</v>
      </c>
      <c r="AP85" s="8">
        <v>0</v>
      </c>
      <c r="AQ85" s="8">
        <v>745.80959999999993</v>
      </c>
      <c r="AR85" s="8">
        <v>206.97770169999998</v>
      </c>
      <c r="AS85" s="8">
        <v>0</v>
      </c>
      <c r="AT85" s="8">
        <v>149.11017945899997</v>
      </c>
      <c r="AU85" s="8">
        <v>0</v>
      </c>
      <c r="AV85" s="8">
        <v>430.39428999999996</v>
      </c>
      <c r="AW85" s="8">
        <v>149.56590019999999</v>
      </c>
      <c r="AX85" s="8">
        <v>0</v>
      </c>
      <c r="AY85" s="8">
        <v>136.66960919999997</v>
      </c>
      <c r="AZ85" s="8">
        <v>0</v>
      </c>
      <c r="BA85" s="8">
        <v>315.41530999999998</v>
      </c>
      <c r="BB85" s="8">
        <v>57.411801499999996</v>
      </c>
      <c r="BC85" s="8">
        <v>0</v>
      </c>
      <c r="BD85" s="8">
        <v>12.440570258999999</v>
      </c>
      <c r="BE85" s="8">
        <v>0</v>
      </c>
    </row>
    <row r="86" spans="1:57" ht="15.3" x14ac:dyDescent="0.7">
      <c r="A86" s="9" t="s">
        <v>392</v>
      </c>
      <c r="B86" t="s">
        <v>572</v>
      </c>
      <c r="C86" t="s">
        <v>165</v>
      </c>
      <c r="D86" t="s">
        <v>166</v>
      </c>
      <c r="E86" s="6">
        <v>84.795100000000005</v>
      </c>
      <c r="F86" s="7">
        <v>0</v>
      </c>
      <c r="G86" s="7">
        <v>0</v>
      </c>
      <c r="H86" s="8">
        <v>19.280799096000003</v>
      </c>
      <c r="I86" s="8">
        <v>18.773666380300003</v>
      </c>
      <c r="J86" s="8">
        <v>0</v>
      </c>
      <c r="K86" s="8">
        <v>43.169185410000004</v>
      </c>
      <c r="L86" s="8">
        <v>-10.504327730000002</v>
      </c>
      <c r="M86" s="8">
        <v>1.6870119031999999E-10</v>
      </c>
      <c r="N86" s="8">
        <v>1.1320162244280173E-6</v>
      </c>
      <c r="O86" s="8">
        <v>0</v>
      </c>
      <c r="P86" s="8">
        <v>3.3749420669976964E-8</v>
      </c>
      <c r="Q86" s="8">
        <v>-1.8218539638000002E-12</v>
      </c>
      <c r="R86" s="8">
        <v>0.16599131744000004</v>
      </c>
      <c r="S86" s="8">
        <v>4.3087650012160007E-2</v>
      </c>
      <c r="T86" s="8">
        <v>0</v>
      </c>
      <c r="U86" s="8">
        <v>2.3108048249000004E-2</v>
      </c>
      <c r="V86" s="8">
        <v>-9.6648562400000002E-3</v>
      </c>
      <c r="W86" s="8">
        <v>2.7510565212000002E-2</v>
      </c>
      <c r="X86" s="8">
        <v>8.5428144513399994E-3</v>
      </c>
      <c r="Y86" s="8">
        <v>0</v>
      </c>
      <c r="Z86" s="8">
        <v>3.2668428000000001E-3</v>
      </c>
      <c r="AA86" s="8">
        <v>-2.8134121599999997E-3</v>
      </c>
      <c r="AB86" s="8">
        <v>5.2591884696000013E-2</v>
      </c>
      <c r="AC86" s="8">
        <v>8.1237538538520022E-3</v>
      </c>
      <c r="AD86" s="8">
        <v>0</v>
      </c>
      <c r="AE86" s="8">
        <v>1.5279496843000001E-3</v>
      </c>
      <c r="AF86" s="8">
        <v>-4.3147317200000019E-3</v>
      </c>
      <c r="AG86" s="8">
        <v>5.6735955120000017E-4</v>
      </c>
      <c r="AH86" s="8">
        <v>7.0011539438438015E-5</v>
      </c>
      <c r="AI86" s="8">
        <v>0</v>
      </c>
      <c r="AJ86" s="8">
        <v>1.2203907159600001E-6</v>
      </c>
      <c r="AK86" s="8">
        <v>-9.3238906800000022E-7</v>
      </c>
      <c r="AL86" s="8">
        <v>223.32351600000001</v>
      </c>
      <c r="AM86" s="8">
        <v>120.84439789500001</v>
      </c>
      <c r="AN86" s="8">
        <v>0</v>
      </c>
      <c r="AO86" s="8">
        <v>111.38907481</v>
      </c>
      <c r="AP86" s="8">
        <v>-173.67821640000003</v>
      </c>
      <c r="AQ86" s="8">
        <v>2859.1511724880002</v>
      </c>
      <c r="AR86" s="8">
        <v>278.73790887100608</v>
      </c>
      <c r="AS86" s="8">
        <v>0</v>
      </c>
      <c r="AT86" s="8">
        <v>-240.07524322080013</v>
      </c>
      <c r="AU86" s="8">
        <v>-301.90786584400001</v>
      </c>
      <c r="AV86" s="8">
        <v>226.42612408000002</v>
      </c>
      <c r="AW86" s="8">
        <v>122.70659647480002</v>
      </c>
      <c r="AX86" s="8">
        <v>0</v>
      </c>
      <c r="AY86" s="8">
        <v>112.92074209</v>
      </c>
      <c r="AZ86" s="8">
        <v>-173.59431388000002</v>
      </c>
      <c r="BA86" s="8">
        <v>2632.725048408</v>
      </c>
      <c r="BB86" s="8">
        <v>156.031312396206</v>
      </c>
      <c r="BC86" s="8">
        <v>0</v>
      </c>
      <c r="BD86" s="8">
        <v>-352.99598531080011</v>
      </c>
      <c r="BE86" s="8">
        <v>-128.31355196400003</v>
      </c>
    </row>
    <row r="87" spans="1:57" ht="15.3" x14ac:dyDescent="0.7">
      <c r="A87" s="9" t="s">
        <v>603</v>
      </c>
      <c r="B87" t="s">
        <v>604</v>
      </c>
      <c r="C87" t="s">
        <v>173</v>
      </c>
      <c r="D87" t="s">
        <v>174</v>
      </c>
      <c r="E87" s="6">
        <v>33.495280000000001</v>
      </c>
      <c r="F87" s="7">
        <v>0</v>
      </c>
      <c r="G87" s="7">
        <v>0</v>
      </c>
      <c r="H87" s="8">
        <v>40.451991999999997</v>
      </c>
      <c r="I87" s="8">
        <v>6.4621297134799986</v>
      </c>
      <c r="J87" s="8">
        <v>0</v>
      </c>
      <c r="K87" s="8">
        <v>4.1068820464</v>
      </c>
      <c r="L87" s="8">
        <v>-0.16425570000000003</v>
      </c>
      <c r="M87" s="8">
        <v>1.5871609599999999E-10</v>
      </c>
      <c r="N87" s="8">
        <v>5.1404625979003743E-7</v>
      </c>
      <c r="O87" s="8">
        <v>0</v>
      </c>
      <c r="P87" s="8">
        <v>2.0701384202800004E-8</v>
      </c>
      <c r="Q87" s="8">
        <v>-1.3655768E-14</v>
      </c>
      <c r="R87" s="8">
        <v>0.14634860800000002</v>
      </c>
      <c r="S87" s="8">
        <v>6.8297133576000008E-2</v>
      </c>
      <c r="T87" s="8">
        <v>0</v>
      </c>
      <c r="U87" s="8">
        <v>9.1519411200000015E-3</v>
      </c>
      <c r="V87" s="8">
        <v>-1.2109832E-3</v>
      </c>
      <c r="W87" s="8">
        <v>3.0145752000000001E-2</v>
      </c>
      <c r="X87" s="8">
        <v>9.5662899722600003E-3</v>
      </c>
      <c r="Y87" s="8">
        <v>0</v>
      </c>
      <c r="Z87" s="8">
        <v>4.1212850168000003E-3</v>
      </c>
      <c r="AA87" s="8">
        <v>-2.7955676000000003E-4</v>
      </c>
      <c r="AB87" s="8">
        <v>5.6941976000000005E-2</v>
      </c>
      <c r="AC87" s="8">
        <v>1.0116096313400002E-2</v>
      </c>
      <c r="AD87" s="8">
        <v>0</v>
      </c>
      <c r="AE87" s="8">
        <v>2.1782238240000001E-3</v>
      </c>
      <c r="AF87" s="8">
        <v>-4.9663194000000002E-4</v>
      </c>
      <c r="AG87" s="8">
        <v>1.18779416E-5</v>
      </c>
      <c r="AH87" s="8">
        <v>3.2004839237560008E-5</v>
      </c>
      <c r="AI87" s="8">
        <v>0</v>
      </c>
      <c r="AJ87" s="8">
        <v>9.1029864800000006E-7</v>
      </c>
      <c r="AK87" s="8">
        <v>-3.2041972396694217E-7</v>
      </c>
      <c r="AL87" s="8">
        <v>543.65415999999993</v>
      </c>
      <c r="AM87" s="8">
        <v>122.52219791140001</v>
      </c>
      <c r="AN87" s="8">
        <v>0</v>
      </c>
      <c r="AO87" s="8">
        <v>40.868621751999996</v>
      </c>
      <c r="AP87" s="8">
        <v>-2.0097168000000001</v>
      </c>
      <c r="AQ87" s="8">
        <v>1298.5862400000001</v>
      </c>
      <c r="AR87" s="8">
        <v>188.30807014927603</v>
      </c>
      <c r="AS87" s="8">
        <v>0</v>
      </c>
      <c r="AT87" s="8">
        <v>44.126882843679994</v>
      </c>
      <c r="AU87" s="8">
        <v>-4.9147881999999994</v>
      </c>
      <c r="AV87" s="8">
        <v>628.68064000000004</v>
      </c>
      <c r="AW87" s="8">
        <v>131.82178880220002</v>
      </c>
      <c r="AX87" s="8">
        <v>0</v>
      </c>
      <c r="AY87" s="8">
        <v>41.634890695999999</v>
      </c>
      <c r="AZ87" s="8">
        <v>-2.0097168000000001</v>
      </c>
      <c r="BA87" s="8">
        <v>669.90560000000005</v>
      </c>
      <c r="BB87" s="8">
        <v>56.486281347076016</v>
      </c>
      <c r="BC87" s="8">
        <v>0</v>
      </c>
      <c r="BD87" s="8">
        <v>2.49199214768</v>
      </c>
      <c r="BE87" s="8">
        <v>-2.9050714000000002</v>
      </c>
    </row>
    <row r="88" spans="1:57" ht="15.3" x14ac:dyDescent="0.7">
      <c r="A88" s="9" t="s">
        <v>108</v>
      </c>
      <c r="B88" t="s">
        <v>567</v>
      </c>
      <c r="C88" t="s">
        <v>120</v>
      </c>
      <c r="D88" t="s">
        <v>121</v>
      </c>
      <c r="E88" s="6">
        <v>322.61506200000002</v>
      </c>
      <c r="F88" s="7">
        <v>0</v>
      </c>
      <c r="G88" s="7">
        <v>0</v>
      </c>
      <c r="H88" s="8">
        <v>45.736991300000007</v>
      </c>
      <c r="I88" s="8">
        <v>75.60796635777001</v>
      </c>
      <c r="J88" s="8">
        <v>0</v>
      </c>
      <c r="K88" s="8">
        <v>198.70605143620003</v>
      </c>
      <c r="L88" s="8">
        <v>-38.822673428000002</v>
      </c>
      <c r="M88" s="8">
        <v>1.0342932677000001E-10</v>
      </c>
      <c r="N88" s="8">
        <v>5.7029163452231529E-6</v>
      </c>
      <c r="O88" s="8">
        <v>0</v>
      </c>
      <c r="P88" s="8">
        <v>6.7420131759005163E-6</v>
      </c>
      <c r="Q88" s="8">
        <v>-4.949061090820001E-12</v>
      </c>
      <c r="R88" s="8">
        <v>0.33954239549999998</v>
      </c>
      <c r="S88" s="8">
        <v>0.16645181535998399</v>
      </c>
      <c r="T88" s="8">
        <v>0</v>
      </c>
      <c r="U88" s="8">
        <v>0.35513276173297997</v>
      </c>
      <c r="V88" s="8">
        <v>-3.1664070900000001E-2</v>
      </c>
      <c r="W88" s="8">
        <v>7.9571743789999996E-2</v>
      </c>
      <c r="X88" s="8">
        <v>3.6932340343976001E-2</v>
      </c>
      <c r="Y88" s="8">
        <v>0</v>
      </c>
      <c r="Z88" s="8">
        <v>7.6706417538520019E-2</v>
      </c>
      <c r="AA88" s="8">
        <v>-9.54568846E-3</v>
      </c>
      <c r="AB88" s="8">
        <v>0.15597907194100002</v>
      </c>
      <c r="AC88" s="8">
        <v>2.9949038874862801E-2</v>
      </c>
      <c r="AD88" s="8">
        <v>0</v>
      </c>
      <c r="AE88" s="8">
        <v>3.4151444976726002E-2</v>
      </c>
      <c r="AF88" s="8">
        <v>-1.4431381580000003E-2</v>
      </c>
      <c r="AG88" s="8">
        <v>8.0341771510000016E-6</v>
      </c>
      <c r="AH88" s="8">
        <v>6.7601626239901602E-5</v>
      </c>
      <c r="AI88" s="8">
        <v>0</v>
      </c>
      <c r="AJ88" s="8">
        <v>1.6514094141160001E-5</v>
      </c>
      <c r="AK88" s="8">
        <v>-3.3542673010000005E-6</v>
      </c>
      <c r="AL88" s="8">
        <v>492.68497740000004</v>
      </c>
      <c r="AM88" s="8">
        <v>539.93038662178003</v>
      </c>
      <c r="AN88" s="8">
        <v>0</v>
      </c>
      <c r="AO88" s="8">
        <v>944.21768199220003</v>
      </c>
      <c r="AP88" s="8">
        <v>-643.6037723500001</v>
      </c>
      <c r="AQ88" s="8">
        <v>9542.6349018000001</v>
      </c>
      <c r="AR88" s="8">
        <v>1052.4294434219262</v>
      </c>
      <c r="AS88" s="8">
        <v>0</v>
      </c>
      <c r="AT88" s="8">
        <v>-369.21888412547582</v>
      </c>
      <c r="AU88" s="8">
        <v>-1081.0671411540002</v>
      </c>
      <c r="AV88" s="8">
        <v>495.4730088</v>
      </c>
      <c r="AW88" s="8">
        <v>549.12187560692018</v>
      </c>
      <c r="AX88" s="8">
        <v>0</v>
      </c>
      <c r="AY88" s="8">
        <v>955.60320564940014</v>
      </c>
      <c r="AZ88" s="8">
        <v>-643.75645026000007</v>
      </c>
      <c r="BA88" s="8">
        <v>9047.1618930000004</v>
      </c>
      <c r="BB88" s="8">
        <v>503.30756781500594</v>
      </c>
      <c r="BC88" s="8">
        <v>0</v>
      </c>
      <c r="BD88" s="8">
        <v>-1324.8220897748758</v>
      </c>
      <c r="BE88" s="8">
        <v>-437.31069089400006</v>
      </c>
    </row>
    <row r="89" spans="1:57" ht="15.3" x14ac:dyDescent="0.7">
      <c r="A89" s="9" t="s">
        <v>108</v>
      </c>
      <c r="B89" t="s">
        <v>571</v>
      </c>
      <c r="C89" t="s">
        <v>287</v>
      </c>
      <c r="D89" t="s">
        <v>288</v>
      </c>
      <c r="E89" s="6">
        <v>28.132500000000004</v>
      </c>
      <c r="F89" s="7">
        <v>0</v>
      </c>
      <c r="G89" s="7">
        <v>0</v>
      </c>
      <c r="H89" s="8">
        <v>111.68602500000001</v>
      </c>
      <c r="I89" s="8">
        <v>6.4752641773735968</v>
      </c>
      <c r="J89" s="8">
        <v>0</v>
      </c>
      <c r="K89" s="8">
        <v>3.0923416415730345</v>
      </c>
      <c r="L89" s="8">
        <v>-10.09213925561798</v>
      </c>
      <c r="M89" s="8">
        <v>7.1175225000000009E-11</v>
      </c>
      <c r="N89" s="8">
        <v>1.5080290274115906E-7</v>
      </c>
      <c r="O89" s="8">
        <v>0</v>
      </c>
      <c r="P89" s="8">
        <v>3.5036243951474851E-7</v>
      </c>
      <c r="Q89" s="8">
        <v>6.2430442837078668E-8</v>
      </c>
      <c r="R89" s="8">
        <v>1.1534325000000003</v>
      </c>
      <c r="S89" s="8">
        <v>6.9687871363061801E-2</v>
      </c>
      <c r="T89" s="8">
        <v>0</v>
      </c>
      <c r="U89" s="8">
        <v>2.210524837078652E-2</v>
      </c>
      <c r="V89" s="8">
        <v>7.9015974016853948E-3</v>
      </c>
      <c r="W89" s="8">
        <v>5.6827650000000007E-2</v>
      </c>
      <c r="X89" s="8">
        <v>4.6497978621488781E-3</v>
      </c>
      <c r="Y89" s="8">
        <v>0</v>
      </c>
      <c r="Z89" s="8">
        <v>4.3745663932584292E-3</v>
      </c>
      <c r="AA89" s="8">
        <v>1.4238522050561801E-3</v>
      </c>
      <c r="AB89" s="8">
        <v>5.5702350000000005E-2</v>
      </c>
      <c r="AC89" s="8">
        <v>3.8628646453019674E-3</v>
      </c>
      <c r="AD89" s="8">
        <v>0</v>
      </c>
      <c r="AE89" s="8">
        <v>2.6173213617977534E-3</v>
      </c>
      <c r="AF89" s="8">
        <v>-3.5909239676966301E-3</v>
      </c>
      <c r="AG89" s="8">
        <v>1.0887277500000002E-5</v>
      </c>
      <c r="AH89" s="8">
        <v>9.5529875799859555E-7</v>
      </c>
      <c r="AI89" s="8">
        <v>0</v>
      </c>
      <c r="AJ89" s="8">
        <v>8.3903069157303386E-7</v>
      </c>
      <c r="AK89" s="8">
        <v>-2.9885249578651693E-6</v>
      </c>
      <c r="AL89" s="8">
        <v>1403.8117500000001</v>
      </c>
      <c r="AM89" s="8">
        <v>82.834182219311813</v>
      </c>
      <c r="AN89" s="8">
        <v>0</v>
      </c>
      <c r="AO89" s="8">
        <v>44.609202370786527</v>
      </c>
      <c r="AP89" s="8">
        <v>-95.44503792134833</v>
      </c>
      <c r="AQ89" s="8">
        <v>1572.0441000000003</v>
      </c>
      <c r="AR89" s="8">
        <v>92.220701901594126</v>
      </c>
      <c r="AS89" s="8">
        <v>0</v>
      </c>
      <c r="AT89" s="8">
        <v>48.869856564606749</v>
      </c>
      <c r="AU89" s="8">
        <v>-81.910618609550568</v>
      </c>
      <c r="AV89" s="8">
        <v>1412.2515000000003</v>
      </c>
      <c r="AW89" s="8">
        <v>83.618346777176981</v>
      </c>
      <c r="AX89" s="8">
        <v>0</v>
      </c>
      <c r="AY89" s="8">
        <v>45.593449061797756</v>
      </c>
      <c r="AZ89" s="8">
        <v>-89.186346910112377</v>
      </c>
      <c r="BA89" s="8">
        <v>159.79260000000002</v>
      </c>
      <c r="BB89" s="8">
        <v>8.6023551244171355</v>
      </c>
      <c r="BC89" s="8">
        <v>0</v>
      </c>
      <c r="BD89" s="8">
        <v>3.276407502808989</v>
      </c>
      <c r="BE89" s="8">
        <v>7.2757283005617985</v>
      </c>
    </row>
    <row r="90" spans="1:57" ht="15.3" x14ac:dyDescent="0.7">
      <c r="A90" s="9" t="s">
        <v>330</v>
      </c>
      <c r="B90" t="s">
        <v>574</v>
      </c>
      <c r="C90" t="s">
        <v>120</v>
      </c>
      <c r="D90" t="s">
        <v>121</v>
      </c>
      <c r="E90" s="6">
        <v>132.74458200000001</v>
      </c>
      <c r="F90" s="7">
        <v>0</v>
      </c>
      <c r="G90" s="7">
        <v>0</v>
      </c>
      <c r="H90" s="8">
        <v>18.819139300000003</v>
      </c>
      <c r="I90" s="8">
        <v>31.109979266970004</v>
      </c>
      <c r="J90" s="8">
        <v>0</v>
      </c>
      <c r="K90" s="8">
        <v>81.760447188200004</v>
      </c>
      <c r="L90" s="8">
        <v>-15.974144308000001</v>
      </c>
      <c r="M90" s="8">
        <v>4.2557475969999998E-11</v>
      </c>
      <c r="N90" s="8">
        <v>2.3465465057165098E-6</v>
      </c>
      <c r="O90" s="8">
        <v>0</v>
      </c>
      <c r="P90" s="8">
        <v>2.7740977601145186E-6</v>
      </c>
      <c r="Q90" s="8">
        <v>-2.0363619780200004E-12</v>
      </c>
      <c r="R90" s="8">
        <v>0.13970957549999999</v>
      </c>
      <c r="S90" s="8">
        <v>6.848898038462399E-2</v>
      </c>
      <c r="T90" s="8">
        <v>0</v>
      </c>
      <c r="U90" s="8">
        <v>0.14612445469377999</v>
      </c>
      <c r="V90" s="8">
        <v>-1.3028634900000001E-2</v>
      </c>
      <c r="W90" s="8">
        <v>3.2740932190000002E-2</v>
      </c>
      <c r="X90" s="8">
        <v>1.5196339720936E-2</v>
      </c>
      <c r="Y90" s="8">
        <v>0</v>
      </c>
      <c r="Z90" s="8">
        <v>3.1561952717720006E-2</v>
      </c>
      <c r="AA90" s="8">
        <v>-3.9277100599999998E-3</v>
      </c>
      <c r="AB90" s="8">
        <v>6.4179820301000015E-2</v>
      </c>
      <c r="AC90" s="8">
        <v>1.2322960441150801E-2</v>
      </c>
      <c r="AD90" s="8">
        <v>0</v>
      </c>
      <c r="AE90" s="8">
        <v>1.4052100543686E-2</v>
      </c>
      <c r="AF90" s="8">
        <v>-5.937998380000001E-3</v>
      </c>
      <c r="AG90" s="8">
        <v>3.3057771110000003E-6</v>
      </c>
      <c r="AH90" s="8">
        <v>2.7815656101437598E-5</v>
      </c>
      <c r="AI90" s="8">
        <v>0</v>
      </c>
      <c r="AJ90" s="8">
        <v>6.7949602547600005E-6</v>
      </c>
      <c r="AK90" s="8">
        <v>-1.3801612610000001E-6</v>
      </c>
      <c r="AL90" s="8">
        <v>202.72228140000001</v>
      </c>
      <c r="AM90" s="8">
        <v>222.16208083058001</v>
      </c>
      <c r="AN90" s="8">
        <v>0</v>
      </c>
      <c r="AO90" s="8">
        <v>388.51187150419997</v>
      </c>
      <c r="AP90" s="8">
        <v>-264.81997835000004</v>
      </c>
      <c r="AQ90" s="8">
        <v>3926.4536298000003</v>
      </c>
      <c r="AR90" s="8">
        <v>433.03714862369395</v>
      </c>
      <c r="AS90" s="8">
        <v>0</v>
      </c>
      <c r="AT90" s="8">
        <v>-151.92039124243593</v>
      </c>
      <c r="AU90" s="8">
        <v>-444.82053899400006</v>
      </c>
      <c r="AV90" s="8">
        <v>203.86945679999999</v>
      </c>
      <c r="AW90" s="8">
        <v>225.94405045012007</v>
      </c>
      <c r="AX90" s="8">
        <v>0</v>
      </c>
      <c r="AY90" s="8">
        <v>393.19660807340006</v>
      </c>
      <c r="AZ90" s="8">
        <v>-264.88279986000003</v>
      </c>
      <c r="BA90" s="8">
        <v>3722.5841730000002</v>
      </c>
      <c r="BB90" s="8">
        <v>207.09309817357385</v>
      </c>
      <c r="BC90" s="8">
        <v>0</v>
      </c>
      <c r="BD90" s="8">
        <v>-545.11699931583598</v>
      </c>
      <c r="BE90" s="8">
        <v>-179.93773913400003</v>
      </c>
    </row>
    <row r="91" spans="1:57" ht="15.3" x14ac:dyDescent="0.7">
      <c r="A91" s="9" t="s">
        <v>108</v>
      </c>
      <c r="B91" t="s">
        <v>568</v>
      </c>
      <c r="C91" t="s">
        <v>120</v>
      </c>
      <c r="D91" t="s">
        <v>121</v>
      </c>
      <c r="E91" s="6">
        <v>126.86203800000001</v>
      </c>
      <c r="F91" s="7">
        <v>0</v>
      </c>
      <c r="G91" s="7">
        <v>0</v>
      </c>
      <c r="H91" s="8">
        <v>17.985173700000001</v>
      </c>
      <c r="I91" s="8">
        <v>29.731348070730004</v>
      </c>
      <c r="J91" s="8">
        <v>0</v>
      </c>
      <c r="K91" s="8">
        <v>78.137252773800014</v>
      </c>
      <c r="L91" s="8">
        <v>-15.266253972000001</v>
      </c>
      <c r="M91" s="8">
        <v>4.067155173E-11</v>
      </c>
      <c r="N91" s="8">
        <v>2.2425598656597153E-6</v>
      </c>
      <c r="O91" s="8">
        <v>0</v>
      </c>
      <c r="P91" s="8">
        <v>2.6511642897738981E-6</v>
      </c>
      <c r="Q91" s="8">
        <v>-1.9461210901800006E-12</v>
      </c>
      <c r="R91" s="8">
        <v>0.13351837950000001</v>
      </c>
      <c r="S91" s="8">
        <v>6.5453907807215994E-2</v>
      </c>
      <c r="T91" s="8">
        <v>0</v>
      </c>
      <c r="U91" s="8">
        <v>0.13964898487602001</v>
      </c>
      <c r="V91" s="8">
        <v>-1.2451274100000001E-2</v>
      </c>
      <c r="W91" s="8">
        <v>3.1290025710000002E-2</v>
      </c>
      <c r="X91" s="8">
        <v>1.4522917606824001E-2</v>
      </c>
      <c r="Y91" s="8">
        <v>0</v>
      </c>
      <c r="Z91" s="8">
        <v>3.0163292427480008E-2</v>
      </c>
      <c r="AA91" s="8">
        <v>-3.7536545400000004E-3</v>
      </c>
      <c r="AB91" s="8">
        <v>6.1335707109000014E-2</v>
      </c>
      <c r="AC91" s="8">
        <v>1.1776871433877201E-2</v>
      </c>
      <c r="AD91" s="8">
        <v>0</v>
      </c>
      <c r="AE91" s="8">
        <v>1.3429385111574E-2</v>
      </c>
      <c r="AF91" s="8">
        <v>-5.6748574200000011E-3</v>
      </c>
      <c r="AG91" s="8">
        <v>3.1592823990000006E-6</v>
      </c>
      <c r="AH91" s="8">
        <v>2.6583012038378401E-5</v>
      </c>
      <c r="AI91" s="8">
        <v>0</v>
      </c>
      <c r="AJ91" s="8">
        <v>6.493843236840001E-6</v>
      </c>
      <c r="AK91" s="8">
        <v>-1.3189997490000002E-6</v>
      </c>
      <c r="AL91" s="8">
        <v>193.73869260000004</v>
      </c>
      <c r="AM91" s="8">
        <v>212.31702202722002</v>
      </c>
      <c r="AN91" s="8">
        <v>0</v>
      </c>
      <c r="AO91" s="8">
        <v>371.29506201780003</v>
      </c>
      <c r="AP91" s="8">
        <v>-253.08454515000003</v>
      </c>
      <c r="AQ91" s="8">
        <v>3752.4537882000004</v>
      </c>
      <c r="AR91" s="8">
        <v>413.84721226596434</v>
      </c>
      <c r="AS91" s="8">
        <v>0</v>
      </c>
      <c r="AT91" s="8">
        <v>-145.18807590032392</v>
      </c>
      <c r="AU91" s="8">
        <v>-425.10842454600004</v>
      </c>
      <c r="AV91" s="8">
        <v>194.8350312</v>
      </c>
      <c r="AW91" s="8">
        <v>215.93139457908006</v>
      </c>
      <c r="AX91" s="8">
        <v>0</v>
      </c>
      <c r="AY91" s="8">
        <v>375.77219562060003</v>
      </c>
      <c r="AZ91" s="8">
        <v>-253.14458274000003</v>
      </c>
      <c r="BA91" s="8">
        <v>3557.6187570000002</v>
      </c>
      <c r="BB91" s="8">
        <v>197.91581768688425</v>
      </c>
      <c r="BC91" s="8">
        <v>0</v>
      </c>
      <c r="BD91" s="8">
        <v>-520.96027152092392</v>
      </c>
      <c r="BE91" s="8">
        <v>-171.96384180600003</v>
      </c>
    </row>
    <row r="92" spans="1:57" ht="15.3" x14ac:dyDescent="0.7">
      <c r="A92" s="9" t="s">
        <v>108</v>
      </c>
      <c r="B92" t="s">
        <v>562</v>
      </c>
      <c r="C92" t="s">
        <v>563</v>
      </c>
      <c r="D92" t="s">
        <v>564</v>
      </c>
      <c r="E92" s="6">
        <v>227.40313985714289</v>
      </c>
      <c r="F92" s="7">
        <v>0</v>
      </c>
      <c r="G92" s="7">
        <v>0</v>
      </c>
      <c r="H92" s="8">
        <v>218.30701426285717</v>
      </c>
      <c r="I92" s="8">
        <v>33.295230722183575</v>
      </c>
      <c r="J92" s="8">
        <v>0</v>
      </c>
      <c r="K92" s="8">
        <v>1.8919941236114286</v>
      </c>
      <c r="L92" s="8">
        <v>-10.915350713142859</v>
      </c>
      <c r="M92" s="8">
        <v>3.6384502377142863E-11</v>
      </c>
      <c r="N92" s="8">
        <v>1.0408787478797087E-7</v>
      </c>
      <c r="O92" s="8">
        <v>0</v>
      </c>
      <c r="P92" s="8">
        <v>5.2302722167142859E-7</v>
      </c>
      <c r="Q92" s="8">
        <v>-1.8192251188571432E-12</v>
      </c>
      <c r="R92" s="8">
        <v>0.9187086850228573</v>
      </c>
      <c r="S92" s="8">
        <v>0.14010500739267451</v>
      </c>
      <c r="T92" s="8">
        <v>0</v>
      </c>
      <c r="U92" s="8">
        <v>1.2029626098442858E-2</v>
      </c>
      <c r="V92" s="8">
        <v>-4.5935434251142868E-2</v>
      </c>
      <c r="W92" s="8">
        <v>0.19079123434014289</v>
      </c>
      <c r="X92" s="8">
        <v>2.9131251828259434E-2</v>
      </c>
      <c r="Y92" s="8">
        <v>0</v>
      </c>
      <c r="Z92" s="8">
        <v>3.1836439580000004E-3</v>
      </c>
      <c r="AA92" s="8">
        <v>-9.5395617170071449E-3</v>
      </c>
      <c r="AB92" s="8">
        <v>7.5497842432571433E-2</v>
      </c>
      <c r="AC92" s="8">
        <v>1.1579129108228864E-2</v>
      </c>
      <c r="AD92" s="8">
        <v>0</v>
      </c>
      <c r="AE92" s="8">
        <v>1.7964848048714289E-3</v>
      </c>
      <c r="AF92" s="8">
        <v>-3.774892121628572E-3</v>
      </c>
      <c r="AG92" s="8">
        <v>7.8226680110857151E-5</v>
      </c>
      <c r="AH92" s="8">
        <v>1.2955270579231359E-5</v>
      </c>
      <c r="AI92" s="8">
        <v>0</v>
      </c>
      <c r="AJ92" s="8">
        <v>3.9568146335142862E-6</v>
      </c>
      <c r="AK92" s="8">
        <v>-3.9113340055428581E-6</v>
      </c>
      <c r="AL92" s="8">
        <v>3297.3455279285718</v>
      </c>
      <c r="AM92" s="8">
        <v>503.25792970794788</v>
      </c>
      <c r="AN92" s="8">
        <v>0</v>
      </c>
      <c r="AO92" s="8">
        <v>43.88880599242858</v>
      </c>
      <c r="AP92" s="8">
        <v>-164.86727639642862</v>
      </c>
      <c r="AQ92" s="8">
        <v>5446.3051995785718</v>
      </c>
      <c r="AR92" s="8">
        <v>825.88745331848054</v>
      </c>
      <c r="AS92" s="8">
        <v>0</v>
      </c>
      <c r="AT92" s="8">
        <v>45.796718335830008</v>
      </c>
      <c r="AU92" s="8">
        <v>-272.31525997892862</v>
      </c>
      <c r="AV92" s="8">
        <v>3342.8261559000002</v>
      </c>
      <c r="AW92" s="8">
        <v>510.23693207016356</v>
      </c>
      <c r="AX92" s="8">
        <v>0</v>
      </c>
      <c r="AY92" s="8">
        <v>44.571015412000008</v>
      </c>
      <c r="AZ92" s="8">
        <v>-167.14130779500002</v>
      </c>
      <c r="BA92" s="8">
        <v>2103.4790436785715</v>
      </c>
      <c r="BB92" s="8">
        <v>315.65052124831692</v>
      </c>
      <c r="BC92" s="8">
        <v>0</v>
      </c>
      <c r="BD92" s="8">
        <v>1.2257029238300001</v>
      </c>
      <c r="BE92" s="8">
        <v>-105.17395218392859</v>
      </c>
    </row>
    <row r="93" spans="1:57" ht="15.3" x14ac:dyDescent="0.7">
      <c r="A93" s="9" t="s">
        <v>249</v>
      </c>
      <c r="B93" t="s">
        <v>595</v>
      </c>
      <c r="C93" t="s">
        <v>120</v>
      </c>
      <c r="D93" t="s">
        <v>121</v>
      </c>
      <c r="E93" s="6">
        <v>87.718140000000005</v>
      </c>
      <c r="F93" s="7">
        <v>0</v>
      </c>
      <c r="G93" s="7">
        <v>0</v>
      </c>
      <c r="H93" s="8">
        <v>12.435761000000001</v>
      </c>
      <c r="I93" s="8">
        <v>20.557596216900002</v>
      </c>
      <c r="J93" s="8">
        <v>0</v>
      </c>
      <c r="K93" s="8">
        <v>54.02762391400001</v>
      </c>
      <c r="L93" s="8">
        <v>-10.55577716</v>
      </c>
      <c r="M93" s="8">
        <v>2.8122146900000001E-11</v>
      </c>
      <c r="N93" s="8">
        <v>1.5506071268878725E-6</v>
      </c>
      <c r="O93" s="8">
        <v>0</v>
      </c>
      <c r="P93" s="8">
        <v>1.8331346713300264E-6</v>
      </c>
      <c r="Q93" s="8">
        <v>-1.3456359754000004E-12</v>
      </c>
      <c r="R93" s="8">
        <v>9.2320634999999998E-2</v>
      </c>
      <c r="S93" s="8">
        <v>4.5257786640479997E-2</v>
      </c>
      <c r="T93" s="8">
        <v>0</v>
      </c>
      <c r="U93" s="8">
        <v>9.6559612310599993E-2</v>
      </c>
      <c r="V93" s="8">
        <v>-8.609373E-3</v>
      </c>
      <c r="W93" s="8">
        <v>2.1635336299999999E-2</v>
      </c>
      <c r="X93" s="8">
        <v>1.0041800840720001E-2</v>
      </c>
      <c r="Y93" s="8">
        <v>0</v>
      </c>
      <c r="Z93" s="8">
        <v>2.0856262044400005E-2</v>
      </c>
      <c r="AA93" s="8">
        <v>-2.5954462E-3</v>
      </c>
      <c r="AB93" s="8">
        <v>4.2410276770000005E-2</v>
      </c>
      <c r="AC93" s="8">
        <v>8.1430605521160011E-3</v>
      </c>
      <c r="AD93" s="8">
        <v>0</v>
      </c>
      <c r="AE93" s="8">
        <v>9.2856831082200001E-3</v>
      </c>
      <c r="AF93" s="8">
        <v>-3.9238526000000004E-3</v>
      </c>
      <c r="AG93" s="8">
        <v>2.1844704700000002E-6</v>
      </c>
      <c r="AH93" s="8">
        <v>1.8380694558951999E-5</v>
      </c>
      <c r="AI93" s="8">
        <v>0</v>
      </c>
      <c r="AJ93" s="8">
        <v>4.4901363651999998E-6</v>
      </c>
      <c r="AK93" s="8">
        <v>-9.1201597000000013E-7</v>
      </c>
      <c r="AL93" s="8">
        <v>133.95967800000003</v>
      </c>
      <c r="AM93" s="8">
        <v>146.80557364660001</v>
      </c>
      <c r="AN93" s="8">
        <v>0</v>
      </c>
      <c r="AO93" s="8">
        <v>256.73016723400002</v>
      </c>
      <c r="AP93" s="8">
        <v>-174.99407950000003</v>
      </c>
      <c r="AQ93" s="8">
        <v>2594.6159459999999</v>
      </c>
      <c r="AR93" s="8">
        <v>286.15264484522606</v>
      </c>
      <c r="AS93" s="8">
        <v>0</v>
      </c>
      <c r="AT93" s="8">
        <v>-100.38958989571995</v>
      </c>
      <c r="AU93" s="8">
        <v>-293.93915538000005</v>
      </c>
      <c r="AV93" s="8">
        <v>134.717736</v>
      </c>
      <c r="AW93" s="8">
        <v>149.30471399240005</v>
      </c>
      <c r="AX93" s="8">
        <v>0</v>
      </c>
      <c r="AY93" s="8">
        <v>259.82585951800002</v>
      </c>
      <c r="AZ93" s="8">
        <v>-175.03559220000002</v>
      </c>
      <c r="BA93" s="8">
        <v>2459.8982099999998</v>
      </c>
      <c r="BB93" s="8">
        <v>136.84793085282604</v>
      </c>
      <c r="BC93" s="8">
        <v>0</v>
      </c>
      <c r="BD93" s="8">
        <v>-360.21544941371997</v>
      </c>
      <c r="BE93" s="8">
        <v>-118.90356318000001</v>
      </c>
    </row>
    <row r="94" spans="1:57" ht="15.3" x14ac:dyDescent="0.7">
      <c r="A94" s="9" t="s">
        <v>330</v>
      </c>
      <c r="B94" t="s">
        <v>573</v>
      </c>
      <c r="C94" t="s">
        <v>563</v>
      </c>
      <c r="D94" t="s">
        <v>564</v>
      </c>
      <c r="E94" s="6">
        <v>71.756712857142873</v>
      </c>
      <c r="F94" s="7">
        <v>0</v>
      </c>
      <c r="G94" s="7">
        <v>0</v>
      </c>
      <c r="H94" s="8">
        <v>68.88644434285716</v>
      </c>
      <c r="I94" s="8">
        <v>10.506259112978572</v>
      </c>
      <c r="J94" s="8">
        <v>0</v>
      </c>
      <c r="K94" s="8">
        <v>0.59701585097142862</v>
      </c>
      <c r="L94" s="8">
        <v>-3.444322217142858</v>
      </c>
      <c r="M94" s="8">
        <v>1.148107405714286E-11</v>
      </c>
      <c r="N94" s="8">
        <v>3.2844769635822863E-8</v>
      </c>
      <c r="O94" s="8">
        <v>0</v>
      </c>
      <c r="P94" s="8">
        <v>1.650404395714286E-7</v>
      </c>
      <c r="Q94" s="8">
        <v>-5.74053702857143E-13</v>
      </c>
      <c r="R94" s="8">
        <v>0.28989711994285722</v>
      </c>
      <c r="S94" s="8">
        <v>4.4209920723345002E-2</v>
      </c>
      <c r="T94" s="8">
        <v>0</v>
      </c>
      <c r="U94" s="8">
        <v>3.7959301101428578E-3</v>
      </c>
      <c r="V94" s="8">
        <v>-1.4494855997142862E-2</v>
      </c>
      <c r="W94" s="8">
        <v>6.020388208714287E-2</v>
      </c>
      <c r="X94" s="8">
        <v>9.1923219438514309E-3</v>
      </c>
      <c r="Y94" s="8">
        <v>0</v>
      </c>
      <c r="Z94" s="8">
        <v>1.0045939800000002E-3</v>
      </c>
      <c r="AA94" s="8">
        <v>-3.0101941043571439E-3</v>
      </c>
      <c r="AB94" s="8">
        <v>2.3823228668571433E-2</v>
      </c>
      <c r="AC94" s="8">
        <v>3.6537764741372148E-3</v>
      </c>
      <c r="AD94" s="8">
        <v>0</v>
      </c>
      <c r="AE94" s="8">
        <v>5.6687803157142878E-4</v>
      </c>
      <c r="AF94" s="8">
        <v>-1.1911614334285717E-3</v>
      </c>
      <c r="AG94" s="8">
        <v>2.4684309222857148E-5</v>
      </c>
      <c r="AH94" s="8">
        <v>4.0880158098278584E-6</v>
      </c>
      <c r="AI94" s="8">
        <v>0</v>
      </c>
      <c r="AJ94" s="8">
        <v>1.2485668037142859E-6</v>
      </c>
      <c r="AK94" s="8">
        <v>-1.2342154611428574E-6</v>
      </c>
      <c r="AL94" s="8">
        <v>1040.4723364285717</v>
      </c>
      <c r="AM94" s="8">
        <v>158.80226973919287</v>
      </c>
      <c r="AN94" s="8">
        <v>0</v>
      </c>
      <c r="AO94" s="8">
        <v>13.849045581428575</v>
      </c>
      <c r="AP94" s="8">
        <v>-52.02361682142859</v>
      </c>
      <c r="AQ94" s="8">
        <v>1718.5732729285717</v>
      </c>
      <c r="AR94" s="8">
        <v>260.60752229419893</v>
      </c>
      <c r="AS94" s="8">
        <v>0</v>
      </c>
      <c r="AT94" s="8">
        <v>14.451084402300005</v>
      </c>
      <c r="AU94" s="8">
        <v>-85.928663646428589</v>
      </c>
      <c r="AV94" s="8">
        <v>1054.8236790000001</v>
      </c>
      <c r="AW94" s="8">
        <v>161.0044832567786</v>
      </c>
      <c r="AX94" s="8">
        <v>0</v>
      </c>
      <c r="AY94" s="8">
        <v>14.064315720000003</v>
      </c>
      <c r="AZ94" s="8">
        <v>-52.741183950000007</v>
      </c>
      <c r="BA94" s="8">
        <v>663.74959392857158</v>
      </c>
      <c r="BB94" s="8">
        <v>99.603039037420302</v>
      </c>
      <c r="BC94" s="8">
        <v>0</v>
      </c>
      <c r="BD94" s="8">
        <v>0.38676868230000006</v>
      </c>
      <c r="BE94" s="8">
        <v>-33.187479696428582</v>
      </c>
    </row>
    <row r="95" spans="1:57" ht="15.3" x14ac:dyDescent="0.7">
      <c r="A95" s="9" t="s">
        <v>330</v>
      </c>
      <c r="B95" t="s">
        <v>575</v>
      </c>
      <c r="C95" t="s">
        <v>576</v>
      </c>
      <c r="D95" t="s">
        <v>577</v>
      </c>
      <c r="E95" s="6">
        <v>47.492669999999997</v>
      </c>
      <c r="F95" s="7">
        <v>0</v>
      </c>
      <c r="G95" s="7">
        <v>0</v>
      </c>
      <c r="H95" s="8">
        <v>45.592963199999993</v>
      </c>
      <c r="I95" s="8">
        <v>6.9536392780499989</v>
      </c>
      <c r="J95" s="8">
        <v>0</v>
      </c>
      <c r="K95" s="8">
        <v>0.39513901439999993</v>
      </c>
      <c r="L95" s="8">
        <v>-2.2796481599999998</v>
      </c>
      <c r="M95" s="8">
        <v>7.5988271999999998E-12</v>
      </c>
      <c r="N95" s="8">
        <v>2.1738534883079997E-8</v>
      </c>
      <c r="O95" s="8">
        <v>0</v>
      </c>
      <c r="P95" s="8">
        <v>1.0923314099999999E-7</v>
      </c>
      <c r="Q95" s="8">
        <v>-3.7994136E-13</v>
      </c>
      <c r="R95" s="8">
        <v>0.19187038679999999</v>
      </c>
      <c r="S95" s="8">
        <v>2.9260637674694993E-2</v>
      </c>
      <c r="T95" s="8">
        <v>0</v>
      </c>
      <c r="U95" s="8">
        <v>2.5123622429999997E-3</v>
      </c>
      <c r="V95" s="8">
        <v>-9.5935193400000004E-3</v>
      </c>
      <c r="W95" s="8">
        <v>3.9846350129999999E-2</v>
      </c>
      <c r="X95" s="8">
        <v>6.0840009976800002E-3</v>
      </c>
      <c r="Y95" s="8">
        <v>0</v>
      </c>
      <c r="Z95" s="8">
        <v>6.6489737999999991E-4</v>
      </c>
      <c r="AA95" s="8">
        <v>-1.9923175064999999E-3</v>
      </c>
      <c r="AB95" s="8">
        <v>1.5767566439999998E-2</v>
      </c>
      <c r="AC95" s="8">
        <v>2.4182768890964996E-3</v>
      </c>
      <c r="AD95" s="8">
        <v>0</v>
      </c>
      <c r="AE95" s="8">
        <v>3.75192093E-4</v>
      </c>
      <c r="AF95" s="8">
        <v>-7.8837832199999997E-4</v>
      </c>
      <c r="AG95" s="8">
        <v>1.6337478479999999E-5</v>
      </c>
      <c r="AH95" s="8">
        <v>2.705681156235E-6</v>
      </c>
      <c r="AI95" s="8">
        <v>0</v>
      </c>
      <c r="AJ95" s="8">
        <v>8.2637245799999998E-7</v>
      </c>
      <c r="AK95" s="8">
        <v>-8.1687392400000003E-7</v>
      </c>
      <c r="AL95" s="8">
        <v>688.64371499999993</v>
      </c>
      <c r="AM95" s="8">
        <v>105.10436573354998</v>
      </c>
      <c r="AN95" s="8">
        <v>0</v>
      </c>
      <c r="AO95" s="8">
        <v>9.1660853099999997</v>
      </c>
      <c r="AP95" s="8">
        <v>-34.432185750000002</v>
      </c>
      <c r="AQ95" s="8">
        <v>1137.4494464999998</v>
      </c>
      <c r="AR95" s="8">
        <v>172.48486675353598</v>
      </c>
      <c r="AS95" s="8">
        <v>0</v>
      </c>
      <c r="AT95" s="8">
        <v>9.5645488112999999</v>
      </c>
      <c r="AU95" s="8">
        <v>-56.872472324999997</v>
      </c>
      <c r="AV95" s="8">
        <v>698.14224899999988</v>
      </c>
      <c r="AW95" s="8">
        <v>106.56191577584998</v>
      </c>
      <c r="AX95" s="8">
        <v>0</v>
      </c>
      <c r="AY95" s="8">
        <v>9.3085633199999993</v>
      </c>
      <c r="AZ95" s="8">
        <v>-34.90711245</v>
      </c>
      <c r="BA95" s="8">
        <v>439.30719749999997</v>
      </c>
      <c r="BB95" s="8">
        <v>65.922950977685986</v>
      </c>
      <c r="BC95" s="8">
        <v>0</v>
      </c>
      <c r="BD95" s="8">
        <v>0.25598549129999998</v>
      </c>
      <c r="BE95" s="8">
        <v>-21.965359875000001</v>
      </c>
    </row>
    <row r="96" spans="1:57" ht="15.3" x14ac:dyDescent="0.7">
      <c r="A96" s="9" t="s">
        <v>108</v>
      </c>
      <c r="B96" t="s">
        <v>568</v>
      </c>
      <c r="C96" t="s">
        <v>563</v>
      </c>
      <c r="D96" t="s">
        <v>564</v>
      </c>
      <c r="E96" s="6">
        <v>7.9117907142857158</v>
      </c>
      <c r="F96" s="7">
        <v>0</v>
      </c>
      <c r="G96" s="7">
        <v>0</v>
      </c>
      <c r="H96" s="8">
        <v>7.5953190857142872</v>
      </c>
      <c r="I96" s="8">
        <v>1.158404837432143</v>
      </c>
      <c r="J96" s="8">
        <v>0</v>
      </c>
      <c r="K96" s="8">
        <v>6.582609874285715E-2</v>
      </c>
      <c r="L96" s="8">
        <v>-0.37976595428571436</v>
      </c>
      <c r="M96" s="8">
        <v>1.2658865142857145E-12</v>
      </c>
      <c r="N96" s="8">
        <v>3.6214164929057146E-9</v>
      </c>
      <c r="O96" s="8">
        <v>0</v>
      </c>
      <c r="P96" s="8">
        <v>1.8197118642857146E-8</v>
      </c>
      <c r="Q96" s="8">
        <v>-6.329432571428573E-14</v>
      </c>
      <c r="R96" s="8">
        <v>3.1963634485714293E-2</v>
      </c>
      <c r="S96" s="8">
        <v>4.8745215092925002E-3</v>
      </c>
      <c r="T96" s="8">
        <v>0</v>
      </c>
      <c r="U96" s="8">
        <v>4.1853372878571435E-4</v>
      </c>
      <c r="V96" s="8">
        <v>-1.5981817242857149E-3</v>
      </c>
      <c r="W96" s="8">
        <v>6.6379924092857152E-3</v>
      </c>
      <c r="X96" s="8">
        <v>1.0135320376628574E-3</v>
      </c>
      <c r="Y96" s="8">
        <v>0</v>
      </c>
      <c r="Z96" s="8">
        <v>1.1076507000000002E-4</v>
      </c>
      <c r="AA96" s="8">
        <v>-3.3189962046428583E-4</v>
      </c>
      <c r="AB96" s="8">
        <v>2.6267145171428577E-3</v>
      </c>
      <c r="AC96" s="8">
        <v>4.0286007579117862E-4</v>
      </c>
      <c r="AD96" s="8">
        <v>0</v>
      </c>
      <c r="AE96" s="8">
        <v>6.2503146642857153E-5</v>
      </c>
      <c r="AF96" s="8">
        <v>-1.3133572585714289E-4</v>
      </c>
      <c r="AG96" s="8">
        <v>2.7216560057142865E-6</v>
      </c>
      <c r="AH96" s="8">
        <v>4.5073867288821439E-7</v>
      </c>
      <c r="AI96" s="8">
        <v>0</v>
      </c>
      <c r="AJ96" s="8">
        <v>1.3766515842857146E-7</v>
      </c>
      <c r="AK96" s="8">
        <v>-1.3608280028571433E-7</v>
      </c>
      <c r="AL96" s="8">
        <v>114.72096535714287</v>
      </c>
      <c r="AM96" s="8">
        <v>17.509307117110716</v>
      </c>
      <c r="AN96" s="8">
        <v>0</v>
      </c>
      <c r="AO96" s="8">
        <v>1.5269756078571433</v>
      </c>
      <c r="AP96" s="8">
        <v>-5.7360482678571447</v>
      </c>
      <c r="AQ96" s="8">
        <v>189.48738760714289</v>
      </c>
      <c r="AR96" s="8">
        <v>28.734206081389718</v>
      </c>
      <c r="AS96" s="8">
        <v>0</v>
      </c>
      <c r="AT96" s="8">
        <v>1.5933555319500003</v>
      </c>
      <c r="AU96" s="8">
        <v>-9.4743693803571443</v>
      </c>
      <c r="AV96" s="8">
        <v>116.30332350000002</v>
      </c>
      <c r="AW96" s="8">
        <v>17.752119974132142</v>
      </c>
      <c r="AX96" s="8">
        <v>0</v>
      </c>
      <c r="AY96" s="8">
        <v>1.5507109800000003</v>
      </c>
      <c r="AZ96" s="8">
        <v>-5.8151661750000008</v>
      </c>
      <c r="BA96" s="8">
        <v>73.184064107142873</v>
      </c>
      <c r="BB96" s="8">
        <v>10.982086107257572</v>
      </c>
      <c r="BC96" s="8">
        <v>0</v>
      </c>
      <c r="BD96" s="8">
        <v>4.2644551950000005E-2</v>
      </c>
      <c r="BE96" s="8">
        <v>-3.6592032053571439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4739-1C42-4D74-BD0E-DB011945D487}">
  <dimension ref="A1:BE103"/>
  <sheetViews>
    <sheetView topLeftCell="K11" zoomScale="70" zoomScaleNormal="70" workbookViewId="0">
      <selection activeCell="W20" sqref="W20:AA103"/>
    </sheetView>
  </sheetViews>
  <sheetFormatPr defaultRowHeight="14.4" x14ac:dyDescent="0.55000000000000004"/>
  <cols>
    <col min="1" max="1" width="43.68359375" bestFit="1" customWidth="1"/>
    <col min="2" max="2" width="109.15625" bestFit="1" customWidth="1"/>
    <col min="3" max="3" width="30.578125" bestFit="1" customWidth="1"/>
    <col min="4" max="4" width="67.83984375" customWidth="1"/>
    <col min="5" max="5" width="26.26171875" customWidth="1"/>
    <col min="6" max="6" width="31.578125" customWidth="1"/>
    <col min="7" max="7" width="20.578125" customWidth="1"/>
    <col min="8" max="8" width="23.83984375" customWidth="1"/>
    <col min="9" max="9" width="24.26171875" customWidth="1"/>
    <col min="10" max="10" width="24.41796875" customWidth="1"/>
    <col min="11" max="11" width="23.83984375" customWidth="1"/>
    <col min="12" max="12" width="18.578125" customWidth="1"/>
    <col min="13" max="13" width="23.41796875" customWidth="1"/>
    <col min="14" max="14" width="23.83984375" customWidth="1"/>
    <col min="15" max="15" width="24.15625" customWidth="1"/>
    <col min="16" max="16" width="23.41796875" customWidth="1"/>
    <col min="17" max="17" width="18.15625" customWidth="1"/>
    <col min="18" max="18" width="21.578125" customWidth="1"/>
    <col min="19" max="19" width="22" customWidth="1"/>
    <col min="20" max="20" width="22.26171875" customWidth="1"/>
    <col min="21" max="21" width="21.578125" customWidth="1"/>
    <col min="22" max="22" width="16.26171875" customWidth="1"/>
    <col min="23" max="23" width="21.41796875" customWidth="1"/>
    <col min="24" max="24" width="21.83984375" customWidth="1"/>
    <col min="25" max="25" width="22" customWidth="1"/>
    <col min="26" max="26" width="21.41796875" customWidth="1"/>
    <col min="27" max="27" width="16.15625" customWidth="1"/>
    <col min="28" max="28" width="25.15625" customWidth="1"/>
    <col min="29" max="29" width="25.578125" customWidth="1"/>
    <col min="30" max="30" width="25.68359375" customWidth="1"/>
    <col min="31" max="31" width="25.15625" customWidth="1"/>
    <col min="32" max="32" width="19.83984375" customWidth="1"/>
    <col min="33" max="33" width="24.68359375" customWidth="1"/>
    <col min="34" max="34" width="25.15625" customWidth="1"/>
    <col min="35" max="35" width="25.26171875" customWidth="1"/>
    <col min="36" max="36" width="24.68359375" customWidth="1"/>
    <col min="37" max="37" width="19.41796875" customWidth="1"/>
    <col min="38" max="38" width="24.68359375" customWidth="1"/>
    <col min="39" max="39" width="25.15625" customWidth="1"/>
    <col min="40" max="40" width="25.26171875" customWidth="1"/>
    <col min="41" max="41" width="24.68359375" customWidth="1"/>
    <col min="42" max="42" width="19.41796875" customWidth="1"/>
    <col min="43" max="43" width="22.83984375" customWidth="1"/>
    <col min="44" max="44" width="23.26171875" customWidth="1"/>
    <col min="45" max="45" width="23.41796875" customWidth="1"/>
    <col min="46" max="46" width="22.83984375" customWidth="1"/>
    <col min="47" max="47" width="17.578125" customWidth="1"/>
    <col min="48" max="48" width="26.15625" customWidth="1"/>
    <col min="49" max="49" width="26.578125" customWidth="1"/>
    <col min="50" max="50" width="26.68359375" customWidth="1"/>
    <col min="51" max="51" width="26.15625" customWidth="1"/>
    <col min="52" max="52" width="20.83984375" customWidth="1"/>
    <col min="53" max="53" width="24.41796875" customWidth="1"/>
    <col min="54" max="54" width="24.83984375" customWidth="1"/>
    <col min="55" max="55" width="25.15625" customWidth="1"/>
    <col min="56" max="56" width="24.41796875" customWidth="1"/>
    <col min="57" max="57" width="19.1562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20" t="s">
        <v>1</v>
      </c>
      <c r="G1" s="20" t="s">
        <v>2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</row>
    <row r="2" spans="1:14" ht="16.8" x14ac:dyDescent="0.8">
      <c r="A2" s="3" t="s">
        <v>17</v>
      </c>
      <c r="B2" s="3" t="s">
        <v>607</v>
      </c>
      <c r="D2" s="1" t="s">
        <v>10</v>
      </c>
      <c r="E2" s="2">
        <f>27068.3675100691-H85-H86-H88-H89</f>
        <v>25921.468887257597</v>
      </c>
      <c r="F2" s="21">
        <v>6.2693891341690999E-4</v>
      </c>
      <c r="G2" s="21">
        <v>171.43066043503637</v>
      </c>
      <c r="H2" s="21">
        <v>25.25196049390761</v>
      </c>
      <c r="I2" s="21">
        <v>18.561350582522731</v>
      </c>
      <c r="J2" s="21">
        <v>6.6753577055295887E-2</v>
      </c>
      <c r="K2" s="21">
        <v>306736.31162198755</v>
      </c>
      <c r="L2" s="21">
        <v>571099.4861992409</v>
      </c>
      <c r="M2" s="21">
        <v>310456.4457101039</v>
      </c>
      <c r="N2" s="21">
        <v>260643.04048913694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f>5682.86335748322-I85-I86-I88-I89</f>
        <v>4235.9692946547202</v>
      </c>
      <c r="F3" s="21">
        <v>4.9844008305991057E-4</v>
      </c>
      <c r="G3" s="21">
        <v>25.164830514013971</v>
      </c>
      <c r="H3" s="21">
        <v>5.9682938775845606</v>
      </c>
      <c r="I3" s="21">
        <v>3.8828125307503676</v>
      </c>
      <c r="J3" s="21">
        <v>9.2038364243061301E-3</v>
      </c>
      <c r="K3" s="21">
        <v>69462.794093258854</v>
      </c>
      <c r="L3" s="21">
        <v>87339.855002999597</v>
      </c>
      <c r="M3" s="21">
        <v>69174.134252516611</v>
      </c>
      <c r="N3" s="21">
        <v>18165.720750482986</v>
      </c>
    </row>
    <row r="4" spans="1:14" ht="16.8" x14ac:dyDescent="0.8">
      <c r="A4" s="3" t="s">
        <v>21</v>
      </c>
      <c r="B4" s="3">
        <v>4</v>
      </c>
      <c r="D4" s="1" t="s">
        <v>12</v>
      </c>
      <c r="E4" s="2">
        <v>8827.1042578294</v>
      </c>
      <c r="F4" s="21">
        <v>2.2772116231506098E-4</v>
      </c>
      <c r="G4" s="21">
        <v>64.748412987194087</v>
      </c>
      <c r="H4" s="21">
        <v>5.0918439216305122</v>
      </c>
      <c r="I4" s="21">
        <v>7.4093744320537329</v>
      </c>
      <c r="J4" s="21">
        <v>3.3959221701807908E-2</v>
      </c>
      <c r="K4" s="21">
        <v>132916.76034675157</v>
      </c>
      <c r="L4" s="21">
        <v>151424.35206450199</v>
      </c>
      <c r="M4" s="21">
        <v>139330.53313262327</v>
      </c>
      <c r="N4" s="21">
        <v>12093.818931878708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f>7296.87185158156-K85-K86-K88-K89</f>
        <v>5757.3986400325603</v>
      </c>
      <c r="F5" s="21">
        <v>7.3268861851001133E-4</v>
      </c>
      <c r="G5" s="21">
        <v>25.574391902397526</v>
      </c>
      <c r="H5" s="21">
        <v>14.794602107755221</v>
      </c>
      <c r="I5" s="21">
        <v>3.1340874189137233</v>
      </c>
      <c r="J5" s="21">
        <v>5.653513077554722E-3</v>
      </c>
      <c r="K5" s="21">
        <v>75148.262112635639</v>
      </c>
      <c r="L5" s="21">
        <v>55039.548792923662</v>
      </c>
      <c r="M5" s="21">
        <v>76324.051693562098</v>
      </c>
      <c r="N5" s="21">
        <v>-21284.502900638458</v>
      </c>
    </row>
    <row r="6" spans="1:14" ht="16.8" x14ac:dyDescent="0.8">
      <c r="A6" s="3" t="s">
        <v>23</v>
      </c>
      <c r="B6" s="3" t="s">
        <v>608</v>
      </c>
      <c r="D6" s="1" t="s">
        <v>14</v>
      </c>
      <c r="E6" s="2">
        <f>-4996.35146798408-L85-L86-L88-L89</f>
        <v>-4401.111082744912</v>
      </c>
      <c r="F6" s="21">
        <v>-7.798341856265356E-5</v>
      </c>
      <c r="G6" s="21">
        <v>-8.6277866913785406</v>
      </c>
      <c r="H6" s="21">
        <v>-2.0514229487497957</v>
      </c>
      <c r="I6" s="21">
        <v>-2.6446365230513198</v>
      </c>
      <c r="J6" s="21">
        <v>1.9261133521392693E-2</v>
      </c>
      <c r="K6" s="21">
        <v>-53347.693473641957</v>
      </c>
      <c r="L6" s="21">
        <v>-64077.022145768766</v>
      </c>
      <c r="M6" s="21">
        <v>-51468.130842878745</v>
      </c>
      <c r="N6" s="21">
        <v>-12608.89130289001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30157.438181912315</v>
      </c>
      <c r="F7" s="22">
        <f t="shared" ref="F7:N7" si="0">F2+F3</f>
        <v>1.1253789964768206E-3</v>
      </c>
      <c r="G7" s="22">
        <f t="shared" si="0"/>
        <v>196.59549094905034</v>
      </c>
      <c r="H7" s="22">
        <f t="shared" si="0"/>
        <v>31.220254371492171</v>
      </c>
      <c r="I7" s="22">
        <f t="shared" si="0"/>
        <v>22.444163113273099</v>
      </c>
      <c r="J7" s="22">
        <f t="shared" si="0"/>
        <v>7.5957413479602012E-2</v>
      </c>
      <c r="K7" s="22">
        <f t="shared" si="0"/>
        <v>376199.10571524641</v>
      </c>
      <c r="L7" s="22">
        <f t="shared" si="0"/>
        <v>658439.34120224044</v>
      </c>
      <c r="M7" s="22">
        <f t="shared" si="0"/>
        <v>379630.57996262051</v>
      </c>
      <c r="N7" s="22">
        <f t="shared" si="0"/>
        <v>278808.76123961993</v>
      </c>
    </row>
    <row r="8" spans="1:14" ht="16.8" x14ac:dyDescent="0.8">
      <c r="A8" s="3" t="s">
        <v>26</v>
      </c>
      <c r="B8" s="3">
        <v>166</v>
      </c>
      <c r="D8" s="11" t="s">
        <v>936</v>
      </c>
      <c r="E8" s="14">
        <f>SUM(E2:E5)</f>
        <v>44741.941079774275</v>
      </c>
      <c r="F8" s="22">
        <f t="shared" ref="F8:N8" si="1">SUM(F2:F5)</f>
        <v>2.0857887773018929E-3</v>
      </c>
      <c r="G8" s="22">
        <f t="shared" si="1"/>
        <v>286.91829583864194</v>
      </c>
      <c r="H8" s="22">
        <f t="shared" si="1"/>
        <v>51.106700400877898</v>
      </c>
      <c r="I8" s="22">
        <f t="shared" si="1"/>
        <v>32.987624964240553</v>
      </c>
      <c r="J8" s="22">
        <f t="shared" si="1"/>
        <v>0.11557014825896465</v>
      </c>
      <c r="K8" s="22">
        <f t="shared" si="1"/>
        <v>584264.1281746336</v>
      </c>
      <c r="L8" s="22">
        <f t="shared" si="1"/>
        <v>864903.24205966608</v>
      </c>
      <c r="M8" s="22">
        <f t="shared" si="1"/>
        <v>595285.16478880588</v>
      </c>
      <c r="N8" s="22">
        <f t="shared" si="1"/>
        <v>269618.0772708602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40340.829997029359</v>
      </c>
      <c r="F9" s="23">
        <f t="shared" ref="F9:N9" si="2">SUM(F2:F6)</f>
        <v>2.0078053587392394E-3</v>
      </c>
      <c r="G9" s="23">
        <f t="shared" si="2"/>
        <v>278.29050914726338</v>
      </c>
      <c r="H9" s="23">
        <f t="shared" si="2"/>
        <v>49.055277452128102</v>
      </c>
      <c r="I9" s="23">
        <f t="shared" si="2"/>
        <v>30.342988441189235</v>
      </c>
      <c r="J9" s="23">
        <f t="shared" si="2"/>
        <v>0.13483128178035736</v>
      </c>
      <c r="K9" s="23">
        <f t="shared" si="2"/>
        <v>530916.43470099161</v>
      </c>
      <c r="L9" s="23">
        <f t="shared" si="2"/>
        <v>800826.21991389734</v>
      </c>
      <c r="M9" s="23">
        <f t="shared" si="2"/>
        <v>543817.03394592716</v>
      </c>
      <c r="N9" s="23">
        <f t="shared" si="2"/>
        <v>257009.1859679702</v>
      </c>
    </row>
    <row r="10" spans="1:14" ht="16.8" x14ac:dyDescent="0.8">
      <c r="A10" s="3" t="s">
        <v>29</v>
      </c>
      <c r="B10" s="3">
        <v>1</v>
      </c>
      <c r="D10" s="12" t="s">
        <v>933</v>
      </c>
      <c r="E10" s="8">
        <f>E7/$B$8</f>
        <v>181.67131434886937</v>
      </c>
      <c r="F10" s="23">
        <f t="shared" ref="F10:N12" si="3">F7/$B$8</f>
        <v>6.7793915450410879E-6</v>
      </c>
      <c r="G10" s="23">
        <f t="shared" si="3"/>
        <v>1.1843101864400623</v>
      </c>
      <c r="H10" s="23">
        <f t="shared" si="3"/>
        <v>0.18807382151501309</v>
      </c>
      <c r="I10" s="23">
        <f t="shared" si="3"/>
        <v>0.13520580188718734</v>
      </c>
      <c r="J10" s="23">
        <f t="shared" si="3"/>
        <v>4.5757477999760246E-4</v>
      </c>
      <c r="K10" s="23">
        <f t="shared" si="3"/>
        <v>2266.2596729834122</v>
      </c>
      <c r="L10" s="23">
        <f t="shared" si="3"/>
        <v>3966.5020554351831</v>
      </c>
      <c r="M10" s="23">
        <f t="shared" si="3"/>
        <v>2286.9312045940997</v>
      </c>
      <c r="N10" s="23">
        <f t="shared" si="3"/>
        <v>1679.5708508410839</v>
      </c>
    </row>
    <row r="11" spans="1:14" ht="16.8" x14ac:dyDescent="0.8">
      <c r="A11" s="3" t="s">
        <v>30</v>
      </c>
      <c r="B11" s="3" t="s">
        <v>372</v>
      </c>
      <c r="D11" s="12" t="s">
        <v>937</v>
      </c>
      <c r="E11" s="8">
        <f>E8/$B$8</f>
        <v>269.52976554080891</v>
      </c>
      <c r="F11" s="23">
        <f t="shared" si="3"/>
        <v>1.2564992634348752E-5</v>
      </c>
      <c r="G11" s="23">
        <f t="shared" si="3"/>
        <v>1.7284234689074816</v>
      </c>
      <c r="H11" s="23">
        <f t="shared" si="3"/>
        <v>0.30787168916191504</v>
      </c>
      <c r="I11" s="23">
        <f t="shared" si="3"/>
        <v>0.19872063231470213</v>
      </c>
      <c r="J11" s="23">
        <f t="shared" si="3"/>
        <v>6.9620571240340155E-4</v>
      </c>
      <c r="K11" s="23">
        <f t="shared" si="3"/>
        <v>3519.6634227387567</v>
      </c>
      <c r="L11" s="23">
        <f t="shared" si="3"/>
        <v>5210.2604943353381</v>
      </c>
      <c r="M11" s="23">
        <f t="shared" si="3"/>
        <v>3586.0552095711196</v>
      </c>
      <c r="N11" s="23">
        <f t="shared" si="3"/>
        <v>1624.205284764218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243.01704817487567</v>
      </c>
      <c r="F12" s="23">
        <f t="shared" si="3"/>
        <v>1.209521300445325E-5</v>
      </c>
      <c r="G12" s="23">
        <f t="shared" si="3"/>
        <v>1.6764488502847192</v>
      </c>
      <c r="H12" s="23">
        <f t="shared" si="3"/>
        <v>0.29551371959113315</v>
      </c>
      <c r="I12" s="23">
        <f t="shared" si="3"/>
        <v>0.18278908699511587</v>
      </c>
      <c r="J12" s="23">
        <f t="shared" si="3"/>
        <v>8.122366372310684E-4</v>
      </c>
      <c r="K12" s="23">
        <f t="shared" si="3"/>
        <v>3198.2917753071783</v>
      </c>
      <c r="L12" s="23">
        <f t="shared" si="3"/>
        <v>4824.254336830707</v>
      </c>
      <c r="M12" s="23">
        <f t="shared" si="3"/>
        <v>3276.0062285899226</v>
      </c>
      <c r="N12" s="23">
        <f t="shared" si="3"/>
        <v>1548.2481082407844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7539.3595454780789</v>
      </c>
      <c r="F13" s="23">
        <f t="shared" ref="F13:N15" si="4">F7/$B$4</f>
        <v>2.8134474911920514E-4</v>
      </c>
      <c r="G13" s="23">
        <f t="shared" si="4"/>
        <v>49.148872737262586</v>
      </c>
      <c r="H13" s="23">
        <f t="shared" si="4"/>
        <v>7.8050635928730427</v>
      </c>
      <c r="I13" s="23">
        <f t="shared" si="4"/>
        <v>5.6110407783182747</v>
      </c>
      <c r="J13" s="23">
        <f t="shared" si="4"/>
        <v>1.8989353369900503E-2</v>
      </c>
      <c r="K13" s="23">
        <f t="shared" si="4"/>
        <v>94049.776428811601</v>
      </c>
      <c r="L13" s="23">
        <f t="shared" si="4"/>
        <v>164609.83530056011</v>
      </c>
      <c r="M13" s="23">
        <f t="shared" si="4"/>
        <v>94907.644990655128</v>
      </c>
      <c r="N13" s="23">
        <f t="shared" si="4"/>
        <v>69702.190309904981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11185.485269943569</v>
      </c>
      <c r="F14" s="23">
        <f t="shared" si="4"/>
        <v>5.2144719432547322E-4</v>
      </c>
      <c r="G14" s="23">
        <f t="shared" si="4"/>
        <v>71.729573959660485</v>
      </c>
      <c r="H14" s="23">
        <f t="shared" si="4"/>
        <v>12.776675100219475</v>
      </c>
      <c r="I14" s="23">
        <f t="shared" si="4"/>
        <v>8.2469062410601381</v>
      </c>
      <c r="J14" s="23">
        <f t="shared" si="4"/>
        <v>2.8892537064741163E-2</v>
      </c>
      <c r="K14" s="23">
        <f t="shared" si="4"/>
        <v>146066.0320436584</v>
      </c>
      <c r="L14" s="23">
        <f t="shared" si="4"/>
        <v>216225.81051491652</v>
      </c>
      <c r="M14" s="23">
        <f t="shared" si="4"/>
        <v>148821.29119720147</v>
      </c>
      <c r="N14" s="23">
        <f t="shared" si="4"/>
        <v>67404.51931771505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10085.20749925734</v>
      </c>
      <c r="F15" s="23">
        <f t="shared" si="4"/>
        <v>5.0195133968480984E-4</v>
      </c>
      <c r="G15" s="23">
        <f t="shared" si="4"/>
        <v>69.572627286815845</v>
      </c>
      <c r="H15" s="23">
        <f t="shared" si="4"/>
        <v>12.263819363032026</v>
      </c>
      <c r="I15" s="23">
        <f t="shared" si="4"/>
        <v>7.5857471102973086</v>
      </c>
      <c r="J15" s="23">
        <f t="shared" si="4"/>
        <v>3.370782044508934E-2</v>
      </c>
      <c r="K15" s="23">
        <f t="shared" si="4"/>
        <v>132729.1086752479</v>
      </c>
      <c r="L15" s="23">
        <f t="shared" si="4"/>
        <v>200206.55497847433</v>
      </c>
      <c r="M15" s="23">
        <f t="shared" si="4"/>
        <v>135954.25848648179</v>
      </c>
      <c r="N15" s="23">
        <f t="shared" si="4"/>
        <v>64252.296491992551</v>
      </c>
    </row>
    <row r="16" spans="1:14" ht="16.8" x14ac:dyDescent="0.8">
      <c r="A16" s="3" t="s">
        <v>38</v>
      </c>
      <c r="B16" s="3" t="s">
        <v>39</v>
      </c>
    </row>
    <row r="20" spans="1:57" ht="16.8" x14ac:dyDescent="0.8">
      <c r="A20" s="4" t="s">
        <v>40</v>
      </c>
      <c r="B20" s="4" t="s">
        <v>41</v>
      </c>
      <c r="C20" s="4" t="s">
        <v>42</v>
      </c>
      <c r="D20" s="4" t="s">
        <v>43</v>
      </c>
      <c r="E20" s="4" t="s">
        <v>44</v>
      </c>
      <c r="F20" s="4" t="s">
        <v>45</v>
      </c>
      <c r="G20" s="4" t="s">
        <v>46</v>
      </c>
      <c r="H20" s="4" t="s">
        <v>47</v>
      </c>
      <c r="I20" s="4" t="s">
        <v>48</v>
      </c>
      <c r="J20" s="4" t="s">
        <v>49</v>
      </c>
      <c r="K20" s="4" t="s">
        <v>50</v>
      </c>
      <c r="L20" s="4" t="s">
        <v>51</v>
      </c>
      <c r="M20" s="4" t="s">
        <v>52</v>
      </c>
      <c r="N20" s="4" t="s">
        <v>53</v>
      </c>
      <c r="O20" s="4" t="s">
        <v>54</v>
      </c>
      <c r="P20" s="4" t="s">
        <v>55</v>
      </c>
      <c r="Q20" s="4" t="s">
        <v>56</v>
      </c>
      <c r="R20" s="4" t="s">
        <v>57</v>
      </c>
      <c r="S20" s="4" t="s">
        <v>58</v>
      </c>
      <c r="T20" s="4" t="s">
        <v>59</v>
      </c>
      <c r="U20" s="4" t="s">
        <v>60</v>
      </c>
      <c r="V20" s="4" t="s">
        <v>61</v>
      </c>
      <c r="W20" s="4" t="s">
        <v>62</v>
      </c>
      <c r="X20" s="4" t="s">
        <v>63</v>
      </c>
      <c r="Y20" s="4" t="s">
        <v>64</v>
      </c>
      <c r="Z20" s="4" t="s">
        <v>65</v>
      </c>
      <c r="AA20" s="4" t="s">
        <v>66</v>
      </c>
      <c r="AB20" s="4" t="s">
        <v>67</v>
      </c>
      <c r="AC20" s="4" t="s">
        <v>68</v>
      </c>
      <c r="AD20" s="4" t="s">
        <v>69</v>
      </c>
      <c r="AE20" s="4" t="s">
        <v>70</v>
      </c>
      <c r="AF20" s="4" t="s">
        <v>71</v>
      </c>
      <c r="AG20" s="4" t="s">
        <v>72</v>
      </c>
      <c r="AH20" s="4" t="s">
        <v>73</v>
      </c>
      <c r="AI20" s="4" t="s">
        <v>74</v>
      </c>
      <c r="AJ20" s="4" t="s">
        <v>75</v>
      </c>
      <c r="AK20" s="4" t="s">
        <v>76</v>
      </c>
      <c r="AL20" s="4" t="s">
        <v>77</v>
      </c>
      <c r="AM20" s="4" t="s">
        <v>78</v>
      </c>
      <c r="AN20" s="4" t="s">
        <v>79</v>
      </c>
      <c r="AO20" s="4" t="s">
        <v>80</v>
      </c>
      <c r="AP20" s="4" t="s">
        <v>81</v>
      </c>
      <c r="AQ20" s="4" t="s">
        <v>82</v>
      </c>
      <c r="AR20" s="4" t="s">
        <v>83</v>
      </c>
      <c r="AS20" s="4" t="s">
        <v>84</v>
      </c>
      <c r="AT20" s="4" t="s">
        <v>85</v>
      </c>
      <c r="AU20" s="4" t="s">
        <v>86</v>
      </c>
      <c r="AV20" s="4" t="s">
        <v>87</v>
      </c>
      <c r="AW20" s="4" t="s">
        <v>88</v>
      </c>
      <c r="AX20" s="4" t="s">
        <v>89</v>
      </c>
      <c r="AY20" s="4" t="s">
        <v>90</v>
      </c>
      <c r="AZ20" s="4" t="s">
        <v>91</v>
      </c>
      <c r="BA20" s="4" t="s">
        <v>92</v>
      </c>
      <c r="BB20" s="4" t="s">
        <v>93</v>
      </c>
      <c r="BC20" s="4" t="s">
        <v>94</v>
      </c>
      <c r="BD20" s="4" t="s">
        <v>95</v>
      </c>
      <c r="BE20" s="4" t="s">
        <v>96</v>
      </c>
    </row>
    <row r="21" spans="1:57" ht="15.3" x14ac:dyDescent="0.7">
      <c r="A21" s="9" t="s">
        <v>178</v>
      </c>
      <c r="B21" t="s">
        <v>581</v>
      </c>
      <c r="C21" t="s">
        <v>519</v>
      </c>
      <c r="D21" t="s">
        <v>520</v>
      </c>
      <c r="E21" s="6">
        <v>32.254032000000002</v>
      </c>
      <c r="F21" s="7">
        <v>1</v>
      </c>
      <c r="G21" s="7">
        <v>0</v>
      </c>
      <c r="H21" s="8">
        <v>445.10564160000007</v>
      </c>
      <c r="I21" s="8">
        <v>60.96012048</v>
      </c>
      <c r="J21" s="8">
        <v>668.30354304000002</v>
      </c>
      <c r="K21" s="8">
        <v>162.23778095999998</v>
      </c>
      <c r="L21" s="8">
        <v>0</v>
      </c>
      <c r="M21" s="8">
        <v>1.6256032128000001E-6</v>
      </c>
      <c r="N21" s="8">
        <v>1.206026605273968E-6</v>
      </c>
      <c r="O21" s="8">
        <v>2.8336005394291681E-6</v>
      </c>
      <c r="P21" s="8">
        <v>1.9707213552000002E-9</v>
      </c>
      <c r="Q21" s="8">
        <v>0</v>
      </c>
      <c r="R21" s="8">
        <v>0.89666208960000005</v>
      </c>
      <c r="S21" s="8">
        <v>0.18633738084379201</v>
      </c>
      <c r="T21" s="8">
        <v>1.1036710795525919</v>
      </c>
      <c r="U21" s="8">
        <v>2.0671609108800001E-2</v>
      </c>
      <c r="V21" s="8">
        <v>0</v>
      </c>
      <c r="W21" s="8">
        <v>0.14965870848000001</v>
      </c>
      <c r="X21" s="8">
        <v>3.4356920702126398E-2</v>
      </c>
      <c r="Y21" s="8">
        <v>0.27740814645908646</v>
      </c>
      <c r="Z21" s="8">
        <v>9.3392517276960019E-2</v>
      </c>
      <c r="AA21" s="8">
        <v>0</v>
      </c>
      <c r="AB21" s="8">
        <v>0.17707463568000001</v>
      </c>
      <c r="AC21" s="8">
        <v>2.5610072329368003E-2</v>
      </c>
      <c r="AD21" s="8">
        <v>0.22630594834456802</v>
      </c>
      <c r="AE21" s="8">
        <v>2.3621240335200001E-2</v>
      </c>
      <c r="AF21" s="8">
        <v>0</v>
      </c>
      <c r="AG21" s="8">
        <v>3.7737217440000003E-4</v>
      </c>
      <c r="AH21" s="8">
        <v>3.9249609000479999E-5</v>
      </c>
      <c r="AI21" s="8">
        <v>4.1737975315248E-4</v>
      </c>
      <c r="AJ21" s="8">
        <v>7.5796975200000006E-7</v>
      </c>
      <c r="AK21" s="8">
        <v>0</v>
      </c>
      <c r="AL21" s="8">
        <v>8579.5725120000006</v>
      </c>
      <c r="AM21" s="8">
        <v>867.34639991519998</v>
      </c>
      <c r="AN21" s="8">
        <v>9504.6536291952016</v>
      </c>
      <c r="AO21" s="8">
        <v>57.734717280000005</v>
      </c>
      <c r="AP21" s="8">
        <v>0</v>
      </c>
      <c r="AQ21" s="8">
        <v>8982.7479120000007</v>
      </c>
      <c r="AR21" s="8">
        <v>908.51625271080002</v>
      </c>
      <c r="AS21" s="8">
        <v>9951.5792045508006</v>
      </c>
      <c r="AT21" s="8">
        <v>60.315039840000004</v>
      </c>
      <c r="AU21" s="8">
        <v>0</v>
      </c>
      <c r="AV21" s="8">
        <v>8579.5725120000006</v>
      </c>
      <c r="AW21" s="8">
        <v>870.24926279520002</v>
      </c>
      <c r="AX21" s="8">
        <v>9507.5564920752004</v>
      </c>
      <c r="AY21" s="8">
        <v>57.734717280000005</v>
      </c>
      <c r="AZ21" s="8">
        <v>0</v>
      </c>
      <c r="BA21" s="8">
        <v>403.17540000000002</v>
      </c>
      <c r="BB21" s="8">
        <v>38.266989915600007</v>
      </c>
      <c r="BC21" s="8">
        <v>444.02271247560003</v>
      </c>
      <c r="BD21" s="8">
        <v>2.5803225600000004</v>
      </c>
      <c r="BE21" s="8">
        <v>0</v>
      </c>
    </row>
    <row r="22" spans="1:57" ht="15.3" x14ac:dyDescent="0.7">
      <c r="A22" s="9" t="s">
        <v>335</v>
      </c>
      <c r="B22" t="s">
        <v>336</v>
      </c>
      <c r="C22" t="s">
        <v>337</v>
      </c>
      <c r="D22" t="s">
        <v>338</v>
      </c>
      <c r="E22" s="6">
        <v>1</v>
      </c>
      <c r="F22" s="7">
        <v>1</v>
      </c>
      <c r="G22" s="7">
        <v>0</v>
      </c>
      <c r="H22" s="8">
        <v>8.8019999999999996</v>
      </c>
      <c r="I22" s="8">
        <v>2.6639999999999997</v>
      </c>
      <c r="J22" s="8">
        <v>11.544839999999999</v>
      </c>
      <c r="K22" s="8">
        <v>7.8840000000000007E-2</v>
      </c>
      <c r="L22" s="8">
        <v>0</v>
      </c>
      <c r="M22" s="8">
        <v>8.2079999999999994E-7</v>
      </c>
      <c r="N22" s="8">
        <v>4.3109999999999999E-7</v>
      </c>
      <c r="O22" s="8">
        <v>1.2736799999999998E-6</v>
      </c>
      <c r="P22" s="8">
        <v>2.178E-8</v>
      </c>
      <c r="Q22" s="8">
        <v>0</v>
      </c>
      <c r="R22" s="8">
        <v>3.8969999999999998E-2</v>
      </c>
      <c r="S22" s="8">
        <v>5.4900000000000004E-2</v>
      </c>
      <c r="T22" s="8">
        <v>9.4371300000000005E-2</v>
      </c>
      <c r="U22" s="8">
        <v>5.0129999999999999E-4</v>
      </c>
      <c r="V22" s="8">
        <v>0</v>
      </c>
      <c r="W22" s="8">
        <v>0.1953</v>
      </c>
      <c r="X22" s="8">
        <v>6.0300000000000006E-3</v>
      </c>
      <c r="Y22" s="8">
        <v>0.20146230000000001</v>
      </c>
      <c r="Z22" s="8">
        <v>1.3229999999999999E-4</v>
      </c>
      <c r="AA22" s="8">
        <v>0</v>
      </c>
      <c r="AB22" s="8">
        <v>3.6719999999999999E-3</v>
      </c>
      <c r="AC22" s="8">
        <v>3.6359999999999999E-3</v>
      </c>
      <c r="AD22" s="8">
        <v>7.3828800000000005E-3</v>
      </c>
      <c r="AE22" s="8">
        <v>7.4880000000000001E-5</v>
      </c>
      <c r="AF22" s="8">
        <v>0</v>
      </c>
      <c r="AG22" s="8">
        <v>5.6250000000000004E-6</v>
      </c>
      <c r="AH22" s="8">
        <v>8.9999999999999996E-7</v>
      </c>
      <c r="AI22" s="8">
        <v>6.6897000000000005E-6</v>
      </c>
      <c r="AJ22" s="8">
        <v>1.6469999999999999E-7</v>
      </c>
      <c r="AK22" s="8">
        <v>0</v>
      </c>
      <c r="AL22" s="8">
        <v>149.4</v>
      </c>
      <c r="AM22" s="8">
        <v>36.81</v>
      </c>
      <c r="AN22" s="8">
        <v>188.03700000000001</v>
      </c>
      <c r="AO22" s="8">
        <v>1.8270000000000002</v>
      </c>
      <c r="AP22" s="8">
        <v>0</v>
      </c>
      <c r="AQ22" s="8">
        <v>460.80000000000007</v>
      </c>
      <c r="AR22" s="8">
        <v>39.299400000000006</v>
      </c>
      <c r="AS22" s="8">
        <v>501.99165000000005</v>
      </c>
      <c r="AT22" s="8">
        <v>1.8922499999999998</v>
      </c>
      <c r="AU22" s="8">
        <v>0</v>
      </c>
      <c r="AV22" s="8">
        <v>149.4</v>
      </c>
      <c r="AW22" s="8">
        <v>38.520000000000003</v>
      </c>
      <c r="AX22" s="8">
        <v>189.77400000000003</v>
      </c>
      <c r="AY22" s="8">
        <v>1.8539999999999999</v>
      </c>
      <c r="AZ22" s="8">
        <v>0</v>
      </c>
      <c r="BA22" s="8">
        <v>311.40000000000003</v>
      </c>
      <c r="BB22" s="8">
        <v>0.77939999999999998</v>
      </c>
      <c r="BC22" s="8">
        <v>312.21765000000005</v>
      </c>
      <c r="BD22" s="8">
        <v>3.8250000000000006E-2</v>
      </c>
      <c r="BE22" s="8">
        <v>0</v>
      </c>
    </row>
    <row r="23" spans="1:57" ht="15.3" x14ac:dyDescent="0.7">
      <c r="A23" s="9" t="s">
        <v>391</v>
      </c>
      <c r="B23" t="s">
        <v>391</v>
      </c>
      <c r="C23" t="s">
        <v>337</v>
      </c>
      <c r="D23" t="s">
        <v>338</v>
      </c>
      <c r="E23" s="6">
        <v>1</v>
      </c>
      <c r="F23" s="7">
        <v>1</v>
      </c>
      <c r="G23" s="7">
        <v>0</v>
      </c>
      <c r="H23" s="8">
        <v>8.8019999999999996</v>
      </c>
      <c r="I23" s="8">
        <v>2.6639999999999997</v>
      </c>
      <c r="J23" s="8">
        <v>11.544839999999999</v>
      </c>
      <c r="K23" s="8">
        <v>7.8840000000000007E-2</v>
      </c>
      <c r="L23" s="8">
        <v>0</v>
      </c>
      <c r="M23" s="8">
        <v>8.2079999999999994E-7</v>
      </c>
      <c r="N23" s="8">
        <v>4.3109999999999999E-7</v>
      </c>
      <c r="O23" s="8">
        <v>1.2736799999999998E-6</v>
      </c>
      <c r="P23" s="8">
        <v>2.178E-8</v>
      </c>
      <c r="Q23" s="8">
        <v>0</v>
      </c>
      <c r="R23" s="8">
        <v>3.8969999999999998E-2</v>
      </c>
      <c r="S23" s="8">
        <v>5.4900000000000004E-2</v>
      </c>
      <c r="T23" s="8">
        <v>9.4371300000000005E-2</v>
      </c>
      <c r="U23" s="8">
        <v>5.0129999999999999E-4</v>
      </c>
      <c r="V23" s="8">
        <v>0</v>
      </c>
      <c r="W23" s="8">
        <v>0.1953</v>
      </c>
      <c r="X23" s="8">
        <v>6.0300000000000006E-3</v>
      </c>
      <c r="Y23" s="8">
        <v>0.20146230000000001</v>
      </c>
      <c r="Z23" s="8">
        <v>1.3229999999999999E-4</v>
      </c>
      <c r="AA23" s="8">
        <v>0</v>
      </c>
      <c r="AB23" s="8">
        <v>3.6719999999999999E-3</v>
      </c>
      <c r="AC23" s="8">
        <v>3.6359999999999999E-3</v>
      </c>
      <c r="AD23" s="8">
        <v>7.3828800000000005E-3</v>
      </c>
      <c r="AE23" s="8">
        <v>7.4880000000000001E-5</v>
      </c>
      <c r="AF23" s="8">
        <v>0</v>
      </c>
      <c r="AG23" s="8">
        <v>5.6250000000000004E-6</v>
      </c>
      <c r="AH23" s="8">
        <v>8.9999999999999996E-7</v>
      </c>
      <c r="AI23" s="8">
        <v>6.6897000000000005E-6</v>
      </c>
      <c r="AJ23" s="8">
        <v>1.6469999999999999E-7</v>
      </c>
      <c r="AK23" s="8">
        <v>0</v>
      </c>
      <c r="AL23" s="8">
        <v>149.4</v>
      </c>
      <c r="AM23" s="8">
        <v>36.81</v>
      </c>
      <c r="AN23" s="8">
        <v>188.03700000000001</v>
      </c>
      <c r="AO23" s="8">
        <v>1.8270000000000002</v>
      </c>
      <c r="AP23" s="8">
        <v>0</v>
      </c>
      <c r="AQ23" s="8">
        <v>460.80000000000007</v>
      </c>
      <c r="AR23" s="8">
        <v>39.299400000000006</v>
      </c>
      <c r="AS23" s="8">
        <v>501.99165000000005</v>
      </c>
      <c r="AT23" s="8">
        <v>1.8922499999999998</v>
      </c>
      <c r="AU23" s="8">
        <v>0</v>
      </c>
      <c r="AV23" s="8">
        <v>149.4</v>
      </c>
      <c r="AW23" s="8">
        <v>38.520000000000003</v>
      </c>
      <c r="AX23" s="8">
        <v>189.77400000000003</v>
      </c>
      <c r="AY23" s="8">
        <v>1.8539999999999999</v>
      </c>
      <c r="AZ23" s="8">
        <v>0</v>
      </c>
      <c r="BA23" s="8">
        <v>311.40000000000003</v>
      </c>
      <c r="BB23" s="8">
        <v>0.77939999999999998</v>
      </c>
      <c r="BC23" s="8">
        <v>312.21765000000005</v>
      </c>
      <c r="BD23" s="8">
        <v>3.8250000000000006E-2</v>
      </c>
      <c r="BE23" s="8">
        <v>0</v>
      </c>
    </row>
    <row r="24" spans="1:57" ht="15.3" x14ac:dyDescent="0.7">
      <c r="A24" s="9" t="s">
        <v>97</v>
      </c>
      <c r="B24" t="s">
        <v>629</v>
      </c>
      <c r="C24" t="s">
        <v>376</v>
      </c>
      <c r="D24" t="s">
        <v>377</v>
      </c>
      <c r="E24" s="6">
        <v>1040.6351605118109</v>
      </c>
      <c r="F24" s="7">
        <v>1</v>
      </c>
      <c r="G24" s="7">
        <v>1</v>
      </c>
      <c r="H24" s="8">
        <v>4121.0994188410214</v>
      </c>
      <c r="I24" s="8">
        <v>45.172816986746511</v>
      </c>
      <c r="J24" s="8">
        <v>4326.0428210891032</v>
      </c>
      <c r="K24" s="8">
        <v>60.167251004786131</v>
      </c>
      <c r="L24" s="8">
        <v>-2436.8370508701701</v>
      </c>
      <c r="M24" s="8">
        <v>9.0710233018064941E-7</v>
      </c>
      <c r="N24" s="8">
        <v>9.0710344867507785E-9</v>
      </c>
      <c r="O24" s="8">
        <v>1.1593916138562132E-5</v>
      </c>
      <c r="P24" s="8">
        <v>7.2324163655269328E-6</v>
      </c>
      <c r="Q24" s="8">
        <v>1.5341401141427165E-5</v>
      </c>
      <c r="R24" s="8">
        <v>37.297100885600308</v>
      </c>
      <c r="S24" s="8">
        <v>0.38054585749068992</v>
      </c>
      <c r="T24" s="8">
        <v>39.060048571035281</v>
      </c>
      <c r="U24" s="8">
        <v>0.99241953664428606</v>
      </c>
      <c r="V24" s="8">
        <v>2.3078803456233907</v>
      </c>
      <c r="W24" s="8">
        <v>2.0098993255017943</v>
      </c>
      <c r="X24" s="8">
        <v>2.1636441706058093E-2</v>
      </c>
      <c r="Y24" s="8">
        <v>2.140447339150064</v>
      </c>
      <c r="Z24" s="8">
        <v>0.10891157194221213</v>
      </c>
      <c r="AA24" s="8">
        <v>0.38864882891615482</v>
      </c>
      <c r="AB24" s="8">
        <v>2.0536428388861405</v>
      </c>
      <c r="AC24" s="8">
        <v>1.8548882207998118E-2</v>
      </c>
      <c r="AD24" s="8">
        <v>2.3237489486141913</v>
      </c>
      <c r="AE24" s="8">
        <v>6.5851374520052575E-2</v>
      </c>
      <c r="AF24" s="8">
        <v>-0.86267589027155644</v>
      </c>
      <c r="AG24" s="8">
        <v>2.6246108030607625E-2</v>
      </c>
      <c r="AH24" s="8">
        <v>2.6252087706097531E-4</v>
      </c>
      <c r="AI24" s="8">
        <v>2.6526829936047235E-2</v>
      </c>
      <c r="AJ24" s="8">
        <v>1.7579424264958413E-5</v>
      </c>
      <c r="AK24" s="8">
        <v>-8.0042092911793898E-4</v>
      </c>
      <c r="AL24" s="8">
        <v>53413.132132464634</v>
      </c>
      <c r="AM24" s="8">
        <v>587.21480736342505</v>
      </c>
      <c r="AN24" s="8">
        <v>57046.009026804342</v>
      </c>
      <c r="AO24" s="8">
        <v>820.83757257062791</v>
      </c>
      <c r="AP24" s="8">
        <v>-23301.142603211116</v>
      </c>
      <c r="AQ24" s="8">
        <v>63312.979898395584</v>
      </c>
      <c r="AR24" s="8">
        <v>688.94830110479165</v>
      </c>
      <c r="AS24" s="8">
        <v>67601.868924902461</v>
      </c>
      <c r="AT24" s="8">
        <v>1167.0966855233612</v>
      </c>
      <c r="AU24" s="8">
        <v>-19908.247220338959</v>
      </c>
      <c r="AV24" s="8">
        <v>54334.048203714025</v>
      </c>
      <c r="AW24" s="8">
        <v>596.43757251788065</v>
      </c>
      <c r="AX24" s="8">
        <v>58218.61805245775</v>
      </c>
      <c r="AY24" s="8">
        <v>855.31720646018744</v>
      </c>
      <c r="AZ24" s="8">
        <v>-21700.300744975233</v>
      </c>
      <c r="BA24" s="8">
        <v>8978.9316946815543</v>
      </c>
      <c r="BB24" s="8">
        <v>92.510728586911057</v>
      </c>
      <c r="BC24" s="8">
        <v>9383.2508724447071</v>
      </c>
      <c r="BD24" s="8">
        <v>311.77947906317382</v>
      </c>
      <c r="BE24" s="8">
        <v>1792.0535246362747</v>
      </c>
    </row>
    <row r="25" spans="1:57" ht="15.3" x14ac:dyDescent="0.7">
      <c r="A25" s="9" t="s">
        <v>108</v>
      </c>
      <c r="B25" t="s">
        <v>612</v>
      </c>
      <c r="C25" t="s">
        <v>355</v>
      </c>
      <c r="D25" t="s">
        <v>356</v>
      </c>
      <c r="E25" s="6">
        <v>20551.829503184701</v>
      </c>
      <c r="F25" s="7">
        <v>0</v>
      </c>
      <c r="G25" s="7">
        <v>0</v>
      </c>
      <c r="H25" s="8">
        <v>2387.510406114648</v>
      </c>
      <c r="I25" s="8">
        <v>159.87943319990205</v>
      </c>
      <c r="J25" s="8">
        <v>0</v>
      </c>
      <c r="K25" s="8">
        <v>311.91316470972447</v>
      </c>
      <c r="L25" s="8">
        <v>-11.333511897826236</v>
      </c>
      <c r="M25" s="8">
        <v>9.6200052993630514E-5</v>
      </c>
      <c r="N25" s="8">
        <v>1.6563353267511185E-5</v>
      </c>
      <c r="O25" s="8">
        <v>0</v>
      </c>
      <c r="P25" s="8">
        <v>7.0251346354872898E-5</v>
      </c>
      <c r="Q25" s="8">
        <v>-1.2495923374526363E-6</v>
      </c>
      <c r="R25" s="8">
        <v>7.9321316422929886</v>
      </c>
      <c r="S25" s="8">
        <v>0.63676066026991329</v>
      </c>
      <c r="T25" s="8">
        <v>0</v>
      </c>
      <c r="U25" s="8">
        <v>2.1500288797825808</v>
      </c>
      <c r="V25" s="8">
        <v>-7.5971892941472566E-2</v>
      </c>
      <c r="W25" s="8">
        <v>2.9647107240764314</v>
      </c>
      <c r="X25" s="8">
        <v>0.19108163703550277</v>
      </c>
      <c r="Y25" s="8">
        <v>0</v>
      </c>
      <c r="Z25" s="8">
        <v>0.49781096244274337</v>
      </c>
      <c r="AA25" s="8">
        <v>-2.3621861794370431E-2</v>
      </c>
      <c r="AB25" s="8">
        <v>0.40491476850955394</v>
      </c>
      <c r="AC25" s="8">
        <v>5.1041740860587347E-2</v>
      </c>
      <c r="AD25" s="8">
        <v>0</v>
      </c>
      <c r="AE25" s="8">
        <v>0.22920611988315348</v>
      </c>
      <c r="AF25" s="8">
        <v>-1.2163805809754898E-2</v>
      </c>
      <c r="AG25" s="8">
        <v>2.7023469431847113E-3</v>
      </c>
      <c r="AH25" s="8">
        <v>2.2889490091293173E-4</v>
      </c>
      <c r="AI25" s="8">
        <v>0</v>
      </c>
      <c r="AJ25" s="8">
        <v>3.4597486067917363E-4</v>
      </c>
      <c r="AK25" s="8">
        <v>-1.0503217985897576E-4</v>
      </c>
      <c r="AL25" s="8">
        <v>11718.91554649681</v>
      </c>
      <c r="AM25" s="8">
        <v>1522.0493929226102</v>
      </c>
      <c r="AN25" s="8">
        <v>0</v>
      </c>
      <c r="AO25" s="8">
        <v>5790.6878932662657</v>
      </c>
      <c r="AP25" s="8">
        <v>-131.18643808472862</v>
      </c>
      <c r="AQ25" s="8">
        <v>12886.43437146496</v>
      </c>
      <c r="AR25" s="8">
        <v>1600.6093289537555</v>
      </c>
      <c r="AS25" s="8">
        <v>0</v>
      </c>
      <c r="AT25" s="8">
        <v>5939.8130407058861</v>
      </c>
      <c r="AU25" s="8">
        <v>-167.4702820360111</v>
      </c>
      <c r="AV25" s="8">
        <v>12068.7339210191</v>
      </c>
      <c r="AW25" s="8">
        <v>1552.7335017528083</v>
      </c>
      <c r="AX25" s="8">
        <v>0</v>
      </c>
      <c r="AY25" s="8">
        <v>5855.6442330048603</v>
      </c>
      <c r="AZ25" s="8">
        <v>-133.67731982051458</v>
      </c>
      <c r="BA25" s="8">
        <v>817.70045044585947</v>
      </c>
      <c r="BB25" s="8">
        <v>47.875827200947171</v>
      </c>
      <c r="BC25" s="8">
        <v>0</v>
      </c>
      <c r="BD25" s="8">
        <v>84.168807701024917</v>
      </c>
      <c r="BE25" s="8">
        <v>-33.792962215496544</v>
      </c>
    </row>
    <row r="26" spans="1:57" ht="15.3" x14ac:dyDescent="0.7">
      <c r="A26" s="9" t="s">
        <v>633</v>
      </c>
      <c r="B26" t="s">
        <v>634</v>
      </c>
      <c r="C26" t="s">
        <v>355</v>
      </c>
      <c r="D26" t="s">
        <v>356</v>
      </c>
      <c r="E26" s="6">
        <v>582.32658726114505</v>
      </c>
      <c r="F26" s="7">
        <v>0</v>
      </c>
      <c r="G26" s="7">
        <v>0</v>
      </c>
      <c r="H26" s="8">
        <v>67.6490035414011</v>
      </c>
      <c r="I26" s="8">
        <v>4.5301098227833263</v>
      </c>
      <c r="J26" s="8">
        <v>0</v>
      </c>
      <c r="K26" s="8">
        <v>8.8379153154754988</v>
      </c>
      <c r="L26" s="8">
        <v>-0.32112981981103106</v>
      </c>
      <c r="M26" s="8">
        <v>2.7257840254777001E-6</v>
      </c>
      <c r="N26" s="8">
        <v>4.6931495711249926E-7</v>
      </c>
      <c r="O26" s="8">
        <v>0</v>
      </c>
      <c r="P26" s="8">
        <v>1.9905394197141693E-6</v>
      </c>
      <c r="Q26" s="8">
        <v>-3.5406621158652145E-8</v>
      </c>
      <c r="R26" s="8">
        <v>0.22475328282802493</v>
      </c>
      <c r="S26" s="8">
        <v>1.8042318915679631E-2</v>
      </c>
      <c r="T26" s="8">
        <v>0</v>
      </c>
      <c r="U26" s="8">
        <v>6.0920074287434164E-2</v>
      </c>
      <c r="V26" s="8">
        <v>-2.1526284624695489E-3</v>
      </c>
      <c r="W26" s="8">
        <v>8.4003707694267307E-2</v>
      </c>
      <c r="X26" s="8">
        <v>5.4142098427740707E-3</v>
      </c>
      <c r="Y26" s="8">
        <v>0</v>
      </c>
      <c r="Z26" s="8">
        <v>1.4105243468254144E-2</v>
      </c>
      <c r="AA26" s="8">
        <v>-6.6931453286621497E-4</v>
      </c>
      <c r="AB26" s="8">
        <v>1.1473072761783411E-2</v>
      </c>
      <c r="AC26" s="8">
        <v>1.4462441291957836E-3</v>
      </c>
      <c r="AD26" s="8">
        <v>0</v>
      </c>
      <c r="AE26" s="8">
        <v>6.4944494381992991E-3</v>
      </c>
      <c r="AF26" s="8">
        <v>-3.4465581393638132E-4</v>
      </c>
      <c r="AG26" s="8">
        <v>7.6569751261146301E-5</v>
      </c>
      <c r="AH26" s="8">
        <v>6.4856311925636935E-6</v>
      </c>
      <c r="AI26" s="8">
        <v>0</v>
      </c>
      <c r="AJ26" s="8">
        <v>9.8030377230520304E-6</v>
      </c>
      <c r="AK26" s="8">
        <v>-2.9760382568568084E-6</v>
      </c>
      <c r="AL26" s="8">
        <v>332.05005401273803</v>
      </c>
      <c r="AM26" s="8">
        <v>43.126565860532075</v>
      </c>
      <c r="AN26" s="8">
        <v>0</v>
      </c>
      <c r="AO26" s="8">
        <v>164.07646425140106</v>
      </c>
      <c r="AP26" s="8">
        <v>-3.7171070718053416</v>
      </c>
      <c r="AQ26" s="8">
        <v>365.1311601401265</v>
      </c>
      <c r="AR26" s="8">
        <v>45.352525327419521</v>
      </c>
      <c r="AS26" s="8">
        <v>0</v>
      </c>
      <c r="AT26" s="8">
        <v>168.3018563591875</v>
      </c>
      <c r="AU26" s="8">
        <v>-4.7451930150831476</v>
      </c>
      <c r="AV26" s="8">
        <v>341.96199592356601</v>
      </c>
      <c r="AW26" s="8">
        <v>43.995985898075197</v>
      </c>
      <c r="AX26" s="8">
        <v>0</v>
      </c>
      <c r="AY26" s="8">
        <v>165.91697210667937</v>
      </c>
      <c r="AZ26" s="8">
        <v>-3.787685054181392</v>
      </c>
      <c r="BA26" s="8">
        <v>23.169164216560453</v>
      </c>
      <c r="BB26" s="8">
        <v>1.3565394293443167</v>
      </c>
      <c r="BC26" s="8">
        <v>0</v>
      </c>
      <c r="BD26" s="8">
        <v>2.384884252508142</v>
      </c>
      <c r="BE26" s="8">
        <v>-0.95750796090175561</v>
      </c>
    </row>
    <row r="27" spans="1:57" ht="15.3" x14ac:dyDescent="0.7">
      <c r="A27" s="9" t="s">
        <v>178</v>
      </c>
      <c r="B27" t="s">
        <v>642</v>
      </c>
      <c r="C27" t="s">
        <v>355</v>
      </c>
      <c r="D27" t="s">
        <v>356</v>
      </c>
      <c r="E27" s="6">
        <v>8552.6005375796103</v>
      </c>
      <c r="F27" s="7">
        <v>0</v>
      </c>
      <c r="G27" s="7">
        <v>0</v>
      </c>
      <c r="H27" s="8">
        <v>993.55742415286534</v>
      </c>
      <c r="I27" s="8">
        <v>66.533489202093492</v>
      </c>
      <c r="J27" s="8">
        <v>0</v>
      </c>
      <c r="K27" s="8">
        <v>129.80200617960395</v>
      </c>
      <c r="L27" s="8">
        <v>-4.7164170924536526</v>
      </c>
      <c r="M27" s="8">
        <v>4.0033449324840729E-5</v>
      </c>
      <c r="N27" s="8">
        <v>6.8928045572724141E-6</v>
      </c>
      <c r="O27" s="8">
        <v>0</v>
      </c>
      <c r="P27" s="8">
        <v>2.923494974047312E-5</v>
      </c>
      <c r="Q27" s="8">
        <v>-5.200152178859155E-7</v>
      </c>
      <c r="R27" s="8">
        <v>3.300939867057322</v>
      </c>
      <c r="S27" s="8">
        <v>0.2649866068852948</v>
      </c>
      <c r="T27" s="8">
        <v>0</v>
      </c>
      <c r="U27" s="8">
        <v>0.8947299874296224</v>
      </c>
      <c r="V27" s="8">
        <v>-3.161554314721679E-2</v>
      </c>
      <c r="W27" s="8">
        <v>1.2337581201019099</v>
      </c>
      <c r="X27" s="8">
        <v>7.9518220573900303E-2</v>
      </c>
      <c r="Y27" s="8">
        <v>0</v>
      </c>
      <c r="Z27" s="8">
        <v>0.20716298295200813</v>
      </c>
      <c r="AA27" s="8">
        <v>-9.8301880058832523E-3</v>
      </c>
      <c r="AB27" s="8">
        <v>0.16850442761273871</v>
      </c>
      <c r="AC27" s="8">
        <v>2.124091289564331E-2</v>
      </c>
      <c r="AD27" s="8">
        <v>0</v>
      </c>
      <c r="AE27" s="8">
        <v>9.5383643768815168E-2</v>
      </c>
      <c r="AF27" s="8">
        <v>-5.0619421541718687E-3</v>
      </c>
      <c r="AG27" s="8">
        <v>1.1245759855796167E-3</v>
      </c>
      <c r="AH27" s="8">
        <v>9.5254130650208811E-5</v>
      </c>
      <c r="AI27" s="8">
        <v>0</v>
      </c>
      <c r="AJ27" s="8">
        <v>1.4397670917692308E-4</v>
      </c>
      <c r="AK27" s="8">
        <v>-4.3708920307354367E-5</v>
      </c>
      <c r="AL27" s="8">
        <v>4876.8020086624165</v>
      </c>
      <c r="AM27" s="8">
        <v>633.39764735375275</v>
      </c>
      <c r="AN27" s="8">
        <v>0</v>
      </c>
      <c r="AO27" s="8">
        <v>2409.7825636997609</v>
      </c>
      <c r="AP27" s="8">
        <v>-54.592959751478176</v>
      </c>
      <c r="AQ27" s="8">
        <v>5362.66250728662</v>
      </c>
      <c r="AR27" s="8">
        <v>666.09019917878993</v>
      </c>
      <c r="AS27" s="8">
        <v>0</v>
      </c>
      <c r="AT27" s="8">
        <v>2471.8406795458995</v>
      </c>
      <c r="AU27" s="8">
        <v>-69.692404948564217</v>
      </c>
      <c r="AV27" s="8">
        <v>5022.3781880254728</v>
      </c>
      <c r="AW27" s="8">
        <v>646.16677458087565</v>
      </c>
      <c r="AX27" s="8">
        <v>0</v>
      </c>
      <c r="AY27" s="8">
        <v>2436.814007595372</v>
      </c>
      <c r="AZ27" s="8">
        <v>-55.629534936632822</v>
      </c>
      <c r="BA27" s="8">
        <v>340.28431926114621</v>
      </c>
      <c r="BB27" s="8">
        <v>19.923424597914224</v>
      </c>
      <c r="BC27" s="8">
        <v>0</v>
      </c>
      <c r="BD27" s="8">
        <v>35.02667195052738</v>
      </c>
      <c r="BE27" s="8">
        <v>-14.062870011931404</v>
      </c>
    </row>
    <row r="28" spans="1:57" ht="15.3" x14ac:dyDescent="0.7">
      <c r="A28" s="9" t="s">
        <v>178</v>
      </c>
      <c r="B28" t="s">
        <v>643</v>
      </c>
      <c r="C28" t="s">
        <v>355</v>
      </c>
      <c r="D28" t="s">
        <v>356</v>
      </c>
      <c r="E28" s="6">
        <v>23738.872440764193</v>
      </c>
      <c r="F28" s="7">
        <v>0</v>
      </c>
      <c r="G28" s="7">
        <v>0</v>
      </c>
      <c r="H28" s="8">
        <v>2757.7498622674998</v>
      </c>
      <c r="I28" s="8">
        <v>184.67248718884264</v>
      </c>
      <c r="J28" s="8">
        <v>0</v>
      </c>
      <c r="K28" s="8">
        <v>360.28261272271789</v>
      </c>
      <c r="L28" s="8">
        <v>-13.091038596183823</v>
      </c>
      <c r="M28" s="8">
        <v>1.1111812631847069E-4</v>
      </c>
      <c r="N28" s="8">
        <v>1.9131889467447826E-5</v>
      </c>
      <c r="O28" s="8">
        <v>0</v>
      </c>
      <c r="P28" s="8">
        <v>8.1145464429424561E-5</v>
      </c>
      <c r="Q28" s="8">
        <v>-1.4433709221433447E-6</v>
      </c>
      <c r="R28" s="8">
        <v>9.1621945973502648</v>
      </c>
      <c r="S28" s="8">
        <v>0.73550532749903808</v>
      </c>
      <c r="T28" s="8">
        <v>0</v>
      </c>
      <c r="U28" s="8">
        <v>2.483441258268944</v>
      </c>
      <c r="V28" s="8">
        <v>-8.7753115864528927E-2</v>
      </c>
      <c r="W28" s="8">
        <v>3.4244586201783243</v>
      </c>
      <c r="X28" s="8">
        <v>0.22071332416684838</v>
      </c>
      <c r="Y28" s="8">
        <v>0</v>
      </c>
      <c r="Z28" s="8">
        <v>0.57500822178439692</v>
      </c>
      <c r="AA28" s="8">
        <v>-2.7284985205965548E-2</v>
      </c>
      <c r="AB28" s="8">
        <v>0.4677062953222903</v>
      </c>
      <c r="AC28" s="8">
        <v>5.895695929436668E-2</v>
      </c>
      <c r="AD28" s="8">
        <v>0</v>
      </c>
      <c r="AE28" s="8">
        <v>0.26474990178881819</v>
      </c>
      <c r="AF28" s="8">
        <v>-1.4050089042790696E-2</v>
      </c>
      <c r="AG28" s="8">
        <v>3.1214091847643127E-3</v>
      </c>
      <c r="AH28" s="8">
        <v>2.6439042102171205E-4</v>
      </c>
      <c r="AI28" s="8">
        <v>0</v>
      </c>
      <c r="AJ28" s="8">
        <v>3.9962637312173965E-4</v>
      </c>
      <c r="AK28" s="8">
        <v>-1.2131988149576951E-4</v>
      </c>
      <c r="AL28" s="8">
        <v>13536.208115159157</v>
      </c>
      <c r="AM28" s="8">
        <v>1758.0788309640982</v>
      </c>
      <c r="AN28" s="8">
        <v>0</v>
      </c>
      <c r="AO28" s="8">
        <v>6688.6697956123089</v>
      </c>
      <c r="AP28" s="8">
        <v>-151.52997056388602</v>
      </c>
      <c r="AQ28" s="8">
        <v>14884.778102751507</v>
      </c>
      <c r="AR28" s="8">
        <v>1848.8213266678974</v>
      </c>
      <c r="AS28" s="8">
        <v>0</v>
      </c>
      <c r="AT28" s="8">
        <v>6860.920292933276</v>
      </c>
      <c r="AU28" s="8">
        <v>-193.44047508060638</v>
      </c>
      <c r="AV28" s="8">
        <v>13940.274029044504</v>
      </c>
      <c r="AW28" s="8">
        <v>1793.5212301610029</v>
      </c>
      <c r="AX28" s="8">
        <v>0</v>
      </c>
      <c r="AY28" s="8">
        <v>6763.6991385247975</v>
      </c>
      <c r="AZ28" s="8">
        <v>-154.40712190370664</v>
      </c>
      <c r="BA28" s="8">
        <v>944.504073707001</v>
      </c>
      <c r="BB28" s="8">
        <v>55.300096506894398</v>
      </c>
      <c r="BC28" s="8">
        <v>0</v>
      </c>
      <c r="BD28" s="8">
        <v>97.221154408478384</v>
      </c>
      <c r="BE28" s="8">
        <v>-39.033353176899752</v>
      </c>
    </row>
    <row r="29" spans="1:57" ht="15.3" x14ac:dyDescent="0.7">
      <c r="A29" s="9" t="s">
        <v>645</v>
      </c>
      <c r="B29" t="s">
        <v>646</v>
      </c>
      <c r="C29" t="s">
        <v>355</v>
      </c>
      <c r="D29" t="s">
        <v>356</v>
      </c>
      <c r="E29" s="6">
        <v>1795.6978662420365</v>
      </c>
      <c r="F29" s="7">
        <v>0</v>
      </c>
      <c r="G29" s="7">
        <v>0</v>
      </c>
      <c r="H29" s="8">
        <v>208.60660318471318</v>
      </c>
      <c r="I29" s="8">
        <v>13.969323607349031</v>
      </c>
      <c r="J29" s="8">
        <v>0</v>
      </c>
      <c r="K29" s="8">
        <v>27.253135991385101</v>
      </c>
      <c r="L29" s="8">
        <v>-0.99025554531783355</v>
      </c>
      <c r="M29" s="8">
        <v>8.4053942675159147E-6</v>
      </c>
      <c r="N29" s="8">
        <v>1.4472082943114128E-6</v>
      </c>
      <c r="O29" s="8">
        <v>0</v>
      </c>
      <c r="P29" s="8">
        <v>6.1381490504544802E-6</v>
      </c>
      <c r="Q29" s="8">
        <v>-1.0918202166324831E-7</v>
      </c>
      <c r="R29" s="8">
        <v>0.6930629636942669</v>
      </c>
      <c r="S29" s="8">
        <v>5.5636397663593323E-2</v>
      </c>
      <c r="T29" s="8">
        <v>0</v>
      </c>
      <c r="U29" s="8">
        <v>0.18785686554990488</v>
      </c>
      <c r="V29" s="8">
        <v>-6.6379767323503126E-3</v>
      </c>
      <c r="W29" s="8">
        <v>0.2590389687898087</v>
      </c>
      <c r="X29" s="8">
        <v>1.6695588480311069E-2</v>
      </c>
      <c r="Y29" s="8">
        <v>0</v>
      </c>
      <c r="Z29" s="8">
        <v>4.3495791112504498E-2</v>
      </c>
      <c r="AA29" s="8">
        <v>-2.0639392135012721E-3</v>
      </c>
      <c r="AB29" s="8">
        <v>3.5379068598726082E-2</v>
      </c>
      <c r="AC29" s="8">
        <v>4.45972681597192E-3</v>
      </c>
      <c r="AD29" s="8">
        <v>0</v>
      </c>
      <c r="AE29" s="8">
        <v>2.0026681339489323E-2</v>
      </c>
      <c r="AF29" s="8">
        <v>-1.0628017391140119E-3</v>
      </c>
      <c r="AG29" s="8">
        <v>2.3611516624203797E-4</v>
      </c>
      <c r="AH29" s="8">
        <v>1.9999488858125333E-5</v>
      </c>
      <c r="AI29" s="8">
        <v>0</v>
      </c>
      <c r="AJ29" s="8">
        <v>3.0229246452181147E-5</v>
      </c>
      <c r="AK29" s="8">
        <v>-9.1770935152165534E-6</v>
      </c>
      <c r="AL29" s="8">
        <v>1023.9298471337571</v>
      </c>
      <c r="AM29" s="8">
        <v>132.98771512105975</v>
      </c>
      <c r="AN29" s="8">
        <v>0</v>
      </c>
      <c r="AO29" s="8">
        <v>505.95621632616735</v>
      </c>
      <c r="AP29" s="8">
        <v>-11.46229861979617</v>
      </c>
      <c r="AQ29" s="8">
        <v>1125.9407684713365</v>
      </c>
      <c r="AR29" s="8">
        <v>139.85181982187865</v>
      </c>
      <c r="AS29" s="8">
        <v>0</v>
      </c>
      <c r="AT29" s="8">
        <v>518.98589375799213</v>
      </c>
      <c r="AU29" s="8">
        <v>-14.632567288689158</v>
      </c>
      <c r="AV29" s="8">
        <v>1054.4949171974511</v>
      </c>
      <c r="AW29" s="8">
        <v>135.66871190265465</v>
      </c>
      <c r="AX29" s="8">
        <v>0</v>
      </c>
      <c r="AY29" s="8">
        <v>511.63171887203134</v>
      </c>
      <c r="AZ29" s="8">
        <v>-11.679937201184703</v>
      </c>
      <c r="BA29" s="8">
        <v>71.445851273885296</v>
      </c>
      <c r="BB29" s="8">
        <v>4.1831079192239962</v>
      </c>
      <c r="BC29" s="8">
        <v>0</v>
      </c>
      <c r="BD29" s="8">
        <v>7.3541748859606821</v>
      </c>
      <c r="BE29" s="8">
        <v>-2.9526300875044562</v>
      </c>
    </row>
    <row r="30" spans="1:57" ht="15.3" x14ac:dyDescent="0.7">
      <c r="A30" s="9" t="s">
        <v>647</v>
      </c>
      <c r="B30" t="s">
        <v>648</v>
      </c>
      <c r="C30" t="s">
        <v>173</v>
      </c>
      <c r="D30" t="s">
        <v>174</v>
      </c>
      <c r="E30" s="6">
        <v>450.59113666666661</v>
      </c>
      <c r="F30" s="7">
        <v>0</v>
      </c>
      <c r="G30" s="7">
        <v>0</v>
      </c>
      <c r="H30" s="8">
        <v>544.17544966666662</v>
      </c>
      <c r="I30" s="8">
        <v>86.931005588978309</v>
      </c>
      <c r="J30" s="8">
        <v>0</v>
      </c>
      <c r="K30" s="8">
        <v>55.247325875266661</v>
      </c>
      <c r="L30" s="8">
        <v>-2.2096296125000001</v>
      </c>
      <c r="M30" s="8">
        <v>2.1351087706666664E-9</v>
      </c>
      <c r="N30" s="8">
        <v>6.9151441187546897E-6</v>
      </c>
      <c r="O30" s="8">
        <v>0</v>
      </c>
      <c r="P30" s="8">
        <v>2.7848282619261664E-7</v>
      </c>
      <c r="Q30" s="8">
        <v>-1.837025403333333E-13</v>
      </c>
      <c r="R30" s="8">
        <v>1.9687366586666666</v>
      </c>
      <c r="S30" s="8">
        <v>0.91875879374899994</v>
      </c>
      <c r="T30" s="8">
        <v>0</v>
      </c>
      <c r="U30" s="8">
        <v>0.12311536288</v>
      </c>
      <c r="V30" s="8">
        <v>-1.6290602633333331E-2</v>
      </c>
      <c r="W30" s="8">
        <v>0.40553202299999996</v>
      </c>
      <c r="X30" s="8">
        <v>0.12868933987963582</v>
      </c>
      <c r="Y30" s="8">
        <v>0</v>
      </c>
      <c r="Z30" s="8">
        <v>5.5441080064033331E-2</v>
      </c>
      <c r="AA30" s="8">
        <v>-3.7607029483333332E-3</v>
      </c>
      <c r="AB30" s="8">
        <v>0.76600493233333333</v>
      </c>
      <c r="AC30" s="8">
        <v>0.13608554209680834</v>
      </c>
      <c r="AD30" s="8">
        <v>0</v>
      </c>
      <c r="AE30" s="8">
        <v>2.9302288225999996E-2</v>
      </c>
      <c r="AF30" s="8">
        <v>-6.680880122499999E-3</v>
      </c>
      <c r="AG30" s="8">
        <v>1.597865492333333E-4</v>
      </c>
      <c r="AH30" s="8">
        <v>4.3054116552798167E-4</v>
      </c>
      <c r="AI30" s="8">
        <v>0</v>
      </c>
      <c r="AJ30" s="8">
        <v>1.2245680660333332E-5</v>
      </c>
      <c r="AK30" s="8">
        <v>-4.3104069478650139E-6</v>
      </c>
      <c r="AL30" s="8">
        <v>7313.440756666665</v>
      </c>
      <c r="AM30" s="8">
        <v>1648.2148059008916</v>
      </c>
      <c r="AN30" s="8">
        <v>0</v>
      </c>
      <c r="AO30" s="8">
        <v>549.78011018966652</v>
      </c>
      <c r="AP30" s="8">
        <v>-27.035468199999997</v>
      </c>
      <c r="AQ30" s="8">
        <v>17469.071759999999</v>
      </c>
      <c r="AR30" s="8">
        <v>2533.1911652050285</v>
      </c>
      <c r="AS30" s="8">
        <v>0</v>
      </c>
      <c r="AT30" s="8">
        <v>593.61146699148651</v>
      </c>
      <c r="AU30" s="8">
        <v>-66.115584091666648</v>
      </c>
      <c r="AV30" s="8">
        <v>8457.2490266666664</v>
      </c>
      <c r="AW30" s="8">
        <v>1773.3164091721749</v>
      </c>
      <c r="AX30" s="8">
        <v>0</v>
      </c>
      <c r="AY30" s="8">
        <v>560.0882489623333</v>
      </c>
      <c r="AZ30" s="8">
        <v>-27.035468199999997</v>
      </c>
      <c r="BA30" s="8">
        <v>9011.8227333333325</v>
      </c>
      <c r="BB30" s="8">
        <v>759.87475603285327</v>
      </c>
      <c r="BC30" s="8">
        <v>0</v>
      </c>
      <c r="BD30" s="8">
        <v>33.523218029153327</v>
      </c>
      <c r="BE30" s="8">
        <v>-39.080115891666665</v>
      </c>
    </row>
    <row r="31" spans="1:57" ht="15.3" x14ac:dyDescent="0.7">
      <c r="A31" s="9" t="s">
        <v>249</v>
      </c>
      <c r="B31" t="s">
        <v>627</v>
      </c>
      <c r="C31" t="s">
        <v>528</v>
      </c>
      <c r="D31" t="s">
        <v>529</v>
      </c>
      <c r="E31" s="6">
        <v>73.114900000000006</v>
      </c>
      <c r="F31" s="7">
        <v>0</v>
      </c>
      <c r="G31" s="7">
        <v>0</v>
      </c>
      <c r="H31" s="8">
        <v>43.082664525819801</v>
      </c>
      <c r="I31" s="8">
        <v>8.627954750200086</v>
      </c>
      <c r="J31" s="8">
        <v>0</v>
      </c>
      <c r="K31" s="8">
        <v>16.242807666542856</v>
      </c>
      <c r="L31" s="8">
        <v>-0.16018030295375316</v>
      </c>
      <c r="M31" s="8">
        <v>2.1536446781273079E-9</v>
      </c>
      <c r="N31" s="8">
        <v>8.3909395489931598E-7</v>
      </c>
      <c r="O31" s="8">
        <v>0</v>
      </c>
      <c r="P31" s="8">
        <v>1.1209030044109218E-6</v>
      </c>
      <c r="Q31" s="8">
        <v>-2.2384510972183104E-13</v>
      </c>
      <c r="R31" s="8">
        <v>0.20542495554312509</v>
      </c>
      <c r="S31" s="8">
        <v>3.9028681057445551E-2</v>
      </c>
      <c r="T31" s="8">
        <v>0</v>
      </c>
      <c r="U31" s="8">
        <v>0.20144299414104769</v>
      </c>
      <c r="V31" s="8">
        <v>-1.2929634770662468E-3</v>
      </c>
      <c r="W31" s="8">
        <v>3.8825107921614241E-2</v>
      </c>
      <c r="X31" s="8">
        <v>8.153094562880131E-3</v>
      </c>
      <c r="Y31" s="8">
        <v>0</v>
      </c>
      <c r="Z31" s="8">
        <v>1.4154971647984441E-2</v>
      </c>
      <c r="AA31" s="8">
        <v>-2.9797444168483151E-4</v>
      </c>
      <c r="AB31" s="8">
        <v>4.8119857131258319E-2</v>
      </c>
      <c r="AC31" s="8">
        <v>6.1053219120641858E-3</v>
      </c>
      <c r="AD31" s="8">
        <v>0</v>
      </c>
      <c r="AE31" s="8">
        <v>7.4013796133672125E-3</v>
      </c>
      <c r="AF31" s="8">
        <v>-6.7349728223243621E-4</v>
      </c>
      <c r="AG31" s="8">
        <v>1.4747718597854823E-5</v>
      </c>
      <c r="AH31" s="8">
        <v>8.6857750599748716E-6</v>
      </c>
      <c r="AI31" s="8">
        <v>0</v>
      </c>
      <c r="AJ31" s="8">
        <v>3.3358621355234478E-6</v>
      </c>
      <c r="AK31" s="8">
        <v>-3.0521459565783204E-8</v>
      </c>
      <c r="AL31" s="8">
        <v>653.65487275217845</v>
      </c>
      <c r="AM31" s="8">
        <v>106.05409916169583</v>
      </c>
      <c r="AN31" s="8">
        <v>0</v>
      </c>
      <c r="AO31" s="8">
        <v>209.61080330898383</v>
      </c>
      <c r="AP31" s="8">
        <v>-1.7903104093376727</v>
      </c>
      <c r="AQ31" s="8">
        <v>2580.2319478400536</v>
      </c>
      <c r="AR31" s="8">
        <v>205.02420631132222</v>
      </c>
      <c r="AS31" s="8">
        <v>0</v>
      </c>
      <c r="AT31" s="8">
        <v>223.50203784852022</v>
      </c>
      <c r="AU31" s="8">
        <v>-9.609256163063705</v>
      </c>
      <c r="AV31" s="8">
        <v>861.24892525845519</v>
      </c>
      <c r="AW31" s="8">
        <v>117.63926611064365</v>
      </c>
      <c r="AX31" s="8">
        <v>0</v>
      </c>
      <c r="AY31" s="8">
        <v>212.51055860589005</v>
      </c>
      <c r="AZ31" s="8">
        <v>-1.7907236350963285</v>
      </c>
      <c r="BA31" s="8">
        <v>1718.9830225815983</v>
      </c>
      <c r="BB31" s="8">
        <v>87.384940200678557</v>
      </c>
      <c r="BC31" s="8">
        <v>0</v>
      </c>
      <c r="BD31" s="8">
        <v>10.991479242630161</v>
      </c>
      <c r="BE31" s="8">
        <v>-7.8185325279673767</v>
      </c>
    </row>
    <row r="32" spans="1:57" ht="15.3" x14ac:dyDescent="0.7">
      <c r="A32" s="9" t="s">
        <v>249</v>
      </c>
      <c r="B32" t="s">
        <v>624</v>
      </c>
      <c r="C32" t="s">
        <v>625</v>
      </c>
      <c r="D32" t="s">
        <v>626</v>
      </c>
      <c r="E32" s="6">
        <v>401.67572799999999</v>
      </c>
      <c r="F32" s="7">
        <v>0</v>
      </c>
      <c r="G32" s="7">
        <v>0</v>
      </c>
      <c r="H32" s="8">
        <v>199.0593671071428</v>
      </c>
      <c r="I32" s="8">
        <v>45.154538641063453</v>
      </c>
      <c r="J32" s="8">
        <v>0</v>
      </c>
      <c r="K32" s="8">
        <v>92.26516014465173</v>
      </c>
      <c r="L32" s="8">
        <v>-0.17997690460285135</v>
      </c>
      <c r="M32" s="8">
        <v>1.5639014E-8</v>
      </c>
      <c r="N32" s="8">
        <v>4.6878358242706785E-6</v>
      </c>
      <c r="O32" s="8">
        <v>0</v>
      </c>
      <c r="P32" s="8">
        <v>8.2343583550570842E-6</v>
      </c>
      <c r="Q32" s="8">
        <v>-1.2986969820773929E-15</v>
      </c>
      <c r="R32" s="8">
        <v>0.94657189999999991</v>
      </c>
      <c r="S32" s="8">
        <v>0.18160345291902485</v>
      </c>
      <c r="T32" s="8">
        <v>0</v>
      </c>
      <c r="U32" s="8">
        <v>0.46588985140861916</v>
      </c>
      <c r="V32" s="8">
        <v>-2.1372257421588595E-3</v>
      </c>
      <c r="W32" s="8">
        <v>0.140751126</v>
      </c>
      <c r="X32" s="8">
        <v>4.1990564164105092E-2</v>
      </c>
      <c r="Y32" s="8">
        <v>0</v>
      </c>
      <c r="Z32" s="8">
        <v>9.7841989956822806E-2</v>
      </c>
      <c r="AA32" s="8">
        <v>-4.8777831531568227E-4</v>
      </c>
      <c r="AB32" s="8">
        <v>8.642612999999999E-2</v>
      </c>
      <c r="AC32" s="8">
        <v>2.4788797525036987E-2</v>
      </c>
      <c r="AD32" s="8">
        <v>0</v>
      </c>
      <c r="AE32" s="8">
        <v>4.3772182968459472E-2</v>
      </c>
      <c r="AF32" s="8">
        <v>-1.9327065323828921E-3</v>
      </c>
      <c r="AG32" s="8">
        <v>4.78224586E-5</v>
      </c>
      <c r="AH32" s="8">
        <v>4.6117110121951325E-5</v>
      </c>
      <c r="AI32" s="8">
        <v>0</v>
      </c>
      <c r="AJ32" s="8">
        <v>1.9893174496488799E-5</v>
      </c>
      <c r="AK32" s="8">
        <v>-4.2233216818737277E-8</v>
      </c>
      <c r="AL32" s="8">
        <v>2913.7952399999999</v>
      </c>
      <c r="AM32" s="8">
        <v>555.34889735360491</v>
      </c>
      <c r="AN32" s="8">
        <v>0</v>
      </c>
      <c r="AO32" s="8">
        <v>1309.9373578466802</v>
      </c>
      <c r="AP32" s="8">
        <v>-0.89477154276985749</v>
      </c>
      <c r="AQ32" s="8">
        <v>13005.074800000002</v>
      </c>
      <c r="AR32" s="8">
        <v>988.39003536448172</v>
      </c>
      <c r="AS32" s="8">
        <v>0</v>
      </c>
      <c r="AT32" s="8">
        <v>1393.4461589170683</v>
      </c>
      <c r="AU32" s="8">
        <v>-40.983604447006108</v>
      </c>
      <c r="AV32" s="8">
        <v>4280.1512000000002</v>
      </c>
      <c r="AW32" s="8">
        <v>629.41705971527085</v>
      </c>
      <c r="AX32" s="8">
        <v>0</v>
      </c>
      <c r="AY32" s="8">
        <v>1327.0433445523422</v>
      </c>
      <c r="AZ32" s="8">
        <v>-0.89783933091649692</v>
      </c>
      <c r="BA32" s="8">
        <v>8724.9236000000001</v>
      </c>
      <c r="BB32" s="8">
        <v>358.97297564921087</v>
      </c>
      <c r="BC32" s="8">
        <v>0</v>
      </c>
      <c r="BD32" s="8">
        <v>66.402814364726026</v>
      </c>
      <c r="BE32" s="8">
        <v>-40.085765116089611</v>
      </c>
    </row>
    <row r="33" spans="1:57" ht="15.3" x14ac:dyDescent="0.7">
      <c r="A33" s="9" t="s">
        <v>108</v>
      </c>
      <c r="B33" t="s">
        <v>612</v>
      </c>
      <c r="C33" t="s">
        <v>514</v>
      </c>
      <c r="D33" t="s">
        <v>515</v>
      </c>
      <c r="E33" s="6">
        <v>36.673000000000002</v>
      </c>
      <c r="F33" s="7">
        <v>0</v>
      </c>
      <c r="G33" s="7">
        <v>0</v>
      </c>
      <c r="H33" s="8">
        <v>271.3802</v>
      </c>
      <c r="I33" s="8">
        <v>127.0483443062672</v>
      </c>
      <c r="J33" s="8">
        <v>0</v>
      </c>
      <c r="K33" s="8">
        <v>7.7013300000000013</v>
      </c>
      <c r="L33" s="8">
        <v>-12.770138126298328</v>
      </c>
      <c r="M33" s="8">
        <v>4.2311473750000005E-6</v>
      </c>
      <c r="N33" s="8">
        <v>5.3693710034657239E-6</v>
      </c>
      <c r="O33" s="8">
        <v>0</v>
      </c>
      <c r="P33" s="8">
        <v>6.463616250000001E-7</v>
      </c>
      <c r="Q33" s="8">
        <v>-2.8362731769307848E-7</v>
      </c>
      <c r="R33" s="8">
        <v>0.80680600000000013</v>
      </c>
      <c r="S33" s="8">
        <v>0.51498732350173981</v>
      </c>
      <c r="T33" s="8">
        <v>0</v>
      </c>
      <c r="U33" s="8">
        <v>3.1217891250000001E-2</v>
      </c>
      <c r="V33" s="8">
        <v>-4.601604978240216E-2</v>
      </c>
      <c r="W33" s="8">
        <v>0.18932436250000004</v>
      </c>
      <c r="X33" s="8">
        <v>9.7020517613600116E-2</v>
      </c>
      <c r="Y33" s="8">
        <v>0</v>
      </c>
      <c r="Z33" s="8">
        <v>7.8388537500000011E-3</v>
      </c>
      <c r="AA33" s="8">
        <v>-9.5640671529286063E-3</v>
      </c>
      <c r="AB33" s="8">
        <v>3.9469316249999997E-2</v>
      </c>
      <c r="AC33" s="8">
        <v>3.4043366460521925E-2</v>
      </c>
      <c r="AD33" s="8">
        <v>0</v>
      </c>
      <c r="AE33" s="8">
        <v>1.9207483750000001E-3</v>
      </c>
      <c r="AF33" s="8">
        <v>-2.3531063927185267E-3</v>
      </c>
      <c r="AG33" s="8">
        <v>1.4119105000000003E-4</v>
      </c>
      <c r="AH33" s="8">
        <v>1.4889618405419791E-4</v>
      </c>
      <c r="AI33" s="8">
        <v>0</v>
      </c>
      <c r="AJ33" s="8">
        <v>3.1401256250000006E-5</v>
      </c>
      <c r="AK33" s="8">
        <v>-6.7298202442543696E-6</v>
      </c>
      <c r="AL33" s="8">
        <v>2475.4275000000002</v>
      </c>
      <c r="AM33" s="8">
        <v>1548.5466652039354</v>
      </c>
      <c r="AN33" s="8">
        <v>0</v>
      </c>
      <c r="AO33" s="8">
        <v>110.93582500000001</v>
      </c>
      <c r="AP33" s="8">
        <v>-119.49521010364583</v>
      </c>
      <c r="AQ33" s="8">
        <v>3245.5605</v>
      </c>
      <c r="AR33" s="8">
        <v>1641.7600435059903</v>
      </c>
      <c r="AS33" s="8">
        <v>0</v>
      </c>
      <c r="AT33" s="8">
        <v>116.86309862499999</v>
      </c>
      <c r="AU33" s="8">
        <v>-154.60911372552772</v>
      </c>
      <c r="AV33" s="8">
        <v>1370.6533750000001</v>
      </c>
      <c r="AW33" s="8">
        <v>1303.4113652839153</v>
      </c>
      <c r="AX33" s="8">
        <v>0</v>
      </c>
      <c r="AY33" s="8">
        <v>115.51995000000001</v>
      </c>
      <c r="AZ33" s="8">
        <v>-70.081091915488287</v>
      </c>
      <c r="BA33" s="8">
        <v>1874.9071250000002</v>
      </c>
      <c r="BB33" s="8">
        <v>338.34867822207525</v>
      </c>
      <c r="BC33" s="8">
        <v>0</v>
      </c>
      <c r="BD33" s="8">
        <v>1.343148625</v>
      </c>
      <c r="BE33" s="8">
        <v>-84.528021810039434</v>
      </c>
    </row>
    <row r="34" spans="1:57" ht="15.3" x14ac:dyDescent="0.7">
      <c r="A34" s="9" t="s">
        <v>108</v>
      </c>
      <c r="B34" t="s">
        <v>610</v>
      </c>
      <c r="C34" t="s">
        <v>511</v>
      </c>
      <c r="D34" t="s">
        <v>512</v>
      </c>
      <c r="E34" s="6">
        <v>39.478817999999997</v>
      </c>
      <c r="F34" s="7">
        <v>0</v>
      </c>
      <c r="G34" s="7">
        <v>0</v>
      </c>
      <c r="H34" s="8">
        <v>674.08889921626405</v>
      </c>
      <c r="I34" s="8">
        <v>260.12159968055306</v>
      </c>
      <c r="J34" s="8">
        <v>0</v>
      </c>
      <c r="K34" s="8">
        <v>19.312739812256602</v>
      </c>
      <c r="L34" s="8">
        <v>-30.934723893844051</v>
      </c>
      <c r="M34" s="8">
        <v>9.4706704848566026E-6</v>
      </c>
      <c r="N34" s="8">
        <v>8.7153627719979176E-6</v>
      </c>
      <c r="O34" s="8">
        <v>0</v>
      </c>
      <c r="P34" s="8">
        <v>1.6248699361273583E-6</v>
      </c>
      <c r="Q34" s="8">
        <v>-5.2653847038526104E-7</v>
      </c>
      <c r="R34" s="8">
        <v>1.7177196467632074</v>
      </c>
      <c r="S34" s="8">
        <v>0.81439156675675872</v>
      </c>
      <c r="T34" s="8">
        <v>0</v>
      </c>
      <c r="U34" s="8">
        <v>7.845800548729244E-2</v>
      </c>
      <c r="V34" s="8">
        <v>-8.7750050339709146E-2</v>
      </c>
      <c r="W34" s="8">
        <v>0.42153768628675464</v>
      </c>
      <c r="X34" s="8">
        <v>0.17598393449014518</v>
      </c>
      <c r="Y34" s="8">
        <v>0</v>
      </c>
      <c r="Z34" s="8">
        <v>1.9684138654799996E-2</v>
      </c>
      <c r="AA34" s="8">
        <v>-2.0093578240921794E-2</v>
      </c>
      <c r="AB34" s="8">
        <v>7.762235809156981E-2</v>
      </c>
      <c r="AC34" s="8">
        <v>5.4420835560867006E-2</v>
      </c>
      <c r="AD34" s="8">
        <v>0</v>
      </c>
      <c r="AE34" s="8">
        <v>4.8281849530641503E-3</v>
      </c>
      <c r="AF34" s="8">
        <v>-4.1141380404957012E-3</v>
      </c>
      <c r="AG34" s="8">
        <v>3.1847450748096227E-4</v>
      </c>
      <c r="AH34" s="8">
        <v>2.9852718599573133E-4</v>
      </c>
      <c r="AI34" s="8">
        <v>0</v>
      </c>
      <c r="AJ34" s="8">
        <v>7.9015103751107547E-5</v>
      </c>
      <c r="AK34" s="8">
        <v>-1.4736360311286315E-5</v>
      </c>
      <c r="AL34" s="8">
        <v>6323.0652943013201</v>
      </c>
      <c r="AM34" s="8">
        <v>3112.529646682251</v>
      </c>
      <c r="AN34" s="8">
        <v>0</v>
      </c>
      <c r="AO34" s="8">
        <v>279.47762901390558</v>
      </c>
      <c r="AP34" s="8">
        <v>-293.25870892068747</v>
      </c>
      <c r="AQ34" s="8">
        <v>9591.3751086832053</v>
      </c>
      <c r="AR34" s="8">
        <v>3512.3700601120463</v>
      </c>
      <c r="AS34" s="8">
        <v>0</v>
      </c>
      <c r="AT34" s="8">
        <v>293.99003878628884</v>
      </c>
      <c r="AU34" s="8">
        <v>-440.82560412858703</v>
      </c>
      <c r="AV34" s="8">
        <v>4874.6098083820743</v>
      </c>
      <c r="AW34" s="8">
        <v>2711.3840836419317</v>
      </c>
      <c r="AX34" s="8">
        <v>0</v>
      </c>
      <c r="AY34" s="8">
        <v>290.61959429020749</v>
      </c>
      <c r="AZ34" s="8">
        <v>-228.40193710977184</v>
      </c>
      <c r="BA34" s="8">
        <v>4716.7653003011319</v>
      </c>
      <c r="BB34" s="8">
        <v>800.98597647011434</v>
      </c>
      <c r="BC34" s="8">
        <v>0</v>
      </c>
      <c r="BD34" s="8">
        <v>3.37044449608132</v>
      </c>
      <c r="BE34" s="8">
        <v>-212.42366701881517</v>
      </c>
    </row>
    <row r="35" spans="1:57" ht="15.3" x14ac:dyDescent="0.7">
      <c r="A35" s="9" t="s">
        <v>108</v>
      </c>
      <c r="B35" t="s">
        <v>616</v>
      </c>
      <c r="C35" t="s">
        <v>511</v>
      </c>
      <c r="D35" t="s">
        <v>512</v>
      </c>
      <c r="E35" s="6">
        <v>73.876288000000002</v>
      </c>
      <c r="F35" s="7">
        <v>0</v>
      </c>
      <c r="G35" s="7">
        <v>0</v>
      </c>
      <c r="H35" s="8">
        <v>1261.4153153243774</v>
      </c>
      <c r="I35" s="8">
        <v>486.76275497967663</v>
      </c>
      <c r="J35" s="8">
        <v>0</v>
      </c>
      <c r="K35" s="8">
        <v>36.139722532709435</v>
      </c>
      <c r="L35" s="8">
        <v>-57.887816488885377</v>
      </c>
      <c r="M35" s="8">
        <v>1.7722363934309434E-5</v>
      </c>
      <c r="N35" s="8">
        <v>1.6308964725554766E-5</v>
      </c>
      <c r="O35" s="8">
        <v>0</v>
      </c>
      <c r="P35" s="8">
        <v>3.0406016553962267E-6</v>
      </c>
      <c r="Q35" s="8">
        <v>-9.8530578299636562E-7</v>
      </c>
      <c r="R35" s="8">
        <v>3.214350321418868</v>
      </c>
      <c r="S35" s="8">
        <v>1.5239621898126114</v>
      </c>
      <c r="T35" s="8">
        <v>0</v>
      </c>
      <c r="U35" s="8">
        <v>0.14681762278913207</v>
      </c>
      <c r="V35" s="8">
        <v>-0.16420572649644302</v>
      </c>
      <c r="W35" s="8">
        <v>0.78881894374279249</v>
      </c>
      <c r="X35" s="8">
        <v>0.32931684600504252</v>
      </c>
      <c r="Y35" s="8">
        <v>0</v>
      </c>
      <c r="Z35" s="8">
        <v>3.6834717196800003E-2</v>
      </c>
      <c r="AA35" s="8">
        <v>-3.7600897095674747E-2</v>
      </c>
      <c r="AB35" s="8">
        <v>0.14525388479492832</v>
      </c>
      <c r="AC35" s="8">
        <v>0.10183712493862539</v>
      </c>
      <c r="AD35" s="8">
        <v>0</v>
      </c>
      <c r="AE35" s="8">
        <v>9.0349306331773578E-3</v>
      </c>
      <c r="AF35" s="8">
        <v>-7.6987423167384625E-3</v>
      </c>
      <c r="AG35" s="8">
        <v>5.9595792445766042E-4</v>
      </c>
      <c r="AH35" s="8">
        <v>5.5863071605766462E-4</v>
      </c>
      <c r="AI35" s="8">
        <v>0</v>
      </c>
      <c r="AJ35" s="8">
        <v>1.4786011478526794E-4</v>
      </c>
      <c r="AK35" s="8">
        <v>-2.7575992736873673E-5</v>
      </c>
      <c r="AL35" s="8">
        <v>11832.284156141886</v>
      </c>
      <c r="AM35" s="8">
        <v>5824.4432897366951</v>
      </c>
      <c r="AN35" s="8">
        <v>0</v>
      </c>
      <c r="AO35" s="8">
        <v>522.98348472815087</v>
      </c>
      <c r="AP35" s="8">
        <v>-548.77187150671227</v>
      </c>
      <c r="AQ35" s="8">
        <v>17948.237200138869</v>
      </c>
      <c r="AR35" s="8">
        <v>6572.6603598774118</v>
      </c>
      <c r="AS35" s="8">
        <v>0</v>
      </c>
      <c r="AT35" s="8">
        <v>550.14040122748975</v>
      </c>
      <c r="AU35" s="8">
        <v>-824.91221718891097</v>
      </c>
      <c r="AV35" s="8">
        <v>9121.804966188678</v>
      </c>
      <c r="AW35" s="8">
        <v>5073.783907151108</v>
      </c>
      <c r="AX35" s="8">
        <v>0</v>
      </c>
      <c r="AY35" s="8">
        <v>543.83332465086789</v>
      </c>
      <c r="AZ35" s="8">
        <v>-427.40609117728383</v>
      </c>
      <c r="BA35" s="8">
        <v>8826.4322339501887</v>
      </c>
      <c r="BB35" s="8">
        <v>1498.8764527263049</v>
      </c>
      <c r="BC35" s="8">
        <v>0</v>
      </c>
      <c r="BD35" s="8">
        <v>6.3070765766218866</v>
      </c>
      <c r="BE35" s="8">
        <v>-397.50612601162709</v>
      </c>
    </row>
    <row r="36" spans="1:57" ht="15.3" x14ac:dyDescent="0.7">
      <c r="A36" s="9" t="s">
        <v>249</v>
      </c>
      <c r="B36" t="s">
        <v>623</v>
      </c>
      <c r="C36" t="s">
        <v>511</v>
      </c>
      <c r="D36" t="s">
        <v>512</v>
      </c>
      <c r="E36" s="6">
        <v>11.21625</v>
      </c>
      <c r="F36" s="7">
        <v>0</v>
      </c>
      <c r="G36" s="7">
        <v>0</v>
      </c>
      <c r="H36" s="8">
        <v>191.51408271226416</v>
      </c>
      <c r="I36" s="8">
        <v>73.902640459423168</v>
      </c>
      <c r="J36" s="8">
        <v>0</v>
      </c>
      <c r="K36" s="8">
        <v>5.4869048490566037</v>
      </c>
      <c r="L36" s="8">
        <v>-8.7888040841123551</v>
      </c>
      <c r="M36" s="8">
        <v>2.6906937240566034E-6</v>
      </c>
      <c r="N36" s="8">
        <v>2.4761047225735496E-6</v>
      </c>
      <c r="O36" s="8">
        <v>0</v>
      </c>
      <c r="P36" s="8">
        <v>4.616386291273585E-7</v>
      </c>
      <c r="Q36" s="8">
        <v>-1.4959381809401397E-7</v>
      </c>
      <c r="R36" s="8">
        <v>0.48801797936320757</v>
      </c>
      <c r="S36" s="8">
        <v>0.23137520000308764</v>
      </c>
      <c r="T36" s="8">
        <v>0</v>
      </c>
      <c r="U36" s="8">
        <v>2.2290550949292453E-2</v>
      </c>
      <c r="V36" s="8">
        <v>-2.493049569322878E-2</v>
      </c>
      <c r="W36" s="8">
        <v>0.11976225007075472</v>
      </c>
      <c r="X36" s="8">
        <v>4.9998452466968261E-2</v>
      </c>
      <c r="Y36" s="8">
        <v>0</v>
      </c>
      <c r="Z36" s="8">
        <v>5.5924222500000004E-3</v>
      </c>
      <c r="AA36" s="8">
        <v>-5.7087473324236582E-3</v>
      </c>
      <c r="AB36" s="8">
        <v>2.2053136797169814E-2</v>
      </c>
      <c r="AC36" s="8">
        <v>1.5461397472932818E-2</v>
      </c>
      <c r="AD36" s="8">
        <v>0</v>
      </c>
      <c r="AE36" s="8">
        <v>1.3717262122641509E-3</v>
      </c>
      <c r="AF36" s="8">
        <v>-1.1688597362947877E-3</v>
      </c>
      <c r="AG36" s="8">
        <v>9.0481171308962272E-5</v>
      </c>
      <c r="AH36" s="8">
        <v>8.4813976698203626E-5</v>
      </c>
      <c r="AI36" s="8">
        <v>0</v>
      </c>
      <c r="AJ36" s="8">
        <v>2.2448827050707548E-5</v>
      </c>
      <c r="AK36" s="8">
        <v>-4.1867185927771483E-6</v>
      </c>
      <c r="AL36" s="8">
        <v>1796.4337510613207</v>
      </c>
      <c r="AM36" s="8">
        <v>884.29472862130285</v>
      </c>
      <c r="AN36" s="8">
        <v>0</v>
      </c>
      <c r="AO36" s="8">
        <v>79.401844209905647</v>
      </c>
      <c r="AP36" s="8">
        <v>-83.317159949714338</v>
      </c>
      <c r="AQ36" s="8">
        <v>2724.9868793632077</v>
      </c>
      <c r="AR36" s="8">
        <v>997.89260880940617</v>
      </c>
      <c r="AS36" s="8">
        <v>0</v>
      </c>
      <c r="AT36" s="8">
        <v>83.524936651768869</v>
      </c>
      <c r="AU36" s="8">
        <v>-125.24210279819586</v>
      </c>
      <c r="AV36" s="8">
        <v>1384.9158873820754</v>
      </c>
      <c r="AW36" s="8">
        <v>770.32604492233838</v>
      </c>
      <c r="AX36" s="8">
        <v>0</v>
      </c>
      <c r="AY36" s="8">
        <v>82.567366238207541</v>
      </c>
      <c r="AZ36" s="8">
        <v>-64.89082897840251</v>
      </c>
      <c r="BA36" s="8">
        <v>1340.0709919811322</v>
      </c>
      <c r="BB36" s="8">
        <v>227.56656388706776</v>
      </c>
      <c r="BC36" s="8">
        <v>0</v>
      </c>
      <c r="BD36" s="8">
        <v>0.95757041356132067</v>
      </c>
      <c r="BE36" s="8">
        <v>-60.351273819793334</v>
      </c>
    </row>
    <row r="37" spans="1:57" ht="15.3" x14ac:dyDescent="0.7">
      <c r="A37" s="9" t="s">
        <v>178</v>
      </c>
      <c r="B37" t="s">
        <v>639</v>
      </c>
      <c r="C37" t="s">
        <v>640</v>
      </c>
      <c r="D37" t="s">
        <v>641</v>
      </c>
      <c r="E37" s="6">
        <v>30.158691000000001</v>
      </c>
      <c r="F37" s="7">
        <v>0</v>
      </c>
      <c r="G37" s="7">
        <v>0</v>
      </c>
      <c r="H37" s="8">
        <v>165.99343526400003</v>
      </c>
      <c r="I37" s="8">
        <v>100.53454841370247</v>
      </c>
      <c r="J37" s="8">
        <v>0</v>
      </c>
      <c r="K37" s="8">
        <v>5.0675880477230768</v>
      </c>
      <c r="L37" s="8">
        <v>-7.9286097211485682</v>
      </c>
      <c r="M37" s="8">
        <v>2.7516512347103449E-6</v>
      </c>
      <c r="N37" s="8">
        <v>4.4168241434579109E-6</v>
      </c>
      <c r="O37" s="8">
        <v>0</v>
      </c>
      <c r="P37" s="8">
        <v>4.2695426858769228E-7</v>
      </c>
      <c r="Q37" s="8">
        <v>-2.0049009924807002E-7</v>
      </c>
      <c r="R37" s="8">
        <v>0.52469189307586217</v>
      </c>
      <c r="S37" s="8">
        <v>0.41205709940192825</v>
      </c>
      <c r="T37" s="8">
        <v>0</v>
      </c>
      <c r="U37" s="8">
        <v>2.0629472603723078E-2</v>
      </c>
      <c r="V37" s="8">
        <v>-3.1596144545038937E-2</v>
      </c>
      <c r="W37" s="8">
        <v>0.12312372263655173</v>
      </c>
      <c r="X37" s="8">
        <v>7.7495935604140628E-2</v>
      </c>
      <c r="Y37" s="8">
        <v>0</v>
      </c>
      <c r="Z37" s="8">
        <v>5.1872948519999995E-3</v>
      </c>
      <c r="AA37" s="8">
        <v>-6.399506611028778E-3</v>
      </c>
      <c r="AB37" s="8">
        <v>2.5668165905586206E-2</v>
      </c>
      <c r="AC37" s="8">
        <v>2.772166042660535E-2</v>
      </c>
      <c r="AD37" s="8">
        <v>0</v>
      </c>
      <c r="AE37" s="8">
        <v>1.2688921253353848E-3</v>
      </c>
      <c r="AF37" s="8">
        <v>-1.6295630759740611E-3</v>
      </c>
      <c r="AG37" s="8">
        <v>9.1821081288275875E-5</v>
      </c>
      <c r="AH37" s="8">
        <v>1.2420262957507259E-4</v>
      </c>
      <c r="AI37" s="8">
        <v>0</v>
      </c>
      <c r="AJ37" s="8">
        <v>2.0749179408000003E-5</v>
      </c>
      <c r="AK37" s="8">
        <v>-4.4413422999109598E-6</v>
      </c>
      <c r="AL37" s="8">
        <v>1609.8501264827587</v>
      </c>
      <c r="AM37" s="8">
        <v>1263.7535592115976</v>
      </c>
      <c r="AN37" s="8">
        <v>0</v>
      </c>
      <c r="AO37" s="8">
        <v>73.420173289846161</v>
      </c>
      <c r="AP37" s="8">
        <v>-79.105233974188621</v>
      </c>
      <c r="AQ37" s="8">
        <v>2110.6923880551726</v>
      </c>
      <c r="AR37" s="8">
        <v>1322.1303081055967</v>
      </c>
      <c r="AS37" s="8">
        <v>0</v>
      </c>
      <c r="AT37" s="8">
        <v>77.498185088879993</v>
      </c>
      <c r="AU37" s="8">
        <v>-102.01971323303061</v>
      </c>
      <c r="AV37" s="8">
        <v>891.37997744137931</v>
      </c>
      <c r="AW37" s="8">
        <v>1081.5027045855215</v>
      </c>
      <c r="AX37" s="8">
        <v>0</v>
      </c>
      <c r="AY37" s="8">
        <v>76.61235473723076</v>
      </c>
      <c r="AZ37" s="8">
        <v>-47.021377576983355</v>
      </c>
      <c r="BA37" s="8">
        <v>1219.312410613793</v>
      </c>
      <c r="BB37" s="8">
        <v>240.62760352007533</v>
      </c>
      <c r="BC37" s="8">
        <v>0</v>
      </c>
      <c r="BD37" s="8">
        <v>0.88583035164923085</v>
      </c>
      <c r="BE37" s="8">
        <v>-54.99833565604726</v>
      </c>
    </row>
    <row r="38" spans="1:57" ht="15.3" x14ac:dyDescent="0.7">
      <c r="A38" s="9" t="s">
        <v>178</v>
      </c>
      <c r="B38" t="s">
        <v>578</v>
      </c>
      <c r="C38" t="s">
        <v>579</v>
      </c>
      <c r="D38" t="s">
        <v>580</v>
      </c>
      <c r="E38" s="6">
        <v>4.9323959999999998</v>
      </c>
      <c r="F38" s="7">
        <v>0</v>
      </c>
      <c r="G38" s="7">
        <v>0</v>
      </c>
      <c r="H38" s="8">
        <v>29.770354818206897</v>
      </c>
      <c r="I38" s="8">
        <v>14.300025028277163</v>
      </c>
      <c r="J38" s="8">
        <v>0</v>
      </c>
      <c r="K38" s="8">
        <v>0.84483439348965528</v>
      </c>
      <c r="L38" s="8">
        <v>-1.4147190203038182</v>
      </c>
      <c r="M38" s="8">
        <v>4.641560388041379E-7</v>
      </c>
      <c r="N38" s="8">
        <v>6.496369601665681E-7</v>
      </c>
      <c r="O38" s="8">
        <v>0</v>
      </c>
      <c r="P38" s="8">
        <v>7.0905743739310348E-8</v>
      </c>
      <c r="Q38" s="8">
        <v>-3.3425565083964591E-8</v>
      </c>
      <c r="R38" s="8">
        <v>8.8506460270344839E-2</v>
      </c>
      <c r="S38" s="8">
        <v>6.2807585610801867E-2</v>
      </c>
      <c r="T38" s="8">
        <v>0</v>
      </c>
      <c r="U38" s="8">
        <v>3.4245965593241376E-3</v>
      </c>
      <c r="V38" s="8">
        <v>-5.2887236590092781E-3</v>
      </c>
      <c r="W38" s="8">
        <v>2.0768845506620691E-2</v>
      </c>
      <c r="X38" s="8">
        <v>1.132227665852919E-2</v>
      </c>
      <c r="Y38" s="8">
        <v>0</v>
      </c>
      <c r="Z38" s="8">
        <v>8.5992072194482772E-4</v>
      </c>
      <c r="AA38" s="8">
        <v>-1.0750758869560774E-3</v>
      </c>
      <c r="AB38" s="8">
        <v>4.3297762666344832E-3</v>
      </c>
      <c r="AC38" s="8">
        <v>4.1097242216954176E-3</v>
      </c>
      <c r="AD38" s="8">
        <v>0</v>
      </c>
      <c r="AE38" s="8">
        <v>2.1070572075724138E-4</v>
      </c>
      <c r="AF38" s="8">
        <v>-2.7244277788731773E-4</v>
      </c>
      <c r="AG38" s="8">
        <v>1.5488630547310347E-5</v>
      </c>
      <c r="AH38" s="8">
        <v>1.6578513215618159E-5</v>
      </c>
      <c r="AI38" s="8">
        <v>0</v>
      </c>
      <c r="AJ38" s="8">
        <v>3.4447116639310348E-6</v>
      </c>
      <c r="AK38" s="8">
        <v>-7.4758911064642446E-7</v>
      </c>
      <c r="AL38" s="8">
        <v>271.55391219310349</v>
      </c>
      <c r="AM38" s="8">
        <v>175.14275055471521</v>
      </c>
      <c r="AN38" s="8">
        <v>0</v>
      </c>
      <c r="AO38" s="8">
        <v>12.169638287172415</v>
      </c>
      <c r="AP38" s="8">
        <v>-13.309479803940992</v>
      </c>
      <c r="AQ38" s="8">
        <v>356.03735154206896</v>
      </c>
      <c r="AR38" s="8">
        <v>185.66599171696771</v>
      </c>
      <c r="AS38" s="8">
        <v>0</v>
      </c>
      <c r="AT38" s="8">
        <v>12.819859043590347</v>
      </c>
      <c r="AU38" s="8">
        <v>-17.172823099687271</v>
      </c>
      <c r="AV38" s="8">
        <v>150.36040693655173</v>
      </c>
      <c r="AW38" s="8">
        <v>148.4469912318483</v>
      </c>
      <c r="AX38" s="8">
        <v>0</v>
      </c>
      <c r="AY38" s="8">
        <v>12.672515902344829</v>
      </c>
      <c r="AZ38" s="8">
        <v>-7.8962175581553602</v>
      </c>
      <c r="BA38" s="8">
        <v>205.67694460551726</v>
      </c>
      <c r="BB38" s="8">
        <v>37.219000485119437</v>
      </c>
      <c r="BC38" s="8">
        <v>0</v>
      </c>
      <c r="BD38" s="8">
        <v>0.14734314124551726</v>
      </c>
      <c r="BE38" s="8">
        <v>-9.2766055415319091</v>
      </c>
    </row>
    <row r="39" spans="1:57" ht="15.3" x14ac:dyDescent="0.7">
      <c r="A39" s="9" t="s">
        <v>108</v>
      </c>
      <c r="B39" t="s">
        <v>613</v>
      </c>
      <c r="C39" t="s">
        <v>614</v>
      </c>
      <c r="D39" t="s">
        <v>615</v>
      </c>
      <c r="E39" s="6">
        <v>40.250091142857144</v>
      </c>
      <c r="F39" s="7">
        <v>0</v>
      </c>
      <c r="G39" s="7">
        <v>0</v>
      </c>
      <c r="H39" s="8">
        <v>38.640087497142858</v>
      </c>
      <c r="I39" s="8">
        <v>5.893217094681428</v>
      </c>
      <c r="J39" s="8">
        <v>0</v>
      </c>
      <c r="K39" s="8">
        <v>0.33488075830857139</v>
      </c>
      <c r="L39" s="8">
        <v>-1.9320043748571429</v>
      </c>
      <c r="M39" s="8">
        <v>6.4400145828571434E-12</v>
      </c>
      <c r="N39" s="8">
        <v>1.8423432718273144E-8</v>
      </c>
      <c r="O39" s="8">
        <v>0</v>
      </c>
      <c r="P39" s="8">
        <v>9.2575209628571435E-8</v>
      </c>
      <c r="Q39" s="8">
        <v>-3.2200072914285716E-13</v>
      </c>
      <c r="R39" s="8">
        <v>0.16261036821714286</v>
      </c>
      <c r="S39" s="8">
        <v>2.4798423278888999E-2</v>
      </c>
      <c r="T39" s="8">
        <v>0</v>
      </c>
      <c r="U39" s="8">
        <v>2.129229821457143E-3</v>
      </c>
      <c r="V39" s="8">
        <v>-8.130518410857145E-3</v>
      </c>
      <c r="W39" s="8">
        <v>3.3769826468857143E-2</v>
      </c>
      <c r="X39" s="8">
        <v>5.1561976757645714E-3</v>
      </c>
      <c r="Y39" s="8">
        <v>0</v>
      </c>
      <c r="Z39" s="8">
        <v>5.6350127599999998E-4</v>
      </c>
      <c r="AA39" s="8">
        <v>-1.6884913234428574E-3</v>
      </c>
      <c r="AB39" s="8">
        <v>1.3363030259428572E-2</v>
      </c>
      <c r="AC39" s="8">
        <v>2.0494923783985854E-3</v>
      </c>
      <c r="AD39" s="8">
        <v>0</v>
      </c>
      <c r="AE39" s="8">
        <v>3.1797572002857145E-4</v>
      </c>
      <c r="AF39" s="8">
        <v>-6.6815151297142865E-4</v>
      </c>
      <c r="AG39" s="8">
        <v>1.3846031353142858E-5</v>
      </c>
      <c r="AH39" s="8">
        <v>2.2930678174541428E-6</v>
      </c>
      <c r="AI39" s="8">
        <v>0</v>
      </c>
      <c r="AJ39" s="8">
        <v>7.0035158588571432E-7</v>
      </c>
      <c r="AK39" s="8">
        <v>-6.9230156765714298E-7</v>
      </c>
      <c r="AL39" s="8">
        <v>583.62632157142855</v>
      </c>
      <c r="AM39" s="8">
        <v>89.076067955067145</v>
      </c>
      <c r="AN39" s="8">
        <v>0</v>
      </c>
      <c r="AO39" s="8">
        <v>7.7682675905714289</v>
      </c>
      <c r="AP39" s="8">
        <v>-29.181316078571435</v>
      </c>
      <c r="AQ39" s="8">
        <v>963.98968287142861</v>
      </c>
      <c r="AR39" s="8">
        <v>146.18111821452433</v>
      </c>
      <c r="AS39" s="8">
        <v>0</v>
      </c>
      <c r="AT39" s="8">
        <v>8.1059658552600009</v>
      </c>
      <c r="AU39" s="8">
        <v>-48.199484143571432</v>
      </c>
      <c r="AV39" s="8">
        <v>591.67633979999994</v>
      </c>
      <c r="AW39" s="8">
        <v>90.311343252241414</v>
      </c>
      <c r="AX39" s="8">
        <v>0</v>
      </c>
      <c r="AY39" s="8">
        <v>7.8890178640000004</v>
      </c>
      <c r="AZ39" s="8">
        <v>-29.583816989999999</v>
      </c>
      <c r="BA39" s="8">
        <v>372.31334307142856</v>
      </c>
      <c r="BB39" s="8">
        <v>55.869774962282911</v>
      </c>
      <c r="BC39" s="8">
        <v>0</v>
      </c>
      <c r="BD39" s="8">
        <v>0.21694799126</v>
      </c>
      <c r="BE39" s="8">
        <v>-18.61566715357143</v>
      </c>
    </row>
    <row r="40" spans="1:57" ht="15.3" x14ac:dyDescent="0.7">
      <c r="A40" s="9" t="s">
        <v>108</v>
      </c>
      <c r="B40" t="s">
        <v>616</v>
      </c>
      <c r="C40" t="s">
        <v>614</v>
      </c>
      <c r="D40" t="s">
        <v>615</v>
      </c>
      <c r="E40" s="6">
        <v>153.83998128571429</v>
      </c>
      <c r="F40" s="7">
        <v>0</v>
      </c>
      <c r="G40" s="7">
        <v>0</v>
      </c>
      <c r="H40" s="8">
        <v>147.68638203428571</v>
      </c>
      <c r="I40" s="8">
        <v>22.524480859947857</v>
      </c>
      <c r="J40" s="8">
        <v>0</v>
      </c>
      <c r="K40" s="8">
        <v>1.2799486442971428</v>
      </c>
      <c r="L40" s="8">
        <v>-7.3843191017142864</v>
      </c>
      <c r="M40" s="8">
        <v>2.4614397005714285E-11</v>
      </c>
      <c r="N40" s="8">
        <v>7.0416251594022284E-8</v>
      </c>
      <c r="O40" s="8">
        <v>0</v>
      </c>
      <c r="P40" s="8">
        <v>3.5383195695714282E-7</v>
      </c>
      <c r="Q40" s="8">
        <v>-1.2307198502857143E-12</v>
      </c>
      <c r="R40" s="8">
        <v>0.62151352439428575</v>
      </c>
      <c r="S40" s="8">
        <v>9.4782120109969489E-2</v>
      </c>
      <c r="T40" s="8">
        <v>0</v>
      </c>
      <c r="U40" s="8">
        <v>8.1381350100142857E-3</v>
      </c>
      <c r="V40" s="8">
        <v>-3.1075676219714292E-2</v>
      </c>
      <c r="W40" s="8">
        <v>0.12907174429871429</v>
      </c>
      <c r="X40" s="8">
        <v>1.9707516962625144E-2</v>
      </c>
      <c r="Y40" s="8">
        <v>0</v>
      </c>
      <c r="Z40" s="8">
        <v>2.153759738E-3</v>
      </c>
      <c r="AA40" s="8">
        <v>-6.4535872149357153E-3</v>
      </c>
      <c r="AB40" s="8">
        <v>5.1074873786857142E-2</v>
      </c>
      <c r="AC40" s="8">
        <v>7.8333703150882204E-3</v>
      </c>
      <c r="AD40" s="8">
        <v>0</v>
      </c>
      <c r="AE40" s="8">
        <v>1.2153358521571429E-3</v>
      </c>
      <c r="AF40" s="8">
        <v>-2.5537436893428573E-3</v>
      </c>
      <c r="AG40" s="8">
        <v>5.2920953562285714E-5</v>
      </c>
      <c r="AH40" s="8">
        <v>8.764340653837786E-6</v>
      </c>
      <c r="AI40" s="8">
        <v>0</v>
      </c>
      <c r="AJ40" s="8">
        <v>2.6768156743714289E-6</v>
      </c>
      <c r="AK40" s="8">
        <v>-2.646047678114286E-6</v>
      </c>
      <c r="AL40" s="8">
        <v>2230.6797286428573</v>
      </c>
      <c r="AM40" s="8">
        <v>340.45787818406927</v>
      </c>
      <c r="AN40" s="8">
        <v>0</v>
      </c>
      <c r="AO40" s="8">
        <v>29.691116388142859</v>
      </c>
      <c r="AP40" s="8">
        <v>-111.53398643214287</v>
      </c>
      <c r="AQ40" s="8">
        <v>3684.4675517928572</v>
      </c>
      <c r="AR40" s="8">
        <v>558.71924390506786</v>
      </c>
      <c r="AS40" s="8">
        <v>0</v>
      </c>
      <c r="AT40" s="8">
        <v>30.981833831130004</v>
      </c>
      <c r="AU40" s="8">
        <v>-184.22337758964287</v>
      </c>
      <c r="AV40" s="8">
        <v>2261.4477249000001</v>
      </c>
      <c r="AW40" s="8">
        <v>345.1792272097278</v>
      </c>
      <c r="AX40" s="8">
        <v>0</v>
      </c>
      <c r="AY40" s="8">
        <v>30.152636332</v>
      </c>
      <c r="AZ40" s="8">
        <v>-113.072386245</v>
      </c>
      <c r="BA40" s="8">
        <v>1423.0198268928571</v>
      </c>
      <c r="BB40" s="8">
        <v>213.54001669534003</v>
      </c>
      <c r="BC40" s="8">
        <v>0</v>
      </c>
      <c r="BD40" s="8">
        <v>0.82919749912999996</v>
      </c>
      <c r="BE40" s="8">
        <v>-71.150991344642861</v>
      </c>
    </row>
    <row r="41" spans="1:57" ht="15.3" x14ac:dyDescent="0.7">
      <c r="A41" s="9" t="s">
        <v>178</v>
      </c>
      <c r="B41" t="s">
        <v>638</v>
      </c>
      <c r="C41" t="s">
        <v>470</v>
      </c>
      <c r="D41" t="s">
        <v>471</v>
      </c>
      <c r="E41" s="6">
        <v>211.08074836363642</v>
      </c>
      <c r="F41" s="7">
        <v>0</v>
      </c>
      <c r="G41" s="7">
        <v>0</v>
      </c>
      <c r="H41" s="8">
        <v>202.63751842909096</v>
      </c>
      <c r="I41" s="8">
        <v>30.905387771661825</v>
      </c>
      <c r="J41" s="8">
        <v>0</v>
      </c>
      <c r="K41" s="8">
        <v>1.7561918263854548</v>
      </c>
      <c r="L41" s="8">
        <v>-10.131875921454549</v>
      </c>
      <c r="M41" s="8">
        <v>3.3772919738181829E-11</v>
      </c>
      <c r="N41" s="8">
        <v>9.6616724463997107E-8</v>
      </c>
      <c r="O41" s="8">
        <v>0</v>
      </c>
      <c r="P41" s="8">
        <v>4.8548572123636373E-7</v>
      </c>
      <c r="Q41" s="8">
        <v>-1.6886459869090915E-12</v>
      </c>
      <c r="R41" s="8">
        <v>0.85276622338909114</v>
      </c>
      <c r="S41" s="8">
        <v>0.13004864325319748</v>
      </c>
      <c r="T41" s="8">
        <v>0</v>
      </c>
      <c r="U41" s="8">
        <v>1.1166171588436366E-2</v>
      </c>
      <c r="V41" s="8">
        <v>-4.263831116945456E-2</v>
      </c>
      <c r="W41" s="8">
        <v>0.17709674787709095</v>
      </c>
      <c r="X41" s="8">
        <v>2.704028818837528E-2</v>
      </c>
      <c r="Y41" s="8">
        <v>0</v>
      </c>
      <c r="Z41" s="8">
        <v>2.95513047709091E-3</v>
      </c>
      <c r="AA41" s="8">
        <v>-8.8548373938545488E-3</v>
      </c>
      <c r="AB41" s="8">
        <v>7.0078808456727287E-2</v>
      </c>
      <c r="AC41" s="8">
        <v>1.0748010071890583E-2</v>
      </c>
      <c r="AD41" s="8">
        <v>0</v>
      </c>
      <c r="AE41" s="8">
        <v>1.6675379120727279E-3</v>
      </c>
      <c r="AF41" s="8">
        <v>-3.5039404228363645E-3</v>
      </c>
      <c r="AG41" s="8">
        <v>7.2611777437090927E-5</v>
      </c>
      <c r="AH41" s="8">
        <v>1.2025375774650548E-5</v>
      </c>
      <c r="AI41" s="8">
        <v>0</v>
      </c>
      <c r="AJ41" s="8">
        <v>3.6728050215272739E-6</v>
      </c>
      <c r="AK41" s="8">
        <v>-3.6305888718545465E-6</v>
      </c>
      <c r="AL41" s="8">
        <v>3060.6708512727282</v>
      </c>
      <c r="AM41" s="8">
        <v>467.13541637737097</v>
      </c>
      <c r="AN41" s="8">
        <v>0</v>
      </c>
      <c r="AO41" s="8">
        <v>40.738584434181831</v>
      </c>
      <c r="AP41" s="8">
        <v>-153.03354256363642</v>
      </c>
      <c r="AQ41" s="8">
        <v>5055.3839233090921</v>
      </c>
      <c r="AR41" s="8">
        <v>766.60745238662071</v>
      </c>
      <c r="AS41" s="8">
        <v>0</v>
      </c>
      <c r="AT41" s="8">
        <v>42.509551912952737</v>
      </c>
      <c r="AU41" s="8">
        <v>-252.76919616545462</v>
      </c>
      <c r="AV41" s="8">
        <v>3102.8870009454554</v>
      </c>
      <c r="AW41" s="8">
        <v>473.61348454465099</v>
      </c>
      <c r="AX41" s="8">
        <v>0</v>
      </c>
      <c r="AY41" s="8">
        <v>41.371826679272736</v>
      </c>
      <c r="AZ41" s="8">
        <v>-155.14435004727275</v>
      </c>
      <c r="BA41" s="8">
        <v>1952.4969223636369</v>
      </c>
      <c r="BB41" s="8">
        <v>292.99396784196966</v>
      </c>
      <c r="BC41" s="8">
        <v>0</v>
      </c>
      <c r="BD41" s="8">
        <v>1.1377252336800003</v>
      </c>
      <c r="BE41" s="8">
        <v>-97.62484611818185</v>
      </c>
    </row>
    <row r="42" spans="1:57" ht="15.3" x14ac:dyDescent="0.7">
      <c r="A42" s="9" t="s">
        <v>108</v>
      </c>
      <c r="B42" t="s">
        <v>612</v>
      </c>
      <c r="C42" t="s">
        <v>357</v>
      </c>
      <c r="D42" t="s">
        <v>358</v>
      </c>
      <c r="E42" s="6">
        <v>44.007599999999996</v>
      </c>
      <c r="F42" s="7">
        <v>0</v>
      </c>
      <c r="G42" s="7">
        <v>0</v>
      </c>
      <c r="H42" s="8">
        <v>136.70960939999998</v>
      </c>
      <c r="I42" s="8">
        <v>25.875368609999995</v>
      </c>
      <c r="J42" s="8">
        <v>0</v>
      </c>
      <c r="K42" s="8">
        <v>5.0168663999999996</v>
      </c>
      <c r="L42" s="8">
        <v>-6.8354804700000003</v>
      </c>
      <c r="M42" s="8">
        <v>8.6254895999999984E-9</v>
      </c>
      <c r="N42" s="8">
        <v>8.0663290343999991E-7</v>
      </c>
      <c r="O42" s="8">
        <v>0</v>
      </c>
      <c r="P42" s="8">
        <v>1.41704472E-7</v>
      </c>
      <c r="Q42" s="8">
        <v>-4.3127448E-10</v>
      </c>
      <c r="R42" s="8">
        <v>0.33005699999999993</v>
      </c>
      <c r="S42" s="8">
        <v>0.12124093799999998</v>
      </c>
      <c r="T42" s="8">
        <v>0</v>
      </c>
      <c r="U42" s="8">
        <v>7.3052615999999989E-3</v>
      </c>
      <c r="V42" s="8">
        <v>-1.6502849999999999E-2</v>
      </c>
      <c r="W42" s="8">
        <v>3.1245395999999998E-2</v>
      </c>
      <c r="X42" s="8">
        <v>0.14419090139999999</v>
      </c>
      <c r="Y42" s="8">
        <v>0</v>
      </c>
      <c r="Z42" s="8">
        <v>0.82734288</v>
      </c>
      <c r="AA42" s="8">
        <v>-1.5622698000000001E-3</v>
      </c>
      <c r="AB42" s="8">
        <v>0.70632198000000002</v>
      </c>
      <c r="AC42" s="8">
        <v>0.11166928500000001</v>
      </c>
      <c r="AD42" s="8">
        <v>0</v>
      </c>
      <c r="AE42" s="8">
        <v>1.3994416799999999E-3</v>
      </c>
      <c r="AF42" s="8">
        <v>-3.5316099000000004E-2</v>
      </c>
      <c r="AG42" s="8">
        <v>6.6011400000000003E-5</v>
      </c>
      <c r="AH42" s="8">
        <v>1.3576344599999999E-5</v>
      </c>
      <c r="AI42" s="8">
        <v>0</v>
      </c>
      <c r="AJ42" s="8">
        <v>1.20580824E-6</v>
      </c>
      <c r="AK42" s="8">
        <v>-3.3005700000000002E-6</v>
      </c>
      <c r="AL42" s="8">
        <v>3838.3428719999997</v>
      </c>
      <c r="AM42" s="8">
        <v>643.52313479999998</v>
      </c>
      <c r="AN42" s="8">
        <v>0</v>
      </c>
      <c r="AO42" s="8">
        <v>12.806211599999997</v>
      </c>
      <c r="AP42" s="8">
        <v>-191.91714359999997</v>
      </c>
      <c r="AQ42" s="8">
        <v>4008.7182953999995</v>
      </c>
      <c r="AR42" s="8">
        <v>672.63966314999982</v>
      </c>
      <c r="AS42" s="8">
        <v>0</v>
      </c>
      <c r="AT42" s="8">
        <v>13.679322383999999</v>
      </c>
      <c r="AU42" s="8">
        <v>-200.43591477000001</v>
      </c>
      <c r="AV42" s="8">
        <v>3926.3580719999995</v>
      </c>
      <c r="AW42" s="8">
        <v>658.92579479999995</v>
      </c>
      <c r="AX42" s="8">
        <v>0</v>
      </c>
      <c r="AY42" s="8">
        <v>13.246287599999999</v>
      </c>
      <c r="AZ42" s="8">
        <v>-196.31790359999999</v>
      </c>
      <c r="BA42" s="8">
        <v>82.360223399999995</v>
      </c>
      <c r="BB42" s="8">
        <v>13.713868349999998</v>
      </c>
      <c r="BC42" s="8">
        <v>0</v>
      </c>
      <c r="BD42" s="8">
        <v>0.43303478399999995</v>
      </c>
      <c r="BE42" s="8">
        <v>-4.1180111699999999</v>
      </c>
    </row>
    <row r="43" spans="1:57" ht="15.3" x14ac:dyDescent="0.7">
      <c r="A43" s="9" t="s">
        <v>178</v>
      </c>
      <c r="B43" t="s">
        <v>643</v>
      </c>
      <c r="C43" t="s">
        <v>357</v>
      </c>
      <c r="D43" t="s">
        <v>358</v>
      </c>
      <c r="E43" s="6">
        <v>152.49601999999999</v>
      </c>
      <c r="F43" s="7">
        <v>0</v>
      </c>
      <c r="G43" s="7">
        <v>0</v>
      </c>
      <c r="H43" s="8">
        <v>473.72888612999998</v>
      </c>
      <c r="I43" s="8">
        <v>89.663847359499982</v>
      </c>
      <c r="J43" s="8">
        <v>0</v>
      </c>
      <c r="K43" s="8">
        <v>17.384546279999999</v>
      </c>
      <c r="L43" s="8">
        <v>-23.6864443065</v>
      </c>
      <c r="M43" s="8">
        <v>2.9889219919999996E-8</v>
      </c>
      <c r="N43" s="8">
        <v>2.795160548988E-6</v>
      </c>
      <c r="O43" s="8">
        <v>0</v>
      </c>
      <c r="P43" s="8">
        <v>4.9103718440000002E-7</v>
      </c>
      <c r="Q43" s="8">
        <v>-1.494460996E-9</v>
      </c>
      <c r="R43" s="8">
        <v>1.1437201499999998</v>
      </c>
      <c r="S43" s="8">
        <v>0.42012653509999992</v>
      </c>
      <c r="T43" s="8">
        <v>0</v>
      </c>
      <c r="U43" s="8">
        <v>2.5314339319999997E-2</v>
      </c>
      <c r="V43" s="8">
        <v>-5.7186007499999997E-2</v>
      </c>
      <c r="W43" s="8">
        <v>0.10827217419999999</v>
      </c>
      <c r="X43" s="8">
        <v>0.49965320952999992</v>
      </c>
      <c r="Y43" s="8">
        <v>0</v>
      </c>
      <c r="Z43" s="8">
        <v>2.8669251760000001</v>
      </c>
      <c r="AA43" s="8">
        <v>-5.4136087100000001E-3</v>
      </c>
      <c r="AB43" s="8">
        <v>2.4475611210000001</v>
      </c>
      <c r="AC43" s="8">
        <v>0.38695865075000002</v>
      </c>
      <c r="AD43" s="8">
        <v>0</v>
      </c>
      <c r="AE43" s="8">
        <v>4.8493734359999997E-3</v>
      </c>
      <c r="AF43" s="8">
        <v>-0.12237805605000002</v>
      </c>
      <c r="AG43" s="8">
        <v>2.2874402999999998E-4</v>
      </c>
      <c r="AH43" s="8">
        <v>4.7045022169999995E-5</v>
      </c>
      <c r="AI43" s="8">
        <v>0</v>
      </c>
      <c r="AJ43" s="8">
        <v>4.1783909479999994E-6</v>
      </c>
      <c r="AK43" s="8">
        <v>-1.14372015E-5</v>
      </c>
      <c r="AL43" s="8">
        <v>13300.702864399998</v>
      </c>
      <c r="AM43" s="8">
        <v>2229.9493004599999</v>
      </c>
      <c r="AN43" s="8">
        <v>0</v>
      </c>
      <c r="AO43" s="8">
        <v>44.376341819999993</v>
      </c>
      <c r="AP43" s="8">
        <v>-665.0351432199999</v>
      </c>
      <c r="AQ43" s="8">
        <v>13891.091205829998</v>
      </c>
      <c r="AR43" s="8">
        <v>2330.8444796924996</v>
      </c>
      <c r="AS43" s="8">
        <v>0</v>
      </c>
      <c r="AT43" s="8">
        <v>47.401862856799994</v>
      </c>
      <c r="AU43" s="8">
        <v>-694.55456029150002</v>
      </c>
      <c r="AV43" s="8">
        <v>13605.694904399999</v>
      </c>
      <c r="AW43" s="8">
        <v>2283.3229074599994</v>
      </c>
      <c r="AX43" s="8">
        <v>0</v>
      </c>
      <c r="AY43" s="8">
        <v>45.901302019999996</v>
      </c>
      <c r="AZ43" s="8">
        <v>-680.28474521999999</v>
      </c>
      <c r="BA43" s="8">
        <v>285.39630142999999</v>
      </c>
      <c r="BB43" s="8">
        <v>47.521572232499992</v>
      </c>
      <c r="BC43" s="8">
        <v>0</v>
      </c>
      <c r="BD43" s="8">
        <v>1.5005608367999999</v>
      </c>
      <c r="BE43" s="8">
        <v>-14.2698150715</v>
      </c>
    </row>
    <row r="44" spans="1:57" ht="15.3" x14ac:dyDescent="0.7">
      <c r="A44" s="9" t="s">
        <v>178</v>
      </c>
      <c r="B44" t="s">
        <v>644</v>
      </c>
      <c r="C44" t="s">
        <v>357</v>
      </c>
      <c r="D44" t="s">
        <v>358</v>
      </c>
      <c r="E44" s="6">
        <v>9.4355999999999991</v>
      </c>
      <c r="F44" s="7">
        <v>0</v>
      </c>
      <c r="G44" s="7">
        <v>0</v>
      </c>
      <c r="H44" s="8">
        <v>29.311691399999997</v>
      </c>
      <c r="I44" s="8">
        <v>5.5478969099999986</v>
      </c>
      <c r="J44" s="8">
        <v>0</v>
      </c>
      <c r="K44" s="8">
        <v>1.0756584</v>
      </c>
      <c r="L44" s="8">
        <v>-1.4655845700000001</v>
      </c>
      <c r="M44" s="8">
        <v>1.8493775999999997E-9</v>
      </c>
      <c r="N44" s="8">
        <v>1.7294888664E-7</v>
      </c>
      <c r="O44" s="8">
        <v>0</v>
      </c>
      <c r="P44" s="8">
        <v>3.0382631999999997E-8</v>
      </c>
      <c r="Q44" s="8">
        <v>-9.2468880000000005E-11</v>
      </c>
      <c r="R44" s="8">
        <v>7.0766999999999997E-2</v>
      </c>
      <c r="S44" s="8">
        <v>2.5995077999999994E-2</v>
      </c>
      <c r="T44" s="8">
        <v>0</v>
      </c>
      <c r="U44" s="8">
        <v>1.5663095999999999E-3</v>
      </c>
      <c r="V44" s="8">
        <v>-3.5383499999999996E-3</v>
      </c>
      <c r="W44" s="8">
        <v>6.6992759999999997E-3</v>
      </c>
      <c r="X44" s="8">
        <v>3.0915743399999997E-2</v>
      </c>
      <c r="Y44" s="8">
        <v>0</v>
      </c>
      <c r="Z44" s="8">
        <v>0.17738927999999998</v>
      </c>
      <c r="AA44" s="8">
        <v>-3.3496379999999997E-4</v>
      </c>
      <c r="AB44" s="8">
        <v>0.15144138000000001</v>
      </c>
      <c r="AC44" s="8">
        <v>2.3942834999999999E-2</v>
      </c>
      <c r="AD44" s="8">
        <v>0</v>
      </c>
      <c r="AE44" s="8">
        <v>3.0005207999999998E-4</v>
      </c>
      <c r="AF44" s="8">
        <v>-7.5720690000000007E-3</v>
      </c>
      <c r="AG44" s="8">
        <v>1.4153399999999999E-5</v>
      </c>
      <c r="AH44" s="8">
        <v>2.9108825999999995E-6</v>
      </c>
      <c r="AI44" s="8">
        <v>0</v>
      </c>
      <c r="AJ44" s="8">
        <v>2.5853543999999996E-7</v>
      </c>
      <c r="AK44" s="8">
        <v>-7.0767000000000004E-7</v>
      </c>
      <c r="AL44" s="8">
        <v>822.97303199999988</v>
      </c>
      <c r="AM44" s="8">
        <v>137.97677880000001</v>
      </c>
      <c r="AN44" s="8">
        <v>0</v>
      </c>
      <c r="AO44" s="8">
        <v>2.7457595999999995</v>
      </c>
      <c r="AP44" s="8">
        <v>-41.148651599999994</v>
      </c>
      <c r="AQ44" s="8">
        <v>859.5029573999999</v>
      </c>
      <c r="AR44" s="8">
        <v>144.21960764999997</v>
      </c>
      <c r="AS44" s="8">
        <v>0</v>
      </c>
      <c r="AT44" s="8">
        <v>2.9329619039999999</v>
      </c>
      <c r="AU44" s="8">
        <v>-42.975147870000001</v>
      </c>
      <c r="AV44" s="8">
        <v>841.84423199999992</v>
      </c>
      <c r="AW44" s="8">
        <v>141.27923879999997</v>
      </c>
      <c r="AX44" s="8">
        <v>0</v>
      </c>
      <c r="AY44" s="8">
        <v>2.8401155999999999</v>
      </c>
      <c r="AZ44" s="8">
        <v>-42.092211599999999</v>
      </c>
      <c r="BA44" s="8">
        <v>17.658725399999998</v>
      </c>
      <c r="BB44" s="8">
        <v>2.9403688499999996</v>
      </c>
      <c r="BC44" s="8">
        <v>0</v>
      </c>
      <c r="BD44" s="8">
        <v>9.2846303999999991E-2</v>
      </c>
      <c r="BE44" s="8">
        <v>-0.88293626999999997</v>
      </c>
    </row>
    <row r="45" spans="1:57" ht="15.3" x14ac:dyDescent="0.7">
      <c r="A45" s="5" t="s">
        <v>108</v>
      </c>
      <c r="B45" t="s">
        <v>609</v>
      </c>
      <c r="C45" t="s">
        <v>104</v>
      </c>
      <c r="D45" t="s">
        <v>105</v>
      </c>
      <c r="E45" s="6">
        <v>5.74372054</v>
      </c>
      <c r="F45" s="7">
        <v>0</v>
      </c>
      <c r="G45" s="7">
        <v>0</v>
      </c>
      <c r="H45" s="8">
        <v>14.761361787799999</v>
      </c>
      <c r="I45" s="8">
        <v>2.3779003035599997</v>
      </c>
      <c r="J45" s="8">
        <v>0</v>
      </c>
      <c r="K45" s="8">
        <v>0.66052786210000003</v>
      </c>
      <c r="L45" s="8">
        <v>0</v>
      </c>
      <c r="M45" s="8">
        <v>3.25668954618E-7</v>
      </c>
      <c r="N45" s="8">
        <v>1.71162872092E-7</v>
      </c>
      <c r="O45" s="8">
        <v>0</v>
      </c>
      <c r="P45" s="8">
        <v>1.9471212630599999E-8</v>
      </c>
      <c r="Q45" s="8">
        <v>0</v>
      </c>
      <c r="R45" s="8">
        <v>6.4329670047999998E-2</v>
      </c>
      <c r="S45" s="8">
        <v>2.2515384516799998E-2</v>
      </c>
      <c r="T45" s="8">
        <v>0</v>
      </c>
      <c r="U45" s="8">
        <v>8.3283947830000002E-4</v>
      </c>
      <c r="V45" s="8">
        <v>0</v>
      </c>
      <c r="W45" s="8">
        <v>1.82650313172E-2</v>
      </c>
      <c r="X45" s="8">
        <v>1.44167385554E-2</v>
      </c>
      <c r="Y45" s="8">
        <v>0</v>
      </c>
      <c r="Z45" s="8">
        <v>0.107407574098</v>
      </c>
      <c r="AA45" s="8">
        <v>0</v>
      </c>
      <c r="AB45" s="8">
        <v>1.53357338418E-2</v>
      </c>
      <c r="AC45" s="8">
        <v>2.6708300511E-3</v>
      </c>
      <c r="AD45" s="8">
        <v>0</v>
      </c>
      <c r="AE45" s="8">
        <v>1.86096545496E-4</v>
      </c>
      <c r="AF45" s="8">
        <v>0</v>
      </c>
      <c r="AG45" s="8">
        <v>6.4904042102000001E-6</v>
      </c>
      <c r="AH45" s="8">
        <v>9.5920133018000003E-7</v>
      </c>
      <c r="AI45" s="8">
        <v>0</v>
      </c>
      <c r="AJ45" s="8">
        <v>1.6541915155199999E-7</v>
      </c>
      <c r="AK45" s="8">
        <v>0</v>
      </c>
      <c r="AL45" s="8">
        <v>436.52276103999998</v>
      </c>
      <c r="AM45" s="8">
        <v>55.426903211000003</v>
      </c>
      <c r="AN45" s="8">
        <v>0</v>
      </c>
      <c r="AO45" s="8">
        <v>1.75757848524</v>
      </c>
      <c r="AP45" s="8">
        <v>0</v>
      </c>
      <c r="AQ45" s="8">
        <v>496.08514303979996</v>
      </c>
      <c r="AR45" s="8">
        <v>62.152799963340001</v>
      </c>
      <c r="AS45" s="8">
        <v>0</v>
      </c>
      <c r="AT45" s="8">
        <v>1.8741760122019999</v>
      </c>
      <c r="AU45" s="8">
        <v>0</v>
      </c>
      <c r="AV45" s="8">
        <v>474.43131660399996</v>
      </c>
      <c r="AW45" s="8">
        <v>59.734693616000001</v>
      </c>
      <c r="AX45" s="8">
        <v>0</v>
      </c>
      <c r="AY45" s="8">
        <v>1.8150156906400001</v>
      </c>
      <c r="AZ45" s="8">
        <v>0</v>
      </c>
      <c r="BA45" s="8">
        <v>21.653826435799999</v>
      </c>
      <c r="BB45" s="8">
        <v>2.4181063473399997</v>
      </c>
      <c r="BC45" s="8">
        <v>0</v>
      </c>
      <c r="BD45" s="8">
        <v>5.9160321562000004E-2</v>
      </c>
      <c r="BE45" s="8">
        <v>0</v>
      </c>
    </row>
    <row r="46" spans="1:57" ht="15.3" x14ac:dyDescent="0.7">
      <c r="A46" s="9" t="s">
        <v>108</v>
      </c>
      <c r="B46" t="s">
        <v>610</v>
      </c>
      <c r="C46" t="s">
        <v>104</v>
      </c>
      <c r="D46" t="s">
        <v>105</v>
      </c>
      <c r="E46" s="6">
        <v>18.50905818</v>
      </c>
      <c r="F46" s="7">
        <v>0</v>
      </c>
      <c r="G46" s="7">
        <v>0</v>
      </c>
      <c r="H46" s="8">
        <v>47.568279522600001</v>
      </c>
      <c r="I46" s="8">
        <v>7.66275008652</v>
      </c>
      <c r="J46" s="8">
        <v>0</v>
      </c>
      <c r="K46" s="8">
        <v>2.1285416907000001</v>
      </c>
      <c r="L46" s="8">
        <v>0</v>
      </c>
      <c r="M46" s="8">
        <v>1.0494635988060001E-6</v>
      </c>
      <c r="N46" s="8">
        <v>5.5156993376400003E-7</v>
      </c>
      <c r="O46" s="8">
        <v>0</v>
      </c>
      <c r="P46" s="8">
        <v>6.2745707230200004E-8</v>
      </c>
      <c r="Q46" s="8">
        <v>0</v>
      </c>
      <c r="R46" s="8">
        <v>0.207301451616</v>
      </c>
      <c r="S46" s="8">
        <v>7.2555508065600002E-2</v>
      </c>
      <c r="T46" s="8">
        <v>0</v>
      </c>
      <c r="U46" s="8">
        <v>2.6838134361E-3</v>
      </c>
      <c r="V46" s="8">
        <v>0</v>
      </c>
      <c r="W46" s="8">
        <v>5.8858805012400005E-2</v>
      </c>
      <c r="X46" s="8">
        <v>4.64577360318E-2</v>
      </c>
      <c r="Y46" s="8">
        <v>0</v>
      </c>
      <c r="Z46" s="8">
        <v>0.346119387966</v>
      </c>
      <c r="AA46" s="8">
        <v>0</v>
      </c>
      <c r="AB46" s="8">
        <v>4.9419185340600004E-2</v>
      </c>
      <c r="AC46" s="8">
        <v>8.6067120537E-3</v>
      </c>
      <c r="AD46" s="8">
        <v>0</v>
      </c>
      <c r="AE46" s="8">
        <v>5.9969348503200002E-4</v>
      </c>
      <c r="AF46" s="8">
        <v>0</v>
      </c>
      <c r="AG46" s="8">
        <v>2.0915235743399999E-5</v>
      </c>
      <c r="AH46" s="8">
        <v>3.0910127160600001E-6</v>
      </c>
      <c r="AI46" s="8">
        <v>0</v>
      </c>
      <c r="AJ46" s="8">
        <v>5.3306087558399998E-7</v>
      </c>
      <c r="AK46" s="8">
        <v>0</v>
      </c>
      <c r="AL46" s="8">
        <v>1406.6884216799999</v>
      </c>
      <c r="AM46" s="8">
        <v>178.61241143700002</v>
      </c>
      <c r="AN46" s="8">
        <v>0</v>
      </c>
      <c r="AO46" s="8">
        <v>5.6637718030800004</v>
      </c>
      <c r="AP46" s="8">
        <v>0</v>
      </c>
      <c r="AQ46" s="8">
        <v>1598.6273550065998</v>
      </c>
      <c r="AR46" s="8">
        <v>200.28651856578</v>
      </c>
      <c r="AS46" s="8">
        <v>0</v>
      </c>
      <c r="AT46" s="8">
        <v>6.0395056841339994</v>
      </c>
      <c r="AU46" s="8">
        <v>0</v>
      </c>
      <c r="AV46" s="8">
        <v>1528.848205668</v>
      </c>
      <c r="AW46" s="8">
        <v>192.494205072</v>
      </c>
      <c r="AX46" s="8">
        <v>0</v>
      </c>
      <c r="AY46" s="8">
        <v>5.8488623848800003</v>
      </c>
      <c r="AZ46" s="8">
        <v>0</v>
      </c>
      <c r="BA46" s="8">
        <v>69.779149338600007</v>
      </c>
      <c r="BB46" s="8">
        <v>7.79231349378</v>
      </c>
      <c r="BC46" s="8">
        <v>0</v>
      </c>
      <c r="BD46" s="8">
        <v>0.190643299254</v>
      </c>
      <c r="BE46" s="8">
        <v>0</v>
      </c>
    </row>
    <row r="47" spans="1:57" ht="15.3" x14ac:dyDescent="0.7">
      <c r="A47" s="9" t="s">
        <v>108</v>
      </c>
      <c r="B47" t="s">
        <v>612</v>
      </c>
      <c r="C47" t="s">
        <v>104</v>
      </c>
      <c r="D47" t="s">
        <v>105</v>
      </c>
      <c r="E47" s="6">
        <v>16.869580000000003</v>
      </c>
      <c r="F47" s="7">
        <v>0</v>
      </c>
      <c r="G47" s="7">
        <v>0</v>
      </c>
      <c r="H47" s="8">
        <v>43.354820600000004</v>
      </c>
      <c r="I47" s="8">
        <v>6.984006120000001</v>
      </c>
      <c r="J47" s="8">
        <v>0</v>
      </c>
      <c r="K47" s="8">
        <v>1.9400017000000005</v>
      </c>
      <c r="L47" s="8">
        <v>0</v>
      </c>
      <c r="M47" s="8">
        <v>9.5650518600000004E-7</v>
      </c>
      <c r="N47" s="8">
        <v>5.0271348400000007E-7</v>
      </c>
      <c r="O47" s="8">
        <v>0</v>
      </c>
      <c r="P47" s="8">
        <v>5.7187876200000012E-8</v>
      </c>
      <c r="Q47" s="8">
        <v>0</v>
      </c>
      <c r="R47" s="8">
        <v>0.18893929600000003</v>
      </c>
      <c r="S47" s="8">
        <v>6.6128753600000006E-2</v>
      </c>
      <c r="T47" s="8">
        <v>0</v>
      </c>
      <c r="U47" s="8">
        <v>2.4460891000000003E-3</v>
      </c>
      <c r="V47" s="8">
        <v>0</v>
      </c>
      <c r="W47" s="8">
        <v>5.364526440000001E-2</v>
      </c>
      <c r="X47" s="8">
        <v>4.2342645800000009E-2</v>
      </c>
      <c r="Y47" s="8">
        <v>0</v>
      </c>
      <c r="Z47" s="8">
        <v>0.31546114600000008</v>
      </c>
      <c r="AA47" s="8">
        <v>0</v>
      </c>
      <c r="AB47" s="8">
        <v>4.5041778600000006E-2</v>
      </c>
      <c r="AC47" s="8">
        <v>7.844354700000002E-3</v>
      </c>
      <c r="AD47" s="8">
        <v>0</v>
      </c>
      <c r="AE47" s="8">
        <v>5.4657439200000014E-4</v>
      </c>
      <c r="AF47" s="8">
        <v>0</v>
      </c>
      <c r="AG47" s="8">
        <v>1.9062625400000004E-5</v>
      </c>
      <c r="AH47" s="8">
        <v>2.8172198600000004E-6</v>
      </c>
      <c r="AI47" s="8">
        <v>0</v>
      </c>
      <c r="AJ47" s="8">
        <v>4.8584390400000009E-7</v>
      </c>
      <c r="AK47" s="8">
        <v>0</v>
      </c>
      <c r="AL47" s="8">
        <v>1282.0880800000002</v>
      </c>
      <c r="AM47" s="8">
        <v>162.79144700000003</v>
      </c>
      <c r="AN47" s="8">
        <v>0</v>
      </c>
      <c r="AO47" s="8">
        <v>5.1620914800000008</v>
      </c>
      <c r="AP47" s="8">
        <v>0</v>
      </c>
      <c r="AQ47" s="8">
        <v>1457.0256246000001</v>
      </c>
      <c r="AR47" s="8">
        <v>182.54572518000003</v>
      </c>
      <c r="AS47" s="8">
        <v>0</v>
      </c>
      <c r="AT47" s="8">
        <v>5.5045439540000007</v>
      </c>
      <c r="AU47" s="8">
        <v>0</v>
      </c>
      <c r="AV47" s="8">
        <v>1393.427308</v>
      </c>
      <c r="AW47" s="8">
        <v>175.44363200000004</v>
      </c>
      <c r="AX47" s="8">
        <v>0</v>
      </c>
      <c r="AY47" s="8">
        <v>5.3307872800000009</v>
      </c>
      <c r="AZ47" s="8">
        <v>0</v>
      </c>
      <c r="BA47" s="8">
        <v>63.598316600000011</v>
      </c>
      <c r="BB47" s="8">
        <v>7.1020931800000007</v>
      </c>
      <c r="BC47" s="8">
        <v>0</v>
      </c>
      <c r="BD47" s="8">
        <v>0.17375667400000003</v>
      </c>
      <c r="BE47" s="8">
        <v>0</v>
      </c>
    </row>
    <row r="48" spans="1:57" ht="15.3" x14ac:dyDescent="0.7">
      <c r="A48" s="9" t="s">
        <v>108</v>
      </c>
      <c r="B48" t="s">
        <v>613</v>
      </c>
      <c r="C48" t="s">
        <v>104</v>
      </c>
      <c r="D48" t="s">
        <v>105</v>
      </c>
      <c r="E48" s="6">
        <v>8.8912019999999998</v>
      </c>
      <c r="F48" s="7">
        <v>0</v>
      </c>
      <c r="G48" s="7">
        <v>0</v>
      </c>
      <c r="H48" s="8">
        <v>22.850389139999997</v>
      </c>
      <c r="I48" s="8">
        <v>3.6809576279999998</v>
      </c>
      <c r="J48" s="8">
        <v>0</v>
      </c>
      <c r="K48" s="8">
        <v>1.02248823</v>
      </c>
      <c r="L48" s="8">
        <v>0</v>
      </c>
      <c r="M48" s="8">
        <v>5.0413115339999998E-7</v>
      </c>
      <c r="N48" s="8">
        <v>2.6495781959999996E-7</v>
      </c>
      <c r="O48" s="8">
        <v>0</v>
      </c>
      <c r="P48" s="8">
        <v>3.0141174779999998E-8</v>
      </c>
      <c r="Q48" s="8">
        <v>0</v>
      </c>
      <c r="R48" s="8">
        <v>9.9581462400000001E-2</v>
      </c>
      <c r="S48" s="8">
        <v>3.4853511839999997E-2</v>
      </c>
      <c r="T48" s="8">
        <v>0</v>
      </c>
      <c r="U48" s="8">
        <v>1.28922429E-3</v>
      </c>
      <c r="V48" s="8">
        <v>0</v>
      </c>
      <c r="W48" s="8">
        <v>2.8274022360000001E-2</v>
      </c>
      <c r="X48" s="8">
        <v>2.231691702E-2</v>
      </c>
      <c r="Y48" s="8">
        <v>0</v>
      </c>
      <c r="Z48" s="8">
        <v>0.1662654774</v>
      </c>
      <c r="AA48" s="8">
        <v>0</v>
      </c>
      <c r="AB48" s="8">
        <v>2.3739509339999999E-2</v>
      </c>
      <c r="AC48" s="8">
        <v>4.1344089299999998E-3</v>
      </c>
      <c r="AD48" s="8">
        <v>0</v>
      </c>
      <c r="AE48" s="8">
        <v>2.8807494479999999E-4</v>
      </c>
      <c r="AF48" s="8">
        <v>0</v>
      </c>
      <c r="AG48" s="8">
        <v>1.004705826E-5</v>
      </c>
      <c r="AH48" s="8">
        <v>1.4848307340000001E-6</v>
      </c>
      <c r="AI48" s="8">
        <v>0</v>
      </c>
      <c r="AJ48" s="8">
        <v>2.5606661759999997E-7</v>
      </c>
      <c r="AK48" s="8">
        <v>0</v>
      </c>
      <c r="AL48" s="8">
        <v>675.73135200000002</v>
      </c>
      <c r="AM48" s="8">
        <v>85.800099299999999</v>
      </c>
      <c r="AN48" s="8">
        <v>0</v>
      </c>
      <c r="AO48" s="8">
        <v>2.7207078120000001</v>
      </c>
      <c r="AP48" s="8">
        <v>0</v>
      </c>
      <c r="AQ48" s="8">
        <v>767.93311673999995</v>
      </c>
      <c r="AR48" s="8">
        <v>96.211696841999995</v>
      </c>
      <c r="AS48" s="8">
        <v>0</v>
      </c>
      <c r="AT48" s="8">
        <v>2.9011992125999999</v>
      </c>
      <c r="AU48" s="8">
        <v>0</v>
      </c>
      <c r="AV48" s="8">
        <v>734.4132851999999</v>
      </c>
      <c r="AW48" s="8">
        <v>92.468500800000001</v>
      </c>
      <c r="AX48" s="8">
        <v>0</v>
      </c>
      <c r="AY48" s="8">
        <v>2.8096198320000001</v>
      </c>
      <c r="AZ48" s="8">
        <v>0</v>
      </c>
      <c r="BA48" s="8">
        <v>33.519831539999998</v>
      </c>
      <c r="BB48" s="8">
        <v>3.7431960419999997</v>
      </c>
      <c r="BC48" s="8">
        <v>0</v>
      </c>
      <c r="BD48" s="8">
        <v>9.1579380599999996E-2</v>
      </c>
      <c r="BE48" s="8">
        <v>0</v>
      </c>
    </row>
    <row r="49" spans="1:57" ht="15.3" x14ac:dyDescent="0.7">
      <c r="A49" s="9" t="s">
        <v>108</v>
      </c>
      <c r="B49" t="s">
        <v>616</v>
      </c>
      <c r="C49" t="s">
        <v>104</v>
      </c>
      <c r="D49" t="s">
        <v>105</v>
      </c>
      <c r="E49" s="6">
        <v>33.983092479999996</v>
      </c>
      <c r="F49" s="7">
        <v>0</v>
      </c>
      <c r="G49" s="7">
        <v>0</v>
      </c>
      <c r="H49" s="8">
        <v>87.336547673599981</v>
      </c>
      <c r="I49" s="8">
        <v>14.069000286719998</v>
      </c>
      <c r="J49" s="8">
        <v>0</v>
      </c>
      <c r="K49" s="8">
        <v>3.9080556351999998</v>
      </c>
      <c r="L49" s="8">
        <v>0</v>
      </c>
      <c r="M49" s="8">
        <v>1.9268413436159997E-6</v>
      </c>
      <c r="N49" s="8">
        <v>1.0126961559039999E-6</v>
      </c>
      <c r="O49" s="8">
        <v>0</v>
      </c>
      <c r="P49" s="8">
        <v>1.1520268350719998E-7</v>
      </c>
      <c r="Q49" s="8">
        <v>0</v>
      </c>
      <c r="R49" s="8">
        <v>0.38061063577599996</v>
      </c>
      <c r="S49" s="8">
        <v>0.13321372252159999</v>
      </c>
      <c r="T49" s="8">
        <v>0</v>
      </c>
      <c r="U49" s="8">
        <v>4.9275484095999992E-3</v>
      </c>
      <c r="V49" s="8">
        <v>0</v>
      </c>
      <c r="W49" s="8">
        <v>0.1080662340864</v>
      </c>
      <c r="X49" s="8">
        <v>8.5297562124799997E-2</v>
      </c>
      <c r="Y49" s="8">
        <v>0</v>
      </c>
      <c r="Z49" s="8">
        <v>0.63548382937600001</v>
      </c>
      <c r="AA49" s="8">
        <v>0</v>
      </c>
      <c r="AB49" s="8">
        <v>9.0734856921599993E-2</v>
      </c>
      <c r="AC49" s="8">
        <v>1.58021380032E-2</v>
      </c>
      <c r="AD49" s="8">
        <v>0</v>
      </c>
      <c r="AE49" s="8">
        <v>1.1010521963519999E-3</v>
      </c>
      <c r="AF49" s="8">
        <v>0</v>
      </c>
      <c r="AG49" s="8">
        <v>3.8400894502399992E-5</v>
      </c>
      <c r="AH49" s="8">
        <v>5.6751764441599994E-6</v>
      </c>
      <c r="AI49" s="8">
        <v>0</v>
      </c>
      <c r="AJ49" s="8">
        <v>9.7871306342399981E-7</v>
      </c>
      <c r="AK49" s="8">
        <v>0</v>
      </c>
      <c r="AL49" s="8">
        <v>2582.7150284799995</v>
      </c>
      <c r="AM49" s="8">
        <v>327.93684243199999</v>
      </c>
      <c r="AN49" s="8">
        <v>0</v>
      </c>
      <c r="AO49" s="8">
        <v>10.39882629888</v>
      </c>
      <c r="AP49" s="8">
        <v>0</v>
      </c>
      <c r="AQ49" s="8">
        <v>2935.1196974975992</v>
      </c>
      <c r="AR49" s="8">
        <v>367.73104372607997</v>
      </c>
      <c r="AS49" s="8">
        <v>0</v>
      </c>
      <c r="AT49" s="8">
        <v>11.088683076223997</v>
      </c>
      <c r="AU49" s="8">
        <v>0</v>
      </c>
      <c r="AV49" s="8">
        <v>2807.0034388479994</v>
      </c>
      <c r="AW49" s="8">
        <v>353.42416179199995</v>
      </c>
      <c r="AX49" s="8">
        <v>0</v>
      </c>
      <c r="AY49" s="8">
        <v>10.738657223679999</v>
      </c>
      <c r="AZ49" s="8">
        <v>0</v>
      </c>
      <c r="BA49" s="8">
        <v>128.11625864959998</v>
      </c>
      <c r="BB49" s="8">
        <v>14.306881934079998</v>
      </c>
      <c r="BC49" s="8">
        <v>0</v>
      </c>
      <c r="BD49" s="8">
        <v>0.35002585254399998</v>
      </c>
      <c r="BE49" s="8">
        <v>0</v>
      </c>
    </row>
    <row r="50" spans="1:57" ht="15.3" x14ac:dyDescent="0.7">
      <c r="A50" s="9" t="s">
        <v>97</v>
      </c>
      <c r="B50" t="s">
        <v>629</v>
      </c>
      <c r="C50" t="s">
        <v>104</v>
      </c>
      <c r="D50" t="s">
        <v>105</v>
      </c>
      <c r="E50" s="6">
        <v>85.424692379999996</v>
      </c>
      <c r="F50" s="7">
        <v>0</v>
      </c>
      <c r="G50" s="7">
        <v>0</v>
      </c>
      <c r="H50" s="8">
        <v>219.54145941659996</v>
      </c>
      <c r="I50" s="8">
        <v>35.365822645319994</v>
      </c>
      <c r="J50" s="8">
        <v>0</v>
      </c>
      <c r="K50" s="8">
        <v>9.8238396236999996</v>
      </c>
      <c r="L50" s="8">
        <v>0</v>
      </c>
      <c r="M50" s="8">
        <v>4.8435800579459999E-6</v>
      </c>
      <c r="N50" s="8">
        <v>2.5456558329239998E-6</v>
      </c>
      <c r="O50" s="8">
        <v>0</v>
      </c>
      <c r="P50" s="8">
        <v>2.8958970716819997E-7</v>
      </c>
      <c r="Q50" s="8">
        <v>0</v>
      </c>
      <c r="R50" s="8">
        <v>0.95675655465599996</v>
      </c>
      <c r="S50" s="8">
        <v>0.33486479412959996</v>
      </c>
      <c r="T50" s="8">
        <v>0</v>
      </c>
      <c r="U50" s="8">
        <v>1.2386580395099999E-2</v>
      </c>
      <c r="V50" s="8">
        <v>0</v>
      </c>
      <c r="W50" s="8">
        <v>0.27165052176839999</v>
      </c>
      <c r="X50" s="8">
        <v>0.21441597787379998</v>
      </c>
      <c r="Y50" s="8">
        <v>0</v>
      </c>
      <c r="Z50" s="8">
        <v>1.5974417475060001</v>
      </c>
      <c r="AA50" s="8">
        <v>0</v>
      </c>
      <c r="AB50" s="8">
        <v>0.2280839286546</v>
      </c>
      <c r="AC50" s="8">
        <v>3.9722481956700001E-2</v>
      </c>
      <c r="AD50" s="8">
        <v>0</v>
      </c>
      <c r="AE50" s="8">
        <v>2.7677600331119999E-3</v>
      </c>
      <c r="AF50" s="8">
        <v>0</v>
      </c>
      <c r="AG50" s="8">
        <v>9.652990238939999E-5</v>
      </c>
      <c r="AH50" s="8">
        <v>1.4265923627459999E-5</v>
      </c>
      <c r="AI50" s="8">
        <v>0</v>
      </c>
      <c r="AJ50" s="8">
        <v>2.4602311405439998E-6</v>
      </c>
      <c r="AK50" s="8">
        <v>0</v>
      </c>
      <c r="AL50" s="8">
        <v>6492.2766208799994</v>
      </c>
      <c r="AM50" s="8">
        <v>824.34828146699999</v>
      </c>
      <c r="AN50" s="8">
        <v>0</v>
      </c>
      <c r="AO50" s="8">
        <v>26.139955868279998</v>
      </c>
      <c r="AP50" s="8">
        <v>0</v>
      </c>
      <c r="AQ50" s="8">
        <v>7378.1306808605987</v>
      </c>
      <c r="AR50" s="8">
        <v>924.38059624397988</v>
      </c>
      <c r="AS50" s="8">
        <v>0</v>
      </c>
      <c r="AT50" s="8">
        <v>27.874077123593995</v>
      </c>
      <c r="AU50" s="8">
        <v>0</v>
      </c>
      <c r="AV50" s="8">
        <v>7056.0795905879995</v>
      </c>
      <c r="AW50" s="8">
        <v>888.41680075199997</v>
      </c>
      <c r="AX50" s="8">
        <v>0</v>
      </c>
      <c r="AY50" s="8">
        <v>26.994202792079999</v>
      </c>
      <c r="AZ50" s="8">
        <v>0</v>
      </c>
      <c r="BA50" s="8">
        <v>322.05109027259999</v>
      </c>
      <c r="BB50" s="8">
        <v>35.963795491979994</v>
      </c>
      <c r="BC50" s="8">
        <v>0</v>
      </c>
      <c r="BD50" s="8">
        <v>0.87987433151399996</v>
      </c>
      <c r="BE50" s="8">
        <v>0</v>
      </c>
    </row>
    <row r="51" spans="1:57" ht="15.3" x14ac:dyDescent="0.7">
      <c r="A51" s="9" t="s">
        <v>178</v>
      </c>
      <c r="B51" t="s">
        <v>643</v>
      </c>
      <c r="C51" t="s">
        <v>104</v>
      </c>
      <c r="D51" t="s">
        <v>105</v>
      </c>
      <c r="E51" s="6">
        <v>46.765448280000001</v>
      </c>
      <c r="F51" s="7">
        <v>0</v>
      </c>
      <c r="G51" s="7">
        <v>0</v>
      </c>
      <c r="H51" s="8">
        <v>120.1872020796</v>
      </c>
      <c r="I51" s="8">
        <v>19.360895587919998</v>
      </c>
      <c r="J51" s="8">
        <v>0</v>
      </c>
      <c r="K51" s="8">
        <v>5.3780265522000006</v>
      </c>
      <c r="L51" s="8">
        <v>0</v>
      </c>
      <c r="M51" s="8">
        <v>2.6516009174759999E-6</v>
      </c>
      <c r="N51" s="8">
        <v>1.393610358744E-6</v>
      </c>
      <c r="O51" s="8">
        <v>0</v>
      </c>
      <c r="P51" s="8">
        <v>1.5853486966920001E-7</v>
      </c>
      <c r="Q51" s="8">
        <v>0</v>
      </c>
      <c r="R51" s="8">
        <v>0.52377302073599996</v>
      </c>
      <c r="S51" s="8">
        <v>0.18332055725759999</v>
      </c>
      <c r="T51" s="8">
        <v>0</v>
      </c>
      <c r="U51" s="8">
        <v>6.7809900005999998E-3</v>
      </c>
      <c r="V51" s="8">
        <v>0</v>
      </c>
      <c r="W51" s="8">
        <v>0.1487141255304</v>
      </c>
      <c r="X51" s="8">
        <v>0.1173812751828</v>
      </c>
      <c r="Y51" s="8">
        <v>0</v>
      </c>
      <c r="Z51" s="8">
        <v>0.87451388283600007</v>
      </c>
      <c r="AA51" s="8">
        <v>0</v>
      </c>
      <c r="AB51" s="8">
        <v>0.12486374690760001</v>
      </c>
      <c r="AC51" s="8">
        <v>2.1745933450200001E-2</v>
      </c>
      <c r="AD51" s="8">
        <v>0</v>
      </c>
      <c r="AE51" s="8">
        <v>1.5152005242720001E-3</v>
      </c>
      <c r="AF51" s="8">
        <v>0</v>
      </c>
      <c r="AG51" s="8">
        <v>5.2844956556399998E-5</v>
      </c>
      <c r="AH51" s="8">
        <v>7.8098298627599998E-6</v>
      </c>
      <c r="AI51" s="8">
        <v>0</v>
      </c>
      <c r="AJ51" s="8">
        <v>1.346844910464E-6</v>
      </c>
      <c r="AK51" s="8">
        <v>0</v>
      </c>
      <c r="AL51" s="8">
        <v>3554.1740692799999</v>
      </c>
      <c r="AM51" s="8">
        <v>451.28657590200004</v>
      </c>
      <c r="AN51" s="8">
        <v>0</v>
      </c>
      <c r="AO51" s="8">
        <v>14.31022717368</v>
      </c>
      <c r="AP51" s="8">
        <v>0</v>
      </c>
      <c r="AQ51" s="8">
        <v>4039.1317679435997</v>
      </c>
      <c r="AR51" s="8">
        <v>506.04891583787997</v>
      </c>
      <c r="AS51" s="8">
        <v>0</v>
      </c>
      <c r="AT51" s="8">
        <v>15.259565773763999</v>
      </c>
      <c r="AU51" s="8">
        <v>0</v>
      </c>
      <c r="AV51" s="8">
        <v>3862.8260279279998</v>
      </c>
      <c r="AW51" s="8">
        <v>486.360662112</v>
      </c>
      <c r="AX51" s="8">
        <v>0</v>
      </c>
      <c r="AY51" s="8">
        <v>14.77788165648</v>
      </c>
      <c r="AZ51" s="8">
        <v>0</v>
      </c>
      <c r="BA51" s="8">
        <v>176.30574001560001</v>
      </c>
      <c r="BB51" s="8">
        <v>19.688253725879999</v>
      </c>
      <c r="BC51" s="8">
        <v>0</v>
      </c>
      <c r="BD51" s="8">
        <v>0.48168411728400001</v>
      </c>
      <c r="BE51" s="8">
        <v>0</v>
      </c>
    </row>
    <row r="52" spans="1:57" ht="15.3" x14ac:dyDescent="0.7">
      <c r="A52" s="9" t="s">
        <v>178</v>
      </c>
      <c r="B52" t="s">
        <v>644</v>
      </c>
      <c r="C52" t="s">
        <v>104</v>
      </c>
      <c r="D52" t="s">
        <v>105</v>
      </c>
      <c r="E52" s="6">
        <v>7.2339600000000006</v>
      </c>
      <c r="F52" s="7">
        <v>0</v>
      </c>
      <c r="G52" s="7">
        <v>0</v>
      </c>
      <c r="H52" s="8">
        <v>18.5912772</v>
      </c>
      <c r="I52" s="8">
        <v>2.9948594399999999</v>
      </c>
      <c r="J52" s="8">
        <v>0</v>
      </c>
      <c r="K52" s="8">
        <v>0.83190540000000013</v>
      </c>
      <c r="L52" s="8">
        <v>0</v>
      </c>
      <c r="M52" s="8">
        <v>4.1016553200000002E-7</v>
      </c>
      <c r="N52" s="8">
        <v>2.1557200800000002E-7</v>
      </c>
      <c r="O52" s="8">
        <v>0</v>
      </c>
      <c r="P52" s="8">
        <v>2.4523124400000004E-8</v>
      </c>
      <c r="Q52" s="8">
        <v>0</v>
      </c>
      <c r="R52" s="8">
        <v>8.1020352000000004E-2</v>
      </c>
      <c r="S52" s="8">
        <v>2.8357123200000001E-2</v>
      </c>
      <c r="T52" s="8">
        <v>0</v>
      </c>
      <c r="U52" s="8">
        <v>1.0489242000000002E-3</v>
      </c>
      <c r="V52" s="8">
        <v>0</v>
      </c>
      <c r="W52" s="8">
        <v>2.3003992800000001E-2</v>
      </c>
      <c r="X52" s="8">
        <v>1.8157239600000003E-2</v>
      </c>
      <c r="Y52" s="8">
        <v>0</v>
      </c>
      <c r="Z52" s="8">
        <v>0.13527505200000003</v>
      </c>
      <c r="AA52" s="8">
        <v>0</v>
      </c>
      <c r="AB52" s="8">
        <v>1.9314673200000004E-2</v>
      </c>
      <c r="AC52" s="8">
        <v>3.3637914000000007E-3</v>
      </c>
      <c r="AD52" s="8">
        <v>0</v>
      </c>
      <c r="AE52" s="8">
        <v>2.3438030400000002E-4</v>
      </c>
      <c r="AF52" s="8">
        <v>0</v>
      </c>
      <c r="AG52" s="8">
        <v>8.1743748000000009E-6</v>
      </c>
      <c r="AH52" s="8">
        <v>1.2080713200000001E-6</v>
      </c>
      <c r="AI52" s="8">
        <v>0</v>
      </c>
      <c r="AJ52" s="8">
        <v>2.0833804800000001E-7</v>
      </c>
      <c r="AK52" s="8">
        <v>0</v>
      </c>
      <c r="AL52" s="8">
        <v>549.78096000000005</v>
      </c>
      <c r="AM52" s="8">
        <v>69.807714000000004</v>
      </c>
      <c r="AN52" s="8">
        <v>0</v>
      </c>
      <c r="AO52" s="8">
        <v>2.2135917600000004</v>
      </c>
      <c r="AP52" s="8">
        <v>0</v>
      </c>
      <c r="AQ52" s="8">
        <v>624.79712519999998</v>
      </c>
      <c r="AR52" s="8">
        <v>78.278681160000005</v>
      </c>
      <c r="AS52" s="8">
        <v>0</v>
      </c>
      <c r="AT52" s="8">
        <v>2.360441148</v>
      </c>
      <c r="AU52" s="8">
        <v>0</v>
      </c>
      <c r="AV52" s="8">
        <v>597.52509599999996</v>
      </c>
      <c r="AW52" s="8">
        <v>75.233184000000008</v>
      </c>
      <c r="AX52" s="8">
        <v>0</v>
      </c>
      <c r="AY52" s="8">
        <v>2.2859313600000002</v>
      </c>
      <c r="AZ52" s="8">
        <v>0</v>
      </c>
      <c r="BA52" s="8">
        <v>27.272029200000002</v>
      </c>
      <c r="BB52" s="8">
        <v>3.04549716</v>
      </c>
      <c r="BC52" s="8">
        <v>0</v>
      </c>
      <c r="BD52" s="8">
        <v>7.4509788000000007E-2</v>
      </c>
      <c r="BE52" s="8">
        <v>0</v>
      </c>
    </row>
    <row r="53" spans="1:57" ht="15.3" x14ac:dyDescent="0.7">
      <c r="A53" s="9" t="s">
        <v>108</v>
      </c>
      <c r="B53" t="s">
        <v>609</v>
      </c>
      <c r="C53" t="s">
        <v>101</v>
      </c>
      <c r="D53" t="s">
        <v>102</v>
      </c>
      <c r="E53" s="6">
        <v>12.486349000000001</v>
      </c>
      <c r="F53" s="7">
        <v>0</v>
      </c>
      <c r="G53" s="7">
        <v>6</v>
      </c>
      <c r="H53" s="8">
        <v>5.3316710230000002</v>
      </c>
      <c r="I53" s="8">
        <v>1.3653822631500001</v>
      </c>
      <c r="J53" s="8">
        <v>40.182319716899997</v>
      </c>
      <c r="K53" s="8">
        <v>0.14958646102000001</v>
      </c>
      <c r="L53" s="8">
        <v>0</v>
      </c>
      <c r="M53" s="8">
        <v>2.197597424E-7</v>
      </c>
      <c r="N53" s="8">
        <v>1.18944960574E-8</v>
      </c>
      <c r="O53" s="8">
        <v>1.3899254307443998E-6</v>
      </c>
      <c r="P53" s="8">
        <v>5.3941027680000001E-9</v>
      </c>
      <c r="Q53" s="8">
        <v>0</v>
      </c>
      <c r="R53" s="8">
        <v>2.4972698000000002E-2</v>
      </c>
      <c r="S53" s="8">
        <v>1.2486349000000001E-3</v>
      </c>
      <c r="T53" s="8">
        <v>0.15732799739999997</v>
      </c>
      <c r="U53" s="8">
        <v>1.4858755310000001E-4</v>
      </c>
      <c r="V53" s="8">
        <v>0</v>
      </c>
      <c r="W53" s="8">
        <v>0</v>
      </c>
      <c r="X53" s="8">
        <v>0</v>
      </c>
      <c r="Y53" s="8">
        <v>0</v>
      </c>
      <c r="Z53" s="8">
        <v>2.3399418026000002E-2</v>
      </c>
      <c r="AA53" s="8">
        <v>0</v>
      </c>
      <c r="AB53" s="8">
        <v>0</v>
      </c>
      <c r="AC53" s="8">
        <v>1.2486349000000001E-2</v>
      </c>
      <c r="AD53" s="8">
        <v>7.4918094000000005E-2</v>
      </c>
      <c r="AE53" s="8">
        <v>4.5200583380000003E-5</v>
      </c>
      <c r="AF53" s="8">
        <v>0</v>
      </c>
      <c r="AG53" s="8">
        <v>4.1794944950752635E-8</v>
      </c>
      <c r="AH53" s="8">
        <v>0</v>
      </c>
      <c r="AI53" s="8">
        <v>2.5076966970451577E-7</v>
      </c>
      <c r="AJ53" s="8">
        <v>4.5949764320000003E-8</v>
      </c>
      <c r="AK53" s="8">
        <v>0</v>
      </c>
      <c r="AL53" s="8">
        <v>148.1983386180512</v>
      </c>
      <c r="AM53" s="8">
        <v>1.3927211242855</v>
      </c>
      <c r="AN53" s="8">
        <v>897.54635845402004</v>
      </c>
      <c r="AO53" s="8">
        <v>0.48696761100000002</v>
      </c>
      <c r="AP53" s="8">
        <v>0</v>
      </c>
      <c r="AQ53" s="8">
        <v>162.18492245040116</v>
      </c>
      <c r="AR53" s="8">
        <v>1.3927960423795001</v>
      </c>
      <c r="AS53" s="8">
        <v>981.46631095668386</v>
      </c>
      <c r="AT53" s="8">
        <v>0.51803364731199997</v>
      </c>
      <c r="AU53" s="8">
        <v>0</v>
      </c>
      <c r="AV53" s="8">
        <v>162.18304949805116</v>
      </c>
      <c r="AW53" s="8">
        <v>1.3927211242855</v>
      </c>
      <c r="AX53" s="8">
        <v>981.45462373401983</v>
      </c>
      <c r="AY53" s="8">
        <v>0.50195122980000006</v>
      </c>
      <c r="AZ53" s="8">
        <v>0</v>
      </c>
      <c r="BA53" s="8">
        <v>1.8729523500000003E-3</v>
      </c>
      <c r="BB53" s="8">
        <v>7.4918094000000007E-5</v>
      </c>
      <c r="BC53" s="8">
        <v>1.1687222664000001E-2</v>
      </c>
      <c r="BD53" s="8">
        <v>1.6082417512000003E-2</v>
      </c>
      <c r="BE53" s="8">
        <v>0</v>
      </c>
    </row>
    <row r="54" spans="1:57" ht="15.3" x14ac:dyDescent="0.7">
      <c r="A54" s="9" t="s">
        <v>108</v>
      </c>
      <c r="B54" t="s">
        <v>610</v>
      </c>
      <c r="C54" t="s">
        <v>101</v>
      </c>
      <c r="D54" t="s">
        <v>102</v>
      </c>
      <c r="E54" s="6">
        <v>40.237082999999998</v>
      </c>
      <c r="F54" s="7">
        <v>0</v>
      </c>
      <c r="G54" s="7">
        <v>6</v>
      </c>
      <c r="H54" s="8">
        <v>17.181234440999997</v>
      </c>
      <c r="I54" s="8">
        <v>4.39992502605</v>
      </c>
      <c r="J54" s="8">
        <v>129.4869568023</v>
      </c>
      <c r="K54" s="8">
        <v>0.48204025433999997</v>
      </c>
      <c r="L54" s="8">
        <v>0</v>
      </c>
      <c r="M54" s="8">
        <v>7.0817266079999994E-7</v>
      </c>
      <c r="N54" s="8">
        <v>3.8329845265799998E-8</v>
      </c>
      <c r="O54" s="8">
        <v>4.4790150363947992E-6</v>
      </c>
      <c r="P54" s="8">
        <v>1.7382419856E-8</v>
      </c>
      <c r="Q54" s="8">
        <v>0</v>
      </c>
      <c r="R54" s="8">
        <v>8.0474166E-2</v>
      </c>
      <c r="S54" s="8">
        <v>4.0237082999999996E-3</v>
      </c>
      <c r="T54" s="8">
        <v>0.50698724579999999</v>
      </c>
      <c r="U54" s="8">
        <v>4.7882128769999999E-4</v>
      </c>
      <c r="V54" s="8">
        <v>0</v>
      </c>
      <c r="W54" s="8">
        <v>0</v>
      </c>
      <c r="X54" s="8">
        <v>0</v>
      </c>
      <c r="Y54" s="8">
        <v>0</v>
      </c>
      <c r="Z54" s="8">
        <v>7.5404293541999998E-2</v>
      </c>
      <c r="AA54" s="8">
        <v>0</v>
      </c>
      <c r="AB54" s="8">
        <v>0</v>
      </c>
      <c r="AC54" s="8">
        <v>4.0237083E-2</v>
      </c>
      <c r="AD54" s="8">
        <v>0.24142249799999999</v>
      </c>
      <c r="AE54" s="8">
        <v>1.4565824046000001E-4</v>
      </c>
      <c r="AF54" s="8">
        <v>0</v>
      </c>
      <c r="AG54" s="8">
        <v>1.3468361880353212E-7</v>
      </c>
      <c r="AH54" s="8">
        <v>0</v>
      </c>
      <c r="AI54" s="8">
        <v>8.0810171282119273E-7</v>
      </c>
      <c r="AJ54" s="8">
        <v>1.4807246544E-7</v>
      </c>
      <c r="AK54" s="8">
        <v>0</v>
      </c>
      <c r="AL54" s="8">
        <v>477.56704953839034</v>
      </c>
      <c r="AM54" s="8">
        <v>4.4880241192785002</v>
      </c>
      <c r="AN54" s="8">
        <v>2892.3304419460128</v>
      </c>
      <c r="AO54" s="8">
        <v>1.569246237</v>
      </c>
      <c r="AP54" s="8">
        <v>0</v>
      </c>
      <c r="AQ54" s="8">
        <v>522.63861806084026</v>
      </c>
      <c r="AR54" s="8">
        <v>4.4882655417765003</v>
      </c>
      <c r="AS54" s="8">
        <v>3162.7613016157006</v>
      </c>
      <c r="AT54" s="8">
        <v>1.6693560995039998</v>
      </c>
      <c r="AU54" s="8">
        <v>0</v>
      </c>
      <c r="AV54" s="8">
        <v>522.63258249839021</v>
      </c>
      <c r="AW54" s="8">
        <v>4.4880241192785002</v>
      </c>
      <c r="AX54" s="8">
        <v>3162.7236397060124</v>
      </c>
      <c r="AY54" s="8">
        <v>1.6175307366</v>
      </c>
      <c r="AZ54" s="8">
        <v>0</v>
      </c>
      <c r="BA54" s="8">
        <v>6.0355624500000003E-3</v>
      </c>
      <c r="BB54" s="8">
        <v>2.41422498E-4</v>
      </c>
      <c r="BC54" s="8">
        <v>3.7661909688000005E-2</v>
      </c>
      <c r="BD54" s="8">
        <v>5.1825362904E-2</v>
      </c>
      <c r="BE54" s="8">
        <v>0</v>
      </c>
    </row>
    <row r="55" spans="1:57" ht="15.3" x14ac:dyDescent="0.7">
      <c r="A55" s="9" t="s">
        <v>108</v>
      </c>
      <c r="B55" t="s">
        <v>612</v>
      </c>
      <c r="C55" t="s">
        <v>101</v>
      </c>
      <c r="D55" t="s">
        <v>102</v>
      </c>
      <c r="E55" s="6">
        <v>36.673000000000002</v>
      </c>
      <c r="F55" s="7">
        <v>0</v>
      </c>
      <c r="G55" s="7">
        <v>6</v>
      </c>
      <c r="H55" s="8">
        <v>15.659371</v>
      </c>
      <c r="I55" s="8">
        <v>4.0101925500000002</v>
      </c>
      <c r="J55" s="8">
        <v>118.01738130000001</v>
      </c>
      <c r="K55" s="8">
        <v>0.43934254</v>
      </c>
      <c r="L55" s="8">
        <v>0</v>
      </c>
      <c r="M55" s="8">
        <v>6.4544479999999998E-7</v>
      </c>
      <c r="N55" s="8">
        <v>3.4934699800000002E-8</v>
      </c>
      <c r="O55" s="8">
        <v>4.0822769988000002E-6</v>
      </c>
      <c r="P55" s="8">
        <v>1.5842736E-8</v>
      </c>
      <c r="Q55" s="8">
        <v>0</v>
      </c>
      <c r="R55" s="8">
        <v>7.3346000000000008E-2</v>
      </c>
      <c r="S55" s="8">
        <v>3.6673000000000005E-3</v>
      </c>
      <c r="T55" s="8">
        <v>0.46207979999999998</v>
      </c>
      <c r="U55" s="8">
        <v>4.3640870000000002E-4</v>
      </c>
      <c r="V55" s="8">
        <v>0</v>
      </c>
      <c r="W55" s="8">
        <v>0</v>
      </c>
      <c r="X55" s="8">
        <v>0</v>
      </c>
      <c r="Y55" s="8">
        <v>0</v>
      </c>
      <c r="Z55" s="8">
        <v>6.8725201999999999E-2</v>
      </c>
      <c r="AA55" s="8">
        <v>0</v>
      </c>
      <c r="AB55" s="8">
        <v>0</v>
      </c>
      <c r="AC55" s="8">
        <v>3.6673000000000004E-2</v>
      </c>
      <c r="AD55" s="8">
        <v>0.22003800000000001</v>
      </c>
      <c r="AE55" s="8">
        <v>1.3275626000000001E-4</v>
      </c>
      <c r="AF55" s="8">
        <v>0</v>
      </c>
      <c r="AG55" s="8">
        <v>1.2275373819672599E-7</v>
      </c>
      <c r="AH55" s="8">
        <v>0</v>
      </c>
      <c r="AI55" s="8">
        <v>7.3652242918035598E-7</v>
      </c>
      <c r="AJ55" s="8">
        <v>1.3495664E-7</v>
      </c>
      <c r="AK55" s="8">
        <v>0</v>
      </c>
      <c r="AL55" s="8">
        <v>435.26555858239999</v>
      </c>
      <c r="AM55" s="8">
        <v>4.0904880835000004</v>
      </c>
      <c r="AN55" s="8">
        <v>2636.1362799953999</v>
      </c>
      <c r="AO55" s="8">
        <v>1.430247</v>
      </c>
      <c r="AP55" s="8">
        <v>0</v>
      </c>
      <c r="AQ55" s="8">
        <v>476.34481953239987</v>
      </c>
      <c r="AR55" s="8">
        <v>4.0907081215000005</v>
      </c>
      <c r="AS55" s="8">
        <v>2882.6131659233993</v>
      </c>
      <c r="AT55" s="8">
        <v>1.5214894239999999</v>
      </c>
      <c r="AU55" s="8">
        <v>0</v>
      </c>
      <c r="AV55" s="8">
        <v>476.33931858239993</v>
      </c>
      <c r="AW55" s="8">
        <v>4.0904880835000004</v>
      </c>
      <c r="AX55" s="8">
        <v>2882.5788399953994</v>
      </c>
      <c r="AY55" s="8">
        <v>1.4742546000000001</v>
      </c>
      <c r="AZ55" s="8">
        <v>0</v>
      </c>
      <c r="BA55" s="8">
        <v>5.500950000000001E-3</v>
      </c>
      <c r="BB55" s="8">
        <v>2.2003800000000001E-4</v>
      </c>
      <c r="BC55" s="8">
        <v>3.4325928000000006E-2</v>
      </c>
      <c r="BD55" s="8">
        <v>4.7234824000000009E-2</v>
      </c>
      <c r="BE55" s="8">
        <v>0</v>
      </c>
    </row>
    <row r="56" spans="1:57" ht="15.3" x14ac:dyDescent="0.7">
      <c r="A56" s="9" t="s">
        <v>108</v>
      </c>
      <c r="B56" t="s">
        <v>613</v>
      </c>
      <c r="C56" t="s">
        <v>101</v>
      </c>
      <c r="D56" t="s">
        <v>102</v>
      </c>
      <c r="E56" s="6">
        <v>19.328700000000001</v>
      </c>
      <c r="F56" s="7">
        <v>0</v>
      </c>
      <c r="G56" s="7">
        <v>6</v>
      </c>
      <c r="H56" s="8">
        <v>8.2533548999999997</v>
      </c>
      <c r="I56" s="8">
        <v>2.1135933450000004</v>
      </c>
      <c r="J56" s="8">
        <v>62.201689470000005</v>
      </c>
      <c r="K56" s="8">
        <v>0.23155782599999999</v>
      </c>
      <c r="L56" s="8">
        <v>0</v>
      </c>
      <c r="M56" s="8">
        <v>3.4018512000000001E-7</v>
      </c>
      <c r="N56" s="8">
        <v>1.8412519620000003E-8</v>
      </c>
      <c r="O56" s="8">
        <v>2.1515858377200001E-6</v>
      </c>
      <c r="P56" s="8">
        <v>8.3499984000000015E-9</v>
      </c>
      <c r="Q56" s="8">
        <v>0</v>
      </c>
      <c r="R56" s="8">
        <v>3.8657400000000001E-2</v>
      </c>
      <c r="S56" s="8">
        <v>1.9328700000000002E-3</v>
      </c>
      <c r="T56" s="8">
        <v>0.24354162000000001</v>
      </c>
      <c r="U56" s="8">
        <v>2.3001153000000001E-4</v>
      </c>
      <c r="V56" s="8">
        <v>0</v>
      </c>
      <c r="W56" s="8">
        <v>0</v>
      </c>
      <c r="X56" s="8">
        <v>0</v>
      </c>
      <c r="Y56" s="8">
        <v>0</v>
      </c>
      <c r="Z56" s="8">
        <v>3.6221983800000003E-2</v>
      </c>
      <c r="AA56" s="8">
        <v>0</v>
      </c>
      <c r="AB56" s="8">
        <v>0</v>
      </c>
      <c r="AC56" s="8">
        <v>1.9328700000000001E-2</v>
      </c>
      <c r="AD56" s="8">
        <v>0.11597220000000001</v>
      </c>
      <c r="AE56" s="8">
        <v>6.9969894000000013E-5</v>
      </c>
      <c r="AF56" s="8">
        <v>0</v>
      </c>
      <c r="AG56" s="8">
        <v>6.4698011602079398E-8</v>
      </c>
      <c r="AH56" s="8">
        <v>0</v>
      </c>
      <c r="AI56" s="8">
        <v>3.8818806961247642E-7</v>
      </c>
      <c r="AJ56" s="8">
        <v>7.1129616000000012E-8</v>
      </c>
      <c r="AK56" s="8">
        <v>0</v>
      </c>
      <c r="AL56" s="8">
        <v>229.40903122655999</v>
      </c>
      <c r="AM56" s="8">
        <v>2.1559135336500002</v>
      </c>
      <c r="AN56" s="8">
        <v>1389.3896685612599</v>
      </c>
      <c r="AO56" s="8">
        <v>0.75381930000000008</v>
      </c>
      <c r="AP56" s="8">
        <v>0</v>
      </c>
      <c r="AQ56" s="8">
        <v>251.06007453155993</v>
      </c>
      <c r="AR56" s="8">
        <v>2.1560295058500003</v>
      </c>
      <c r="AS56" s="8">
        <v>1519.2966242244597</v>
      </c>
      <c r="AT56" s="8">
        <v>0.80190910559999995</v>
      </c>
      <c r="AU56" s="8">
        <v>0</v>
      </c>
      <c r="AV56" s="8">
        <v>251.05717522655996</v>
      </c>
      <c r="AW56" s="8">
        <v>2.1559135336500002</v>
      </c>
      <c r="AX56" s="8">
        <v>1519.2785325612597</v>
      </c>
      <c r="AY56" s="8">
        <v>0.77701374000000001</v>
      </c>
      <c r="AZ56" s="8">
        <v>0</v>
      </c>
      <c r="BA56" s="8">
        <v>2.8993050000000005E-3</v>
      </c>
      <c r="BB56" s="8">
        <v>1.1597220000000001E-4</v>
      </c>
      <c r="BC56" s="8">
        <v>1.8091663200000004E-2</v>
      </c>
      <c r="BD56" s="8">
        <v>2.4895365600000004E-2</v>
      </c>
      <c r="BE56" s="8">
        <v>0</v>
      </c>
    </row>
    <row r="57" spans="1:57" ht="15.3" x14ac:dyDescent="0.7">
      <c r="A57" s="9" t="s">
        <v>108</v>
      </c>
      <c r="B57" t="s">
        <v>616</v>
      </c>
      <c r="C57" t="s">
        <v>101</v>
      </c>
      <c r="D57" t="s">
        <v>102</v>
      </c>
      <c r="E57" s="6">
        <v>73.876288000000002</v>
      </c>
      <c r="F57" s="7">
        <v>0</v>
      </c>
      <c r="G57" s="7">
        <v>6</v>
      </c>
      <c r="H57" s="8">
        <v>31.545174976000002</v>
      </c>
      <c r="I57" s="8">
        <v>8.0783720928000005</v>
      </c>
      <c r="J57" s="8">
        <v>237.74128241280002</v>
      </c>
      <c r="K57" s="8">
        <v>0.88503793023999999</v>
      </c>
      <c r="L57" s="8">
        <v>0</v>
      </c>
      <c r="M57" s="8">
        <v>1.3002226687999999E-6</v>
      </c>
      <c r="N57" s="8">
        <v>7.0374551948800004E-8</v>
      </c>
      <c r="O57" s="8">
        <v>8.2235833244927999E-6</v>
      </c>
      <c r="P57" s="8">
        <v>3.1914556416000005E-8</v>
      </c>
      <c r="Q57" s="8">
        <v>0</v>
      </c>
      <c r="R57" s="8">
        <v>0.147752576</v>
      </c>
      <c r="S57" s="8">
        <v>7.3876288000000005E-3</v>
      </c>
      <c r="T57" s="8">
        <v>0.93084122880000009</v>
      </c>
      <c r="U57" s="8">
        <v>8.7912782719999996E-4</v>
      </c>
      <c r="V57" s="8">
        <v>0</v>
      </c>
      <c r="W57" s="8">
        <v>0</v>
      </c>
      <c r="X57" s="8">
        <v>0</v>
      </c>
      <c r="Y57" s="8">
        <v>0</v>
      </c>
      <c r="Z57" s="8">
        <v>0.138444163712</v>
      </c>
      <c r="AA57" s="8">
        <v>0</v>
      </c>
      <c r="AB57" s="8">
        <v>0</v>
      </c>
      <c r="AC57" s="8">
        <v>7.3876287999999998E-2</v>
      </c>
      <c r="AD57" s="8">
        <v>0.44325772800000007</v>
      </c>
      <c r="AE57" s="8">
        <v>2.6743216256000003E-4</v>
      </c>
      <c r="AF57" s="8">
        <v>0</v>
      </c>
      <c r="AG57" s="8">
        <v>2.4728248346461783E-7</v>
      </c>
      <c r="AH57" s="8">
        <v>0</v>
      </c>
      <c r="AI57" s="8">
        <v>1.4836949007877072E-6</v>
      </c>
      <c r="AJ57" s="8">
        <v>2.7186473984000002E-7</v>
      </c>
      <c r="AK57" s="8">
        <v>0</v>
      </c>
      <c r="AL57" s="8">
        <v>876.82501465149437</v>
      </c>
      <c r="AM57" s="8">
        <v>8.2401242253760003</v>
      </c>
      <c r="AN57" s="8">
        <v>5310.3908332612218</v>
      </c>
      <c r="AO57" s="8">
        <v>2.8811752319999999</v>
      </c>
      <c r="AP57" s="8">
        <v>0</v>
      </c>
      <c r="AQ57" s="8">
        <v>959.57753865469419</v>
      </c>
      <c r="AR57" s="8">
        <v>8.2405674831039999</v>
      </c>
      <c r="AS57" s="8">
        <v>5806.908636826789</v>
      </c>
      <c r="AT57" s="8">
        <v>3.0649794365439997</v>
      </c>
      <c r="AU57" s="8">
        <v>0</v>
      </c>
      <c r="AV57" s="8">
        <v>959.56645721149414</v>
      </c>
      <c r="AW57" s="8">
        <v>8.2401242253760003</v>
      </c>
      <c r="AX57" s="8">
        <v>5806.8394886212209</v>
      </c>
      <c r="AY57" s="8">
        <v>2.9698267776000002</v>
      </c>
      <c r="AZ57" s="8">
        <v>0</v>
      </c>
      <c r="BA57" s="8">
        <v>1.1081443200000001E-2</v>
      </c>
      <c r="BB57" s="8">
        <v>4.4325772800000003E-4</v>
      </c>
      <c r="BC57" s="8">
        <v>6.9148205568000012E-2</v>
      </c>
      <c r="BD57" s="8">
        <v>9.5152658944000004E-2</v>
      </c>
      <c r="BE57" s="8">
        <v>0</v>
      </c>
    </row>
    <row r="58" spans="1:57" ht="15.3" x14ac:dyDescent="0.7">
      <c r="A58" s="9" t="s">
        <v>178</v>
      </c>
      <c r="B58" t="s">
        <v>639</v>
      </c>
      <c r="C58" t="s">
        <v>101</v>
      </c>
      <c r="D58" t="s">
        <v>102</v>
      </c>
      <c r="E58" s="6">
        <v>30.158691000000001</v>
      </c>
      <c r="F58" s="7">
        <v>0</v>
      </c>
      <c r="G58" s="7">
        <v>6</v>
      </c>
      <c r="H58" s="8">
        <v>12.877761057000001</v>
      </c>
      <c r="I58" s="8">
        <v>3.2978528608500004</v>
      </c>
      <c r="J58" s="8">
        <v>97.053683507100004</v>
      </c>
      <c r="K58" s="8">
        <v>0.36130111817999999</v>
      </c>
      <c r="L58" s="8">
        <v>0</v>
      </c>
      <c r="M58" s="8">
        <v>5.3079296159999997E-7</v>
      </c>
      <c r="N58" s="8">
        <v>2.87291690466E-8</v>
      </c>
      <c r="O58" s="8">
        <v>3.3571327838795997E-6</v>
      </c>
      <c r="P58" s="8">
        <v>1.3028554512000001E-8</v>
      </c>
      <c r="Q58" s="8">
        <v>0</v>
      </c>
      <c r="R58" s="8">
        <v>6.0317382000000003E-2</v>
      </c>
      <c r="S58" s="8">
        <v>3.0158691E-3</v>
      </c>
      <c r="T58" s="8">
        <v>0.37999950659999998</v>
      </c>
      <c r="U58" s="8">
        <v>3.5888842289999998E-4</v>
      </c>
      <c r="V58" s="8">
        <v>0</v>
      </c>
      <c r="W58" s="8">
        <v>0</v>
      </c>
      <c r="X58" s="8">
        <v>0</v>
      </c>
      <c r="Y58" s="8">
        <v>0</v>
      </c>
      <c r="Z58" s="8">
        <v>5.6517386934000005E-2</v>
      </c>
      <c r="AA58" s="8">
        <v>0</v>
      </c>
      <c r="AB58" s="8">
        <v>0</v>
      </c>
      <c r="AC58" s="8">
        <v>3.0158691000000001E-2</v>
      </c>
      <c r="AD58" s="8">
        <v>0.18095214600000001</v>
      </c>
      <c r="AE58" s="8">
        <v>1.0917446142000001E-4</v>
      </c>
      <c r="AF58" s="8">
        <v>0</v>
      </c>
      <c r="AG58" s="8">
        <v>1.0094871047827983E-7</v>
      </c>
      <c r="AH58" s="8">
        <v>0</v>
      </c>
      <c r="AI58" s="8">
        <v>6.0569226286967897E-7</v>
      </c>
      <c r="AJ58" s="8">
        <v>1.1098398288000001E-7</v>
      </c>
      <c r="AK58" s="8">
        <v>0</v>
      </c>
      <c r="AL58" s="8">
        <v>357.94834031110076</v>
      </c>
      <c r="AM58" s="8">
        <v>3.3638853147945</v>
      </c>
      <c r="AN58" s="8">
        <v>2167.8733537553717</v>
      </c>
      <c r="AO58" s="8">
        <v>1.1761889489999999</v>
      </c>
      <c r="AP58" s="8">
        <v>0</v>
      </c>
      <c r="AQ58" s="8">
        <v>391.7305980347507</v>
      </c>
      <c r="AR58" s="8">
        <v>3.3640662669405001</v>
      </c>
      <c r="AS58" s="8">
        <v>2370.5679858101471</v>
      </c>
      <c r="AT58" s="8">
        <v>1.251223772208</v>
      </c>
      <c r="AU58" s="8">
        <v>0</v>
      </c>
      <c r="AV58" s="8">
        <v>391.72607423110071</v>
      </c>
      <c r="AW58" s="8">
        <v>3.3638853147945</v>
      </c>
      <c r="AX58" s="8">
        <v>2370.5397572753709</v>
      </c>
      <c r="AY58" s="8">
        <v>1.2123793782000001</v>
      </c>
      <c r="AZ58" s="8">
        <v>0</v>
      </c>
      <c r="BA58" s="8">
        <v>4.5238036500000007E-3</v>
      </c>
      <c r="BB58" s="8">
        <v>1.80952146E-4</v>
      </c>
      <c r="BC58" s="8">
        <v>2.8228534776000003E-2</v>
      </c>
      <c r="BD58" s="8">
        <v>3.8844394008000001E-2</v>
      </c>
      <c r="BE58" s="8">
        <v>0</v>
      </c>
    </row>
    <row r="59" spans="1:57" ht="15.3" x14ac:dyDescent="0.7">
      <c r="A59" s="9" t="s">
        <v>108</v>
      </c>
      <c r="B59" t="s">
        <v>609</v>
      </c>
      <c r="C59" t="s">
        <v>112</v>
      </c>
      <c r="D59" t="s">
        <v>113</v>
      </c>
      <c r="E59" s="6">
        <v>12.486349000000001</v>
      </c>
      <c r="F59" s="7">
        <v>0</v>
      </c>
      <c r="G59" s="7">
        <v>0</v>
      </c>
      <c r="H59" s="8">
        <v>3.4087732770000003</v>
      </c>
      <c r="I59" s="8">
        <v>0.73232436885000007</v>
      </c>
      <c r="J59" s="8">
        <v>0</v>
      </c>
      <c r="K59" s="8">
        <v>9.7018931730000008E-2</v>
      </c>
      <c r="L59" s="8">
        <v>0</v>
      </c>
      <c r="M59" s="8">
        <v>1.4234437860000001E-7</v>
      </c>
      <c r="N59" s="8">
        <v>7.7053259679000005E-9</v>
      </c>
      <c r="O59" s="8">
        <v>0</v>
      </c>
      <c r="P59" s="8">
        <v>3.4961777200000004E-9</v>
      </c>
      <c r="Q59" s="8">
        <v>0</v>
      </c>
      <c r="R59" s="8">
        <v>1.2486349000000001E-2</v>
      </c>
      <c r="S59" s="8">
        <v>6.2431745000000004E-4</v>
      </c>
      <c r="T59" s="8">
        <v>0</v>
      </c>
      <c r="U59" s="8">
        <v>9.6394614280000007E-5</v>
      </c>
      <c r="V59" s="8">
        <v>0</v>
      </c>
      <c r="W59" s="8">
        <v>0</v>
      </c>
      <c r="X59" s="8">
        <v>0</v>
      </c>
      <c r="Y59" s="8">
        <v>0</v>
      </c>
      <c r="Z59" s="8">
        <v>1.5108482289999999E-2</v>
      </c>
      <c r="AA59" s="8">
        <v>0</v>
      </c>
      <c r="AB59" s="8">
        <v>0</v>
      </c>
      <c r="AC59" s="8">
        <v>1.2486349000000001E-2</v>
      </c>
      <c r="AD59" s="8">
        <v>0</v>
      </c>
      <c r="AE59" s="8">
        <v>2.9342920150000002E-5</v>
      </c>
      <c r="AF59" s="8">
        <v>0</v>
      </c>
      <c r="AG59" s="8">
        <v>1.980971202053739E-8</v>
      </c>
      <c r="AH59" s="8">
        <v>0</v>
      </c>
      <c r="AI59" s="8">
        <v>0</v>
      </c>
      <c r="AJ59" s="8">
        <v>2.9717510620000001E-8</v>
      </c>
      <c r="AK59" s="8">
        <v>0</v>
      </c>
      <c r="AL59" s="8">
        <v>46.1277359982017</v>
      </c>
      <c r="AM59" s="8">
        <v>0.94608192328570007</v>
      </c>
      <c r="AN59" s="8">
        <v>0</v>
      </c>
      <c r="AO59" s="8">
        <v>0.31590462969999999</v>
      </c>
      <c r="AP59" s="8">
        <v>0</v>
      </c>
      <c r="AQ59" s="8">
        <v>55.574907651601684</v>
      </c>
      <c r="AR59" s="8">
        <v>1.0085136682857001</v>
      </c>
      <c r="AS59" s="8">
        <v>0</v>
      </c>
      <c r="AT59" s="8">
        <v>0.33507117541499998</v>
      </c>
      <c r="AU59" s="8">
        <v>0</v>
      </c>
      <c r="AV59" s="8">
        <v>53.120091438201683</v>
      </c>
      <c r="AW59" s="8">
        <v>0.94608192328570007</v>
      </c>
      <c r="AX59" s="8">
        <v>0</v>
      </c>
      <c r="AY59" s="8">
        <v>0.32464507399999998</v>
      </c>
      <c r="AZ59" s="8">
        <v>0</v>
      </c>
      <c r="BA59" s="8">
        <v>2.4548162134</v>
      </c>
      <c r="BB59" s="8">
        <v>6.2431745000000004E-2</v>
      </c>
      <c r="BC59" s="8">
        <v>0</v>
      </c>
      <c r="BD59" s="8">
        <v>1.0426101415000001E-2</v>
      </c>
      <c r="BE59" s="8">
        <v>0</v>
      </c>
    </row>
    <row r="60" spans="1:57" ht="15.3" x14ac:dyDescent="0.7">
      <c r="A60" s="9" t="s">
        <v>108</v>
      </c>
      <c r="B60" t="s">
        <v>610</v>
      </c>
      <c r="C60" t="s">
        <v>112</v>
      </c>
      <c r="D60" t="s">
        <v>113</v>
      </c>
      <c r="E60" s="6">
        <v>40.237082999999998</v>
      </c>
      <c r="F60" s="7">
        <v>0</v>
      </c>
      <c r="G60" s="7">
        <v>0</v>
      </c>
      <c r="H60" s="8">
        <v>10.984723659</v>
      </c>
      <c r="I60" s="8">
        <v>2.3599049179499998</v>
      </c>
      <c r="J60" s="8">
        <v>0</v>
      </c>
      <c r="K60" s="8">
        <v>0.31264213490999998</v>
      </c>
      <c r="L60" s="8">
        <v>0</v>
      </c>
      <c r="M60" s="8">
        <v>4.5870274619999994E-7</v>
      </c>
      <c r="N60" s="8">
        <v>2.4830303919299997E-8</v>
      </c>
      <c r="O60" s="8">
        <v>0</v>
      </c>
      <c r="P60" s="8">
        <v>1.1266383240000001E-8</v>
      </c>
      <c r="Q60" s="8">
        <v>0</v>
      </c>
      <c r="R60" s="8">
        <v>4.0237083E-2</v>
      </c>
      <c r="S60" s="8">
        <v>2.0118541499999998E-3</v>
      </c>
      <c r="T60" s="8">
        <v>0</v>
      </c>
      <c r="U60" s="8">
        <v>3.1063028075999999E-4</v>
      </c>
      <c r="V60" s="8">
        <v>0</v>
      </c>
      <c r="W60" s="8">
        <v>0</v>
      </c>
      <c r="X60" s="8">
        <v>0</v>
      </c>
      <c r="Y60" s="8">
        <v>0</v>
      </c>
      <c r="Z60" s="8">
        <v>4.8686870429999994E-2</v>
      </c>
      <c r="AA60" s="8">
        <v>0</v>
      </c>
      <c r="AB60" s="8">
        <v>0</v>
      </c>
      <c r="AC60" s="8">
        <v>4.0237083E-2</v>
      </c>
      <c r="AD60" s="8">
        <v>0</v>
      </c>
      <c r="AE60" s="8">
        <v>9.4557145049999988E-5</v>
      </c>
      <c r="AF60" s="8">
        <v>0</v>
      </c>
      <c r="AG60" s="8">
        <v>6.3836516725302225E-8</v>
      </c>
      <c r="AH60" s="8">
        <v>0</v>
      </c>
      <c r="AI60" s="8">
        <v>0</v>
      </c>
      <c r="AJ60" s="8">
        <v>9.5764257539999997E-8</v>
      </c>
      <c r="AK60" s="8">
        <v>0</v>
      </c>
      <c r="AL60" s="8">
        <v>148.64597665512389</v>
      </c>
      <c r="AM60" s="8">
        <v>3.0487356129518997</v>
      </c>
      <c r="AN60" s="8">
        <v>0</v>
      </c>
      <c r="AO60" s="8">
        <v>1.0179981998999998</v>
      </c>
      <c r="AP60" s="8">
        <v>0</v>
      </c>
      <c r="AQ60" s="8">
        <v>179.08935365292385</v>
      </c>
      <c r="AR60" s="8">
        <v>3.2499210279519</v>
      </c>
      <c r="AS60" s="8">
        <v>0</v>
      </c>
      <c r="AT60" s="8">
        <v>1.0797621223049998</v>
      </c>
      <c r="AU60" s="8">
        <v>0</v>
      </c>
      <c r="AV60" s="8">
        <v>171.17874313512382</v>
      </c>
      <c r="AW60" s="8">
        <v>3.0487356129518997</v>
      </c>
      <c r="AX60" s="8">
        <v>0</v>
      </c>
      <c r="AY60" s="8">
        <v>1.0461641579999998</v>
      </c>
      <c r="AZ60" s="8">
        <v>0</v>
      </c>
      <c r="BA60" s="8">
        <v>7.9106105177999995</v>
      </c>
      <c r="BB60" s="8">
        <v>0.20118541500000001</v>
      </c>
      <c r="BC60" s="8">
        <v>0</v>
      </c>
      <c r="BD60" s="8">
        <v>3.3597964304999998E-2</v>
      </c>
      <c r="BE60" s="8">
        <v>0</v>
      </c>
    </row>
    <row r="61" spans="1:57" ht="15.3" x14ac:dyDescent="0.7">
      <c r="A61" s="9" t="s">
        <v>108</v>
      </c>
      <c r="B61" t="s">
        <v>612</v>
      </c>
      <c r="C61" t="s">
        <v>112</v>
      </c>
      <c r="D61" t="s">
        <v>113</v>
      </c>
      <c r="E61" s="6">
        <v>36.673000000000002</v>
      </c>
      <c r="F61" s="7">
        <v>0</v>
      </c>
      <c r="G61" s="7">
        <v>0</v>
      </c>
      <c r="H61" s="8">
        <v>10.011729000000001</v>
      </c>
      <c r="I61" s="8">
        <v>2.1508714500000004</v>
      </c>
      <c r="J61" s="8">
        <v>0</v>
      </c>
      <c r="K61" s="8">
        <v>0.28494921000000001</v>
      </c>
      <c r="L61" s="8">
        <v>0</v>
      </c>
      <c r="M61" s="8">
        <v>4.1807220000000002E-7</v>
      </c>
      <c r="N61" s="8">
        <v>2.2630908300000001E-8</v>
      </c>
      <c r="O61" s="8">
        <v>0</v>
      </c>
      <c r="P61" s="8">
        <v>1.0268440000000001E-8</v>
      </c>
      <c r="Q61" s="8">
        <v>0</v>
      </c>
      <c r="R61" s="8">
        <v>3.6673000000000004E-2</v>
      </c>
      <c r="S61" s="8">
        <v>1.8336500000000003E-3</v>
      </c>
      <c r="T61" s="8">
        <v>0</v>
      </c>
      <c r="U61" s="8">
        <v>2.8311556000000006E-4</v>
      </c>
      <c r="V61" s="8">
        <v>0</v>
      </c>
      <c r="W61" s="8">
        <v>0</v>
      </c>
      <c r="X61" s="8">
        <v>0</v>
      </c>
      <c r="Y61" s="8">
        <v>0</v>
      </c>
      <c r="Z61" s="8">
        <v>4.4374329999999997E-2</v>
      </c>
      <c r="AA61" s="8">
        <v>0</v>
      </c>
      <c r="AB61" s="8">
        <v>0</v>
      </c>
      <c r="AC61" s="8">
        <v>3.6673000000000004E-2</v>
      </c>
      <c r="AD61" s="8">
        <v>0</v>
      </c>
      <c r="AE61" s="8">
        <v>8.6181550000000005E-5</v>
      </c>
      <c r="AF61" s="8">
        <v>0</v>
      </c>
      <c r="AG61" s="8">
        <v>5.8182064983860994E-8</v>
      </c>
      <c r="AH61" s="8">
        <v>0</v>
      </c>
      <c r="AI61" s="8">
        <v>0</v>
      </c>
      <c r="AJ61" s="8">
        <v>8.728174000000001E-8</v>
      </c>
      <c r="AK61" s="8">
        <v>0</v>
      </c>
      <c r="AL61" s="8">
        <v>135.4793512709</v>
      </c>
      <c r="AM61" s="8">
        <v>2.7786875388999999</v>
      </c>
      <c r="AN61" s="8">
        <v>0</v>
      </c>
      <c r="AO61" s="8">
        <v>0.92782690000000001</v>
      </c>
      <c r="AP61" s="8">
        <v>0</v>
      </c>
      <c r="AQ61" s="8">
        <v>163.22614307089995</v>
      </c>
      <c r="AR61" s="8">
        <v>2.9620525389000001</v>
      </c>
      <c r="AS61" s="8">
        <v>0</v>
      </c>
      <c r="AT61" s="8">
        <v>0.98411995499999994</v>
      </c>
      <c r="AU61" s="8">
        <v>0</v>
      </c>
      <c r="AV61" s="8">
        <v>156.01623127089997</v>
      </c>
      <c r="AW61" s="8">
        <v>2.7786875388999999</v>
      </c>
      <c r="AX61" s="8">
        <v>0</v>
      </c>
      <c r="AY61" s="8">
        <v>0.95349799999999996</v>
      </c>
      <c r="AZ61" s="8">
        <v>0</v>
      </c>
      <c r="BA61" s="8">
        <v>7.2099118000000004</v>
      </c>
      <c r="BB61" s="8">
        <v>0.183365</v>
      </c>
      <c r="BC61" s="8">
        <v>0</v>
      </c>
      <c r="BD61" s="8">
        <v>3.0621955000000003E-2</v>
      </c>
      <c r="BE61" s="8">
        <v>0</v>
      </c>
    </row>
    <row r="62" spans="1:57" ht="15.3" x14ac:dyDescent="0.7">
      <c r="A62" s="9" t="s">
        <v>108</v>
      </c>
      <c r="B62" t="s">
        <v>613</v>
      </c>
      <c r="C62" t="s">
        <v>112</v>
      </c>
      <c r="D62" t="s">
        <v>113</v>
      </c>
      <c r="E62" s="6">
        <v>19.328700000000001</v>
      </c>
      <c r="F62" s="7">
        <v>0</v>
      </c>
      <c r="G62" s="7">
        <v>0</v>
      </c>
      <c r="H62" s="8">
        <v>5.2767351000000007</v>
      </c>
      <c r="I62" s="8">
        <v>1.1336282550000001</v>
      </c>
      <c r="J62" s="8">
        <v>0</v>
      </c>
      <c r="K62" s="8">
        <v>0.15018399900000001</v>
      </c>
      <c r="L62" s="8">
        <v>0</v>
      </c>
      <c r="M62" s="8">
        <v>2.2034718E-7</v>
      </c>
      <c r="N62" s="8">
        <v>1.192774077E-8</v>
      </c>
      <c r="O62" s="8">
        <v>0</v>
      </c>
      <c r="P62" s="8">
        <v>5.4120360000000006E-9</v>
      </c>
      <c r="Q62" s="8">
        <v>0</v>
      </c>
      <c r="R62" s="8">
        <v>1.9328700000000001E-2</v>
      </c>
      <c r="S62" s="8">
        <v>9.6643500000000008E-4</v>
      </c>
      <c r="T62" s="8">
        <v>0</v>
      </c>
      <c r="U62" s="8">
        <v>1.4921756400000001E-4</v>
      </c>
      <c r="V62" s="8">
        <v>0</v>
      </c>
      <c r="W62" s="8">
        <v>0</v>
      </c>
      <c r="X62" s="8">
        <v>0</v>
      </c>
      <c r="Y62" s="8">
        <v>0</v>
      </c>
      <c r="Z62" s="8">
        <v>2.3387727000000001E-2</v>
      </c>
      <c r="AA62" s="8">
        <v>0</v>
      </c>
      <c r="AB62" s="8">
        <v>0</v>
      </c>
      <c r="AC62" s="8">
        <v>1.9328700000000001E-2</v>
      </c>
      <c r="AD62" s="8">
        <v>0</v>
      </c>
      <c r="AE62" s="8">
        <v>4.5422445000000004E-5</v>
      </c>
      <c r="AF62" s="8">
        <v>0</v>
      </c>
      <c r="AG62" s="8">
        <v>3.0665167274385901E-8</v>
      </c>
      <c r="AH62" s="8">
        <v>0</v>
      </c>
      <c r="AI62" s="8">
        <v>0</v>
      </c>
      <c r="AJ62" s="8">
        <v>4.6002306000000002E-8</v>
      </c>
      <c r="AK62" s="8">
        <v>0</v>
      </c>
      <c r="AL62" s="8">
        <v>71.405113759710005</v>
      </c>
      <c r="AM62" s="8">
        <v>1.46452206891</v>
      </c>
      <c r="AN62" s="8">
        <v>0</v>
      </c>
      <c r="AO62" s="8">
        <v>0.48901611</v>
      </c>
      <c r="AP62" s="8">
        <v>0</v>
      </c>
      <c r="AQ62" s="8">
        <v>86.029208179709983</v>
      </c>
      <c r="AR62" s="8">
        <v>1.5611655689100001</v>
      </c>
      <c r="AS62" s="8">
        <v>0</v>
      </c>
      <c r="AT62" s="8">
        <v>0.51868566449999998</v>
      </c>
      <c r="AU62" s="8">
        <v>0</v>
      </c>
      <c r="AV62" s="8">
        <v>82.229185759709978</v>
      </c>
      <c r="AW62" s="8">
        <v>1.46452206891</v>
      </c>
      <c r="AX62" s="8">
        <v>0</v>
      </c>
      <c r="AY62" s="8">
        <v>0.50254620000000005</v>
      </c>
      <c r="AZ62" s="8">
        <v>0</v>
      </c>
      <c r="BA62" s="8">
        <v>3.8000224200000003</v>
      </c>
      <c r="BB62" s="8">
        <v>9.6643500000000007E-2</v>
      </c>
      <c r="BC62" s="8">
        <v>0</v>
      </c>
      <c r="BD62" s="8">
        <v>1.6139464500000002E-2</v>
      </c>
      <c r="BE62" s="8">
        <v>0</v>
      </c>
    </row>
    <row r="63" spans="1:57" ht="15.3" x14ac:dyDescent="0.7">
      <c r="A63" s="9" t="s">
        <v>108</v>
      </c>
      <c r="B63" t="s">
        <v>616</v>
      </c>
      <c r="C63" t="s">
        <v>112</v>
      </c>
      <c r="D63" t="s">
        <v>113</v>
      </c>
      <c r="E63" s="6">
        <v>73.876288000000002</v>
      </c>
      <c r="F63" s="7">
        <v>0</v>
      </c>
      <c r="G63" s="7">
        <v>0</v>
      </c>
      <c r="H63" s="8">
        <v>20.168226624000003</v>
      </c>
      <c r="I63" s="8">
        <v>4.3328442911999998</v>
      </c>
      <c r="J63" s="8">
        <v>0</v>
      </c>
      <c r="K63" s="8">
        <v>0.57401875776</v>
      </c>
      <c r="L63" s="8">
        <v>0</v>
      </c>
      <c r="M63" s="8">
        <v>8.4218968319999995E-7</v>
      </c>
      <c r="N63" s="8">
        <v>4.5589057324799999E-8</v>
      </c>
      <c r="O63" s="8">
        <v>0</v>
      </c>
      <c r="P63" s="8">
        <v>2.0685360640000001E-8</v>
      </c>
      <c r="Q63" s="8">
        <v>0</v>
      </c>
      <c r="R63" s="8">
        <v>7.3876287999999998E-2</v>
      </c>
      <c r="S63" s="8">
        <v>3.6938144000000003E-3</v>
      </c>
      <c r="T63" s="8">
        <v>0</v>
      </c>
      <c r="U63" s="8">
        <v>5.7032494336000002E-4</v>
      </c>
      <c r="V63" s="8">
        <v>0</v>
      </c>
      <c r="W63" s="8">
        <v>0</v>
      </c>
      <c r="X63" s="8">
        <v>0</v>
      </c>
      <c r="Y63" s="8">
        <v>0</v>
      </c>
      <c r="Z63" s="8">
        <v>8.939030848E-2</v>
      </c>
      <c r="AA63" s="8">
        <v>0</v>
      </c>
      <c r="AB63" s="8">
        <v>0</v>
      </c>
      <c r="AC63" s="8">
        <v>7.3876287999999998E-2</v>
      </c>
      <c r="AD63" s="8">
        <v>0</v>
      </c>
      <c r="AE63" s="8">
        <v>1.7360927679999999E-4</v>
      </c>
      <c r="AF63" s="8">
        <v>0</v>
      </c>
      <c r="AG63" s="8">
        <v>1.1720543694768441E-7</v>
      </c>
      <c r="AH63" s="8">
        <v>0</v>
      </c>
      <c r="AI63" s="8">
        <v>0</v>
      </c>
      <c r="AJ63" s="8">
        <v>1.7582556544000001E-7</v>
      </c>
      <c r="AK63" s="8">
        <v>0</v>
      </c>
      <c r="AL63" s="8">
        <v>272.91772073575038</v>
      </c>
      <c r="AM63" s="8">
        <v>5.5975546283583997</v>
      </c>
      <c r="AN63" s="8">
        <v>0</v>
      </c>
      <c r="AO63" s="8">
        <v>1.8690700864000001</v>
      </c>
      <c r="AP63" s="8">
        <v>0</v>
      </c>
      <c r="AQ63" s="8">
        <v>328.81252023655031</v>
      </c>
      <c r="AR63" s="8">
        <v>5.9669360683584003</v>
      </c>
      <c r="AS63" s="8">
        <v>0</v>
      </c>
      <c r="AT63" s="8">
        <v>1.98247018848</v>
      </c>
      <c r="AU63" s="8">
        <v>0</v>
      </c>
      <c r="AV63" s="8">
        <v>314.28844201575032</v>
      </c>
      <c r="AW63" s="8">
        <v>5.5975546283583997</v>
      </c>
      <c r="AX63" s="8">
        <v>0</v>
      </c>
      <c r="AY63" s="8">
        <v>1.9207834879999999</v>
      </c>
      <c r="AZ63" s="8">
        <v>0</v>
      </c>
      <c r="BA63" s="8">
        <v>14.5240782208</v>
      </c>
      <c r="BB63" s="8">
        <v>0.36938144000000001</v>
      </c>
      <c r="BC63" s="8">
        <v>0</v>
      </c>
      <c r="BD63" s="8">
        <v>6.1686700480000002E-2</v>
      </c>
      <c r="BE63" s="8">
        <v>0</v>
      </c>
    </row>
    <row r="64" spans="1:57" ht="15.3" x14ac:dyDescent="0.7">
      <c r="A64" s="9" t="s">
        <v>178</v>
      </c>
      <c r="B64" t="s">
        <v>639</v>
      </c>
      <c r="C64" t="s">
        <v>112</v>
      </c>
      <c r="D64" t="s">
        <v>113</v>
      </c>
      <c r="E64" s="6">
        <v>30.158691000000001</v>
      </c>
      <c r="F64" s="7">
        <v>0</v>
      </c>
      <c r="G64" s="7">
        <v>0</v>
      </c>
      <c r="H64" s="8">
        <v>8.2333226430000011</v>
      </c>
      <c r="I64" s="8">
        <v>1.7688072271500002</v>
      </c>
      <c r="J64" s="8">
        <v>0</v>
      </c>
      <c r="K64" s="8">
        <v>0.23433302907</v>
      </c>
      <c r="L64" s="8">
        <v>0</v>
      </c>
      <c r="M64" s="8">
        <v>3.4380907739999997E-7</v>
      </c>
      <c r="N64" s="8">
        <v>1.8610928216099999E-8</v>
      </c>
      <c r="O64" s="8">
        <v>0</v>
      </c>
      <c r="P64" s="8">
        <v>8.4444334800000006E-9</v>
      </c>
      <c r="Q64" s="8">
        <v>0</v>
      </c>
      <c r="R64" s="8">
        <v>3.0158691000000001E-2</v>
      </c>
      <c r="S64" s="8">
        <v>1.50793455E-3</v>
      </c>
      <c r="T64" s="8">
        <v>0</v>
      </c>
      <c r="U64" s="8">
        <v>2.3282509452000002E-4</v>
      </c>
      <c r="V64" s="8">
        <v>0</v>
      </c>
      <c r="W64" s="8">
        <v>0</v>
      </c>
      <c r="X64" s="8">
        <v>0</v>
      </c>
      <c r="Y64" s="8">
        <v>0</v>
      </c>
      <c r="Z64" s="8">
        <v>3.6492016109999997E-2</v>
      </c>
      <c r="AA64" s="8">
        <v>0</v>
      </c>
      <c r="AB64" s="8">
        <v>0</v>
      </c>
      <c r="AC64" s="8">
        <v>3.0158691000000001E-2</v>
      </c>
      <c r="AD64" s="8">
        <v>0</v>
      </c>
      <c r="AE64" s="8">
        <v>7.0872923849999995E-5</v>
      </c>
      <c r="AF64" s="8">
        <v>0</v>
      </c>
      <c r="AG64" s="8">
        <v>4.7847051498109885E-8</v>
      </c>
      <c r="AH64" s="8">
        <v>0</v>
      </c>
      <c r="AI64" s="8">
        <v>0</v>
      </c>
      <c r="AJ64" s="8">
        <v>7.1777684580000002E-8</v>
      </c>
      <c r="AK64" s="8">
        <v>0</v>
      </c>
      <c r="AL64" s="8">
        <v>111.4138437504303</v>
      </c>
      <c r="AM64" s="8">
        <v>2.2851029059862999</v>
      </c>
      <c r="AN64" s="8">
        <v>0</v>
      </c>
      <c r="AO64" s="8">
        <v>0.76301488230000003</v>
      </c>
      <c r="AP64" s="8">
        <v>0</v>
      </c>
      <c r="AQ64" s="8">
        <v>134.23190936103026</v>
      </c>
      <c r="AR64" s="8">
        <v>2.4358963609863</v>
      </c>
      <c r="AS64" s="8">
        <v>0</v>
      </c>
      <c r="AT64" s="8">
        <v>0.80930847298499997</v>
      </c>
      <c r="AU64" s="8">
        <v>0</v>
      </c>
      <c r="AV64" s="8">
        <v>128.30271071043026</v>
      </c>
      <c r="AW64" s="8">
        <v>2.2851029059862999</v>
      </c>
      <c r="AX64" s="8">
        <v>0</v>
      </c>
      <c r="AY64" s="8">
        <v>0.78412596599999995</v>
      </c>
      <c r="AZ64" s="8">
        <v>0</v>
      </c>
      <c r="BA64" s="8">
        <v>5.9291986506000001</v>
      </c>
      <c r="BB64" s="8">
        <v>0.15079345500000002</v>
      </c>
      <c r="BC64" s="8">
        <v>0</v>
      </c>
      <c r="BD64" s="8">
        <v>2.5182506985000002E-2</v>
      </c>
      <c r="BE64" s="8">
        <v>0</v>
      </c>
    </row>
    <row r="65" spans="1:57" ht="15.3" x14ac:dyDescent="0.7">
      <c r="A65" s="9" t="s">
        <v>108</v>
      </c>
      <c r="B65" t="s">
        <v>611</v>
      </c>
      <c r="C65" t="s">
        <v>134</v>
      </c>
      <c r="D65" t="s">
        <v>135</v>
      </c>
      <c r="E65" s="6">
        <v>136.225976</v>
      </c>
      <c r="F65" s="7">
        <v>0</v>
      </c>
      <c r="G65" s="7">
        <v>0</v>
      </c>
      <c r="H65" s="8">
        <v>25.882935440000001</v>
      </c>
      <c r="I65" s="8">
        <v>2.2000495123999997</v>
      </c>
      <c r="J65" s="8">
        <v>0</v>
      </c>
      <c r="K65" s="8">
        <v>0.33320873729600003</v>
      </c>
      <c r="L65" s="8">
        <v>-0.29969714720000001</v>
      </c>
      <c r="M65" s="8">
        <v>9.4540827343999997E-7</v>
      </c>
      <c r="N65" s="8">
        <v>1.444078852123288E-8</v>
      </c>
      <c r="O65" s="8">
        <v>0</v>
      </c>
      <c r="P65" s="8">
        <v>5.6720409627119996E-12</v>
      </c>
      <c r="Q65" s="8">
        <v>1.5121083336000001E-12</v>
      </c>
      <c r="R65" s="8">
        <v>0.30514618624000001</v>
      </c>
      <c r="S65" s="8">
        <v>1.18244147168E-2</v>
      </c>
      <c r="T65" s="8">
        <v>0</v>
      </c>
      <c r="U65" s="8">
        <v>4.1971223205599997E-3</v>
      </c>
      <c r="V65" s="8">
        <v>-2.04338964E-4</v>
      </c>
      <c r="W65" s="8">
        <v>1.5257309312E-3</v>
      </c>
      <c r="X65" s="8">
        <v>5.8222982142399997E-4</v>
      </c>
      <c r="Y65" s="8">
        <v>0</v>
      </c>
      <c r="Z65" s="8">
        <v>1.8082227376312002E-3</v>
      </c>
      <c r="AA65" s="8">
        <v>0</v>
      </c>
      <c r="AB65" s="8">
        <v>1.2560034987200002E-2</v>
      </c>
      <c r="AC65" s="8">
        <v>1.1034304055999998E-3</v>
      </c>
      <c r="AD65" s="8">
        <v>0</v>
      </c>
      <c r="AE65" s="8">
        <v>1.7814270881520002E-3</v>
      </c>
      <c r="AF65" s="8">
        <v>-1.3200297074400001E-4</v>
      </c>
      <c r="AG65" s="8">
        <v>1.2941467719999999E-4</v>
      </c>
      <c r="AH65" s="8">
        <v>2.0164168967520003E-6</v>
      </c>
      <c r="AI65" s="8">
        <v>0</v>
      </c>
      <c r="AJ65" s="8">
        <v>1.1405383614624E-7</v>
      </c>
      <c r="AK65" s="8">
        <v>2.8198777032000003E-8</v>
      </c>
      <c r="AL65" s="8">
        <v>437.28538295999999</v>
      </c>
      <c r="AM65" s="8">
        <v>31.250238894399999</v>
      </c>
      <c r="AN65" s="8">
        <v>0</v>
      </c>
      <c r="AO65" s="8">
        <v>4.9831462020800004</v>
      </c>
      <c r="AP65" s="8">
        <v>-2.6972743248000004</v>
      </c>
      <c r="AQ65" s="8">
        <v>470.55176629919998</v>
      </c>
      <c r="AR65" s="8">
        <v>32.49398205528</v>
      </c>
      <c r="AS65" s="8">
        <v>0</v>
      </c>
      <c r="AT65" s="8">
        <v>5.3961833613119996</v>
      </c>
      <c r="AU65" s="8">
        <v>-2.3948526580800005</v>
      </c>
      <c r="AV65" s="8">
        <v>460.44379887999997</v>
      </c>
      <c r="AW65" s="8">
        <v>31.604426431999997</v>
      </c>
      <c r="AX65" s="8">
        <v>0</v>
      </c>
      <c r="AY65" s="8">
        <v>5.09212698288</v>
      </c>
      <c r="AZ65" s="8">
        <v>-2.5610483488</v>
      </c>
      <c r="BA65" s="8">
        <v>10.107967419200001</v>
      </c>
      <c r="BB65" s="8">
        <v>0.88955562328000004</v>
      </c>
      <c r="BC65" s="8">
        <v>0</v>
      </c>
      <c r="BD65" s="8">
        <v>0.30405637843200001</v>
      </c>
      <c r="BE65" s="8">
        <v>0.16619569071999998</v>
      </c>
    </row>
    <row r="66" spans="1:57" ht="15.3" x14ac:dyDescent="0.7">
      <c r="A66" s="9" t="s">
        <v>330</v>
      </c>
      <c r="B66" t="s">
        <v>617</v>
      </c>
      <c r="C66" t="s">
        <v>134</v>
      </c>
      <c r="D66" t="s">
        <v>135</v>
      </c>
      <c r="E66" s="6">
        <v>108.673314</v>
      </c>
      <c r="F66" s="7">
        <v>0</v>
      </c>
      <c r="G66" s="7">
        <v>0</v>
      </c>
      <c r="H66" s="8">
        <v>20.647929660000003</v>
      </c>
      <c r="I66" s="8">
        <v>1.7550740210999998</v>
      </c>
      <c r="J66" s="8">
        <v>0</v>
      </c>
      <c r="K66" s="8">
        <v>0.26581492604400003</v>
      </c>
      <c r="L66" s="8">
        <v>-0.23908129080000001</v>
      </c>
      <c r="M66" s="8">
        <v>7.5419279916000002E-7</v>
      </c>
      <c r="N66" s="8">
        <v>1.1520037451414819E-8</v>
      </c>
      <c r="O66" s="8">
        <v>0</v>
      </c>
      <c r="P66" s="8">
        <v>4.5248307750179995E-12</v>
      </c>
      <c r="Q66" s="8">
        <v>1.2062737854000001E-12</v>
      </c>
      <c r="R66" s="8">
        <v>0.24342822336</v>
      </c>
      <c r="S66" s="8">
        <v>9.4328436551999999E-3</v>
      </c>
      <c r="T66" s="8">
        <v>0</v>
      </c>
      <c r="U66" s="8">
        <v>3.3482248043399999E-3</v>
      </c>
      <c r="V66" s="8">
        <v>-1.6300997100000001E-4</v>
      </c>
      <c r="W66" s="8">
        <v>1.2171411167999999E-3</v>
      </c>
      <c r="X66" s="8">
        <v>4.6446974403600003E-4</v>
      </c>
      <c r="Y66" s="8">
        <v>0</v>
      </c>
      <c r="Z66" s="8">
        <v>1.4424969680418003E-3</v>
      </c>
      <c r="AA66" s="8">
        <v>0</v>
      </c>
      <c r="AB66" s="8">
        <v>1.0019679550800001E-2</v>
      </c>
      <c r="AC66" s="8">
        <v>8.8025384339999991E-4</v>
      </c>
      <c r="AD66" s="8">
        <v>0</v>
      </c>
      <c r="AE66" s="8">
        <v>1.4211209271780001E-3</v>
      </c>
      <c r="AF66" s="8">
        <v>-1.05304441266E-4</v>
      </c>
      <c r="AG66" s="8">
        <v>1.0323964830000001E-4</v>
      </c>
      <c r="AH66" s="8">
        <v>1.6085823938280002E-6</v>
      </c>
      <c r="AI66" s="8">
        <v>0</v>
      </c>
      <c r="AJ66" s="8">
        <v>9.0985645413360007E-8</v>
      </c>
      <c r="AK66" s="8">
        <v>2.2495375998000001E-8</v>
      </c>
      <c r="AL66" s="8">
        <v>348.84133794000002</v>
      </c>
      <c r="AM66" s="8">
        <v>24.929658231600001</v>
      </c>
      <c r="AN66" s="8">
        <v>0</v>
      </c>
      <c r="AO66" s="8">
        <v>3.9752698261200003</v>
      </c>
      <c r="AP66" s="8">
        <v>-2.1517316172000003</v>
      </c>
      <c r="AQ66" s="8">
        <v>375.3793612188</v>
      </c>
      <c r="AR66" s="8">
        <v>25.921845588420002</v>
      </c>
      <c r="AS66" s="8">
        <v>0</v>
      </c>
      <c r="AT66" s="8">
        <v>4.3047673141679992</v>
      </c>
      <c r="AU66" s="8">
        <v>-1.9104768601200004</v>
      </c>
      <c r="AV66" s="8">
        <v>367.31580131999999</v>
      </c>
      <c r="AW66" s="8">
        <v>25.212208848</v>
      </c>
      <c r="AX66" s="8">
        <v>0</v>
      </c>
      <c r="AY66" s="8">
        <v>4.0622084773199996</v>
      </c>
      <c r="AZ66" s="8">
        <v>-2.0430583032</v>
      </c>
      <c r="BA66" s="8">
        <v>8.0635598988000012</v>
      </c>
      <c r="BB66" s="8">
        <v>0.70963674042000002</v>
      </c>
      <c r="BC66" s="8">
        <v>0</v>
      </c>
      <c r="BD66" s="8">
        <v>0.242558836848</v>
      </c>
      <c r="BE66" s="8">
        <v>0.13258144308</v>
      </c>
    </row>
    <row r="67" spans="1:57" ht="15.3" x14ac:dyDescent="0.7">
      <c r="A67" s="9" t="s">
        <v>108</v>
      </c>
      <c r="B67" t="s">
        <v>611</v>
      </c>
      <c r="C67" t="s">
        <v>130</v>
      </c>
      <c r="D67" t="s">
        <v>131</v>
      </c>
      <c r="E67" s="6">
        <v>136.225976</v>
      </c>
      <c r="F67" s="7">
        <v>0</v>
      </c>
      <c r="G67" s="7">
        <v>6</v>
      </c>
      <c r="H67" s="8">
        <v>50.403611120000001</v>
      </c>
      <c r="I67" s="8">
        <v>4.8455579663199995</v>
      </c>
      <c r="J67" s="8">
        <v>438.38881336560002</v>
      </c>
      <c r="K67" s="8">
        <v>0.71545882595199994</v>
      </c>
      <c r="L67" s="8">
        <v>-0.59939429440000003</v>
      </c>
      <c r="M67" s="8">
        <v>2.7517647151999998E-6</v>
      </c>
      <c r="N67" s="8">
        <v>7.2199767280000002E-8</v>
      </c>
      <c r="O67" s="8">
        <v>1.51640762540256E-5</v>
      </c>
      <c r="P67" s="8">
        <v>1.2177784898544E-11</v>
      </c>
      <c r="Q67" s="8">
        <v>3.0105940695999997E-12</v>
      </c>
      <c r="R67" s="8">
        <v>0.73289575088000003</v>
      </c>
      <c r="S67" s="8">
        <v>3.30484217776E-2</v>
      </c>
      <c r="T67" s="8">
        <v>1.7164472976</v>
      </c>
      <c r="U67" s="8">
        <v>9.0317822088000002E-3</v>
      </c>
      <c r="V67" s="8">
        <v>-4.0731566824000001E-4</v>
      </c>
      <c r="W67" s="8">
        <v>7.1654863375999994E-2</v>
      </c>
      <c r="X67" s="8">
        <v>5.1043873207200002E-3</v>
      </c>
      <c r="Y67" s="8">
        <v>0</v>
      </c>
      <c r="Z67" s="8">
        <v>3.9384291921360001E-3</v>
      </c>
      <c r="AA67" s="8">
        <v>2.0025218472000001E-5</v>
      </c>
      <c r="AB67" s="8">
        <v>2.6019161416000001E-2</v>
      </c>
      <c r="AC67" s="8">
        <v>3.8197763670400009E-2</v>
      </c>
      <c r="AD67" s="8">
        <v>0.81735585600000005</v>
      </c>
      <c r="AE67" s="8">
        <v>3.8265876658400001E-3</v>
      </c>
      <c r="AF67" s="8">
        <v>-2.6427839343999999E-4</v>
      </c>
      <c r="AG67" s="8">
        <v>7.9555969984000002E-5</v>
      </c>
      <c r="AH67" s="8">
        <v>1.9344088591999998E-6</v>
      </c>
      <c r="AI67" s="8">
        <v>2.735895257027919E-6</v>
      </c>
      <c r="AJ67" s="8">
        <v>2.4566992511840001E-7</v>
      </c>
      <c r="AK67" s="8">
        <v>5.6397554064000006E-8</v>
      </c>
      <c r="AL67" s="8">
        <v>802.37099863999993</v>
      </c>
      <c r="AM67" s="8">
        <v>67.023180191999998</v>
      </c>
      <c r="AN67" s="8">
        <v>9792.2241870417638</v>
      </c>
      <c r="AO67" s="8">
        <v>10.697825895280001</v>
      </c>
      <c r="AP67" s="8">
        <v>-5.3945486496000008</v>
      </c>
      <c r="AQ67" s="8">
        <v>868.16814504800004</v>
      </c>
      <c r="AR67" s="8">
        <v>70.242200004880004</v>
      </c>
      <c r="AS67" s="8">
        <v>10707.790253275298</v>
      </c>
      <c r="AT67" s="8">
        <v>11.610403708504</v>
      </c>
      <c r="AU67" s="8">
        <v>-4.7897053161600009</v>
      </c>
      <c r="AV67" s="8">
        <v>852.77460975999998</v>
      </c>
      <c r="AW67" s="8">
        <v>68.385439951999999</v>
      </c>
      <c r="AX67" s="8">
        <v>10707.662745761761</v>
      </c>
      <c r="AY67" s="8">
        <v>10.956655249680001</v>
      </c>
      <c r="AZ67" s="8">
        <v>-5.1220966976</v>
      </c>
      <c r="BA67" s="8">
        <v>15.393535288000001</v>
      </c>
      <c r="BB67" s="8">
        <v>1.8567600528799999</v>
      </c>
      <c r="BC67" s="8">
        <v>0.12750751353600001</v>
      </c>
      <c r="BD67" s="8">
        <v>0.6537484588239999</v>
      </c>
      <c r="BE67" s="8">
        <v>0.33239138143999997</v>
      </c>
    </row>
    <row r="68" spans="1:57" ht="15.3" x14ac:dyDescent="0.7">
      <c r="A68" s="9" t="s">
        <v>108</v>
      </c>
      <c r="B68" t="s">
        <v>613</v>
      </c>
      <c r="C68" t="s">
        <v>130</v>
      </c>
      <c r="D68" t="s">
        <v>131</v>
      </c>
      <c r="E68" s="6">
        <v>38.657400000000003</v>
      </c>
      <c r="F68" s="7">
        <v>0</v>
      </c>
      <c r="G68" s="7">
        <v>6</v>
      </c>
      <c r="H68" s="8">
        <v>14.303238</v>
      </c>
      <c r="I68" s="8">
        <v>1.3750437179999999</v>
      </c>
      <c r="J68" s="8">
        <v>124.40337894000001</v>
      </c>
      <c r="K68" s="8">
        <v>0.20302866480000001</v>
      </c>
      <c r="L68" s="8">
        <v>-0.17009256000000003</v>
      </c>
      <c r="M68" s="8">
        <v>7.8087948000000001E-7</v>
      </c>
      <c r="N68" s="8">
        <v>2.0488422000000003E-8</v>
      </c>
      <c r="O68" s="8">
        <v>4.3031716754400002E-6</v>
      </c>
      <c r="P68" s="8">
        <v>3.4557396156000001E-12</v>
      </c>
      <c r="Q68" s="8">
        <v>8.5432854000000004E-13</v>
      </c>
      <c r="R68" s="8">
        <v>0.20797681200000001</v>
      </c>
      <c r="S68" s="8">
        <v>9.3782852400000009E-3</v>
      </c>
      <c r="T68" s="8">
        <v>0.48708324000000003</v>
      </c>
      <c r="U68" s="8">
        <v>2.56298562E-3</v>
      </c>
      <c r="V68" s="8">
        <v>-1.1558562600000002E-4</v>
      </c>
      <c r="W68" s="8">
        <v>2.0333792400000002E-2</v>
      </c>
      <c r="X68" s="8">
        <v>1.4484927780000002E-3</v>
      </c>
      <c r="Y68" s="8">
        <v>0</v>
      </c>
      <c r="Z68" s="8">
        <v>1.1176240914000002E-3</v>
      </c>
      <c r="AA68" s="8">
        <v>5.6826378000000003E-6</v>
      </c>
      <c r="AB68" s="8">
        <v>7.3835634000000011E-3</v>
      </c>
      <c r="AC68" s="8">
        <v>1.0839534960000003E-2</v>
      </c>
      <c r="AD68" s="8">
        <v>0.23194440000000002</v>
      </c>
      <c r="AE68" s="8">
        <v>1.0858863660000002E-3</v>
      </c>
      <c r="AF68" s="8">
        <v>-7.499535600000001E-5</v>
      </c>
      <c r="AG68" s="8">
        <v>2.2575921600000002E-5</v>
      </c>
      <c r="AH68" s="8">
        <v>5.4893508000000004E-7</v>
      </c>
      <c r="AI68" s="8">
        <v>7.7637613922495283E-7</v>
      </c>
      <c r="AJ68" s="8">
        <v>6.9714755160000008E-8</v>
      </c>
      <c r="AK68" s="8">
        <v>1.6004163600000001E-8</v>
      </c>
      <c r="AL68" s="8">
        <v>227.69208599999999</v>
      </c>
      <c r="AM68" s="8">
        <v>19.019440800000002</v>
      </c>
      <c r="AN68" s="8">
        <v>2778.7793371225198</v>
      </c>
      <c r="AO68" s="8">
        <v>3.0357656220000004</v>
      </c>
      <c r="AP68" s="8">
        <v>-1.5308330400000003</v>
      </c>
      <c r="AQ68" s="8">
        <v>246.36361020000004</v>
      </c>
      <c r="AR68" s="8">
        <v>19.932915162000004</v>
      </c>
      <c r="AS68" s="8">
        <v>3038.5932484489194</v>
      </c>
      <c r="AT68" s="8">
        <v>3.2947315446000003</v>
      </c>
      <c r="AU68" s="8">
        <v>-1.3591941840000001</v>
      </c>
      <c r="AV68" s="8">
        <v>241.99532400000001</v>
      </c>
      <c r="AW68" s="8">
        <v>19.406014800000001</v>
      </c>
      <c r="AX68" s="8">
        <v>3038.5570651225194</v>
      </c>
      <c r="AY68" s="8">
        <v>3.1092146820000002</v>
      </c>
      <c r="AZ68" s="8">
        <v>-1.4535182400000002</v>
      </c>
      <c r="BA68" s="8">
        <v>4.3682862</v>
      </c>
      <c r="BB68" s="8">
        <v>0.52690036200000001</v>
      </c>
      <c r="BC68" s="8">
        <v>3.6183326400000007E-2</v>
      </c>
      <c r="BD68" s="8">
        <v>0.1855168626</v>
      </c>
      <c r="BE68" s="8">
        <v>9.4324056000000003E-2</v>
      </c>
    </row>
    <row r="69" spans="1:57" ht="15.3" x14ac:dyDescent="0.7">
      <c r="A69" s="9" t="s">
        <v>108</v>
      </c>
      <c r="B69" t="s">
        <v>616</v>
      </c>
      <c r="C69" t="s">
        <v>130</v>
      </c>
      <c r="D69" t="s">
        <v>131</v>
      </c>
      <c r="E69" s="6">
        <v>147.752576</v>
      </c>
      <c r="F69" s="7">
        <v>0</v>
      </c>
      <c r="G69" s="7">
        <v>6</v>
      </c>
      <c r="H69" s="8">
        <v>54.668453120000002</v>
      </c>
      <c r="I69" s="8">
        <v>5.2555591283199998</v>
      </c>
      <c r="J69" s="8">
        <v>475.48256482560004</v>
      </c>
      <c r="K69" s="8">
        <v>0.77599652915200001</v>
      </c>
      <c r="L69" s="8">
        <v>-0.65011133440000002</v>
      </c>
      <c r="M69" s="8">
        <v>2.9846020351999998E-6</v>
      </c>
      <c r="N69" s="8">
        <v>7.8308865280000005E-8</v>
      </c>
      <c r="O69" s="8">
        <v>1.64471666489856E-5</v>
      </c>
      <c r="P69" s="8">
        <v>1.3208193778943999E-11</v>
      </c>
      <c r="Q69" s="8">
        <v>3.2653319295999999E-12</v>
      </c>
      <c r="R69" s="8">
        <v>0.79490885888000007</v>
      </c>
      <c r="S69" s="8">
        <v>3.58447749376E-2</v>
      </c>
      <c r="T69" s="8">
        <v>1.8616824576000002</v>
      </c>
      <c r="U69" s="8">
        <v>9.7959957887999993E-3</v>
      </c>
      <c r="V69" s="8">
        <v>-4.4178020224000004E-4</v>
      </c>
      <c r="W69" s="8">
        <v>7.7717854976000006E-2</v>
      </c>
      <c r="X69" s="8">
        <v>5.5362890227200002E-3</v>
      </c>
      <c r="Y69" s="8">
        <v>0</v>
      </c>
      <c r="Z69" s="8">
        <v>4.271674724736E-3</v>
      </c>
      <c r="AA69" s="8">
        <v>2.1719628672E-5</v>
      </c>
      <c r="AB69" s="8">
        <v>2.8220742016000003E-2</v>
      </c>
      <c r="AC69" s="8">
        <v>4.1429822310400009E-2</v>
      </c>
      <c r="AD69" s="8">
        <v>0.88651545600000015</v>
      </c>
      <c r="AE69" s="8">
        <v>4.1503698598400005E-3</v>
      </c>
      <c r="AF69" s="8">
        <v>-2.8663999744E-4</v>
      </c>
      <c r="AG69" s="8">
        <v>8.6287504384000002E-5</v>
      </c>
      <c r="AH69" s="8">
        <v>2.0980865792000001E-6</v>
      </c>
      <c r="AI69" s="8">
        <v>2.9673898015754144E-6</v>
      </c>
      <c r="AJ69" s="8">
        <v>2.6645699555839998E-7</v>
      </c>
      <c r="AK69" s="8">
        <v>6.1169566464000002E-8</v>
      </c>
      <c r="AL69" s="8">
        <v>870.26267264000001</v>
      </c>
      <c r="AM69" s="8">
        <v>72.694267392</v>
      </c>
      <c r="AN69" s="8">
        <v>10620.781666522444</v>
      </c>
      <c r="AO69" s="8">
        <v>11.60300979328</v>
      </c>
      <c r="AP69" s="8">
        <v>-5.8510020096000011</v>
      </c>
      <c r="AQ69" s="8">
        <v>941.62716684800012</v>
      </c>
      <c r="AR69" s="8">
        <v>76.185660762880005</v>
      </c>
      <c r="AS69" s="8">
        <v>11613.817273653578</v>
      </c>
      <c r="AT69" s="8">
        <v>12.592804299904</v>
      </c>
      <c r="AU69" s="8">
        <v>-5.1949805721600004</v>
      </c>
      <c r="AV69" s="8">
        <v>924.93112575999999</v>
      </c>
      <c r="AW69" s="8">
        <v>74.171793152000006</v>
      </c>
      <c r="AX69" s="8">
        <v>11613.678977242442</v>
      </c>
      <c r="AY69" s="8">
        <v>11.88373968768</v>
      </c>
      <c r="AZ69" s="8">
        <v>-5.5554968576000006</v>
      </c>
      <c r="BA69" s="8">
        <v>16.696041088000001</v>
      </c>
      <c r="BB69" s="8">
        <v>2.0138676108800002</v>
      </c>
      <c r="BC69" s="8">
        <v>0.13829641113600002</v>
      </c>
      <c r="BD69" s="8">
        <v>0.70906461222399997</v>
      </c>
      <c r="BE69" s="8">
        <v>0.36051628543999997</v>
      </c>
    </row>
    <row r="70" spans="1:57" ht="15.3" x14ac:dyDescent="0.7">
      <c r="A70" s="9" t="s">
        <v>330</v>
      </c>
      <c r="B70" t="s">
        <v>617</v>
      </c>
      <c r="C70" t="s">
        <v>130</v>
      </c>
      <c r="D70" t="s">
        <v>131</v>
      </c>
      <c r="E70" s="6">
        <v>108.673314</v>
      </c>
      <c r="F70" s="7">
        <v>0</v>
      </c>
      <c r="G70" s="7">
        <v>6</v>
      </c>
      <c r="H70" s="8">
        <v>40.209126179999998</v>
      </c>
      <c r="I70" s="8">
        <v>3.8655097789799999</v>
      </c>
      <c r="J70" s="8">
        <v>349.72159178340002</v>
      </c>
      <c r="K70" s="8">
        <v>0.57075224512800005</v>
      </c>
      <c r="L70" s="8">
        <v>-0.47816258160000003</v>
      </c>
      <c r="M70" s="8">
        <v>2.1952009428000002E-6</v>
      </c>
      <c r="N70" s="8">
        <v>5.7596856420000006E-8</v>
      </c>
      <c r="O70" s="8">
        <v>1.20970351518984E-5</v>
      </c>
      <c r="P70" s="8">
        <v>9.7147422317160001E-12</v>
      </c>
      <c r="Q70" s="8">
        <v>2.4016802394E-12</v>
      </c>
      <c r="R70" s="8">
        <v>0.58466242932000001</v>
      </c>
      <c r="S70" s="8">
        <v>2.6364145976400001E-2</v>
      </c>
      <c r="T70" s="8">
        <v>1.3692837564</v>
      </c>
      <c r="U70" s="8">
        <v>7.2050407182000006E-3</v>
      </c>
      <c r="V70" s="8">
        <v>-3.2493320886000006E-4</v>
      </c>
      <c r="W70" s="8">
        <v>5.7162163164000003E-2</v>
      </c>
      <c r="X70" s="8">
        <v>4.0719890755800004E-3</v>
      </c>
      <c r="Y70" s="8">
        <v>0</v>
      </c>
      <c r="Z70" s="8">
        <v>3.1418541810540003E-3</v>
      </c>
      <c r="AA70" s="8">
        <v>1.5974977158000002E-5</v>
      </c>
      <c r="AB70" s="8">
        <v>2.0756602974000001E-2</v>
      </c>
      <c r="AC70" s="8">
        <v>3.0471997245600006E-2</v>
      </c>
      <c r="AD70" s="8">
        <v>0.65203988400000001</v>
      </c>
      <c r="AE70" s="8">
        <v>3.05263339026E-3</v>
      </c>
      <c r="AF70" s="8">
        <v>-2.1082622916000001E-4</v>
      </c>
      <c r="AG70" s="8">
        <v>6.346521537600001E-5</v>
      </c>
      <c r="AH70" s="8">
        <v>1.5431610588E-6</v>
      </c>
      <c r="AI70" s="8">
        <v>2.1825411941853566E-6</v>
      </c>
      <c r="AJ70" s="8">
        <v>1.959814544676E-7</v>
      </c>
      <c r="AK70" s="8">
        <v>4.4990751996000002E-8</v>
      </c>
      <c r="AL70" s="8">
        <v>640.08581946000004</v>
      </c>
      <c r="AM70" s="8">
        <v>53.467270488000004</v>
      </c>
      <c r="AN70" s="8">
        <v>7811.6779566092764</v>
      </c>
      <c r="AO70" s="8">
        <v>8.5341153484200003</v>
      </c>
      <c r="AP70" s="8">
        <v>-4.3034632344000006</v>
      </c>
      <c r="AQ70" s="8">
        <v>692.57503012200004</v>
      </c>
      <c r="AR70" s="8">
        <v>56.035220897820004</v>
      </c>
      <c r="AS70" s="8">
        <v>8542.0643449111794</v>
      </c>
      <c r="AT70" s="8">
        <v>9.2621178789060004</v>
      </c>
      <c r="AU70" s="8">
        <v>-3.8209537202400008</v>
      </c>
      <c r="AV70" s="8">
        <v>680.29494564000004</v>
      </c>
      <c r="AW70" s="8">
        <v>54.554003628000004</v>
      </c>
      <c r="AX70" s="8">
        <v>8541.9626266892756</v>
      </c>
      <c r="AY70" s="8">
        <v>8.7405946450199998</v>
      </c>
      <c r="AZ70" s="8">
        <v>-4.0861166064000001</v>
      </c>
      <c r="BA70" s="8">
        <v>12.280084482000001</v>
      </c>
      <c r="BB70" s="8">
        <v>1.4812172698200001</v>
      </c>
      <c r="BC70" s="8">
        <v>0.10171822190400003</v>
      </c>
      <c r="BD70" s="8">
        <v>0.52152323388599997</v>
      </c>
      <c r="BE70" s="8">
        <v>0.26516288616</v>
      </c>
    </row>
    <row r="71" spans="1:57" ht="15.3" x14ac:dyDescent="0.7">
      <c r="A71" s="9" t="s">
        <v>108</v>
      </c>
      <c r="B71" t="s">
        <v>611</v>
      </c>
      <c r="C71" t="s">
        <v>153</v>
      </c>
      <c r="D71" t="s">
        <v>154</v>
      </c>
      <c r="E71" s="6">
        <v>901.16607999999997</v>
      </c>
      <c r="F71" s="7">
        <v>0</v>
      </c>
      <c r="G71" s="7">
        <v>0</v>
      </c>
      <c r="H71" s="8">
        <v>251.519488</v>
      </c>
      <c r="I71" s="8">
        <v>97.312486399999997</v>
      </c>
      <c r="J71" s="8">
        <v>0</v>
      </c>
      <c r="K71" s="8">
        <v>253.05281535999998</v>
      </c>
      <c r="L71" s="8">
        <v>0</v>
      </c>
      <c r="M71" s="8">
        <v>1.7081804799999999E-9</v>
      </c>
      <c r="N71" s="8">
        <v>4.1989631743999994E-10</v>
      </c>
      <c r="O71" s="8">
        <v>0</v>
      </c>
      <c r="P71" s="8">
        <v>3.86429430272E-11</v>
      </c>
      <c r="Q71" s="8">
        <v>0</v>
      </c>
      <c r="R71" s="8">
        <v>0.97917747199999994</v>
      </c>
      <c r="S71" s="8">
        <v>0.35387581439999999</v>
      </c>
      <c r="T71" s="8">
        <v>0</v>
      </c>
      <c r="U71" s="8">
        <v>0.26295219199999997</v>
      </c>
      <c r="V71" s="8">
        <v>0</v>
      </c>
      <c r="W71" s="8">
        <v>0.14795264</v>
      </c>
      <c r="X71" s="8">
        <v>6.2126658559999999E-2</v>
      </c>
      <c r="Y71" s="8">
        <v>0</v>
      </c>
      <c r="Z71" s="8">
        <v>5.8938951680000004E-2</v>
      </c>
      <c r="AA71" s="8">
        <v>0</v>
      </c>
      <c r="AB71" s="8">
        <v>7.7204377599999999E-2</v>
      </c>
      <c r="AC71" s="8">
        <v>-1.5360174079999997E-2</v>
      </c>
      <c r="AD71" s="8">
        <v>0</v>
      </c>
      <c r="AE71" s="8">
        <v>4.5865318400000007E-2</v>
      </c>
      <c r="AF71" s="8">
        <v>0</v>
      </c>
      <c r="AG71" s="8">
        <v>1.218591744E-4</v>
      </c>
      <c r="AH71" s="8">
        <v>5.3800959999999993E-5</v>
      </c>
      <c r="AI71" s="8">
        <v>0</v>
      </c>
      <c r="AJ71" s="8">
        <v>5.9097664511999998E-6</v>
      </c>
      <c r="AK71" s="8">
        <v>0</v>
      </c>
      <c r="AL71" s="8">
        <v>3671.9155200000005</v>
      </c>
      <c r="AM71" s="8">
        <v>1276.8312831999999</v>
      </c>
      <c r="AN71" s="8">
        <v>0</v>
      </c>
      <c r="AO71" s="8">
        <v>1161.5627264</v>
      </c>
      <c r="AP71" s="8">
        <v>0</v>
      </c>
      <c r="AQ71" s="8">
        <v>6456.1151999999993</v>
      </c>
      <c r="AR71" s="8">
        <v>1791.7064703999999</v>
      </c>
      <c r="AS71" s="8">
        <v>0</v>
      </c>
      <c r="AT71" s="8">
        <v>1290.7751470079997</v>
      </c>
      <c r="AU71" s="8">
        <v>0</v>
      </c>
      <c r="AV71" s="8">
        <v>3725.7164799999996</v>
      </c>
      <c r="AW71" s="8">
        <v>1294.7201023999999</v>
      </c>
      <c r="AX71" s="8">
        <v>0</v>
      </c>
      <c r="AY71" s="8">
        <v>1183.0831103999999</v>
      </c>
      <c r="AZ71" s="8">
        <v>0</v>
      </c>
      <c r="BA71" s="8">
        <v>2730.3987200000001</v>
      </c>
      <c r="BB71" s="8">
        <v>496.98636799999997</v>
      </c>
      <c r="BC71" s="8">
        <v>0</v>
      </c>
      <c r="BD71" s="8">
        <v>107.692036608</v>
      </c>
      <c r="BE71" s="8">
        <v>0</v>
      </c>
    </row>
    <row r="72" spans="1:57" ht="15.3" x14ac:dyDescent="0.7">
      <c r="A72" s="9" t="s">
        <v>108</v>
      </c>
      <c r="B72" t="s">
        <v>613</v>
      </c>
      <c r="C72" t="s">
        <v>153</v>
      </c>
      <c r="D72" t="s">
        <v>154</v>
      </c>
      <c r="E72" s="6">
        <v>129.50228999999999</v>
      </c>
      <c r="F72" s="7">
        <v>0</v>
      </c>
      <c r="G72" s="7">
        <v>0</v>
      </c>
      <c r="H72" s="8">
        <v>36.144668999999993</v>
      </c>
      <c r="I72" s="8">
        <v>13.984314449999999</v>
      </c>
      <c r="J72" s="8">
        <v>0</v>
      </c>
      <c r="K72" s="8">
        <v>36.365016179999998</v>
      </c>
      <c r="L72" s="8">
        <v>0</v>
      </c>
      <c r="M72" s="8">
        <v>2.4547448999999997E-10</v>
      </c>
      <c r="N72" s="8">
        <v>6.0341302094999985E-11</v>
      </c>
      <c r="O72" s="8">
        <v>0</v>
      </c>
      <c r="P72" s="8">
        <v>5.5531934960999998E-12</v>
      </c>
      <c r="Q72" s="8">
        <v>0</v>
      </c>
      <c r="R72" s="8">
        <v>0.14071293599999998</v>
      </c>
      <c r="S72" s="8">
        <v>5.0853809699999995E-2</v>
      </c>
      <c r="T72" s="8">
        <v>0</v>
      </c>
      <c r="U72" s="8">
        <v>3.7787608499999993E-2</v>
      </c>
      <c r="V72" s="8">
        <v>0</v>
      </c>
      <c r="W72" s="8">
        <v>2.126157E-2</v>
      </c>
      <c r="X72" s="8">
        <v>8.9279265299999997E-3</v>
      </c>
      <c r="Y72" s="8">
        <v>0</v>
      </c>
      <c r="Z72" s="8">
        <v>8.4698363400000001E-3</v>
      </c>
      <c r="AA72" s="8">
        <v>0</v>
      </c>
      <c r="AB72" s="8">
        <v>1.10946738E-2</v>
      </c>
      <c r="AC72" s="8">
        <v>-2.2073375399999993E-3</v>
      </c>
      <c r="AD72" s="8">
        <v>0</v>
      </c>
      <c r="AE72" s="8">
        <v>6.5910867000000001E-3</v>
      </c>
      <c r="AF72" s="8">
        <v>0</v>
      </c>
      <c r="AG72" s="8">
        <v>1.7511802199999999E-5</v>
      </c>
      <c r="AH72" s="8">
        <v>7.731479999999999E-6</v>
      </c>
      <c r="AI72" s="8">
        <v>0</v>
      </c>
      <c r="AJ72" s="8">
        <v>8.4926442059999988E-7</v>
      </c>
      <c r="AK72" s="8">
        <v>0</v>
      </c>
      <c r="AL72" s="8">
        <v>527.67350999999996</v>
      </c>
      <c r="AM72" s="8">
        <v>183.48734909999999</v>
      </c>
      <c r="AN72" s="8">
        <v>0</v>
      </c>
      <c r="AO72" s="8">
        <v>166.92265319999998</v>
      </c>
      <c r="AP72" s="8">
        <v>0</v>
      </c>
      <c r="AQ72" s="8">
        <v>927.77759999999978</v>
      </c>
      <c r="AR72" s="8">
        <v>257.47761270000001</v>
      </c>
      <c r="AS72" s="8">
        <v>0</v>
      </c>
      <c r="AT72" s="8">
        <v>185.49115542899995</v>
      </c>
      <c r="AU72" s="8">
        <v>0</v>
      </c>
      <c r="AV72" s="8">
        <v>535.40498999999988</v>
      </c>
      <c r="AW72" s="8">
        <v>186.05806619999998</v>
      </c>
      <c r="AX72" s="8">
        <v>0</v>
      </c>
      <c r="AY72" s="8">
        <v>170.01524519999995</v>
      </c>
      <c r="AZ72" s="8">
        <v>0</v>
      </c>
      <c r="BA72" s="8">
        <v>392.37260999999995</v>
      </c>
      <c r="BB72" s="8">
        <v>71.419546499999996</v>
      </c>
      <c r="BC72" s="8">
        <v>0</v>
      </c>
      <c r="BD72" s="8">
        <v>15.475910228999998</v>
      </c>
      <c r="BE72" s="8">
        <v>0</v>
      </c>
    </row>
    <row r="73" spans="1:57" ht="15.3" x14ac:dyDescent="0.7">
      <c r="A73" s="9" t="s">
        <v>108</v>
      </c>
      <c r="B73" t="s">
        <v>616</v>
      </c>
      <c r="C73" t="s">
        <v>153</v>
      </c>
      <c r="D73" t="s">
        <v>154</v>
      </c>
      <c r="E73" s="6">
        <v>494.97120999999999</v>
      </c>
      <c r="F73" s="7">
        <v>0</v>
      </c>
      <c r="G73" s="7">
        <v>0</v>
      </c>
      <c r="H73" s="8">
        <v>138.14868099999998</v>
      </c>
      <c r="I73" s="8">
        <v>53.449503049999997</v>
      </c>
      <c r="J73" s="8">
        <v>0</v>
      </c>
      <c r="K73" s="8">
        <v>138.99087082</v>
      </c>
      <c r="L73" s="8">
        <v>0</v>
      </c>
      <c r="M73" s="8">
        <v>9.3822900999999991E-10</v>
      </c>
      <c r="N73" s="8">
        <v>2.3063072715499997E-10</v>
      </c>
      <c r="O73" s="8">
        <v>0</v>
      </c>
      <c r="P73" s="8">
        <v>2.1224882618900001E-11</v>
      </c>
      <c r="Q73" s="8">
        <v>0</v>
      </c>
      <c r="R73" s="8">
        <v>0.53781946399999991</v>
      </c>
      <c r="S73" s="8">
        <v>0.1943685453</v>
      </c>
      <c r="T73" s="8">
        <v>0</v>
      </c>
      <c r="U73" s="8">
        <v>0.14442816649999998</v>
      </c>
      <c r="V73" s="8">
        <v>0</v>
      </c>
      <c r="W73" s="8">
        <v>8.1263929999999998E-2</v>
      </c>
      <c r="X73" s="8">
        <v>3.4123462969999997E-2</v>
      </c>
      <c r="Y73" s="8">
        <v>0</v>
      </c>
      <c r="Z73" s="8">
        <v>3.2372594660000004E-2</v>
      </c>
      <c r="AA73" s="8">
        <v>0</v>
      </c>
      <c r="AB73" s="8">
        <v>4.2404996199999996E-2</v>
      </c>
      <c r="AC73" s="8">
        <v>-8.4366734599999986E-3</v>
      </c>
      <c r="AD73" s="8">
        <v>0</v>
      </c>
      <c r="AE73" s="8">
        <v>2.5191818300000002E-2</v>
      </c>
      <c r="AF73" s="8">
        <v>0</v>
      </c>
      <c r="AG73" s="8">
        <v>6.6931927799999995E-5</v>
      </c>
      <c r="AH73" s="8">
        <v>2.9550519999999996E-5</v>
      </c>
      <c r="AI73" s="8">
        <v>0</v>
      </c>
      <c r="AJ73" s="8">
        <v>3.2459768693999996E-6</v>
      </c>
      <c r="AK73" s="8">
        <v>0</v>
      </c>
      <c r="AL73" s="8">
        <v>2016.8229900000001</v>
      </c>
      <c r="AM73" s="8">
        <v>701.30771590000006</v>
      </c>
      <c r="AN73" s="8">
        <v>0</v>
      </c>
      <c r="AO73" s="8">
        <v>637.99572679999994</v>
      </c>
      <c r="AP73" s="8">
        <v>0</v>
      </c>
      <c r="AQ73" s="8">
        <v>3546.0623999999998</v>
      </c>
      <c r="AR73" s="8">
        <v>984.10619229999998</v>
      </c>
      <c r="AS73" s="8">
        <v>0</v>
      </c>
      <c r="AT73" s="8">
        <v>708.96647192099988</v>
      </c>
      <c r="AU73" s="8">
        <v>0</v>
      </c>
      <c r="AV73" s="8">
        <v>2046.3735099999999</v>
      </c>
      <c r="AW73" s="8">
        <v>711.1332637999999</v>
      </c>
      <c r="AX73" s="8">
        <v>0</v>
      </c>
      <c r="AY73" s="8">
        <v>649.81593479999992</v>
      </c>
      <c r="AZ73" s="8">
        <v>0</v>
      </c>
      <c r="BA73" s="8">
        <v>1499.6888899999999</v>
      </c>
      <c r="BB73" s="8">
        <v>272.97292849999997</v>
      </c>
      <c r="BC73" s="8">
        <v>0</v>
      </c>
      <c r="BD73" s="8">
        <v>59.150537120999999</v>
      </c>
      <c r="BE73" s="8">
        <v>0</v>
      </c>
    </row>
    <row r="74" spans="1:57" ht="15.3" x14ac:dyDescent="0.7">
      <c r="A74" s="9" t="s">
        <v>330</v>
      </c>
      <c r="B74" t="s">
        <v>617</v>
      </c>
      <c r="C74" t="s">
        <v>128</v>
      </c>
      <c r="D74" t="s">
        <v>129</v>
      </c>
      <c r="E74" s="6">
        <v>951.97817538461527</v>
      </c>
      <c r="F74" s="7">
        <v>0</v>
      </c>
      <c r="G74" s="7">
        <v>0</v>
      </c>
      <c r="H74" s="8">
        <v>256.46900615384612</v>
      </c>
      <c r="I74" s="8">
        <v>97.306079707692291</v>
      </c>
      <c r="J74" s="8">
        <v>0</v>
      </c>
      <c r="K74" s="8">
        <v>223.94308516153845</v>
      </c>
      <c r="L74" s="8">
        <v>0</v>
      </c>
      <c r="M74" s="8">
        <v>1.4779569846153844E-9</v>
      </c>
      <c r="N74" s="8">
        <v>3.5953694463538454E-10</v>
      </c>
      <c r="O74" s="8">
        <v>0</v>
      </c>
      <c r="P74" s="8">
        <v>4.0143050475076915E-11</v>
      </c>
      <c r="Q74" s="8">
        <v>0</v>
      </c>
      <c r="R74" s="8">
        <v>1.0030546300000001</v>
      </c>
      <c r="S74" s="8">
        <v>0.3560137559999999</v>
      </c>
      <c r="T74" s="8">
        <v>0</v>
      </c>
      <c r="U74" s="8">
        <v>0.27005316961538456</v>
      </c>
      <c r="V74" s="8">
        <v>0</v>
      </c>
      <c r="W74" s="8">
        <v>0.14888243153846151</v>
      </c>
      <c r="X74" s="8">
        <v>6.2258937976923071E-2</v>
      </c>
      <c r="Y74" s="8">
        <v>0</v>
      </c>
      <c r="Z74" s="8">
        <v>5.5716804853846148E-2</v>
      </c>
      <c r="AA74" s="8">
        <v>0</v>
      </c>
      <c r="AB74" s="8">
        <v>8.1396307461538447E-2</v>
      </c>
      <c r="AC74" s="8">
        <v>-1.8550533623076917E-2</v>
      </c>
      <c r="AD74" s="8">
        <v>0</v>
      </c>
      <c r="AE74" s="8">
        <v>4.0133052530769223E-2</v>
      </c>
      <c r="AF74" s="8">
        <v>0</v>
      </c>
      <c r="AG74" s="8">
        <v>1.2497430384615383E-4</v>
      </c>
      <c r="AH74" s="8">
        <v>5.8229331727692313E-5</v>
      </c>
      <c r="AI74" s="8">
        <v>0</v>
      </c>
      <c r="AJ74" s="8">
        <v>6.1472143229230764E-6</v>
      </c>
      <c r="AK74" s="8">
        <v>0</v>
      </c>
      <c r="AL74" s="8">
        <v>3738.3617846153843</v>
      </c>
      <c r="AM74" s="8">
        <v>1293.9730746923076</v>
      </c>
      <c r="AN74" s="8">
        <v>0</v>
      </c>
      <c r="AO74" s="8">
        <v>1211.9247273846152</v>
      </c>
      <c r="AP74" s="8">
        <v>0</v>
      </c>
      <c r="AQ74" s="8">
        <v>6042.2359076923076</v>
      </c>
      <c r="AR74" s="8">
        <v>1732.5785445384613</v>
      </c>
      <c r="AS74" s="8">
        <v>0</v>
      </c>
      <c r="AT74" s="8">
        <v>1345.5842019815384</v>
      </c>
      <c r="AU74" s="8">
        <v>0</v>
      </c>
      <c r="AV74" s="8">
        <v>3781.8311076923073</v>
      </c>
      <c r="AW74" s="8">
        <v>1309.5133576923076</v>
      </c>
      <c r="AX74" s="8">
        <v>0</v>
      </c>
      <c r="AY74" s="8">
        <v>1233.6593889230769</v>
      </c>
      <c r="AZ74" s="8">
        <v>0</v>
      </c>
      <c r="BA74" s="8">
        <v>2260.4048000000003</v>
      </c>
      <c r="BB74" s="8">
        <v>423.06518684615378</v>
      </c>
      <c r="BC74" s="8">
        <v>0</v>
      </c>
      <c r="BD74" s="8">
        <v>111.92481305846152</v>
      </c>
      <c r="BE74" s="8">
        <v>0</v>
      </c>
    </row>
    <row r="75" spans="1:57" ht="15.3" x14ac:dyDescent="0.7">
      <c r="A75" s="9" t="s">
        <v>178</v>
      </c>
      <c r="B75" t="s">
        <v>635</v>
      </c>
      <c r="C75" t="s">
        <v>361</v>
      </c>
      <c r="D75" t="s">
        <v>362</v>
      </c>
      <c r="E75" s="6">
        <v>764.77766666666673</v>
      </c>
      <c r="F75" s="7">
        <v>0</v>
      </c>
      <c r="G75" s="7">
        <v>0</v>
      </c>
      <c r="H75" s="8">
        <v>636.6257333333333</v>
      </c>
      <c r="I75" s="8">
        <v>206.3944658051667</v>
      </c>
      <c r="J75" s="8">
        <v>0</v>
      </c>
      <c r="K75" s="8">
        <v>153.47351517999999</v>
      </c>
      <c r="L75" s="8">
        <v>-5.4774616666666676</v>
      </c>
      <c r="M75" s="8">
        <v>1.7982609999999999E-9</v>
      </c>
      <c r="N75" s="8">
        <v>9.7483068781811686E-6</v>
      </c>
      <c r="O75" s="8">
        <v>0</v>
      </c>
      <c r="P75" s="8">
        <v>4.7267569425500008E-7</v>
      </c>
      <c r="Q75" s="8">
        <v>-4.5731637500000004E-13</v>
      </c>
      <c r="R75" s="8">
        <v>3.0281061666666669</v>
      </c>
      <c r="S75" s="8">
        <v>1.4961035448</v>
      </c>
      <c r="T75" s="8">
        <v>0</v>
      </c>
      <c r="U75" s="8">
        <v>0.29284783733333331</v>
      </c>
      <c r="V75" s="8">
        <v>-4.0305850000000004E-2</v>
      </c>
      <c r="W75" s="8">
        <v>0.7875143</v>
      </c>
      <c r="X75" s="8">
        <v>0.21199477246825002</v>
      </c>
      <c r="Y75" s="8">
        <v>0</v>
      </c>
      <c r="Z75" s="8">
        <v>3.9292416243333336E-2</v>
      </c>
      <c r="AA75" s="8">
        <v>-9.353024166666668E-3</v>
      </c>
      <c r="AB75" s="8">
        <v>1.4572114999999999</v>
      </c>
      <c r="AC75" s="8">
        <v>0.23985070865166666</v>
      </c>
      <c r="AD75" s="8">
        <v>0</v>
      </c>
      <c r="AE75" s="8">
        <v>6.0595194800000009E-2</v>
      </c>
      <c r="AF75" s="8">
        <v>-1.6613244583333336E-2</v>
      </c>
      <c r="AG75" s="8">
        <v>4.3612996666666669E-4</v>
      </c>
      <c r="AH75" s="8">
        <v>7.2318766195083337E-4</v>
      </c>
      <c r="AI75" s="8">
        <v>0</v>
      </c>
      <c r="AJ75" s="8">
        <v>2.6368293766666665E-5</v>
      </c>
      <c r="AK75" s="8">
        <v>-7.8511749822695051E-6</v>
      </c>
      <c r="AL75" s="8">
        <v>10334.833333333334</v>
      </c>
      <c r="AM75" s="8">
        <v>2451.2363879925001</v>
      </c>
      <c r="AN75" s="8">
        <v>0</v>
      </c>
      <c r="AO75" s="8">
        <v>1330.7813498999999</v>
      </c>
      <c r="AP75" s="8">
        <v>-67.176416666666668</v>
      </c>
      <c r="AQ75" s="8">
        <v>34001.601666666669</v>
      </c>
      <c r="AR75" s="8">
        <v>4573.8164288299504</v>
      </c>
      <c r="AS75" s="8">
        <v>0</v>
      </c>
      <c r="AT75" s="8">
        <v>1443.9213590660002</v>
      </c>
      <c r="AU75" s="8">
        <v>-164.32385000000002</v>
      </c>
      <c r="AV75" s="8">
        <v>11471.665000000001</v>
      </c>
      <c r="AW75" s="8">
        <v>2603.7722237441671</v>
      </c>
      <c r="AX75" s="8">
        <v>0</v>
      </c>
      <c r="AY75" s="8">
        <v>1361.6328943666667</v>
      </c>
      <c r="AZ75" s="8">
        <v>-67.176416666666668</v>
      </c>
      <c r="BA75" s="8">
        <v>22529.936666666668</v>
      </c>
      <c r="BB75" s="8">
        <v>1970.0442050857835</v>
      </c>
      <c r="BC75" s="8">
        <v>0</v>
      </c>
      <c r="BD75" s="8">
        <v>82.288464699333346</v>
      </c>
      <c r="BE75" s="8">
        <v>-97.147433333333353</v>
      </c>
    </row>
    <row r="76" spans="1:57" ht="15.3" x14ac:dyDescent="0.7">
      <c r="A76" s="9" t="s">
        <v>178</v>
      </c>
      <c r="B76" t="s">
        <v>635</v>
      </c>
      <c r="C76" t="s">
        <v>636</v>
      </c>
      <c r="D76" t="s">
        <v>637</v>
      </c>
      <c r="E76" s="6">
        <v>341.66959000000003</v>
      </c>
      <c r="F76" s="7">
        <v>0</v>
      </c>
      <c r="G76" s="7">
        <v>0</v>
      </c>
      <c r="H76" s="8">
        <v>97.354129999999998</v>
      </c>
      <c r="I76" s="8">
        <v>159.369020855</v>
      </c>
      <c r="J76" s="8">
        <v>0</v>
      </c>
      <c r="K76" s="8">
        <v>167.38089370000003</v>
      </c>
      <c r="L76" s="8">
        <v>-50.331155075000005</v>
      </c>
      <c r="M76" s="8">
        <v>1.3890016000000002E-13</v>
      </c>
      <c r="N76" s="8">
        <v>8.3025710540208677E-6</v>
      </c>
      <c r="O76" s="8">
        <v>0</v>
      </c>
      <c r="P76" s="8">
        <v>2.7265242549083829E-7</v>
      </c>
      <c r="Q76" s="8">
        <v>-2.6186400699999998E-14</v>
      </c>
      <c r="R76" s="8">
        <v>0.5971466700000001</v>
      </c>
      <c r="S76" s="8">
        <v>1.1539130792000001</v>
      </c>
      <c r="T76" s="8">
        <v>0</v>
      </c>
      <c r="U76" s="8">
        <v>9.2481152735000002E-2</v>
      </c>
      <c r="V76" s="8">
        <v>-7.6463297900000005E-2</v>
      </c>
      <c r="W76" s="8">
        <v>0.16308367000000001</v>
      </c>
      <c r="X76" s="8">
        <v>0.13522116603000001</v>
      </c>
      <c r="Y76" s="8">
        <v>0</v>
      </c>
      <c r="Z76" s="8">
        <v>1.2952942192900002E-2</v>
      </c>
      <c r="AA76" s="8">
        <v>-2.1374502300000004E-2</v>
      </c>
      <c r="AB76" s="8">
        <v>0.45266570000000006</v>
      </c>
      <c r="AC76" s="8">
        <v>0.13269894995500001</v>
      </c>
      <c r="AD76" s="8">
        <v>0</v>
      </c>
      <c r="AE76" s="8">
        <v>6.3103024787000001E-3</v>
      </c>
      <c r="AF76" s="8">
        <v>-5.0875284050000004E-2</v>
      </c>
      <c r="AG76" s="8">
        <v>5.4443902000000008E-5</v>
      </c>
      <c r="AH76" s="8">
        <v>9.5194520543805008E-4</v>
      </c>
      <c r="AI76" s="8">
        <v>0</v>
      </c>
      <c r="AJ76" s="8">
        <v>7.0802000218000001E-6</v>
      </c>
      <c r="AK76" s="8">
        <v>-8.3014548750000025E-6</v>
      </c>
      <c r="AL76" s="8">
        <v>1178.171</v>
      </c>
      <c r="AM76" s="8">
        <v>1551.7969281500002</v>
      </c>
      <c r="AN76" s="8">
        <v>0</v>
      </c>
      <c r="AO76" s="8">
        <v>413.00102306000002</v>
      </c>
      <c r="AP76" s="8">
        <v>-794.86236650000012</v>
      </c>
      <c r="AQ76" s="8">
        <v>8377.4159000000018</v>
      </c>
      <c r="AR76" s="8">
        <v>1967.5105349150001</v>
      </c>
      <c r="AS76" s="8">
        <v>0</v>
      </c>
      <c r="AT76" s="8">
        <v>-992.06215432089994</v>
      </c>
      <c r="AU76" s="8">
        <v>-1073.1488370600002</v>
      </c>
      <c r="AV76" s="8">
        <v>1184.3719000000001</v>
      </c>
      <c r="AW76" s="8">
        <v>1614.108222025</v>
      </c>
      <c r="AX76" s="8">
        <v>0</v>
      </c>
      <c r="AY76" s="8">
        <v>420.54175152300013</v>
      </c>
      <c r="AZ76" s="8">
        <v>-795.2809272500001</v>
      </c>
      <c r="BA76" s="8">
        <v>7193.0440000000008</v>
      </c>
      <c r="BB76" s="8">
        <v>353.40231289000019</v>
      </c>
      <c r="BC76" s="8">
        <v>0</v>
      </c>
      <c r="BD76" s="8">
        <v>-1412.6039058439001</v>
      </c>
      <c r="BE76" s="8">
        <v>-277.86790981000001</v>
      </c>
    </row>
    <row r="77" spans="1:57" ht="15.3" x14ac:dyDescent="0.7">
      <c r="A77" s="9" t="s">
        <v>108</v>
      </c>
      <c r="B77" t="s">
        <v>609</v>
      </c>
      <c r="C77" t="s">
        <v>305</v>
      </c>
      <c r="D77" t="s">
        <v>306</v>
      </c>
      <c r="E77" s="6">
        <v>101.299233875</v>
      </c>
      <c r="F77" s="7">
        <v>0</v>
      </c>
      <c r="G77" s="7">
        <v>0</v>
      </c>
      <c r="H77" s="8">
        <v>23.033526429270001</v>
      </c>
      <c r="I77" s="8">
        <v>22.427687700695376</v>
      </c>
      <c r="J77" s="8">
        <v>0</v>
      </c>
      <c r="K77" s="8">
        <v>51.571439965762501</v>
      </c>
      <c r="L77" s="8">
        <v>-12.548842461662501</v>
      </c>
      <c r="M77" s="8">
        <v>2.0153642525589996E-10</v>
      </c>
      <c r="N77" s="8">
        <v>1.3523467307501049E-6</v>
      </c>
      <c r="O77" s="8">
        <v>0</v>
      </c>
      <c r="P77" s="8">
        <v>4.0318254917958178E-8</v>
      </c>
      <c r="Q77" s="8">
        <v>-2.1764513605747497E-12</v>
      </c>
      <c r="R77" s="8">
        <v>0.19829911500280001</v>
      </c>
      <c r="S77" s="8">
        <v>5.1474034887699201E-2</v>
      </c>
      <c r="T77" s="8">
        <v>0</v>
      </c>
      <c r="U77" s="8">
        <v>2.7605694007911252E-2</v>
      </c>
      <c r="V77" s="8">
        <v>-1.1545980046299999E-2</v>
      </c>
      <c r="W77" s="8">
        <v>3.2865096915315001E-2</v>
      </c>
      <c r="X77" s="8">
        <v>1.0205549130280175E-2</v>
      </c>
      <c r="Y77" s="8">
        <v>0</v>
      </c>
      <c r="Z77" s="8">
        <v>3.9026862734999998E-3</v>
      </c>
      <c r="AA77" s="8">
        <v>-3.3610019491999996E-3</v>
      </c>
      <c r="AB77" s="8">
        <v>6.2828130726270012E-2</v>
      </c>
      <c r="AC77" s="8">
        <v>9.7049244777621165E-3</v>
      </c>
      <c r="AD77" s="8">
        <v>0</v>
      </c>
      <c r="AE77" s="8">
        <v>1.8253428844253749E-3</v>
      </c>
      <c r="AF77" s="8">
        <v>-5.1545315426500017E-3</v>
      </c>
      <c r="AG77" s="8">
        <v>6.7778784231900015E-4</v>
      </c>
      <c r="AH77" s="8">
        <v>8.3638268101849262E-5</v>
      </c>
      <c r="AI77" s="8">
        <v>0</v>
      </c>
      <c r="AJ77" s="8">
        <v>1.4579220326989499E-6</v>
      </c>
      <c r="AK77" s="8">
        <v>-1.1138650495350002E-6</v>
      </c>
      <c r="AL77" s="8">
        <v>266.790192795</v>
      </c>
      <c r="AM77" s="8">
        <v>144.36500369536876</v>
      </c>
      <c r="AN77" s="8">
        <v>0</v>
      </c>
      <c r="AO77" s="8">
        <v>133.06933938751249</v>
      </c>
      <c r="AP77" s="8">
        <v>-207.48215713050001</v>
      </c>
      <c r="AQ77" s="8">
        <v>3415.6433957368099</v>
      </c>
      <c r="AR77" s="8">
        <v>332.99019189260321</v>
      </c>
      <c r="AS77" s="8">
        <v>0</v>
      </c>
      <c r="AT77" s="8">
        <v>-286.80240026394614</v>
      </c>
      <c r="AU77" s="8">
        <v>-360.66984425790503</v>
      </c>
      <c r="AV77" s="8">
        <v>270.49667844710001</v>
      </c>
      <c r="AW77" s="8">
        <v>146.58965216511351</v>
      </c>
      <c r="AX77" s="8">
        <v>0</v>
      </c>
      <c r="AY77" s="8">
        <v>134.8991234436125</v>
      </c>
      <c r="AZ77" s="8">
        <v>-207.38192420435001</v>
      </c>
      <c r="BA77" s="8">
        <v>3145.1467172897096</v>
      </c>
      <c r="BB77" s="8">
        <v>186.40053972748967</v>
      </c>
      <c r="BC77" s="8">
        <v>0</v>
      </c>
      <c r="BD77" s="8">
        <v>-421.70152370755864</v>
      </c>
      <c r="BE77" s="8">
        <v>-153.28792005355501</v>
      </c>
    </row>
    <row r="78" spans="1:57" ht="15.3" x14ac:dyDescent="0.7">
      <c r="A78" s="9" t="s">
        <v>108</v>
      </c>
      <c r="B78" t="s">
        <v>613</v>
      </c>
      <c r="C78" t="s">
        <v>305</v>
      </c>
      <c r="D78" t="s">
        <v>306</v>
      </c>
      <c r="E78" s="6">
        <v>160.66981874999999</v>
      </c>
      <c r="F78" s="7">
        <v>0</v>
      </c>
      <c r="G78" s="7">
        <v>0</v>
      </c>
      <c r="H78" s="8">
        <v>36.533272513500002</v>
      </c>
      <c r="I78" s="8">
        <v>35.572357065393753</v>
      </c>
      <c r="J78" s="8">
        <v>0</v>
      </c>
      <c r="K78" s="8">
        <v>81.797004725625001</v>
      </c>
      <c r="L78" s="8">
        <v>-19.903608020625001</v>
      </c>
      <c r="M78" s="8">
        <v>3.1965514129499992E-10</v>
      </c>
      <c r="N78" s="8">
        <v>2.1449451867019305E-6</v>
      </c>
      <c r="O78" s="8">
        <v>0</v>
      </c>
      <c r="P78" s="8">
        <v>6.3948427467656762E-8</v>
      </c>
      <c r="Q78" s="8">
        <v>-3.4520502499874996E-12</v>
      </c>
      <c r="R78" s="8">
        <v>0.31452047214000001</v>
      </c>
      <c r="S78" s="8">
        <v>8.1642511392959999E-2</v>
      </c>
      <c r="T78" s="8">
        <v>0</v>
      </c>
      <c r="U78" s="8">
        <v>4.3785147064312503E-2</v>
      </c>
      <c r="V78" s="8">
        <v>-1.8312976815E-2</v>
      </c>
      <c r="W78" s="8">
        <v>5.2127039490749996E-2</v>
      </c>
      <c r="X78" s="8">
        <v>1.6186931196633749E-2</v>
      </c>
      <c r="Y78" s="8">
        <v>0</v>
      </c>
      <c r="Z78" s="8">
        <v>6.1900161749999993E-3</v>
      </c>
      <c r="AA78" s="8">
        <v>-5.3308554599999988E-3</v>
      </c>
      <c r="AB78" s="8">
        <v>9.9651142363500006E-2</v>
      </c>
      <c r="AC78" s="8">
        <v>1.5392894863830752E-2</v>
      </c>
      <c r="AD78" s="8">
        <v>0</v>
      </c>
      <c r="AE78" s="8">
        <v>2.8951602018937499E-3</v>
      </c>
      <c r="AF78" s="8">
        <v>-8.1755568825000024E-3</v>
      </c>
      <c r="AG78" s="8">
        <v>1.0750333009500001E-3</v>
      </c>
      <c r="AH78" s="8">
        <v>1.3265791716717489E-4</v>
      </c>
      <c r="AI78" s="8">
        <v>0</v>
      </c>
      <c r="AJ78" s="8">
        <v>2.3123972391975E-6</v>
      </c>
      <c r="AK78" s="8">
        <v>-1.7666915017500002E-6</v>
      </c>
      <c r="AL78" s="8">
        <v>423.15356474999993</v>
      </c>
      <c r="AM78" s="8">
        <v>228.97605529968749</v>
      </c>
      <c r="AN78" s="8">
        <v>0</v>
      </c>
      <c r="AO78" s="8">
        <v>211.06010206312499</v>
      </c>
      <c r="AP78" s="8">
        <v>-329.08561402500004</v>
      </c>
      <c r="AQ78" s="8">
        <v>5417.5217749904996</v>
      </c>
      <c r="AR78" s="8">
        <v>528.15279770952043</v>
      </c>
      <c r="AS78" s="8">
        <v>0</v>
      </c>
      <c r="AT78" s="8">
        <v>-454.89474998730014</v>
      </c>
      <c r="AU78" s="8">
        <v>-572.05524947025003</v>
      </c>
      <c r="AV78" s="8">
        <v>429.03238885499997</v>
      </c>
      <c r="AW78" s="8">
        <v>232.50455055817503</v>
      </c>
      <c r="AX78" s="8">
        <v>0</v>
      </c>
      <c r="AY78" s="8">
        <v>213.96230636812498</v>
      </c>
      <c r="AZ78" s="8">
        <v>-328.92663546749998</v>
      </c>
      <c r="BA78" s="8">
        <v>4988.4893861354994</v>
      </c>
      <c r="BB78" s="8">
        <v>295.64824715134534</v>
      </c>
      <c r="BC78" s="8">
        <v>0</v>
      </c>
      <c r="BD78" s="8">
        <v>-668.85705635542513</v>
      </c>
      <c r="BE78" s="8">
        <v>-243.12861400275</v>
      </c>
    </row>
    <row r="79" spans="1:57" ht="15.3" x14ac:dyDescent="0.7">
      <c r="A79" s="9" t="s">
        <v>108</v>
      </c>
      <c r="B79" t="s">
        <v>609</v>
      </c>
      <c r="C79" t="s">
        <v>120</v>
      </c>
      <c r="D79" t="s">
        <v>121</v>
      </c>
      <c r="E79" s="6">
        <v>215.22995999999998</v>
      </c>
      <c r="F79" s="7">
        <v>0</v>
      </c>
      <c r="G79" s="7">
        <v>0</v>
      </c>
      <c r="H79" s="8">
        <v>30.513053999999997</v>
      </c>
      <c r="I79" s="8">
        <v>50.441226996599994</v>
      </c>
      <c r="J79" s="8">
        <v>0</v>
      </c>
      <c r="K79" s="8">
        <v>132.56509239599998</v>
      </c>
      <c r="L79" s="8">
        <v>-25.900224239999996</v>
      </c>
      <c r="M79" s="8">
        <v>6.9002016599999989E-11</v>
      </c>
      <c r="N79" s="8">
        <v>3.8046532894540588E-6</v>
      </c>
      <c r="O79" s="8">
        <v>0</v>
      </c>
      <c r="P79" s="8">
        <v>4.4978781126113104E-6</v>
      </c>
      <c r="Q79" s="8">
        <v>-3.3017250156000002E-12</v>
      </c>
      <c r="R79" s="8">
        <v>0.22652288999999995</v>
      </c>
      <c r="S79" s="8">
        <v>0.11104694659871997</v>
      </c>
      <c r="T79" s="8">
        <v>0</v>
      </c>
      <c r="U79" s="8">
        <v>0.23692387338839996</v>
      </c>
      <c r="V79" s="8">
        <v>-2.1124421999999997E-2</v>
      </c>
      <c r="W79" s="8">
        <v>5.3085628199999992E-2</v>
      </c>
      <c r="X79" s="8">
        <v>2.4639104218079997E-2</v>
      </c>
      <c r="Y79" s="8">
        <v>0</v>
      </c>
      <c r="Z79" s="8">
        <v>5.1174049581600004E-2</v>
      </c>
      <c r="AA79" s="8">
        <v>-6.3683267999999991E-3</v>
      </c>
      <c r="AB79" s="8">
        <v>0.10406014278</v>
      </c>
      <c r="AC79" s="8">
        <v>1.9980252624024E-2</v>
      </c>
      <c r="AD79" s="8">
        <v>0</v>
      </c>
      <c r="AE79" s="8">
        <v>2.2783852963079998E-2</v>
      </c>
      <c r="AF79" s="8">
        <v>-9.6277763999999995E-3</v>
      </c>
      <c r="AG79" s="8">
        <v>5.3599345799999998E-6</v>
      </c>
      <c r="AH79" s="8">
        <v>4.509986366212799E-5</v>
      </c>
      <c r="AI79" s="8">
        <v>0</v>
      </c>
      <c r="AJ79" s="8">
        <v>1.1017240792799999E-5</v>
      </c>
      <c r="AK79" s="8">
        <v>-2.2377715799999998E-6</v>
      </c>
      <c r="AL79" s="8">
        <v>328.69069199999996</v>
      </c>
      <c r="AM79" s="8">
        <v>360.21007449239994</v>
      </c>
      <c r="AN79" s="8">
        <v>0</v>
      </c>
      <c r="AO79" s="8">
        <v>629.92698687599989</v>
      </c>
      <c r="AP79" s="8">
        <v>-429.37491299999999</v>
      </c>
      <c r="AQ79" s="8">
        <v>6366.2896439999995</v>
      </c>
      <c r="AR79" s="8">
        <v>702.11956505156411</v>
      </c>
      <c r="AS79" s="8">
        <v>0</v>
      </c>
      <c r="AT79" s="8">
        <v>-246.32131298807982</v>
      </c>
      <c r="AU79" s="8">
        <v>-721.22496731999991</v>
      </c>
      <c r="AV79" s="8">
        <v>330.55070399999994</v>
      </c>
      <c r="AW79" s="8">
        <v>366.34210005360006</v>
      </c>
      <c r="AX79" s="8">
        <v>0</v>
      </c>
      <c r="AY79" s="8">
        <v>637.52274445199998</v>
      </c>
      <c r="AZ79" s="8">
        <v>-429.47677079999994</v>
      </c>
      <c r="BA79" s="8">
        <v>6035.7389399999993</v>
      </c>
      <c r="BB79" s="8">
        <v>335.77746499796405</v>
      </c>
      <c r="BC79" s="8">
        <v>0</v>
      </c>
      <c r="BD79" s="8">
        <v>-883.84405744007972</v>
      </c>
      <c r="BE79" s="8">
        <v>-291.74819651999996</v>
      </c>
    </row>
    <row r="80" spans="1:57" ht="15.3" x14ac:dyDescent="0.7">
      <c r="A80" s="9" t="s">
        <v>108</v>
      </c>
      <c r="B80" t="s">
        <v>610</v>
      </c>
      <c r="C80" t="s">
        <v>120</v>
      </c>
      <c r="D80" t="s">
        <v>121</v>
      </c>
      <c r="E80" s="6">
        <v>694.13338799999997</v>
      </c>
      <c r="F80" s="7">
        <v>0</v>
      </c>
      <c r="G80" s="7">
        <v>0</v>
      </c>
      <c r="H80" s="8">
        <v>98.406976200000003</v>
      </c>
      <c r="I80" s="8">
        <v>162.67688657298001</v>
      </c>
      <c r="J80" s="8">
        <v>0</v>
      </c>
      <c r="K80" s="8">
        <v>427.53275015880001</v>
      </c>
      <c r="L80" s="8">
        <v>-83.530240871999993</v>
      </c>
      <c r="M80" s="8">
        <v>2.2253687897999996E-10</v>
      </c>
      <c r="N80" s="8">
        <v>1.2270303251341453E-5</v>
      </c>
      <c r="O80" s="8">
        <v>0</v>
      </c>
      <c r="P80" s="8">
        <v>1.4506007310125109E-5</v>
      </c>
      <c r="Q80" s="8">
        <v>-1.0648320388680001E-11</v>
      </c>
      <c r="R80" s="8">
        <v>0.73055396699999986</v>
      </c>
      <c r="S80" s="8">
        <v>0.35813505364041592</v>
      </c>
      <c r="T80" s="8">
        <v>0</v>
      </c>
      <c r="U80" s="8">
        <v>0.7640979486925199</v>
      </c>
      <c r="V80" s="8">
        <v>-6.8127906599999996E-2</v>
      </c>
      <c r="W80" s="8">
        <v>0.17120528645999999</v>
      </c>
      <c r="X80" s="8">
        <v>7.9463030556623987E-2</v>
      </c>
      <c r="Y80" s="8">
        <v>0</v>
      </c>
      <c r="Z80" s="8">
        <v>0.16504029649848001</v>
      </c>
      <c r="AA80" s="8">
        <v>-2.0538350039999997E-2</v>
      </c>
      <c r="AB80" s="8">
        <v>0.33560206703400003</v>
      </c>
      <c r="AC80" s="8">
        <v>6.4437871228567201E-2</v>
      </c>
      <c r="AD80" s="8">
        <v>0</v>
      </c>
      <c r="AE80" s="8">
        <v>7.3479700730123998E-2</v>
      </c>
      <c r="AF80" s="8">
        <v>-3.1050328920000002E-2</v>
      </c>
      <c r="AG80" s="8">
        <v>1.7286206574000002E-5</v>
      </c>
      <c r="AH80" s="8">
        <v>1.4545057371255838E-4</v>
      </c>
      <c r="AI80" s="8">
        <v>0</v>
      </c>
      <c r="AJ80" s="8">
        <v>3.5531459829839999E-5</v>
      </c>
      <c r="AK80" s="8">
        <v>-7.2169876739999996E-6</v>
      </c>
      <c r="AL80" s="8">
        <v>1060.0530876</v>
      </c>
      <c r="AM80" s="8">
        <v>1161.7055515837199</v>
      </c>
      <c r="AN80" s="8">
        <v>0</v>
      </c>
      <c r="AO80" s="8">
        <v>2031.5636057027998</v>
      </c>
      <c r="AP80" s="8">
        <v>-1384.7675439</v>
      </c>
      <c r="AQ80" s="8">
        <v>20531.7800532</v>
      </c>
      <c r="AR80" s="8">
        <v>2264.3902943174298</v>
      </c>
      <c r="AS80" s="8">
        <v>0</v>
      </c>
      <c r="AT80" s="8">
        <v>-794.40542348762347</v>
      </c>
      <c r="AU80" s="8">
        <v>-2326.0067049959998</v>
      </c>
      <c r="AV80" s="8">
        <v>1066.0517711999998</v>
      </c>
      <c r="AW80" s="8">
        <v>1181.4818117200803</v>
      </c>
      <c r="AX80" s="8">
        <v>0</v>
      </c>
      <c r="AY80" s="8">
        <v>2056.0605156155998</v>
      </c>
      <c r="AZ80" s="8">
        <v>-1385.09604324</v>
      </c>
      <c r="BA80" s="8">
        <v>19465.728282</v>
      </c>
      <c r="BB80" s="8">
        <v>1082.9084825973493</v>
      </c>
      <c r="BC80" s="8">
        <v>0</v>
      </c>
      <c r="BD80" s="8">
        <v>-2850.4659391032233</v>
      </c>
      <c r="BE80" s="8">
        <v>-940.91066175599997</v>
      </c>
    </row>
    <row r="81" spans="1:57" ht="15.3" x14ac:dyDescent="0.7">
      <c r="A81" s="9" t="s">
        <v>108</v>
      </c>
      <c r="B81" t="s">
        <v>611</v>
      </c>
      <c r="C81" t="s">
        <v>120</v>
      </c>
      <c r="D81" t="s">
        <v>121</v>
      </c>
      <c r="E81" s="6">
        <v>705.50044199999991</v>
      </c>
      <c r="F81" s="7">
        <v>0</v>
      </c>
      <c r="G81" s="7">
        <v>0</v>
      </c>
      <c r="H81" s="8">
        <v>100.01847829999998</v>
      </c>
      <c r="I81" s="8">
        <v>165.34086584006999</v>
      </c>
      <c r="J81" s="8">
        <v>0</v>
      </c>
      <c r="K81" s="8">
        <v>434.5339806742</v>
      </c>
      <c r="L81" s="8">
        <v>-84.898123147999982</v>
      </c>
      <c r="M81" s="8">
        <v>2.2618111906999995E-10</v>
      </c>
      <c r="N81" s="8">
        <v>1.2471240422878825E-5</v>
      </c>
      <c r="O81" s="8">
        <v>0</v>
      </c>
      <c r="P81" s="8">
        <v>1.4743556131820148E-5</v>
      </c>
      <c r="Q81" s="8">
        <v>-1.082269614262E-11</v>
      </c>
      <c r="R81" s="8">
        <v>0.74251744049999979</v>
      </c>
      <c r="S81" s="8">
        <v>0.36399983491214394</v>
      </c>
      <c r="T81" s="8">
        <v>0</v>
      </c>
      <c r="U81" s="8">
        <v>0.77661073484317988</v>
      </c>
      <c r="V81" s="8">
        <v>-6.9243561899999986E-2</v>
      </c>
      <c r="W81" s="8">
        <v>0.17400892588999997</v>
      </c>
      <c r="X81" s="8">
        <v>8.0764308632215981E-2</v>
      </c>
      <c r="Y81" s="8">
        <v>0</v>
      </c>
      <c r="Z81" s="8">
        <v>0.16774297871332</v>
      </c>
      <c r="AA81" s="8">
        <v>-2.0874683859999996E-2</v>
      </c>
      <c r="AB81" s="8">
        <v>0.341097850531</v>
      </c>
      <c r="AC81" s="8">
        <v>6.5493098904634797E-2</v>
      </c>
      <c r="AD81" s="8">
        <v>0</v>
      </c>
      <c r="AE81" s="8">
        <v>7.4682996437465982E-2</v>
      </c>
      <c r="AF81" s="8">
        <v>-3.1558805779999997E-2</v>
      </c>
      <c r="AG81" s="8">
        <v>1.7569283640999997E-5</v>
      </c>
      <c r="AH81" s="8">
        <v>1.4783245672568557E-4</v>
      </c>
      <c r="AI81" s="8">
        <v>0</v>
      </c>
      <c r="AJ81" s="8">
        <v>3.6113319209559994E-5</v>
      </c>
      <c r="AK81" s="8">
        <v>-7.3351722909999992E-6</v>
      </c>
      <c r="AL81" s="8">
        <v>1077.4124033999999</v>
      </c>
      <c r="AM81" s="8">
        <v>1180.7295172439799</v>
      </c>
      <c r="AN81" s="8">
        <v>0</v>
      </c>
      <c r="AO81" s="8">
        <v>2064.8322736701998</v>
      </c>
      <c r="AP81" s="8">
        <v>-1407.4443488499999</v>
      </c>
      <c r="AQ81" s="8">
        <v>20868.006283799998</v>
      </c>
      <c r="AR81" s="8">
        <v>2301.4717071950681</v>
      </c>
      <c r="AS81" s="8">
        <v>0</v>
      </c>
      <c r="AT81" s="8">
        <v>-807.4145215987154</v>
      </c>
      <c r="AU81" s="8">
        <v>-2364.0971416139996</v>
      </c>
      <c r="AV81" s="8">
        <v>1083.5093207999998</v>
      </c>
      <c r="AW81" s="8">
        <v>1200.8296312977202</v>
      </c>
      <c r="AX81" s="8">
        <v>0</v>
      </c>
      <c r="AY81" s="8">
        <v>2089.7303423553999</v>
      </c>
      <c r="AZ81" s="8">
        <v>-1407.7782276599999</v>
      </c>
      <c r="BA81" s="8">
        <v>19784.496962999998</v>
      </c>
      <c r="BB81" s="8">
        <v>1100.6420758973479</v>
      </c>
      <c r="BC81" s="8">
        <v>0</v>
      </c>
      <c r="BD81" s="8">
        <v>-2897.1448639541154</v>
      </c>
      <c r="BE81" s="8">
        <v>-956.31891395399987</v>
      </c>
    </row>
    <row r="82" spans="1:57" ht="15.3" x14ac:dyDescent="0.7">
      <c r="A82" s="9" t="s">
        <v>108</v>
      </c>
      <c r="B82" t="s">
        <v>613</v>
      </c>
      <c r="C82" t="s">
        <v>120</v>
      </c>
      <c r="D82" t="s">
        <v>121</v>
      </c>
      <c r="E82" s="6">
        <v>334.41757200000001</v>
      </c>
      <c r="F82" s="7">
        <v>0</v>
      </c>
      <c r="G82" s="7">
        <v>0</v>
      </c>
      <c r="H82" s="8">
        <v>47.410227800000001</v>
      </c>
      <c r="I82" s="8">
        <v>78.373998958620007</v>
      </c>
      <c r="J82" s="8">
        <v>0</v>
      </c>
      <c r="K82" s="8">
        <v>205.97548933720003</v>
      </c>
      <c r="L82" s="8">
        <v>-40.242957367999999</v>
      </c>
      <c r="M82" s="8">
        <v>1.0721317262E-10</v>
      </c>
      <c r="N82" s="8">
        <v>5.9115511398182662E-6</v>
      </c>
      <c r="O82" s="8">
        <v>0</v>
      </c>
      <c r="P82" s="8">
        <v>6.9886621619565289E-6</v>
      </c>
      <c r="Q82" s="8">
        <v>-5.1301169369200012E-12</v>
      </c>
      <c r="R82" s="8">
        <v>0.35196417299999994</v>
      </c>
      <c r="S82" s="8">
        <v>0.172541268230304</v>
      </c>
      <c r="T82" s="8">
        <v>0</v>
      </c>
      <c r="U82" s="8">
        <v>0.36812489528587999</v>
      </c>
      <c r="V82" s="8">
        <v>-3.28224654E-2</v>
      </c>
      <c r="W82" s="8">
        <v>8.2482786739999994E-2</v>
      </c>
      <c r="X82" s="8">
        <v>3.8283468569455997E-2</v>
      </c>
      <c r="Y82" s="8">
        <v>0</v>
      </c>
      <c r="Z82" s="8">
        <v>7.9512635743120008E-2</v>
      </c>
      <c r="AA82" s="8">
        <v>-9.8949067599999989E-3</v>
      </c>
      <c r="AB82" s="8">
        <v>0.16168539124600001</v>
      </c>
      <c r="AC82" s="8">
        <v>3.1044690852856802E-2</v>
      </c>
      <c r="AD82" s="8">
        <v>0</v>
      </c>
      <c r="AE82" s="8">
        <v>3.5400837265955998E-2</v>
      </c>
      <c r="AF82" s="8">
        <v>-1.4959337480000003E-2</v>
      </c>
      <c r="AG82" s="8">
        <v>8.3280985060000002E-6</v>
      </c>
      <c r="AH82" s="8">
        <v>7.0074755872369599E-5</v>
      </c>
      <c r="AI82" s="8">
        <v>0</v>
      </c>
      <c r="AJ82" s="8">
        <v>1.711824374296E-5</v>
      </c>
      <c r="AK82" s="8">
        <v>-3.4769794060000004E-6</v>
      </c>
      <c r="AL82" s="8">
        <v>510.70930440000001</v>
      </c>
      <c r="AM82" s="8">
        <v>559.68313389868001</v>
      </c>
      <c r="AN82" s="8">
        <v>0</v>
      </c>
      <c r="AO82" s="8">
        <v>978.7608262732</v>
      </c>
      <c r="AP82" s="8">
        <v>-667.14929410000002</v>
      </c>
      <c r="AQ82" s="8">
        <v>9891.7414907999992</v>
      </c>
      <c r="AR82" s="8">
        <v>1090.9313935580351</v>
      </c>
      <c r="AS82" s="8">
        <v>0</v>
      </c>
      <c r="AT82" s="8">
        <v>-382.72634265845579</v>
      </c>
      <c r="AU82" s="8">
        <v>-1120.616769324</v>
      </c>
      <c r="AV82" s="8">
        <v>513.59933279999996</v>
      </c>
      <c r="AW82" s="8">
        <v>569.21088319352009</v>
      </c>
      <c r="AX82" s="8">
        <v>0</v>
      </c>
      <c r="AY82" s="8">
        <v>990.56287653640004</v>
      </c>
      <c r="AZ82" s="8">
        <v>-667.30755756000008</v>
      </c>
      <c r="BA82" s="8">
        <v>9378.1421580000006</v>
      </c>
      <c r="BB82" s="8">
        <v>521.72051036451489</v>
      </c>
      <c r="BC82" s="8">
        <v>0</v>
      </c>
      <c r="BD82" s="8">
        <v>-1373.2892191948558</v>
      </c>
      <c r="BE82" s="8">
        <v>-453.30921176400005</v>
      </c>
    </row>
    <row r="83" spans="1:57" ht="15.3" x14ac:dyDescent="0.7">
      <c r="A83" s="9" t="s">
        <v>108</v>
      </c>
      <c r="B83" t="s">
        <v>616</v>
      </c>
      <c r="C83" t="s">
        <v>120</v>
      </c>
      <c r="D83" t="s">
        <v>121</v>
      </c>
      <c r="E83" s="6">
        <v>1278.178056</v>
      </c>
      <c r="F83" s="7">
        <v>0</v>
      </c>
      <c r="G83" s="7">
        <v>0</v>
      </c>
      <c r="H83" s="8">
        <v>181.20672440000001</v>
      </c>
      <c r="I83" s="8">
        <v>299.55341470476003</v>
      </c>
      <c r="J83" s="8">
        <v>0</v>
      </c>
      <c r="K83" s="8">
        <v>787.25932064560004</v>
      </c>
      <c r="L83" s="8">
        <v>-153.81268606399999</v>
      </c>
      <c r="M83" s="8">
        <v>4.0977967675999995E-10</v>
      </c>
      <c r="N83" s="8">
        <v>2.2594551173397956E-5</v>
      </c>
      <c r="O83" s="8">
        <v>0</v>
      </c>
      <c r="P83" s="8">
        <v>2.6711379317742169E-5</v>
      </c>
      <c r="Q83" s="8">
        <v>-1.9607829978160004E-11</v>
      </c>
      <c r="R83" s="8">
        <v>1.3452429539999997</v>
      </c>
      <c r="S83" s="8">
        <v>0.65947031876179196</v>
      </c>
      <c r="T83" s="8">
        <v>0</v>
      </c>
      <c r="U83" s="8">
        <v>1.4070108822562399</v>
      </c>
      <c r="V83" s="8">
        <v>-0.12545080920000001</v>
      </c>
      <c r="W83" s="8">
        <v>0.31525762052</v>
      </c>
      <c r="X83" s="8">
        <v>0.14632332009468799</v>
      </c>
      <c r="Y83" s="8">
        <v>0</v>
      </c>
      <c r="Z83" s="8">
        <v>0.30390540058576004</v>
      </c>
      <c r="AA83" s="8">
        <v>-3.7819342479999997E-2</v>
      </c>
      <c r="AB83" s="8">
        <v>0.61797805010800011</v>
      </c>
      <c r="AC83" s="8">
        <v>0.1186559736263664</v>
      </c>
      <c r="AD83" s="8">
        <v>0</v>
      </c>
      <c r="AE83" s="8">
        <v>0.13530560935168801</v>
      </c>
      <c r="AF83" s="8">
        <v>-5.7176113040000004E-2</v>
      </c>
      <c r="AG83" s="8">
        <v>3.1830841587999998E-5</v>
      </c>
      <c r="AH83" s="8">
        <v>2.6783286147302076E-4</v>
      </c>
      <c r="AI83" s="8">
        <v>0</v>
      </c>
      <c r="AJ83" s="8">
        <v>6.5427672890079996E-5</v>
      </c>
      <c r="AK83" s="8">
        <v>-1.3289369787999999E-5</v>
      </c>
      <c r="AL83" s="8">
        <v>1951.9830312000001</v>
      </c>
      <c r="AM83" s="8">
        <v>2139.1660007106398</v>
      </c>
      <c r="AN83" s="8">
        <v>0</v>
      </c>
      <c r="AO83" s="8">
        <v>3740.9236683735999</v>
      </c>
      <c r="AP83" s="8">
        <v>-2549.9126218000001</v>
      </c>
      <c r="AQ83" s="8">
        <v>37807.244498399996</v>
      </c>
      <c r="AR83" s="8">
        <v>4169.6510129778117</v>
      </c>
      <c r="AS83" s="8">
        <v>0</v>
      </c>
      <c r="AT83" s="8">
        <v>-1462.8191028166871</v>
      </c>
      <c r="AU83" s="8">
        <v>-4283.111545752</v>
      </c>
      <c r="AV83" s="8">
        <v>1963.0290143999998</v>
      </c>
      <c r="AW83" s="8">
        <v>2175.5820299249604</v>
      </c>
      <c r="AX83" s="8">
        <v>0</v>
      </c>
      <c r="AY83" s="8">
        <v>3786.0323077672001</v>
      </c>
      <c r="AZ83" s="8">
        <v>-2550.5175208800001</v>
      </c>
      <c r="BA83" s="8">
        <v>35844.215484</v>
      </c>
      <c r="BB83" s="8">
        <v>1994.0689830528506</v>
      </c>
      <c r="BC83" s="8">
        <v>0</v>
      </c>
      <c r="BD83" s="8">
        <v>-5248.8514105838867</v>
      </c>
      <c r="BE83" s="8">
        <v>-1732.5940248720001</v>
      </c>
    </row>
    <row r="84" spans="1:57" ht="15.3" x14ac:dyDescent="0.7">
      <c r="A84" s="9" t="s">
        <v>249</v>
      </c>
      <c r="B84" t="s">
        <v>618</v>
      </c>
      <c r="C84" t="s">
        <v>120</v>
      </c>
      <c r="D84" t="s">
        <v>121</v>
      </c>
      <c r="E84" s="6">
        <v>283.82934599999999</v>
      </c>
      <c r="F84" s="7">
        <v>0</v>
      </c>
      <c r="G84" s="7">
        <v>0</v>
      </c>
      <c r="H84" s="8">
        <v>40.238357899999997</v>
      </c>
      <c r="I84" s="8">
        <v>66.518157926910007</v>
      </c>
      <c r="J84" s="8">
        <v>0</v>
      </c>
      <c r="K84" s="8">
        <v>174.81703512460001</v>
      </c>
      <c r="L84" s="8">
        <v>-34.155299323999998</v>
      </c>
      <c r="M84" s="8">
        <v>9.0994753909999988E-11</v>
      </c>
      <c r="N84" s="8">
        <v>5.0172952450601874E-6</v>
      </c>
      <c r="O84" s="8">
        <v>0</v>
      </c>
      <c r="P84" s="8">
        <v>5.9314688489008809E-6</v>
      </c>
      <c r="Q84" s="8">
        <v>-4.3540706500600003E-12</v>
      </c>
      <c r="R84" s="8">
        <v>0.29872162649999995</v>
      </c>
      <c r="S84" s="8">
        <v>0.14644049661307199</v>
      </c>
      <c r="T84" s="8">
        <v>0</v>
      </c>
      <c r="U84" s="8">
        <v>0.31243767380533993</v>
      </c>
      <c r="V84" s="8">
        <v>-2.7857324699999998E-2</v>
      </c>
      <c r="W84" s="8">
        <v>7.0005398569999988E-2</v>
      </c>
      <c r="X84" s="8">
        <v>3.2492227551607994E-2</v>
      </c>
      <c r="Y84" s="8">
        <v>0</v>
      </c>
      <c r="Z84" s="8">
        <v>6.7484550129160006E-2</v>
      </c>
      <c r="AA84" s="8">
        <v>-8.3980781799999991E-3</v>
      </c>
      <c r="AB84" s="8">
        <v>0.13722681670300002</v>
      </c>
      <c r="AC84" s="8">
        <v>2.6348478786092398E-2</v>
      </c>
      <c r="AD84" s="8">
        <v>0</v>
      </c>
      <c r="AE84" s="8">
        <v>3.0045659469857999E-2</v>
      </c>
      <c r="AF84" s="8">
        <v>-1.2696399140000002E-2</v>
      </c>
      <c r="AG84" s="8">
        <v>7.0682851329999999E-6</v>
      </c>
      <c r="AH84" s="8">
        <v>5.9474363178392796E-5</v>
      </c>
      <c r="AI84" s="8">
        <v>0</v>
      </c>
      <c r="AJ84" s="8">
        <v>1.4528721972279999E-5</v>
      </c>
      <c r="AK84" s="8">
        <v>-2.9510075829999999E-6</v>
      </c>
      <c r="AL84" s="8">
        <v>433.4529642</v>
      </c>
      <c r="AM84" s="8">
        <v>475.01839365574</v>
      </c>
      <c r="AN84" s="8">
        <v>0</v>
      </c>
      <c r="AO84" s="8">
        <v>830.70110087259991</v>
      </c>
      <c r="AP84" s="8">
        <v>-566.22786504999999</v>
      </c>
      <c r="AQ84" s="8">
        <v>8395.3917293999984</v>
      </c>
      <c r="AR84" s="8">
        <v>925.90333131312161</v>
      </c>
      <c r="AS84" s="8">
        <v>0</v>
      </c>
      <c r="AT84" s="8">
        <v>-324.83032181610781</v>
      </c>
      <c r="AU84" s="8">
        <v>-951.098122182</v>
      </c>
      <c r="AV84" s="8">
        <v>435.90581039999995</v>
      </c>
      <c r="AW84" s="8">
        <v>483.1048552463601</v>
      </c>
      <c r="AX84" s="8">
        <v>0</v>
      </c>
      <c r="AY84" s="8">
        <v>840.71782394019999</v>
      </c>
      <c r="AZ84" s="8">
        <v>-566.36218757999995</v>
      </c>
      <c r="BA84" s="8">
        <v>7959.4859189999997</v>
      </c>
      <c r="BB84" s="8">
        <v>442.79847606676145</v>
      </c>
      <c r="BC84" s="8">
        <v>0</v>
      </c>
      <c r="BD84" s="8">
        <v>-1165.5481457563078</v>
      </c>
      <c r="BE84" s="8">
        <v>-384.73593460199999</v>
      </c>
    </row>
    <row r="85" spans="1:57" s="16" customFormat="1" ht="15.3" hidden="1" x14ac:dyDescent="0.7">
      <c r="A85" s="15" t="s">
        <v>178</v>
      </c>
      <c r="B85" s="16" t="s">
        <v>642</v>
      </c>
      <c r="C85" s="16" t="s">
        <v>351</v>
      </c>
      <c r="D85" s="16" t="s">
        <v>352</v>
      </c>
      <c r="E85" s="17">
        <v>37359.8851</v>
      </c>
      <c r="F85" s="18">
        <v>0</v>
      </c>
      <c r="G85" s="18">
        <v>0</v>
      </c>
      <c r="H85" s="19">
        <v>101.99248632299999</v>
      </c>
      <c r="I85" s="19">
        <v>195.018600222</v>
      </c>
      <c r="J85" s="19">
        <v>0</v>
      </c>
      <c r="K85" s="19">
        <v>208.46815885799998</v>
      </c>
      <c r="L85" s="19">
        <v>-52.934100401636996</v>
      </c>
      <c r="M85" s="19">
        <v>1.1245325415099999E-5</v>
      </c>
      <c r="N85" s="19">
        <v>3.6575327512900001E-5</v>
      </c>
      <c r="O85" s="19">
        <v>0</v>
      </c>
      <c r="P85" s="19">
        <v>5.3051036842000002E-5</v>
      </c>
      <c r="Q85" s="19">
        <v>-5.8363238904369E-6</v>
      </c>
      <c r="R85" s="19">
        <v>0.68368589733000007</v>
      </c>
      <c r="S85" s="19">
        <v>0.91158119644000002</v>
      </c>
      <c r="T85" s="19">
        <v>0</v>
      </c>
      <c r="U85" s="19">
        <v>1.3038599899900001</v>
      </c>
      <c r="V85" s="19">
        <v>-0.35483298071427</v>
      </c>
      <c r="W85" s="19">
        <v>0.212577746219</v>
      </c>
      <c r="X85" s="19">
        <v>0.244333648554</v>
      </c>
      <c r="Y85" s="19">
        <v>0</v>
      </c>
      <c r="Z85" s="19">
        <v>0.34595253602599996</v>
      </c>
      <c r="AA85" s="19">
        <v>-0.110327850287661</v>
      </c>
      <c r="AB85" s="19">
        <v>0.109464463343</v>
      </c>
      <c r="AC85" s="19">
        <v>0.14757154614500001</v>
      </c>
      <c r="AD85" s="19">
        <v>0</v>
      </c>
      <c r="AE85" s="19">
        <v>0.19464500137099999</v>
      </c>
      <c r="AF85" s="19">
        <v>-5.6812056475016998E-2</v>
      </c>
      <c r="AG85" s="19">
        <v>9.4520509303E-4</v>
      </c>
      <c r="AH85" s="19">
        <v>4.1469472461E-4</v>
      </c>
      <c r="AI85" s="19">
        <v>0</v>
      </c>
      <c r="AJ85" s="19">
        <v>4.9688647182999997E-4</v>
      </c>
      <c r="AK85" s="19">
        <v>-4.9056144328256997E-4</v>
      </c>
      <c r="AL85" s="19">
        <v>1180.5723691600001</v>
      </c>
      <c r="AM85" s="19">
        <v>3011.20673906</v>
      </c>
      <c r="AN85" s="19">
        <v>0</v>
      </c>
      <c r="AO85" s="19">
        <v>4445.8263268999999</v>
      </c>
      <c r="AP85" s="19">
        <v>-612.71705959404005</v>
      </c>
      <c r="AQ85" s="19">
        <v>1507.097764934</v>
      </c>
      <c r="AR85" s="19">
        <v>3119.5504058500001</v>
      </c>
      <c r="AS85" s="19">
        <v>0</v>
      </c>
      <c r="AT85" s="19">
        <v>4634.1201478040002</v>
      </c>
      <c r="AU85" s="19">
        <v>-782.18374000074584</v>
      </c>
      <c r="AV85" s="19">
        <v>1202.9883002199999</v>
      </c>
      <c r="AW85" s="19">
        <v>3063.5105782000001</v>
      </c>
      <c r="AX85" s="19">
        <v>0</v>
      </c>
      <c r="AY85" s="19">
        <v>4520.5460971000002</v>
      </c>
      <c r="AZ85" s="19">
        <v>-624.35092781417995</v>
      </c>
      <c r="BA85" s="19">
        <v>304.10946471399996</v>
      </c>
      <c r="BB85" s="19">
        <v>56.039827649999999</v>
      </c>
      <c r="BC85" s="19">
        <v>0</v>
      </c>
      <c r="BD85" s="19">
        <v>113.574050704</v>
      </c>
      <c r="BE85" s="19">
        <v>-157.832812186566</v>
      </c>
    </row>
    <row r="86" spans="1:57" s="16" customFormat="1" ht="15.3" hidden="1" x14ac:dyDescent="0.7">
      <c r="A86" s="15" t="s">
        <v>178</v>
      </c>
      <c r="B86" s="16" t="s">
        <v>642</v>
      </c>
      <c r="C86" s="16" t="s">
        <v>353</v>
      </c>
      <c r="D86" s="16" t="s">
        <v>354</v>
      </c>
      <c r="E86" s="17">
        <v>35711.654875</v>
      </c>
      <c r="F86" s="18">
        <v>0</v>
      </c>
      <c r="G86" s="18">
        <v>0</v>
      </c>
      <c r="H86" s="19">
        <v>201.77085004374999</v>
      </c>
      <c r="I86" s="19">
        <v>188.20042119125</v>
      </c>
      <c r="J86" s="19">
        <v>0</v>
      </c>
      <c r="K86" s="19">
        <v>199.2710342025</v>
      </c>
      <c r="L86" s="19">
        <v>-104.71907117270624</v>
      </c>
      <c r="M86" s="19">
        <v>1.4391796914625E-5</v>
      </c>
      <c r="N86" s="19">
        <v>3.5033133432375E-5</v>
      </c>
      <c r="O86" s="19">
        <v>0</v>
      </c>
      <c r="P86" s="19">
        <v>5.0710549922500001E-5</v>
      </c>
      <c r="Q86" s="19">
        <v>-7.4693425986903754E-6</v>
      </c>
      <c r="R86" s="19">
        <v>1.2784772445250001</v>
      </c>
      <c r="S86" s="19">
        <v>0.88207787541250005</v>
      </c>
      <c r="T86" s="19">
        <v>0</v>
      </c>
      <c r="U86" s="19">
        <v>1.2463367551375</v>
      </c>
      <c r="V86" s="19">
        <v>-0.66352968990847505</v>
      </c>
      <c r="W86" s="19">
        <v>0.42139752752500004</v>
      </c>
      <c r="X86" s="19">
        <v>0.23819673801624999</v>
      </c>
      <c r="Y86" s="19">
        <v>0</v>
      </c>
      <c r="Z86" s="19">
        <v>0.33068992414249998</v>
      </c>
      <c r="AA86" s="19">
        <v>-0.21870531678547503</v>
      </c>
      <c r="AB86" s="19">
        <v>0.18105809021624999</v>
      </c>
      <c r="AC86" s="19">
        <v>0.14248950295124999</v>
      </c>
      <c r="AD86" s="19">
        <v>0</v>
      </c>
      <c r="AE86" s="19">
        <v>0.18605772189875</v>
      </c>
      <c r="AF86" s="19">
        <v>-9.3969148822233742E-2</v>
      </c>
      <c r="AG86" s="19">
        <v>3.4676016883625001E-3</v>
      </c>
      <c r="AH86" s="19">
        <v>4.49966851425E-4</v>
      </c>
      <c r="AI86" s="19">
        <v>0</v>
      </c>
      <c r="AJ86" s="19">
        <v>4.749650098375E-4</v>
      </c>
      <c r="AK86" s="19">
        <v>-1.7996852762601377E-3</v>
      </c>
      <c r="AL86" s="19">
        <v>1985.56801105</v>
      </c>
      <c r="AM86" s="19">
        <v>2896.2152103625003</v>
      </c>
      <c r="AN86" s="19">
        <v>0</v>
      </c>
      <c r="AO86" s="19">
        <v>4249.6869301249999</v>
      </c>
      <c r="AP86" s="19">
        <v>-1030.5097977349499</v>
      </c>
      <c r="AQ86" s="19">
        <v>3081.9158157125003</v>
      </c>
      <c r="AR86" s="19">
        <v>3014.7779045475004</v>
      </c>
      <c r="AS86" s="19">
        <v>0</v>
      </c>
      <c r="AT86" s="19">
        <v>4429.6736706949996</v>
      </c>
      <c r="AU86" s="19">
        <v>-1599.5143083547875</v>
      </c>
      <c r="AV86" s="19">
        <v>2035.5643278750001</v>
      </c>
      <c r="AW86" s="19">
        <v>2946.2115271875</v>
      </c>
      <c r="AX86" s="19">
        <v>0</v>
      </c>
      <c r="AY86" s="19">
        <v>4321.1102398749999</v>
      </c>
      <c r="AZ86" s="19">
        <v>-1056.457886167125</v>
      </c>
      <c r="BA86" s="19">
        <v>1046.3514878374999</v>
      </c>
      <c r="BB86" s="19">
        <v>68.566377360000004</v>
      </c>
      <c r="BC86" s="19">
        <v>0</v>
      </c>
      <c r="BD86" s="19">
        <v>108.56343082000001</v>
      </c>
      <c r="BE86" s="19">
        <v>-543.05642218766252</v>
      </c>
    </row>
    <row r="87" spans="1:57" ht="15.3" x14ac:dyDescent="0.7">
      <c r="A87" s="9" t="s">
        <v>249</v>
      </c>
      <c r="B87" t="s">
        <v>619</v>
      </c>
      <c r="C87" t="s">
        <v>120</v>
      </c>
      <c r="D87" t="s">
        <v>121</v>
      </c>
      <c r="E87" s="6">
        <v>316.03656599999954</v>
      </c>
      <c r="F87" s="7">
        <v>0</v>
      </c>
      <c r="G87" s="7">
        <v>0</v>
      </c>
      <c r="H87" s="8">
        <v>44.804360899999935</v>
      </c>
      <c r="I87" s="8">
        <v>74.066232065609896</v>
      </c>
      <c r="J87" s="8">
        <v>0</v>
      </c>
      <c r="K87" s="8">
        <v>194.65420414659974</v>
      </c>
      <c r="L87" s="8">
        <v>-38.031034003999942</v>
      </c>
      <c r="M87" s="8">
        <v>1.0132028260999984E-10</v>
      </c>
      <c r="N87" s="8">
        <v>5.5866272540294259E-6</v>
      </c>
      <c r="O87" s="8">
        <v>0</v>
      </c>
      <c r="P87" s="8">
        <v>6.6045356928758333E-6</v>
      </c>
      <c r="Q87" s="8">
        <v>-4.848143984259994E-12</v>
      </c>
      <c r="R87" s="8">
        <v>0.33261873149999949</v>
      </c>
      <c r="S87" s="8">
        <v>0.16305766942411173</v>
      </c>
      <c r="T87" s="8">
        <v>0</v>
      </c>
      <c r="U87" s="8">
        <v>0.34789119204913949</v>
      </c>
      <c r="V87" s="8">
        <v>-3.1018403699999954E-2</v>
      </c>
      <c r="W87" s="8">
        <v>7.7949183469999878E-2</v>
      </c>
      <c r="X87" s="8">
        <v>3.6179247008167943E-2</v>
      </c>
      <c r="Y87" s="8">
        <v>0</v>
      </c>
      <c r="Z87" s="8">
        <v>7.51422845503599E-2</v>
      </c>
      <c r="AA87" s="8">
        <v>-9.3510407799999862E-3</v>
      </c>
      <c r="AB87" s="8">
        <v>0.15279847741299979</v>
      </c>
      <c r="AC87" s="8">
        <v>2.9338343170760357E-2</v>
      </c>
      <c r="AD87" s="8">
        <v>0</v>
      </c>
      <c r="AE87" s="8">
        <v>3.3455057328917952E-2</v>
      </c>
      <c r="AF87" s="8">
        <v>-1.4137108939999981E-2</v>
      </c>
      <c r="AG87" s="8">
        <v>7.8703509429999895E-6</v>
      </c>
      <c r="AH87" s="8">
        <v>6.6223150526288692E-5</v>
      </c>
      <c r="AI87" s="8">
        <v>0</v>
      </c>
      <c r="AJ87" s="8">
        <v>1.6177352571879977E-5</v>
      </c>
      <c r="AK87" s="8">
        <v>-3.2858698929999955E-6</v>
      </c>
      <c r="AL87" s="8">
        <v>482.6385581999993</v>
      </c>
      <c r="AM87" s="8">
        <v>528.92057862753927</v>
      </c>
      <c r="AN87" s="8">
        <v>0</v>
      </c>
      <c r="AO87" s="8">
        <v>924.96398625459858</v>
      </c>
      <c r="AP87" s="8">
        <v>-630.47994354999912</v>
      </c>
      <c r="AQ87" s="8">
        <v>9348.0494873999869</v>
      </c>
      <c r="AR87" s="8">
        <v>1030.9691841243182</v>
      </c>
      <c r="AS87" s="8">
        <v>0</v>
      </c>
      <c r="AT87" s="8">
        <v>-361.69008203766725</v>
      </c>
      <c r="AU87" s="8">
        <v>-1059.0229259219984</v>
      </c>
      <c r="AV87" s="8">
        <v>485.36973839999922</v>
      </c>
      <c r="AW87" s="8">
        <v>537.92464247155931</v>
      </c>
      <c r="AX87" s="8">
        <v>0</v>
      </c>
      <c r="AY87" s="8">
        <v>936.11734585419867</v>
      </c>
      <c r="AZ87" s="8">
        <v>-630.62950817999911</v>
      </c>
      <c r="BA87" s="8">
        <v>8862.6797489999863</v>
      </c>
      <c r="BB87" s="8">
        <v>493.04454165275877</v>
      </c>
      <c r="BC87" s="8">
        <v>0</v>
      </c>
      <c r="BD87" s="8">
        <v>-1297.8074278918659</v>
      </c>
      <c r="BE87" s="8">
        <v>-428.39341774199937</v>
      </c>
    </row>
    <row r="88" spans="1:57" s="16" customFormat="1" ht="15.3" hidden="1" x14ac:dyDescent="0.7">
      <c r="A88" s="15" t="s">
        <v>178</v>
      </c>
      <c r="B88" s="16" t="s">
        <v>643</v>
      </c>
      <c r="C88" s="16" t="s">
        <v>351</v>
      </c>
      <c r="D88" s="16" t="s">
        <v>352</v>
      </c>
      <c r="E88" s="17">
        <v>103697.2987</v>
      </c>
      <c r="F88" s="18">
        <v>0</v>
      </c>
      <c r="G88" s="18">
        <v>0</v>
      </c>
      <c r="H88" s="19">
        <v>283.09362545099998</v>
      </c>
      <c r="I88" s="19">
        <v>541.29989921399999</v>
      </c>
      <c r="J88" s="19">
        <v>0</v>
      </c>
      <c r="K88" s="19">
        <v>578.630926746</v>
      </c>
      <c r="L88" s="19">
        <v>-146.92559160906899</v>
      </c>
      <c r="M88" s="19">
        <v>3.1212886908699997E-5</v>
      </c>
      <c r="N88" s="19">
        <v>1.015196554273E-4</v>
      </c>
      <c r="O88" s="19">
        <v>0</v>
      </c>
      <c r="P88" s="19">
        <v>1.4725016415399999E-4</v>
      </c>
      <c r="Q88" s="19">
        <v>-1.6199488305615298E-5</v>
      </c>
      <c r="R88" s="19">
        <v>1.8976605662100001</v>
      </c>
      <c r="S88" s="19">
        <v>2.5302140882800002</v>
      </c>
      <c r="T88" s="19">
        <v>0</v>
      </c>
      <c r="U88" s="19">
        <v>3.6190357246300002</v>
      </c>
      <c r="V88" s="19">
        <v>-0.98488583386299</v>
      </c>
      <c r="W88" s="19">
        <v>0.59003762960299999</v>
      </c>
      <c r="X88" s="19">
        <v>0.678180333498</v>
      </c>
      <c r="Y88" s="19">
        <v>0</v>
      </c>
      <c r="Z88" s="19">
        <v>0.96023698596199991</v>
      </c>
      <c r="AA88" s="19">
        <v>-0.30622952976395701</v>
      </c>
      <c r="AB88" s="19">
        <v>0.303833085191</v>
      </c>
      <c r="AC88" s="19">
        <v>0.40960432986500001</v>
      </c>
      <c r="AD88" s="19">
        <v>0</v>
      </c>
      <c r="AE88" s="19">
        <v>0.54026292622700001</v>
      </c>
      <c r="AF88" s="19">
        <v>-0.15768937121412899</v>
      </c>
      <c r="AG88" s="19">
        <v>2.6235416571100002E-3</v>
      </c>
      <c r="AH88" s="19">
        <v>1.15104001557E-3</v>
      </c>
      <c r="AI88" s="19">
        <v>0</v>
      </c>
      <c r="AJ88" s="19">
        <v>1.3791740727100001E-3</v>
      </c>
      <c r="AK88" s="19">
        <v>-1.3616181200400901E-3</v>
      </c>
      <c r="AL88" s="19">
        <v>3276.8346389200001</v>
      </c>
      <c r="AM88" s="19">
        <v>8358.0022752200002</v>
      </c>
      <c r="AN88" s="19">
        <v>0</v>
      </c>
      <c r="AO88" s="19">
        <v>12339.978545299999</v>
      </c>
      <c r="AP88" s="19">
        <v>-1700.6771775994803</v>
      </c>
      <c r="AQ88" s="19">
        <v>4183.1490295579997</v>
      </c>
      <c r="AR88" s="19">
        <v>8658.7244414500001</v>
      </c>
      <c r="AS88" s="19">
        <v>0</v>
      </c>
      <c r="AT88" s="19">
        <v>12862.612930748001</v>
      </c>
      <c r="AU88" s="19">
        <v>-2171.0543463406016</v>
      </c>
      <c r="AV88" s="19">
        <v>3339.0530181399999</v>
      </c>
      <c r="AW88" s="19">
        <v>8503.1784934000007</v>
      </c>
      <c r="AX88" s="19">
        <v>0</v>
      </c>
      <c r="AY88" s="19">
        <v>12547.3731427</v>
      </c>
      <c r="AZ88" s="19">
        <v>-1732.9685164146599</v>
      </c>
      <c r="BA88" s="19">
        <v>844.09601141799999</v>
      </c>
      <c r="BB88" s="19">
        <v>155.54594804999999</v>
      </c>
      <c r="BC88" s="19">
        <v>0</v>
      </c>
      <c r="BD88" s="19">
        <v>315.23978804800004</v>
      </c>
      <c r="BE88" s="19">
        <v>-438.08582992594199</v>
      </c>
    </row>
    <row r="89" spans="1:57" s="16" customFormat="1" ht="15.3" hidden="1" x14ac:dyDescent="0.7">
      <c r="A89" s="15" t="s">
        <v>178</v>
      </c>
      <c r="B89" s="16" t="s">
        <v>643</v>
      </c>
      <c r="C89" s="16" t="s">
        <v>353</v>
      </c>
      <c r="D89" s="16" t="s">
        <v>354</v>
      </c>
      <c r="E89" s="17">
        <v>99122.417874999999</v>
      </c>
      <c r="F89" s="18">
        <v>0</v>
      </c>
      <c r="G89" s="18">
        <v>0</v>
      </c>
      <c r="H89" s="19">
        <v>560.04166099374993</v>
      </c>
      <c r="I89" s="19">
        <v>522.37514220125001</v>
      </c>
      <c r="J89" s="19">
        <v>0</v>
      </c>
      <c r="K89" s="19">
        <v>553.10309174249994</v>
      </c>
      <c r="L89" s="19">
        <v>-290.66162205575625</v>
      </c>
      <c r="M89" s="19">
        <v>3.9946334403625003E-5</v>
      </c>
      <c r="N89" s="19">
        <v>9.7239091935374998E-5</v>
      </c>
      <c r="O89" s="19">
        <v>0</v>
      </c>
      <c r="P89" s="19">
        <v>1.407538333825E-4</v>
      </c>
      <c r="Q89" s="19">
        <v>-2.0732147555481374E-5</v>
      </c>
      <c r="R89" s="19">
        <v>3.5485825599250003</v>
      </c>
      <c r="S89" s="19">
        <v>2.4483237215125002</v>
      </c>
      <c r="T89" s="19">
        <v>0</v>
      </c>
      <c r="U89" s="19">
        <v>3.4593723838375001</v>
      </c>
      <c r="V89" s="19">
        <v>-1.8417143486010752</v>
      </c>
      <c r="W89" s="19">
        <v>1.1696445309250001</v>
      </c>
      <c r="X89" s="19">
        <v>0.66114652722625</v>
      </c>
      <c r="Y89" s="19">
        <v>0</v>
      </c>
      <c r="Z89" s="19">
        <v>0.91787358952249998</v>
      </c>
      <c r="AA89" s="19">
        <v>-0.60704551155007502</v>
      </c>
      <c r="AB89" s="19">
        <v>0.50255065862624992</v>
      </c>
      <c r="AC89" s="19">
        <v>0.39549844732125</v>
      </c>
      <c r="AD89" s="19">
        <v>0</v>
      </c>
      <c r="AE89" s="19">
        <v>0.51642779712874998</v>
      </c>
      <c r="AF89" s="19">
        <v>-0.2608237918270237</v>
      </c>
      <c r="AG89" s="19">
        <v>9.624786775662501E-3</v>
      </c>
      <c r="AH89" s="19">
        <v>1.2489424652250001E-3</v>
      </c>
      <c r="AI89" s="19">
        <v>0</v>
      </c>
      <c r="AJ89" s="19">
        <v>1.3183281577375E-3</v>
      </c>
      <c r="AK89" s="19">
        <v>-4.995264336568838E-3</v>
      </c>
      <c r="AL89" s="19">
        <v>5511.2064338499995</v>
      </c>
      <c r="AM89" s="19">
        <v>8038.8280896625001</v>
      </c>
      <c r="AN89" s="19">
        <v>0</v>
      </c>
      <c r="AO89" s="19">
        <v>11795.567727124999</v>
      </c>
      <c r="AP89" s="19">
        <v>-2860.3161391681497</v>
      </c>
      <c r="AQ89" s="19">
        <v>8554.2646626125006</v>
      </c>
      <c r="AR89" s="19">
        <v>8367.9145170075008</v>
      </c>
      <c r="AS89" s="19">
        <v>0</v>
      </c>
      <c r="AT89" s="19">
        <v>12295.144713214999</v>
      </c>
      <c r="AU89" s="19">
        <v>-4439.6633598958879</v>
      </c>
      <c r="AV89" s="19">
        <v>5649.9778188750006</v>
      </c>
      <c r="AW89" s="19">
        <v>8177.5994746875003</v>
      </c>
      <c r="AX89" s="19">
        <v>0</v>
      </c>
      <c r="AY89" s="19">
        <v>11993.812562875</v>
      </c>
      <c r="AZ89" s="19">
        <v>-2932.338487996125</v>
      </c>
      <c r="BA89" s="19">
        <v>2904.2868437375</v>
      </c>
      <c r="BB89" s="19">
        <v>190.31504232</v>
      </c>
      <c r="BC89" s="19">
        <v>0</v>
      </c>
      <c r="BD89" s="19">
        <v>301.33215034</v>
      </c>
      <c r="BE89" s="19">
        <v>-1507.3248718997625</v>
      </c>
    </row>
    <row r="90" spans="1:57" ht="15.3" x14ac:dyDescent="0.7">
      <c r="A90" s="9" t="s">
        <v>249</v>
      </c>
      <c r="B90" t="s">
        <v>620</v>
      </c>
      <c r="C90" t="s">
        <v>120</v>
      </c>
      <c r="D90" t="s">
        <v>121</v>
      </c>
      <c r="E90" s="6">
        <v>305.36157600000001</v>
      </c>
      <c r="F90" s="7">
        <v>0</v>
      </c>
      <c r="G90" s="7">
        <v>0</v>
      </c>
      <c r="H90" s="8">
        <v>43.290972400000001</v>
      </c>
      <c r="I90" s="8">
        <v>71.564444703960007</v>
      </c>
      <c r="J90" s="8">
        <v>0</v>
      </c>
      <c r="K90" s="8">
        <v>188.07923179760002</v>
      </c>
      <c r="L90" s="8">
        <v>-36.746432943999999</v>
      </c>
      <c r="M90" s="8">
        <v>9.7897915959999993E-11</v>
      </c>
      <c r="N90" s="8">
        <v>5.397923804851684E-6</v>
      </c>
      <c r="O90" s="8">
        <v>0</v>
      </c>
      <c r="P90" s="8">
        <v>6.3814496323973457E-6</v>
      </c>
      <c r="Q90" s="8">
        <v>-4.6843848053600009E-12</v>
      </c>
      <c r="R90" s="8">
        <v>0.32138363399999997</v>
      </c>
      <c r="S90" s="8">
        <v>0.15754995551443199</v>
      </c>
      <c r="T90" s="8">
        <v>0</v>
      </c>
      <c r="U90" s="8">
        <v>0.33614022587704001</v>
      </c>
      <c r="V90" s="8">
        <v>-2.9970673200000002E-2</v>
      </c>
      <c r="W90" s="8">
        <v>7.531623892E-2</v>
      </c>
      <c r="X90" s="8">
        <v>3.4957195063648E-2</v>
      </c>
      <c r="Y90" s="8">
        <v>0</v>
      </c>
      <c r="Z90" s="8">
        <v>7.2604150604960005E-2</v>
      </c>
      <c r="AA90" s="8">
        <v>-9.0351840799999996E-3</v>
      </c>
      <c r="AB90" s="8">
        <v>0.14763729546800003</v>
      </c>
      <c r="AC90" s="8">
        <v>2.8347361260254403E-2</v>
      </c>
      <c r="AD90" s="8">
        <v>0</v>
      </c>
      <c r="AE90" s="8">
        <v>3.2325022260647998E-2</v>
      </c>
      <c r="AF90" s="8">
        <v>-1.3659589840000002E-2</v>
      </c>
      <c r="AG90" s="8">
        <v>7.6045085480000007E-6</v>
      </c>
      <c r="AH90" s="8">
        <v>6.3986284461756796E-5</v>
      </c>
      <c r="AI90" s="8">
        <v>0</v>
      </c>
      <c r="AJ90" s="8">
        <v>1.5630918723679999E-5</v>
      </c>
      <c r="AK90" s="8">
        <v>-3.1748807480000003E-6</v>
      </c>
      <c r="AL90" s="8">
        <v>466.33613520000006</v>
      </c>
      <c r="AM90" s="8">
        <v>511.05485517944004</v>
      </c>
      <c r="AN90" s="8">
        <v>0</v>
      </c>
      <c r="AO90" s="8">
        <v>893.72082528559997</v>
      </c>
      <c r="AP90" s="8">
        <v>-609.18377780000003</v>
      </c>
      <c r="AQ90" s="8">
        <v>9032.2938264000004</v>
      </c>
      <c r="AR90" s="8">
        <v>996.14541081817868</v>
      </c>
      <c r="AS90" s="8">
        <v>0</v>
      </c>
      <c r="AT90" s="8">
        <v>-349.47302102564782</v>
      </c>
      <c r="AU90" s="8">
        <v>-1023.251561592</v>
      </c>
      <c r="AV90" s="8">
        <v>468.97506239999996</v>
      </c>
      <c r="AW90" s="8">
        <v>519.75478240816017</v>
      </c>
      <c r="AX90" s="8">
        <v>0</v>
      </c>
      <c r="AY90" s="8">
        <v>904.49744999120003</v>
      </c>
      <c r="AZ90" s="8">
        <v>-609.32829048000008</v>
      </c>
      <c r="BA90" s="8">
        <v>8563.3187639999996</v>
      </c>
      <c r="BB90" s="8">
        <v>476.39062841001851</v>
      </c>
      <c r="BC90" s="8">
        <v>0</v>
      </c>
      <c r="BD90" s="8">
        <v>-1253.9704710168478</v>
      </c>
      <c r="BE90" s="8">
        <v>-413.92327111200001</v>
      </c>
    </row>
    <row r="91" spans="1:57" ht="15.3" x14ac:dyDescent="0.7">
      <c r="A91" s="9" t="s">
        <v>249</v>
      </c>
      <c r="B91" t="s">
        <v>621</v>
      </c>
      <c r="C91" t="s">
        <v>120</v>
      </c>
      <c r="D91" t="s">
        <v>121</v>
      </c>
      <c r="E91" s="6">
        <v>63.379260000000002</v>
      </c>
      <c r="F91" s="7">
        <v>0</v>
      </c>
      <c r="G91" s="7">
        <v>0</v>
      </c>
      <c r="H91" s="8">
        <v>8.9852490000000014</v>
      </c>
      <c r="I91" s="8">
        <v>14.853543812100002</v>
      </c>
      <c r="J91" s="8">
        <v>0</v>
      </c>
      <c r="K91" s="8">
        <v>39.036746826000005</v>
      </c>
      <c r="L91" s="8">
        <v>-7.6268984400000006</v>
      </c>
      <c r="M91" s="8">
        <v>2.03191821E-11</v>
      </c>
      <c r="N91" s="8">
        <v>1.1203649809820347E-6</v>
      </c>
      <c r="O91" s="8">
        <v>0</v>
      </c>
      <c r="P91" s="8">
        <v>1.3245004847257398E-6</v>
      </c>
      <c r="Q91" s="8">
        <v>-9.7226653860000024E-13</v>
      </c>
      <c r="R91" s="8">
        <v>6.6704714999999998E-2</v>
      </c>
      <c r="S91" s="8">
        <v>3.270024907632E-2</v>
      </c>
      <c r="T91" s="8">
        <v>0</v>
      </c>
      <c r="U91" s="8">
        <v>6.9767516435399995E-2</v>
      </c>
      <c r="V91" s="8">
        <v>-6.2205570000000007E-3</v>
      </c>
      <c r="W91" s="8">
        <v>1.5632246700000001E-2</v>
      </c>
      <c r="X91" s="8">
        <v>7.25553353448E-3</v>
      </c>
      <c r="Y91" s="8">
        <v>0</v>
      </c>
      <c r="Z91" s="8">
        <v>1.5069339759600002E-2</v>
      </c>
      <c r="AA91" s="8">
        <v>-1.8752958E-3</v>
      </c>
      <c r="AB91" s="8">
        <v>3.0642828930000005E-2</v>
      </c>
      <c r="AC91" s="8">
        <v>5.8836308194440004E-3</v>
      </c>
      <c r="AD91" s="8">
        <v>0</v>
      </c>
      <c r="AE91" s="8">
        <v>6.7092134419799998E-3</v>
      </c>
      <c r="AF91" s="8">
        <v>-2.8351134000000004E-3</v>
      </c>
      <c r="AG91" s="8">
        <v>1.5783522300000001E-6</v>
      </c>
      <c r="AH91" s="8">
        <v>1.3280660299368E-5</v>
      </c>
      <c r="AI91" s="8">
        <v>0</v>
      </c>
      <c r="AJ91" s="8">
        <v>3.2442721668000002E-6</v>
      </c>
      <c r="AK91" s="8">
        <v>-6.5896173000000005E-7</v>
      </c>
      <c r="AL91" s="8">
        <v>96.790302000000011</v>
      </c>
      <c r="AM91" s="8">
        <v>106.07188685940001</v>
      </c>
      <c r="AN91" s="8">
        <v>0</v>
      </c>
      <c r="AO91" s="8">
        <v>185.49604470599999</v>
      </c>
      <c r="AP91" s="8">
        <v>-126.43901550000001</v>
      </c>
      <c r="AQ91" s="8">
        <v>1874.6959139999999</v>
      </c>
      <c r="AR91" s="8">
        <v>206.75475879143406</v>
      </c>
      <c r="AS91" s="8">
        <v>0</v>
      </c>
      <c r="AT91" s="8">
        <v>-72.534802029479962</v>
      </c>
      <c r="AU91" s="8">
        <v>-212.38077042</v>
      </c>
      <c r="AV91" s="8">
        <v>97.33802399999999</v>
      </c>
      <c r="AW91" s="8">
        <v>107.87759849160003</v>
      </c>
      <c r="AX91" s="8">
        <v>0</v>
      </c>
      <c r="AY91" s="8">
        <v>187.73278486200002</v>
      </c>
      <c r="AZ91" s="8">
        <v>-126.46900980000001</v>
      </c>
      <c r="BA91" s="8">
        <v>1777.35789</v>
      </c>
      <c r="BB91" s="8">
        <v>98.877160299834017</v>
      </c>
      <c r="BC91" s="8">
        <v>0</v>
      </c>
      <c r="BD91" s="8">
        <v>-260.26758689147999</v>
      </c>
      <c r="BE91" s="8">
        <v>-85.91176062000001</v>
      </c>
    </row>
    <row r="92" spans="1:57" ht="15.3" x14ac:dyDescent="0.7">
      <c r="A92" s="9" t="s">
        <v>249</v>
      </c>
      <c r="B92" t="s">
        <v>622</v>
      </c>
      <c r="C92" t="s">
        <v>120</v>
      </c>
      <c r="D92" t="s">
        <v>121</v>
      </c>
      <c r="E92" s="6">
        <v>862.41234599999996</v>
      </c>
      <c r="F92" s="7">
        <v>0</v>
      </c>
      <c r="G92" s="7">
        <v>0</v>
      </c>
      <c r="H92" s="8">
        <v>122.2638079</v>
      </c>
      <c r="I92" s="8">
        <v>202.11469123191</v>
      </c>
      <c r="J92" s="8">
        <v>0</v>
      </c>
      <c r="K92" s="8">
        <v>531.17963842460006</v>
      </c>
      <c r="L92" s="8">
        <v>-103.780501324</v>
      </c>
      <c r="M92" s="8">
        <v>2.7648655890999999E-10</v>
      </c>
      <c r="N92" s="8">
        <v>1.5244996417202756E-5</v>
      </c>
      <c r="O92" s="8">
        <v>0</v>
      </c>
      <c r="P92" s="8">
        <v>1.8022702857535134E-5</v>
      </c>
      <c r="Q92" s="8">
        <v>-1.3229795780060001E-11</v>
      </c>
      <c r="R92" s="8">
        <v>0.90766237649999981</v>
      </c>
      <c r="S92" s="8">
        <v>0.44495783826907193</v>
      </c>
      <c r="T92" s="8">
        <v>0</v>
      </c>
      <c r="U92" s="8">
        <v>0.94933843537533991</v>
      </c>
      <c r="V92" s="8">
        <v>-8.4644174699999991E-2</v>
      </c>
      <c r="W92" s="8">
        <v>0.21271063356999997</v>
      </c>
      <c r="X92" s="8">
        <v>9.8727276035607991E-2</v>
      </c>
      <c r="Y92" s="8">
        <v>0</v>
      </c>
      <c r="Z92" s="8">
        <v>0.20505106330916001</v>
      </c>
      <c r="AA92" s="8">
        <v>-2.5517468179999999E-2</v>
      </c>
      <c r="AB92" s="8">
        <v>0.41696217320300005</v>
      </c>
      <c r="AC92" s="8">
        <v>8.0059562986292396E-2</v>
      </c>
      <c r="AD92" s="8">
        <v>0</v>
      </c>
      <c r="AE92" s="8">
        <v>9.129340582885799E-2</v>
      </c>
      <c r="AF92" s="8">
        <v>-3.8577869140000005E-2</v>
      </c>
      <c r="AG92" s="8">
        <v>2.1476906633000001E-5</v>
      </c>
      <c r="AH92" s="8">
        <v>1.8071219836279277E-4</v>
      </c>
      <c r="AI92" s="8">
        <v>0</v>
      </c>
      <c r="AJ92" s="8">
        <v>4.4145361912279996E-5</v>
      </c>
      <c r="AK92" s="8">
        <v>-8.9666040830000004E-6</v>
      </c>
      <c r="AL92" s="8">
        <v>1317.0420641999999</v>
      </c>
      <c r="AM92" s="8">
        <v>1443.3381644257399</v>
      </c>
      <c r="AN92" s="8">
        <v>0</v>
      </c>
      <c r="AO92" s="8">
        <v>2524.0761581725997</v>
      </c>
      <c r="AP92" s="8">
        <v>-1720.4771400499999</v>
      </c>
      <c r="AQ92" s="8">
        <v>25509.305429399999</v>
      </c>
      <c r="AR92" s="8">
        <v>2813.3470882428219</v>
      </c>
      <c r="AS92" s="8">
        <v>0</v>
      </c>
      <c r="AT92" s="8">
        <v>-986.9933600501073</v>
      </c>
      <c r="AU92" s="8">
        <v>-2889.9011831819998</v>
      </c>
      <c r="AV92" s="8">
        <v>1324.4950103999997</v>
      </c>
      <c r="AW92" s="8">
        <v>1467.9087890263602</v>
      </c>
      <c r="AX92" s="8">
        <v>0</v>
      </c>
      <c r="AY92" s="8">
        <v>2554.5118610402001</v>
      </c>
      <c r="AZ92" s="8">
        <v>-1720.8852775799999</v>
      </c>
      <c r="BA92" s="8">
        <v>24184.810418999998</v>
      </c>
      <c r="BB92" s="8">
        <v>1345.4382992164615</v>
      </c>
      <c r="BC92" s="8">
        <v>0</v>
      </c>
      <c r="BD92" s="8">
        <v>-3541.5052210903073</v>
      </c>
      <c r="BE92" s="8">
        <v>-1169.015905602</v>
      </c>
    </row>
    <row r="93" spans="1:57" ht="15.3" x14ac:dyDescent="0.7">
      <c r="A93" s="9" t="s">
        <v>392</v>
      </c>
      <c r="B93" t="s">
        <v>628</v>
      </c>
      <c r="C93" t="s">
        <v>120</v>
      </c>
      <c r="D93" t="s">
        <v>121</v>
      </c>
      <c r="E93" s="6">
        <v>16.508447999999998</v>
      </c>
      <c r="F93" s="7">
        <v>0</v>
      </c>
      <c r="G93" s="7">
        <v>0</v>
      </c>
      <c r="H93" s="8">
        <v>2.3403951999999997</v>
      </c>
      <c r="I93" s="8">
        <v>3.8689147780799997</v>
      </c>
      <c r="J93" s="8">
        <v>0</v>
      </c>
      <c r="K93" s="8">
        <v>10.1679335648</v>
      </c>
      <c r="L93" s="8">
        <v>-1.9865845119999996</v>
      </c>
      <c r="M93" s="8">
        <v>5.2925540799999987E-12</v>
      </c>
      <c r="N93" s="8">
        <v>2.918223884211161E-7</v>
      </c>
      <c r="O93" s="8">
        <v>0</v>
      </c>
      <c r="P93" s="8">
        <v>3.449937310418213E-7</v>
      </c>
      <c r="Q93" s="8">
        <v>-2.5324706528000003E-13</v>
      </c>
      <c r="R93" s="8">
        <v>1.7374631999999994E-2</v>
      </c>
      <c r="S93" s="8">
        <v>8.5174607823359973E-3</v>
      </c>
      <c r="T93" s="8">
        <v>0</v>
      </c>
      <c r="U93" s="8">
        <v>1.8172402409919994E-2</v>
      </c>
      <c r="V93" s="8">
        <v>-1.6202735999999998E-3</v>
      </c>
      <c r="W93" s="8">
        <v>4.0717441599999989E-3</v>
      </c>
      <c r="X93" s="8">
        <v>1.8898547895039998E-3</v>
      </c>
      <c r="Y93" s="8">
        <v>0</v>
      </c>
      <c r="Z93" s="8">
        <v>3.9251233260799998E-3</v>
      </c>
      <c r="AA93" s="8">
        <v>-4.884598399999999E-4</v>
      </c>
      <c r="AB93" s="8">
        <v>7.9815628639999994E-3</v>
      </c>
      <c r="AC93" s="8">
        <v>1.5325141605311999E-3</v>
      </c>
      <c r="AD93" s="8">
        <v>0</v>
      </c>
      <c r="AE93" s="8">
        <v>1.7475543455039997E-3</v>
      </c>
      <c r="AF93" s="8">
        <v>-7.3846432E-4</v>
      </c>
      <c r="AG93" s="8">
        <v>4.1111470399999994E-7</v>
      </c>
      <c r="AH93" s="8">
        <v>3.4592245153663993E-6</v>
      </c>
      <c r="AI93" s="8">
        <v>0</v>
      </c>
      <c r="AJ93" s="8">
        <v>8.4503824063999985E-7</v>
      </c>
      <c r="AK93" s="8">
        <v>-1.7164030399999998E-7</v>
      </c>
      <c r="AL93" s="8">
        <v>25.211049599999999</v>
      </c>
      <c r="AM93" s="8">
        <v>27.628631645119995</v>
      </c>
      <c r="AN93" s="8">
        <v>0</v>
      </c>
      <c r="AO93" s="8">
        <v>48.316307388799991</v>
      </c>
      <c r="AP93" s="8">
        <v>-32.933674399999994</v>
      </c>
      <c r="AQ93" s="8">
        <v>488.30358719999992</v>
      </c>
      <c r="AR93" s="8">
        <v>53.853582138083205</v>
      </c>
      <c r="AS93" s="8">
        <v>0</v>
      </c>
      <c r="AT93" s="8">
        <v>-18.893199565503984</v>
      </c>
      <c r="AU93" s="8">
        <v>-55.318994015999998</v>
      </c>
      <c r="AV93" s="8">
        <v>25.353715199999993</v>
      </c>
      <c r="AW93" s="8">
        <v>28.098966839680003</v>
      </c>
      <c r="AX93" s="8">
        <v>0</v>
      </c>
      <c r="AY93" s="8">
        <v>48.898912937599995</v>
      </c>
      <c r="AZ93" s="8">
        <v>-32.941487039999998</v>
      </c>
      <c r="BA93" s="8">
        <v>462.94987199999991</v>
      </c>
      <c r="BB93" s="8">
        <v>25.754615298403202</v>
      </c>
      <c r="BC93" s="8">
        <v>0</v>
      </c>
      <c r="BD93" s="8">
        <v>-67.792112503103979</v>
      </c>
      <c r="BE93" s="8">
        <v>-22.377506975999999</v>
      </c>
    </row>
    <row r="94" spans="1:57" ht="15.3" x14ac:dyDescent="0.7">
      <c r="A94" s="9" t="s">
        <v>108</v>
      </c>
      <c r="B94" t="s">
        <v>612</v>
      </c>
      <c r="C94" t="s">
        <v>287</v>
      </c>
      <c r="D94" t="s">
        <v>288</v>
      </c>
      <c r="E94" s="6">
        <v>440.07600000000002</v>
      </c>
      <c r="F94" s="7">
        <v>0</v>
      </c>
      <c r="G94" s="7">
        <v>0</v>
      </c>
      <c r="H94" s="8">
        <v>1747.1017199999983</v>
      </c>
      <c r="I94" s="8">
        <v>101.29239698291512</v>
      </c>
      <c r="J94" s="8">
        <v>0</v>
      </c>
      <c r="K94" s="8">
        <v>48.373423629499442</v>
      </c>
      <c r="L94" s="8">
        <v>-157.87108415730322</v>
      </c>
      <c r="M94" s="8">
        <v>1.1133922799999988E-9</v>
      </c>
      <c r="N94" s="8">
        <v>2.3590060686650045E-6</v>
      </c>
      <c r="O94" s="8">
        <v>0</v>
      </c>
      <c r="P94" s="8">
        <v>5.4807109546571506E-6</v>
      </c>
      <c r="Q94" s="8">
        <v>9.7659786943820137E-7</v>
      </c>
      <c r="R94" s="8">
        <v>18.043115999999984</v>
      </c>
      <c r="S94" s="8">
        <v>1.0901256439339111</v>
      </c>
      <c r="T94" s="8">
        <v>0</v>
      </c>
      <c r="U94" s="8">
        <v>0.34579185220020398</v>
      </c>
      <c r="V94" s="8">
        <v>0.12360449224719089</v>
      </c>
      <c r="W94" s="8">
        <v>0.88895351999999916</v>
      </c>
      <c r="X94" s="8">
        <v>7.2736672673350294E-2</v>
      </c>
      <c r="Y94" s="8">
        <v>0</v>
      </c>
      <c r="Z94" s="8">
        <v>6.843123362941772E-2</v>
      </c>
      <c r="AA94" s="8">
        <v>2.2273284741573016E-2</v>
      </c>
      <c r="AB94" s="8">
        <v>0.87135047999999915</v>
      </c>
      <c r="AC94" s="8">
        <v>6.0426695872955009E-2</v>
      </c>
      <c r="AD94" s="8">
        <v>0</v>
      </c>
      <c r="AE94" s="8">
        <v>4.0942693170337038E-2</v>
      </c>
      <c r="AF94" s="8">
        <v>-5.617273459550557E-2</v>
      </c>
      <c r="AG94" s="8">
        <v>1.7030941199999984E-4</v>
      </c>
      <c r="AH94" s="8">
        <v>1.4943714786278839E-5</v>
      </c>
      <c r="AI94" s="8">
        <v>0</v>
      </c>
      <c r="AJ94" s="8">
        <v>1.3124936305863113E-5</v>
      </c>
      <c r="AK94" s="8">
        <v>-4.6749421820224674E-5</v>
      </c>
      <c r="AL94" s="8">
        <v>21959.792399999977</v>
      </c>
      <c r="AM94" s="8">
        <v>1295.7730587166382</v>
      </c>
      <c r="AN94" s="8">
        <v>0</v>
      </c>
      <c r="AO94" s="8">
        <v>697.82064667293093</v>
      </c>
      <c r="AP94" s="8">
        <v>-1493.0443617977512</v>
      </c>
      <c r="AQ94" s="8">
        <v>24591.446879999978</v>
      </c>
      <c r="AR94" s="8">
        <v>1442.6061533829518</v>
      </c>
      <c r="AS94" s="8">
        <v>0</v>
      </c>
      <c r="AT94" s="8">
        <v>764.4699545908062</v>
      </c>
      <c r="AU94" s="8">
        <v>-1281.3257760674144</v>
      </c>
      <c r="AV94" s="8">
        <v>22091.815199999979</v>
      </c>
      <c r="AW94" s="8">
        <v>1308.0397254532265</v>
      </c>
      <c r="AX94" s="8">
        <v>0</v>
      </c>
      <c r="AY94" s="8">
        <v>713.2171932576091</v>
      </c>
      <c r="AZ94" s="8">
        <v>-1395.1398134831447</v>
      </c>
      <c r="BA94" s="8">
        <v>2499.6316799999972</v>
      </c>
      <c r="BB94" s="8">
        <v>134.56642792972508</v>
      </c>
      <c r="BC94" s="8">
        <v>0</v>
      </c>
      <c r="BD94" s="8">
        <v>51.252761333197085</v>
      </c>
      <c r="BE94" s="8">
        <v>113.81403741573023</v>
      </c>
    </row>
    <row r="95" spans="1:57" ht="15.3" x14ac:dyDescent="0.7">
      <c r="A95" s="9" t="s">
        <v>633</v>
      </c>
      <c r="B95" t="s">
        <v>634</v>
      </c>
      <c r="C95" t="s">
        <v>287</v>
      </c>
      <c r="D95" t="s">
        <v>288</v>
      </c>
      <c r="E95" s="6">
        <v>12.469349999999977</v>
      </c>
      <c r="F95" s="7">
        <v>0</v>
      </c>
      <c r="G95" s="7">
        <v>0</v>
      </c>
      <c r="H95" s="8">
        <v>49.503319499999911</v>
      </c>
      <c r="I95" s="8">
        <v>2.8700732380745864</v>
      </c>
      <c r="J95" s="8">
        <v>0</v>
      </c>
      <c r="K95" s="8">
        <v>1.3706385940939709</v>
      </c>
      <c r="L95" s="8">
        <v>-4.4732041811797671</v>
      </c>
      <c r="M95" s="8">
        <v>3.154745549999994E-11</v>
      </c>
      <c r="N95" s="8">
        <v>6.6841346318154013E-8</v>
      </c>
      <c r="O95" s="8">
        <v>0</v>
      </c>
      <c r="P95" s="8">
        <v>1.5529341100731256E-7</v>
      </c>
      <c r="Q95" s="8">
        <v>2.7671449120786469E-8</v>
      </c>
      <c r="R95" s="8">
        <v>0.5112433499999991</v>
      </c>
      <c r="S95" s="8">
        <v>3.0888206123913374E-2</v>
      </c>
      <c r="T95" s="8">
        <v>0</v>
      </c>
      <c r="U95" s="8">
        <v>9.7978522624106064E-3</v>
      </c>
      <c r="V95" s="8">
        <v>3.5022761418539261E-3</v>
      </c>
      <c r="W95" s="8">
        <v>2.5188086999999956E-2</v>
      </c>
      <c r="X95" s="8">
        <v>2.0609599919092151E-3</v>
      </c>
      <c r="Y95" s="8">
        <v>0</v>
      </c>
      <c r="Z95" s="8">
        <v>1.9389673671297214E-3</v>
      </c>
      <c r="AA95" s="8">
        <v>6.3110322556179672E-4</v>
      </c>
      <c r="AB95" s="8">
        <v>2.4689312999999956E-2</v>
      </c>
      <c r="AC95" s="8">
        <v>1.7121624905321602E-3</v>
      </c>
      <c r="AD95" s="8">
        <v>0</v>
      </c>
      <c r="AE95" s="8">
        <v>1.1600922819775261E-3</v>
      </c>
      <c r="AF95" s="8">
        <v>-1.5916284644662893E-3</v>
      </c>
      <c r="AG95" s="8">
        <v>4.825638449999991E-6</v>
      </c>
      <c r="AH95" s="8">
        <v>4.234232495529997E-7</v>
      </c>
      <c r="AI95" s="8">
        <v>0</v>
      </c>
      <c r="AJ95" s="8">
        <v>3.7188900218488189E-7</v>
      </c>
      <c r="AK95" s="8">
        <v>-1.324623253651683E-6</v>
      </c>
      <c r="AL95" s="8">
        <v>622.22056499999883</v>
      </c>
      <c r="AM95" s="8">
        <v>36.715130544970187</v>
      </c>
      <c r="AN95" s="8">
        <v>0</v>
      </c>
      <c r="AO95" s="8">
        <v>19.772425400592407</v>
      </c>
      <c r="AP95" s="8">
        <v>-42.304721713483069</v>
      </c>
      <c r="AQ95" s="8">
        <v>696.78727799999876</v>
      </c>
      <c r="AR95" s="8">
        <v>40.875578397107986</v>
      </c>
      <c r="AS95" s="8">
        <v>0</v>
      </c>
      <c r="AT95" s="8">
        <v>21.660902726521922</v>
      </c>
      <c r="AU95" s="8">
        <v>-36.305773470505549</v>
      </c>
      <c r="AV95" s="8">
        <v>625.96136999999885</v>
      </c>
      <c r="AW95" s="8">
        <v>37.062700875712778</v>
      </c>
      <c r="AX95" s="8">
        <v>0</v>
      </c>
      <c r="AY95" s="8">
        <v>20.208679429795673</v>
      </c>
      <c r="AZ95" s="8">
        <v>-39.530641601123527</v>
      </c>
      <c r="BA95" s="8">
        <v>70.82590799999987</v>
      </c>
      <c r="BB95" s="8">
        <v>3.8128775213952046</v>
      </c>
      <c r="BC95" s="8">
        <v>0</v>
      </c>
      <c r="BD95" s="8">
        <v>1.4522232967262485</v>
      </c>
      <c r="BE95" s="8">
        <v>3.2248681306179718</v>
      </c>
    </row>
    <row r="96" spans="1:57" ht="15.3" x14ac:dyDescent="0.7">
      <c r="A96" s="9" t="s">
        <v>178</v>
      </c>
      <c r="B96" t="s">
        <v>642</v>
      </c>
      <c r="C96" t="s">
        <v>287</v>
      </c>
      <c r="D96" t="s">
        <v>288</v>
      </c>
      <c r="E96" s="6">
        <v>183.13669999999939</v>
      </c>
      <c r="F96" s="7">
        <v>0</v>
      </c>
      <c r="G96" s="7">
        <v>0</v>
      </c>
      <c r="H96" s="8">
        <v>727.05269899999757</v>
      </c>
      <c r="I96" s="8">
        <v>42.15261754456273</v>
      </c>
      <c r="J96" s="8">
        <v>0</v>
      </c>
      <c r="K96" s="8">
        <v>20.130498303039772</v>
      </c>
      <c r="L96" s="8">
        <v>-65.697718980336859</v>
      </c>
      <c r="M96" s="8">
        <v>4.6333585099999844E-10</v>
      </c>
      <c r="N96" s="8">
        <v>9.8169540419218787E-7</v>
      </c>
      <c r="O96" s="8">
        <v>0</v>
      </c>
      <c r="P96" s="8">
        <v>2.2807863139315889E-6</v>
      </c>
      <c r="Q96" s="8">
        <v>4.0640914532022342E-7</v>
      </c>
      <c r="R96" s="8">
        <v>7.5086046999999754</v>
      </c>
      <c r="S96" s="8">
        <v>0.45365348943235034</v>
      </c>
      <c r="T96" s="8">
        <v>0</v>
      </c>
      <c r="U96" s="8">
        <v>0.1439005505840649</v>
      </c>
      <c r="V96" s="8">
        <v>5.1437748969100951E-2</v>
      </c>
      <c r="W96" s="8">
        <v>0.36993613399999881</v>
      </c>
      <c r="X96" s="8">
        <v>3.026921305042202E-2</v>
      </c>
      <c r="Y96" s="8">
        <v>0</v>
      </c>
      <c r="Z96" s="8">
        <v>2.8477513665413602E-2</v>
      </c>
      <c r="AA96" s="8">
        <v>9.2689805073033413E-3</v>
      </c>
      <c r="AB96" s="8">
        <v>0.3626106659999988</v>
      </c>
      <c r="AC96" s="8">
        <v>2.5146442146530539E-2</v>
      </c>
      <c r="AD96" s="8">
        <v>0</v>
      </c>
      <c r="AE96" s="8">
        <v>1.7038215481707808E-2</v>
      </c>
      <c r="AF96" s="8">
        <v>-2.3376165125561722E-2</v>
      </c>
      <c r="AG96" s="8">
        <v>7.0873902899999772E-5</v>
      </c>
      <c r="AH96" s="8">
        <v>6.2187954164742122E-6</v>
      </c>
      <c r="AI96" s="8">
        <v>0</v>
      </c>
      <c r="AJ96" s="8">
        <v>5.4619145846761827E-6</v>
      </c>
      <c r="AK96" s="8">
        <v>-1.9454673372471847E-5</v>
      </c>
      <c r="AL96" s="8">
        <v>9138.5213299999687</v>
      </c>
      <c r="AM96" s="8">
        <v>539.23322772037284</v>
      </c>
      <c r="AN96" s="8">
        <v>0</v>
      </c>
      <c r="AO96" s="8">
        <v>290.39659155133717</v>
      </c>
      <c r="AP96" s="8">
        <v>-621.32726477527876</v>
      </c>
      <c r="AQ96" s="8">
        <v>10233.678795999967</v>
      </c>
      <c r="AR96" s="8">
        <v>600.33751063508805</v>
      </c>
      <c r="AS96" s="8">
        <v>0</v>
      </c>
      <c r="AT96" s="8">
        <v>318.13256058705718</v>
      </c>
      <c r="AU96" s="8">
        <v>-533.22102149157126</v>
      </c>
      <c r="AV96" s="8">
        <v>9193.4623399999709</v>
      </c>
      <c r="AW96" s="8">
        <v>544.3379752324812</v>
      </c>
      <c r="AX96" s="8">
        <v>0</v>
      </c>
      <c r="AY96" s="8">
        <v>296.80383196643413</v>
      </c>
      <c r="AZ96" s="8">
        <v>-580.58449331460486</v>
      </c>
      <c r="BA96" s="8">
        <v>1040.2164559999965</v>
      </c>
      <c r="BB96" s="8">
        <v>55.999535402606888</v>
      </c>
      <c r="BC96" s="8">
        <v>0</v>
      </c>
      <c r="BD96" s="8">
        <v>21.328728620623014</v>
      </c>
      <c r="BE96" s="8">
        <v>47.363471823033549</v>
      </c>
    </row>
    <row r="97" spans="1:57" ht="15.3" x14ac:dyDescent="0.7">
      <c r="A97" s="9" t="s">
        <v>178</v>
      </c>
      <c r="B97" t="s">
        <v>643</v>
      </c>
      <c r="C97" t="s">
        <v>287</v>
      </c>
      <c r="D97" t="s">
        <v>288</v>
      </c>
      <c r="E97" s="6">
        <v>508.32009999999974</v>
      </c>
      <c r="F97" s="7">
        <v>0</v>
      </c>
      <c r="G97" s="7">
        <v>0</v>
      </c>
      <c r="H97" s="8">
        <v>2018.030796999999</v>
      </c>
      <c r="I97" s="8">
        <v>117.0001576173096</v>
      </c>
      <c r="J97" s="8">
        <v>0</v>
      </c>
      <c r="K97" s="8">
        <v>55.874856926279854</v>
      </c>
      <c r="L97" s="8">
        <v>-182.35269654775271</v>
      </c>
      <c r="M97" s="8">
        <v>1.2860498529999993E-9</v>
      </c>
      <c r="N97" s="8">
        <v>2.7248252591016151E-6</v>
      </c>
      <c r="O97" s="8">
        <v>0</v>
      </c>
      <c r="P97" s="8">
        <v>6.3306236662358767E-6</v>
      </c>
      <c r="Q97" s="8">
        <v>1.128042262365168E-6</v>
      </c>
      <c r="R97" s="8">
        <v>20.841124099999991</v>
      </c>
      <c r="S97" s="8">
        <v>1.2591751795986381</v>
      </c>
      <c r="T97" s="8">
        <v>0</v>
      </c>
      <c r="U97" s="8">
        <v>0.39941498488804889</v>
      </c>
      <c r="V97" s="8">
        <v>0.14277226628932577</v>
      </c>
      <c r="W97" s="8">
        <v>1.0268066019999995</v>
      </c>
      <c r="X97" s="8">
        <v>8.4016198854254057E-2</v>
      </c>
      <c r="Y97" s="8">
        <v>0</v>
      </c>
      <c r="Z97" s="8">
        <v>7.9043100559060248E-2</v>
      </c>
      <c r="AA97" s="8">
        <v>2.5727279667977519E-2</v>
      </c>
      <c r="AB97" s="8">
        <v>1.0064737979999996</v>
      </c>
      <c r="AC97" s="8">
        <v>6.9797271582204196E-2</v>
      </c>
      <c r="AD97" s="8">
        <v>0</v>
      </c>
      <c r="AE97" s="8">
        <v>4.7291817519280875E-2</v>
      </c>
      <c r="AF97" s="8">
        <v>-6.4883633887921316E-2</v>
      </c>
      <c r="AG97" s="8">
        <v>1.967198786999999E-4</v>
      </c>
      <c r="AH97" s="8">
        <v>1.7261088072361913E-5</v>
      </c>
      <c r="AI97" s="8">
        <v>0</v>
      </c>
      <c r="AJ97" s="8">
        <v>1.5160265353007144E-5</v>
      </c>
      <c r="AK97" s="8">
        <v>-5.3999015566853907E-5</v>
      </c>
      <c r="AL97" s="8">
        <v>25365.172989999985</v>
      </c>
      <c r="AM97" s="8">
        <v>1496.7130468013429</v>
      </c>
      <c r="AN97" s="8">
        <v>0</v>
      </c>
      <c r="AO97" s="8">
        <v>806.03409615350324</v>
      </c>
      <c r="AP97" s="8">
        <v>-1724.5758898314598</v>
      </c>
      <c r="AQ97" s="8">
        <v>28404.927187999987</v>
      </c>
      <c r="AR97" s="8">
        <v>1666.3160548365231</v>
      </c>
      <c r="AS97" s="8">
        <v>0</v>
      </c>
      <c r="AT97" s="8">
        <v>883.01894164779321</v>
      </c>
      <c r="AU97" s="8">
        <v>-1480.0253743061789</v>
      </c>
      <c r="AV97" s="8">
        <v>25517.669019999987</v>
      </c>
      <c r="AW97" s="8">
        <v>1510.881947768924</v>
      </c>
      <c r="AX97" s="8">
        <v>0</v>
      </c>
      <c r="AY97" s="8">
        <v>823.81823820982584</v>
      </c>
      <c r="AZ97" s="8">
        <v>-1611.4889462359542</v>
      </c>
      <c r="BA97" s="8">
        <v>2887.2581679999985</v>
      </c>
      <c r="BB97" s="8">
        <v>155.43410706759897</v>
      </c>
      <c r="BC97" s="8">
        <v>0</v>
      </c>
      <c r="BD97" s="8">
        <v>59.200703437967277</v>
      </c>
      <c r="BE97" s="8">
        <v>131.46357192977521</v>
      </c>
    </row>
    <row r="98" spans="1:57" ht="15.3" x14ac:dyDescent="0.7">
      <c r="A98" s="9" t="s">
        <v>645</v>
      </c>
      <c r="B98" t="s">
        <v>646</v>
      </c>
      <c r="C98" t="s">
        <v>287</v>
      </c>
      <c r="D98" t="s">
        <v>288</v>
      </c>
      <c r="E98" s="6">
        <v>38.45124999999998</v>
      </c>
      <c r="F98" s="7">
        <v>0</v>
      </c>
      <c r="G98" s="7">
        <v>0</v>
      </c>
      <c r="H98" s="8">
        <v>152.65146249999992</v>
      </c>
      <c r="I98" s="8">
        <v>8.8503333049048738</v>
      </c>
      <c r="J98" s="8">
        <v>0</v>
      </c>
      <c r="K98" s="8">
        <v>4.2265849656281897</v>
      </c>
      <c r="L98" s="8">
        <v>-13.793845891853925</v>
      </c>
      <c r="M98" s="8">
        <v>9.7281662499999947E-11</v>
      </c>
      <c r="N98" s="8">
        <v>2.0611606199328137E-7</v>
      </c>
      <c r="O98" s="8">
        <v>0</v>
      </c>
      <c r="P98" s="8">
        <v>4.7887225637221945E-7</v>
      </c>
      <c r="Q98" s="8">
        <v>8.5329372261235915E-8</v>
      </c>
      <c r="R98" s="8">
        <v>1.5765012499999993</v>
      </c>
      <c r="S98" s="8">
        <v>9.5248760819298978E-2</v>
      </c>
      <c r="T98" s="8">
        <v>0</v>
      </c>
      <c r="U98" s="8">
        <v>3.0213256248723175E-2</v>
      </c>
      <c r="V98" s="8">
        <v>1.0799832830056174E-2</v>
      </c>
      <c r="W98" s="8">
        <v>7.7671524999999964E-2</v>
      </c>
      <c r="X98" s="8">
        <v>6.3553022321852634E-3</v>
      </c>
      <c r="Y98" s="8">
        <v>0</v>
      </c>
      <c r="Z98" s="8">
        <v>5.9791183161389157E-3</v>
      </c>
      <c r="AA98" s="8">
        <v>1.9461084901685386E-3</v>
      </c>
      <c r="AB98" s="8">
        <v>7.6133474999999964E-2</v>
      </c>
      <c r="AC98" s="8">
        <v>5.2797289324683968E-3</v>
      </c>
      <c r="AD98" s="8">
        <v>0</v>
      </c>
      <c r="AE98" s="8">
        <v>3.5773314853932568E-3</v>
      </c>
      <c r="AF98" s="8">
        <v>-4.9080428405898855E-3</v>
      </c>
      <c r="AG98" s="8">
        <v>1.4880633749999993E-5</v>
      </c>
      <c r="AH98" s="8">
        <v>1.3056938191946494E-6</v>
      </c>
      <c r="AI98" s="8">
        <v>0</v>
      </c>
      <c r="AJ98" s="8">
        <v>1.1467796633554644E-6</v>
      </c>
      <c r="AK98" s="8">
        <v>-4.084689248595504E-6</v>
      </c>
      <c r="AL98" s="8">
        <v>1918.717374999999</v>
      </c>
      <c r="AM98" s="8">
        <v>113.21702120537853</v>
      </c>
      <c r="AN98" s="8">
        <v>0</v>
      </c>
      <c r="AO98" s="8">
        <v>60.971459794177704</v>
      </c>
      <c r="AP98" s="8">
        <v>-130.45342626404488</v>
      </c>
      <c r="AQ98" s="8">
        <v>2148.6558499999992</v>
      </c>
      <c r="AR98" s="8">
        <v>126.04643255998111</v>
      </c>
      <c r="AS98" s="8">
        <v>0</v>
      </c>
      <c r="AT98" s="8">
        <v>66.794883932456557</v>
      </c>
      <c r="AU98" s="8">
        <v>-111.95470270365162</v>
      </c>
      <c r="AV98" s="8">
        <v>1930.2527499999992</v>
      </c>
      <c r="AW98" s="8">
        <v>114.28881032670131</v>
      </c>
      <c r="AX98" s="8">
        <v>0</v>
      </c>
      <c r="AY98" s="8">
        <v>62.316719389938676</v>
      </c>
      <c r="AZ98" s="8">
        <v>-121.89910323033702</v>
      </c>
      <c r="BA98" s="8">
        <v>218.40309999999988</v>
      </c>
      <c r="BB98" s="8">
        <v>11.757622233279807</v>
      </c>
      <c r="BC98" s="8">
        <v>0</v>
      </c>
      <c r="BD98" s="8">
        <v>4.4781645425178729</v>
      </c>
      <c r="BE98" s="8">
        <v>9.9444005266853885</v>
      </c>
    </row>
    <row r="99" spans="1:57" ht="15.3" x14ac:dyDescent="0.7">
      <c r="A99" s="9" t="s">
        <v>178</v>
      </c>
      <c r="B99" t="s">
        <v>578</v>
      </c>
      <c r="C99" t="s">
        <v>180</v>
      </c>
      <c r="D99" t="s">
        <v>181</v>
      </c>
      <c r="E99" s="6">
        <v>4.9323959999999998</v>
      </c>
      <c r="F99" s="7">
        <v>1</v>
      </c>
      <c r="G99" s="7">
        <v>0</v>
      </c>
      <c r="H99" s="8">
        <v>38.275392959999998</v>
      </c>
      <c r="I99" s="8">
        <v>4.7349762085975087</v>
      </c>
      <c r="J99" s="8">
        <v>44.973462776597501</v>
      </c>
      <c r="K99" s="8">
        <v>1.9630936080000001</v>
      </c>
      <c r="L99" s="8">
        <v>0</v>
      </c>
      <c r="M99" s="8">
        <v>6.7080585599999996E-7</v>
      </c>
      <c r="N99" s="8">
        <v>2.7418366308840862E-7</v>
      </c>
      <c r="O99" s="8">
        <v>1.1230490146884085E-6</v>
      </c>
      <c r="P99" s="8">
        <v>1.7805949559999999E-7</v>
      </c>
      <c r="Q99" s="8">
        <v>0</v>
      </c>
      <c r="R99" s="8">
        <v>0.11739102480000001</v>
      </c>
      <c r="S99" s="8">
        <v>3.4033201082220479E-2</v>
      </c>
      <c r="T99" s="8">
        <v>0.15571047800622048</v>
      </c>
      <c r="U99" s="8">
        <v>4.2862521239999994E-3</v>
      </c>
      <c r="V99" s="8">
        <v>0</v>
      </c>
      <c r="W99" s="8">
        <v>2.8459924919999997E-2</v>
      </c>
      <c r="X99" s="8">
        <v>5.0485882793610496E-3</v>
      </c>
      <c r="Y99" s="8">
        <v>9.6801018671361039E-2</v>
      </c>
      <c r="Z99" s="8">
        <v>6.3292505471999994E-2</v>
      </c>
      <c r="AA99" s="8">
        <v>0</v>
      </c>
      <c r="AB99" s="8">
        <v>9.7168201199999988E-3</v>
      </c>
      <c r="AC99" s="8">
        <v>2.2525194226055809E-3</v>
      </c>
      <c r="AD99" s="8">
        <v>1.2082577489973581E-2</v>
      </c>
      <c r="AE99" s="8">
        <v>1.1323794736799999E-4</v>
      </c>
      <c r="AF99" s="8">
        <v>0</v>
      </c>
      <c r="AG99" s="8">
        <v>1.0358031599999999E-4</v>
      </c>
      <c r="AH99" s="8">
        <v>1.0072636211205764E-5</v>
      </c>
      <c r="AI99" s="8">
        <v>1.1579854447120574E-4</v>
      </c>
      <c r="AJ99" s="8">
        <v>2.1455922600000001E-6</v>
      </c>
      <c r="AK99" s="8">
        <v>0</v>
      </c>
      <c r="AL99" s="8">
        <v>591.88751999999999</v>
      </c>
      <c r="AM99" s="8">
        <v>71.903780762735835</v>
      </c>
      <c r="AN99" s="8">
        <v>678.9337564827357</v>
      </c>
      <c r="AO99" s="8">
        <v>15.142455720000001</v>
      </c>
      <c r="AP99" s="8">
        <v>0</v>
      </c>
      <c r="AQ99" s="8">
        <v>950.02879356000005</v>
      </c>
      <c r="AR99" s="8">
        <v>105.21839495556397</v>
      </c>
      <c r="AS99" s="8">
        <v>1071.164030407564</v>
      </c>
      <c r="AT99" s="8">
        <v>15.916841891999999</v>
      </c>
      <c r="AU99" s="8">
        <v>0</v>
      </c>
      <c r="AV99" s="8">
        <v>917.425656</v>
      </c>
      <c r="AW99" s="8">
        <v>101.91700056103851</v>
      </c>
      <c r="AX99" s="8">
        <v>1034.9783518810384</v>
      </c>
      <c r="AY99" s="8">
        <v>15.635695319999998</v>
      </c>
      <c r="AZ99" s="8">
        <v>0</v>
      </c>
      <c r="BA99" s="8">
        <v>32.60313756</v>
      </c>
      <c r="BB99" s="8">
        <v>3.3013943945254702</v>
      </c>
      <c r="BC99" s="8">
        <v>36.185678526525471</v>
      </c>
      <c r="BD99" s="8">
        <v>0.28114657199999998</v>
      </c>
      <c r="BE99" s="8">
        <v>0</v>
      </c>
    </row>
    <row r="100" spans="1:57" ht="15.3" x14ac:dyDescent="0.7">
      <c r="A100" s="9" t="s">
        <v>418</v>
      </c>
      <c r="B100" t="s">
        <v>418</v>
      </c>
      <c r="C100" t="s">
        <v>345</v>
      </c>
      <c r="D100" t="s">
        <v>346</v>
      </c>
      <c r="E100" s="6">
        <v>1</v>
      </c>
      <c r="F100" s="7">
        <v>1</v>
      </c>
      <c r="G100" s="7">
        <v>0</v>
      </c>
      <c r="H100" s="8">
        <v>17.603999999999999</v>
      </c>
      <c r="I100" s="8">
        <v>5.3279999999999994</v>
      </c>
      <c r="J100" s="8">
        <v>23.089679999999998</v>
      </c>
      <c r="K100" s="8">
        <v>0.15768000000000001</v>
      </c>
      <c r="L100" s="8">
        <v>0</v>
      </c>
      <c r="M100" s="8">
        <v>1.6415999999999999E-6</v>
      </c>
      <c r="N100" s="8">
        <v>8.6219999999999998E-7</v>
      </c>
      <c r="O100" s="8">
        <v>2.5473599999999997E-6</v>
      </c>
      <c r="P100" s="8">
        <v>4.3560000000000001E-8</v>
      </c>
      <c r="Q100" s="8">
        <v>0</v>
      </c>
      <c r="R100" s="8">
        <v>7.7939999999999995E-2</v>
      </c>
      <c r="S100" s="8">
        <v>0.10980000000000001</v>
      </c>
      <c r="T100" s="8">
        <v>0.18874260000000001</v>
      </c>
      <c r="U100" s="8">
        <v>1.0026E-3</v>
      </c>
      <c r="V100" s="8">
        <v>0</v>
      </c>
      <c r="W100" s="8">
        <v>0.3906</v>
      </c>
      <c r="X100" s="8">
        <v>1.2060000000000001E-2</v>
      </c>
      <c r="Y100" s="8">
        <v>0.40292460000000002</v>
      </c>
      <c r="Z100" s="8">
        <v>2.6459999999999998E-4</v>
      </c>
      <c r="AA100" s="8">
        <v>0</v>
      </c>
      <c r="AB100" s="8">
        <v>7.3439999999999998E-3</v>
      </c>
      <c r="AC100" s="8">
        <v>7.2719999999999998E-3</v>
      </c>
      <c r="AD100" s="8">
        <v>1.4765760000000001E-2</v>
      </c>
      <c r="AE100" s="8">
        <v>1.4976E-4</v>
      </c>
      <c r="AF100" s="8">
        <v>0</v>
      </c>
      <c r="AG100" s="8">
        <v>1.1250000000000001E-5</v>
      </c>
      <c r="AH100" s="8">
        <v>1.7999999999999999E-6</v>
      </c>
      <c r="AI100" s="8">
        <v>1.3379400000000001E-5</v>
      </c>
      <c r="AJ100" s="8">
        <v>3.2939999999999997E-7</v>
      </c>
      <c r="AK100" s="8">
        <v>0</v>
      </c>
      <c r="AL100" s="8">
        <v>298.8</v>
      </c>
      <c r="AM100" s="8">
        <v>73.62</v>
      </c>
      <c r="AN100" s="8">
        <v>376.07400000000001</v>
      </c>
      <c r="AO100" s="8">
        <v>3.6540000000000004</v>
      </c>
      <c r="AP100" s="8">
        <v>0</v>
      </c>
      <c r="AQ100" s="8">
        <v>921.60000000000014</v>
      </c>
      <c r="AR100" s="8">
        <v>78.598800000000011</v>
      </c>
      <c r="AS100" s="8">
        <v>1003.9833000000001</v>
      </c>
      <c r="AT100" s="8">
        <v>3.7844999999999995</v>
      </c>
      <c r="AU100" s="8">
        <v>0</v>
      </c>
      <c r="AV100" s="8">
        <v>298.8</v>
      </c>
      <c r="AW100" s="8">
        <v>77.040000000000006</v>
      </c>
      <c r="AX100" s="8">
        <v>379.54800000000006</v>
      </c>
      <c r="AY100" s="8">
        <v>3.7079999999999997</v>
      </c>
      <c r="AZ100" s="8">
        <v>0</v>
      </c>
      <c r="BA100" s="8">
        <v>622.80000000000007</v>
      </c>
      <c r="BB100" s="8">
        <v>1.5588</v>
      </c>
      <c r="BC100" s="8">
        <v>624.4353000000001</v>
      </c>
      <c r="BD100" s="8">
        <v>7.6500000000000012E-2</v>
      </c>
      <c r="BE100" s="8">
        <v>0</v>
      </c>
    </row>
    <row r="101" spans="1:57" ht="15.3" x14ac:dyDescent="0.7">
      <c r="A101" s="9" t="s">
        <v>366</v>
      </c>
      <c r="B101" t="s">
        <v>366</v>
      </c>
      <c r="C101" t="s">
        <v>558</v>
      </c>
      <c r="D101" t="s">
        <v>559</v>
      </c>
      <c r="E101" s="6">
        <v>116.97209999999998</v>
      </c>
      <c r="F101" s="7">
        <v>0</v>
      </c>
      <c r="G101" s="7">
        <v>2</v>
      </c>
      <c r="H101" s="8">
        <v>987.24452399999984</v>
      </c>
      <c r="I101" s="8">
        <v>0.4912828199999999</v>
      </c>
      <c r="J101" s="8">
        <v>0</v>
      </c>
      <c r="K101" s="8">
        <v>22.500618188192302</v>
      </c>
      <c r="L101" s="8">
        <v>-634.51423359319529</v>
      </c>
      <c r="M101" s="8">
        <v>6.7492901699999996E-5</v>
      </c>
      <c r="N101" s="8">
        <v>9.3109791599999998E-8</v>
      </c>
      <c r="O101" s="8">
        <v>0</v>
      </c>
      <c r="P101" s="8">
        <v>1.3451800036425442E-6</v>
      </c>
      <c r="Q101" s="8">
        <v>-4.0172925709704144E-5</v>
      </c>
      <c r="R101" s="8">
        <v>8.6325409799999999</v>
      </c>
      <c r="S101" s="8">
        <v>2.0563695179999998E-3</v>
      </c>
      <c r="T101" s="8">
        <v>0</v>
      </c>
      <c r="U101" s="8">
        <v>0.16483972984260176</v>
      </c>
      <c r="V101" s="8">
        <v>-6.0337243071745554</v>
      </c>
      <c r="W101" s="8">
        <v>1.4270596199999999</v>
      </c>
      <c r="X101" s="8">
        <v>4.5853063199999993E-4</v>
      </c>
      <c r="Y101" s="8">
        <v>0</v>
      </c>
      <c r="Z101" s="8">
        <v>3.727851315732425E-2</v>
      </c>
      <c r="AA101" s="8">
        <v>-0.89532683267751467</v>
      </c>
      <c r="AB101" s="8">
        <v>0.74628199799999995</v>
      </c>
      <c r="AC101" s="8">
        <v>2.2762770659999997E-4</v>
      </c>
      <c r="AD101" s="8">
        <v>0</v>
      </c>
      <c r="AE101" s="8">
        <v>1.0351786915875086E-2</v>
      </c>
      <c r="AF101" s="8">
        <v>-0.52162519816863906</v>
      </c>
      <c r="AG101" s="8">
        <v>3.4389797399999996E-3</v>
      </c>
      <c r="AH101" s="8">
        <v>1.0925194139999998E-6</v>
      </c>
      <c r="AI101" s="8">
        <v>0</v>
      </c>
      <c r="AJ101" s="8">
        <v>2.9842686346648578E-4</v>
      </c>
      <c r="AK101" s="8">
        <v>2.9273294703195261E-2</v>
      </c>
      <c r="AL101" s="8">
        <v>10281.847589999999</v>
      </c>
      <c r="AM101" s="8">
        <v>7.7435530199999985</v>
      </c>
      <c r="AN101" s="8">
        <v>0</v>
      </c>
      <c r="AO101" s="8">
        <v>176.91346980250293</v>
      </c>
      <c r="AP101" s="8">
        <v>-5574.3827147573957</v>
      </c>
      <c r="AQ101" s="8">
        <v>15802.930709999997</v>
      </c>
      <c r="AR101" s="8">
        <v>7.999020086399999</v>
      </c>
      <c r="AS101" s="8">
        <v>0</v>
      </c>
      <c r="AT101" s="8">
        <v>208.86100010510538</v>
      </c>
      <c r="AU101" s="8">
        <v>-8883.1992703047345</v>
      </c>
      <c r="AV101" s="8">
        <v>10585.975049999999</v>
      </c>
      <c r="AW101" s="8">
        <v>7.8839195399999991</v>
      </c>
      <c r="AX101" s="8">
        <v>0</v>
      </c>
      <c r="AY101" s="8">
        <v>184.8018628908639</v>
      </c>
      <c r="AZ101" s="8">
        <v>-5675.5935741035501</v>
      </c>
      <c r="BA101" s="8">
        <v>5216.9556599999996</v>
      </c>
      <c r="BB101" s="8">
        <v>0.11510054639999999</v>
      </c>
      <c r="BC101" s="8">
        <v>0</v>
      </c>
      <c r="BD101" s="8">
        <v>24.059137214241474</v>
      </c>
      <c r="BE101" s="8">
        <v>-3207.6056962011835</v>
      </c>
    </row>
    <row r="102" spans="1:57" ht="15.3" x14ac:dyDescent="0.7">
      <c r="A102" s="9" t="s">
        <v>97</v>
      </c>
      <c r="B102" t="s">
        <v>630</v>
      </c>
      <c r="C102" t="s">
        <v>631</v>
      </c>
      <c r="D102" t="s">
        <v>632</v>
      </c>
      <c r="E102" s="6">
        <v>867.8</v>
      </c>
      <c r="F102" s="7">
        <v>1</v>
      </c>
      <c r="G102" s="7">
        <v>0</v>
      </c>
      <c r="H102" s="8">
        <v>1058.7159999999999</v>
      </c>
      <c r="I102" s="8">
        <v>3.6447599999999998</v>
      </c>
      <c r="J102" s="8">
        <v>1069.9626880000001</v>
      </c>
      <c r="K102" s="8">
        <v>7.601928</v>
      </c>
      <c r="L102" s="8">
        <v>0</v>
      </c>
      <c r="M102" s="8">
        <v>8.4003040000000005E-5</v>
      </c>
      <c r="N102" s="8">
        <v>6.9076880000000003E-7</v>
      </c>
      <c r="O102" s="8">
        <v>8.6793884800000012E-5</v>
      </c>
      <c r="P102" s="8">
        <v>2.1000759999999998E-6</v>
      </c>
      <c r="Q102" s="8">
        <v>0</v>
      </c>
      <c r="R102" s="8">
        <v>10.15326</v>
      </c>
      <c r="S102" s="8">
        <v>1.5255924000000001E-2</v>
      </c>
      <c r="T102" s="8">
        <v>10.216852383999999</v>
      </c>
      <c r="U102" s="8">
        <v>4.8336459999999998E-2</v>
      </c>
      <c r="V102" s="8">
        <v>0</v>
      </c>
      <c r="W102" s="8">
        <v>1.119462</v>
      </c>
      <c r="X102" s="8">
        <v>3.4017759999999996E-3</v>
      </c>
      <c r="Y102" s="8">
        <v>1.135620436</v>
      </c>
      <c r="Z102" s="8">
        <v>1.275666E-2</v>
      </c>
      <c r="AA102" s="8">
        <v>0</v>
      </c>
      <c r="AB102" s="8">
        <v>0.60225319999999993</v>
      </c>
      <c r="AC102" s="8">
        <v>1.6887388E-3</v>
      </c>
      <c r="AD102" s="8">
        <v>0.61116203479999986</v>
      </c>
      <c r="AE102" s="8">
        <v>7.2200959999999996E-3</v>
      </c>
      <c r="AF102" s="8">
        <v>0</v>
      </c>
      <c r="AG102" s="8">
        <v>4.3737120000000001E-3</v>
      </c>
      <c r="AH102" s="8">
        <v>8.1052519999999988E-6</v>
      </c>
      <c r="AI102" s="8">
        <v>4.3976979920000003E-3</v>
      </c>
      <c r="AJ102" s="8">
        <v>1.5880739999999998E-5</v>
      </c>
      <c r="AK102" s="8">
        <v>0</v>
      </c>
      <c r="AL102" s="8">
        <v>11715.3</v>
      </c>
      <c r="AM102" s="8">
        <v>57.448359999999994</v>
      </c>
      <c r="AN102" s="8">
        <v>11948.911759999999</v>
      </c>
      <c r="AO102" s="8">
        <v>176.1634</v>
      </c>
      <c r="AP102" s="8">
        <v>0</v>
      </c>
      <c r="AQ102" s="8">
        <v>12685.500399999999</v>
      </c>
      <c r="AR102" s="8">
        <v>59.343635199999994</v>
      </c>
      <c r="AS102" s="8">
        <v>12928.5312612</v>
      </c>
      <c r="AT102" s="8">
        <v>183.68722599999998</v>
      </c>
      <c r="AU102" s="8">
        <v>0</v>
      </c>
      <c r="AV102" s="8">
        <v>12062.42</v>
      </c>
      <c r="AW102" s="8">
        <v>58.489719999999998</v>
      </c>
      <c r="AX102" s="8">
        <v>12299.676519999999</v>
      </c>
      <c r="AY102" s="8">
        <v>178.76679999999999</v>
      </c>
      <c r="AZ102" s="8">
        <v>0</v>
      </c>
      <c r="BA102" s="8">
        <v>623.08039999999994</v>
      </c>
      <c r="BB102" s="8">
        <v>0.85391519999999999</v>
      </c>
      <c r="BC102" s="8">
        <v>628.85474119999992</v>
      </c>
      <c r="BD102" s="8">
        <v>4.9204259999999991</v>
      </c>
      <c r="BE102" s="8">
        <v>0</v>
      </c>
    </row>
    <row r="103" spans="1:57" ht="15.3" x14ac:dyDescent="0.7">
      <c r="A103" s="9" t="s">
        <v>366</v>
      </c>
      <c r="B103" t="s">
        <v>366</v>
      </c>
      <c r="C103" t="s">
        <v>631</v>
      </c>
      <c r="D103" t="s">
        <v>632</v>
      </c>
      <c r="E103" s="6">
        <v>485.79250000000002</v>
      </c>
      <c r="F103" s="7">
        <v>1</v>
      </c>
      <c r="G103" s="7">
        <v>0</v>
      </c>
      <c r="H103" s="8">
        <v>592.66684999999995</v>
      </c>
      <c r="I103" s="8">
        <v>2.0403284999999998</v>
      </c>
      <c r="J103" s="8">
        <v>598.96272080000006</v>
      </c>
      <c r="K103" s="8">
        <v>4.2555423000000001</v>
      </c>
      <c r="L103" s="8">
        <v>0</v>
      </c>
      <c r="M103" s="8">
        <v>4.7024714000000002E-5</v>
      </c>
      <c r="N103" s="8">
        <v>3.8669083000000002E-7</v>
      </c>
      <c r="O103" s="8">
        <v>4.8587022680000009E-5</v>
      </c>
      <c r="P103" s="8">
        <v>1.17561785E-6</v>
      </c>
      <c r="Q103" s="8">
        <v>0</v>
      </c>
      <c r="R103" s="8">
        <v>5.6837722500000005</v>
      </c>
      <c r="S103" s="8">
        <v>8.5402321500000003E-3</v>
      </c>
      <c r="T103" s="8">
        <v>5.7193711244000003</v>
      </c>
      <c r="U103" s="8">
        <v>2.7058642250000001E-2</v>
      </c>
      <c r="V103" s="8">
        <v>0</v>
      </c>
      <c r="W103" s="8">
        <v>0.62667232500000003</v>
      </c>
      <c r="X103" s="8">
        <v>1.9043065999999999E-3</v>
      </c>
      <c r="Y103" s="8">
        <v>0.63571778135000001</v>
      </c>
      <c r="Z103" s="8">
        <v>7.1411497499999999E-3</v>
      </c>
      <c r="AA103" s="8">
        <v>0</v>
      </c>
      <c r="AB103" s="8">
        <v>0.33713999499999997</v>
      </c>
      <c r="AC103" s="8">
        <v>9.4535220500000005E-4</v>
      </c>
      <c r="AD103" s="8">
        <v>0.34212714080500001</v>
      </c>
      <c r="AE103" s="8">
        <v>4.0417936000000003E-3</v>
      </c>
      <c r="AF103" s="8">
        <v>0</v>
      </c>
      <c r="AG103" s="8">
        <v>2.4483942000000001E-3</v>
      </c>
      <c r="AH103" s="8">
        <v>4.5373019500000002E-6</v>
      </c>
      <c r="AI103" s="8">
        <v>2.4618215047000004E-3</v>
      </c>
      <c r="AJ103" s="8">
        <v>8.8900027499999988E-6</v>
      </c>
      <c r="AK103" s="8">
        <v>0</v>
      </c>
      <c r="AL103" s="8">
        <v>6558.1987500000005</v>
      </c>
      <c r="AM103" s="8">
        <v>32.159463500000001</v>
      </c>
      <c r="AN103" s="8">
        <v>6688.974091</v>
      </c>
      <c r="AO103" s="8">
        <v>98.615877500000011</v>
      </c>
      <c r="AP103" s="8">
        <v>0</v>
      </c>
      <c r="AQ103" s="8">
        <v>7101.3147650000001</v>
      </c>
      <c r="AR103" s="8">
        <v>33.220434320000003</v>
      </c>
      <c r="AS103" s="8">
        <v>7237.3628977950002</v>
      </c>
      <c r="AT103" s="8">
        <v>102.82769847500001</v>
      </c>
      <c r="AU103" s="8">
        <v>0</v>
      </c>
      <c r="AV103" s="8">
        <v>6752.5157500000005</v>
      </c>
      <c r="AW103" s="8">
        <v>32.742414500000002</v>
      </c>
      <c r="AX103" s="8">
        <v>6885.3314195000003</v>
      </c>
      <c r="AY103" s="8">
        <v>100.073255</v>
      </c>
      <c r="AZ103" s="8">
        <v>0</v>
      </c>
      <c r="BA103" s="8">
        <v>348.799015</v>
      </c>
      <c r="BB103" s="8">
        <v>0.47801982000000004</v>
      </c>
      <c r="BC103" s="8">
        <v>352.03147829499994</v>
      </c>
      <c r="BD103" s="8">
        <v>2.754443475</v>
      </c>
      <c r="BE103" s="8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F44E-C089-47D3-9A67-900C2B92AF55}">
  <dimension ref="A1:BE137"/>
  <sheetViews>
    <sheetView topLeftCell="N91" zoomScale="70" zoomScaleNormal="70" workbookViewId="0">
      <selection activeCell="W22" sqref="W22:AA137"/>
    </sheetView>
  </sheetViews>
  <sheetFormatPr defaultRowHeight="14.4" x14ac:dyDescent="0.55000000000000004"/>
  <cols>
    <col min="1" max="1" width="65.68359375" bestFit="1" customWidth="1"/>
    <col min="2" max="2" width="80.83984375" bestFit="1" customWidth="1"/>
    <col min="3" max="3" width="30.578125" bestFit="1" customWidth="1"/>
    <col min="4" max="4" width="80" customWidth="1"/>
    <col min="5" max="5" width="27.578125" customWidth="1"/>
    <col min="6" max="6" width="33" customWidth="1"/>
    <col min="7" max="7" width="21.83984375" customWidth="1"/>
    <col min="8" max="8" width="25.41796875" customWidth="1"/>
    <col min="9" max="9" width="25.68359375" customWidth="1"/>
    <col min="10" max="10" width="26.41796875" customWidth="1"/>
    <col min="11" max="11" width="25.41796875" customWidth="1"/>
    <col min="12" max="12" width="20" customWidth="1"/>
    <col min="13" max="13" width="25" customWidth="1"/>
    <col min="14" max="14" width="25.15625" customWidth="1"/>
    <col min="15" max="15" width="26" customWidth="1"/>
    <col min="16" max="16" width="25" customWidth="1"/>
    <col min="17" max="17" width="19.41796875" customWidth="1"/>
    <col min="18" max="18" width="23.15625" customWidth="1"/>
    <col min="19" max="19" width="23.41796875" customWidth="1"/>
    <col min="20" max="20" width="24.15625" customWidth="1"/>
    <col min="21" max="21" width="23.15625" customWidth="1"/>
    <col min="22" max="22" width="17.68359375" customWidth="1"/>
    <col min="23" max="23" width="22.83984375" customWidth="1"/>
    <col min="24" max="24" width="23.15625" customWidth="1"/>
    <col min="25" max="25" width="23.83984375" customWidth="1"/>
    <col min="26" max="26" width="22.83984375" customWidth="1"/>
    <col min="27" max="27" width="17.41796875" customWidth="1"/>
    <col min="28" max="28" width="26.41796875" customWidth="1"/>
    <col min="29" max="29" width="26.68359375" customWidth="1"/>
    <col min="30" max="30" width="27.578125" customWidth="1"/>
    <col min="31" max="31" width="26.41796875" customWidth="1"/>
    <col min="32" max="32" width="21" customWidth="1"/>
    <col min="33" max="33" width="26.41796875" customWidth="1"/>
    <col min="34" max="34" width="26.68359375" customWidth="1"/>
    <col min="35" max="35" width="27.578125" customWidth="1"/>
    <col min="36" max="36" width="26.41796875" customWidth="1"/>
    <col min="37" max="37" width="21" customWidth="1"/>
    <col min="38" max="38" width="26.41796875" customWidth="1"/>
    <col min="39" max="39" width="26.68359375" customWidth="1"/>
    <col min="40" max="40" width="27.578125" customWidth="1"/>
    <col min="41" max="41" width="26.41796875" customWidth="1"/>
    <col min="42" max="42" width="21" customWidth="1"/>
    <col min="43" max="43" width="24.41796875" customWidth="1"/>
    <col min="44" max="44" width="24.68359375" customWidth="1"/>
    <col min="45" max="45" width="25.41796875" customWidth="1"/>
    <col min="46" max="46" width="24.41796875" customWidth="1"/>
    <col min="47" max="47" width="19" customWidth="1"/>
    <col min="48" max="48" width="28" customWidth="1"/>
    <col min="49" max="49" width="28.26171875" customWidth="1"/>
    <col min="50" max="50" width="29.15625" customWidth="1"/>
    <col min="51" max="51" width="28" customWidth="1"/>
    <col min="52" max="52" width="22.578125" customWidth="1"/>
    <col min="53" max="53" width="26.26171875" customWidth="1"/>
    <col min="54" max="54" width="26.41796875" customWidth="1"/>
    <col min="55" max="55" width="27.26171875" customWidth="1"/>
    <col min="56" max="56" width="26.26171875" customWidth="1"/>
    <col min="57" max="57" width="20.6835937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16.8" x14ac:dyDescent="0.8">
      <c r="A2" s="3" t="s">
        <v>17</v>
      </c>
      <c r="B2" s="3" t="s">
        <v>649</v>
      </c>
      <c r="D2" s="1" t="s">
        <v>10</v>
      </c>
      <c r="E2" s="2">
        <v>10596.595667294279</v>
      </c>
      <c r="F2" s="2">
        <v>1.7997209072584652E-4</v>
      </c>
      <c r="G2" s="2">
        <v>66.751886277424745</v>
      </c>
      <c r="H2" s="2">
        <v>10.454948806864035</v>
      </c>
      <c r="I2" s="2">
        <v>10.019226803584596</v>
      </c>
      <c r="J2" s="2">
        <v>4.0933268461052885E-2</v>
      </c>
      <c r="K2" s="2">
        <v>146105.51125230358</v>
      </c>
      <c r="L2" s="2">
        <v>375595.50701606192</v>
      </c>
      <c r="M2" s="2">
        <v>150386.56117379732</v>
      </c>
      <c r="N2" s="2">
        <v>225208.94584226509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v>2830.2626443873883</v>
      </c>
      <c r="F3" s="2">
        <v>1.6582628639373207E-4</v>
      </c>
      <c r="G3" s="2">
        <v>11.34460272320255</v>
      </c>
      <c r="H3" s="2">
        <v>2.7892739734541672</v>
      </c>
      <c r="I3" s="2">
        <v>1.8447852641589504</v>
      </c>
      <c r="J3" s="2">
        <v>3.2287610013383792E-3</v>
      </c>
      <c r="K3" s="2">
        <v>29617.885815522375</v>
      </c>
      <c r="L3" s="2">
        <v>44252.773798481183</v>
      </c>
      <c r="M3" s="2">
        <v>29538.292284199946</v>
      </c>
      <c r="N3" s="2">
        <v>14714.481514281235</v>
      </c>
    </row>
    <row r="4" spans="1:14" ht="16.8" x14ac:dyDescent="0.8">
      <c r="A4" s="3" t="s">
        <v>21</v>
      </c>
      <c r="B4" s="3">
        <v>4</v>
      </c>
      <c r="D4" s="1" t="s">
        <v>12</v>
      </c>
      <c r="E4" s="2">
        <v>5512.7046303186789</v>
      </c>
      <c r="F4" s="2">
        <v>1.2114975509027655E-4</v>
      </c>
      <c r="G4" s="2">
        <v>40.509500819200426</v>
      </c>
      <c r="H4" s="2">
        <v>3.5807136263416903</v>
      </c>
      <c r="I4" s="2">
        <v>5.2488169829700411</v>
      </c>
      <c r="J4" s="2">
        <v>2.7878378215749851E-2</v>
      </c>
      <c r="K4" s="2">
        <v>87376.459108692681</v>
      </c>
      <c r="L4" s="2">
        <v>101862.60402210832</v>
      </c>
      <c r="M4" s="2">
        <v>91910.353511648718</v>
      </c>
      <c r="N4" s="2">
        <v>9952.2505104596203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v>4596.4928211207571</v>
      </c>
      <c r="F5" s="2">
        <v>1.4538224338181771E-4</v>
      </c>
      <c r="G5" s="2">
        <v>8.8972999104500712</v>
      </c>
      <c r="H5" s="2">
        <v>9.0378939337330664</v>
      </c>
      <c r="I5" s="2">
        <v>0.98040469658132223</v>
      </c>
      <c r="J5" s="2">
        <v>8.8690417084965494E-4</v>
      </c>
      <c r="K5" s="2">
        <v>24119.26370265822</v>
      </c>
      <c r="L5" s="2">
        <v>1813.4990847107078</v>
      </c>
      <c r="M5" s="2">
        <v>24479.096407208744</v>
      </c>
      <c r="N5" s="2">
        <v>-22665.597322498041</v>
      </c>
    </row>
    <row r="6" spans="1:14" ht="16.8" x14ac:dyDescent="0.8">
      <c r="A6" s="3" t="s">
        <v>23</v>
      </c>
      <c r="B6" s="3" t="s">
        <v>608</v>
      </c>
      <c r="D6" s="1" t="s">
        <v>14</v>
      </c>
      <c r="E6" s="2">
        <v>-3092.1206659386771</v>
      </c>
      <c r="F6" s="2">
        <v>-3.1234337891260333E-5</v>
      </c>
      <c r="G6" s="2">
        <v>-5.2716396205159457</v>
      </c>
      <c r="H6" s="2">
        <v>-0.85818059632003307</v>
      </c>
      <c r="I6" s="2">
        <v>-1.5238015146902244</v>
      </c>
      <c r="J6" s="2">
        <v>2.8821990145648315E-2</v>
      </c>
      <c r="K6" s="2">
        <v>-34445.106462121475</v>
      </c>
      <c r="L6" s="2">
        <v>-43567.710626216904</v>
      </c>
      <c r="M6" s="2">
        <v>-33299.35140879159</v>
      </c>
      <c r="N6" s="2">
        <v>-10268.359217425304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13426.858311681668</v>
      </c>
      <c r="F7" s="14">
        <f t="shared" ref="F7:N7" si="0">F2+F3</f>
        <v>3.4579837711957859E-4</v>
      </c>
      <c r="G7" s="14">
        <f t="shared" si="0"/>
        <v>78.096489000627301</v>
      </c>
      <c r="H7" s="14">
        <f t="shared" si="0"/>
        <v>13.244222780318202</v>
      </c>
      <c r="I7" s="14">
        <f t="shared" si="0"/>
        <v>11.864012067743547</v>
      </c>
      <c r="J7" s="14">
        <f t="shared" si="0"/>
        <v>4.4162029462391263E-2</v>
      </c>
      <c r="K7" s="14">
        <f t="shared" si="0"/>
        <v>175723.39706782595</v>
      </c>
      <c r="L7" s="14">
        <f t="shared" si="0"/>
        <v>419848.28081454313</v>
      </c>
      <c r="M7" s="14">
        <f t="shared" si="0"/>
        <v>179924.85345799726</v>
      </c>
      <c r="N7" s="14">
        <f t="shared" si="0"/>
        <v>239923.42735654634</v>
      </c>
    </row>
    <row r="8" spans="1:14" ht="16.8" x14ac:dyDescent="0.8">
      <c r="A8" s="3" t="s">
        <v>26</v>
      </c>
      <c r="B8" s="3">
        <v>119.95</v>
      </c>
      <c r="D8" s="11" t="s">
        <v>936</v>
      </c>
      <c r="E8" s="14">
        <f>SUM(E2:E5)</f>
        <v>23536.055763121105</v>
      </c>
      <c r="F8" s="14">
        <f t="shared" ref="F8:N8" si="1">SUM(F2:F5)</f>
        <v>6.123303755916729E-4</v>
      </c>
      <c r="G8" s="14">
        <f t="shared" si="1"/>
        <v>127.5032897302778</v>
      </c>
      <c r="H8" s="14">
        <f t="shared" si="1"/>
        <v>25.862830340392957</v>
      </c>
      <c r="I8" s="14">
        <f t="shared" si="1"/>
        <v>18.093233747294907</v>
      </c>
      <c r="J8" s="14">
        <f t="shared" si="1"/>
        <v>7.2927311848990775E-2</v>
      </c>
      <c r="K8" s="14">
        <f t="shared" si="1"/>
        <v>287219.11987917684</v>
      </c>
      <c r="L8" s="14">
        <f t="shared" si="1"/>
        <v>523524.38392136217</v>
      </c>
      <c r="M8" s="14">
        <f t="shared" si="1"/>
        <v>296314.30337685475</v>
      </c>
      <c r="N8" s="14">
        <f t="shared" si="1"/>
        <v>227210.08054450792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20443.935097182428</v>
      </c>
      <c r="F9" s="8">
        <f t="shared" ref="F9:N9" si="2">SUM(F2:F6)</f>
        <v>5.8109603770041258E-4</v>
      </c>
      <c r="G9" s="8">
        <f t="shared" si="2"/>
        <v>122.23165010976186</v>
      </c>
      <c r="H9" s="8">
        <f t="shared" si="2"/>
        <v>25.004649744072925</v>
      </c>
      <c r="I9" s="8">
        <f t="shared" si="2"/>
        <v>16.569432232604683</v>
      </c>
      <c r="J9" s="8">
        <f t="shared" si="2"/>
        <v>0.10174930199463909</v>
      </c>
      <c r="K9" s="8">
        <f t="shared" si="2"/>
        <v>252774.01341705536</v>
      </c>
      <c r="L9" s="8">
        <f t="shared" si="2"/>
        <v>479956.67329514527</v>
      </c>
      <c r="M9" s="8">
        <f t="shared" si="2"/>
        <v>263014.95196806313</v>
      </c>
      <c r="N9" s="8">
        <f t="shared" si="2"/>
        <v>216941.7213270826</v>
      </c>
    </row>
    <row r="10" spans="1:14" ht="16.8" x14ac:dyDescent="0.8">
      <c r="A10" s="3" t="s">
        <v>29</v>
      </c>
      <c r="B10" s="3">
        <v>1</v>
      </c>
      <c r="D10" s="12" t="s">
        <v>933</v>
      </c>
      <c r="E10" s="8">
        <f>E7/$B$8</f>
        <v>111.93712640001391</v>
      </c>
      <c r="F10" s="8">
        <f t="shared" ref="F10:N12" si="3">F7/$B$8</f>
        <v>2.8828543319681417E-6</v>
      </c>
      <c r="G10" s="8">
        <f t="shared" si="3"/>
        <v>0.65107535640372904</v>
      </c>
      <c r="H10" s="8">
        <f t="shared" si="3"/>
        <v>0.11041452922316133</v>
      </c>
      <c r="I10" s="8">
        <f t="shared" si="3"/>
        <v>9.8907978889066661E-2</v>
      </c>
      <c r="J10" s="8">
        <f t="shared" si="3"/>
        <v>3.681703164851293E-4</v>
      </c>
      <c r="K10" s="8">
        <f t="shared" si="3"/>
        <v>1464.972047251571</v>
      </c>
      <c r="L10" s="8">
        <f t="shared" si="3"/>
        <v>3500.1940876577169</v>
      </c>
      <c r="M10" s="8">
        <f t="shared" si="3"/>
        <v>1499.9987783076053</v>
      </c>
      <c r="N10" s="8">
        <f t="shared" si="3"/>
        <v>2000.1953093501154</v>
      </c>
    </row>
    <row r="11" spans="1:14" ht="16.8" x14ac:dyDescent="0.8">
      <c r="A11" s="3" t="s">
        <v>30</v>
      </c>
      <c r="B11" s="3" t="s">
        <v>372</v>
      </c>
      <c r="D11" s="12" t="s">
        <v>937</v>
      </c>
      <c r="E11" s="8">
        <f>E8/$B$8</f>
        <v>196.21555450705381</v>
      </c>
      <c r="F11" s="8">
        <f t="shared" si="3"/>
        <v>5.1048801633319956E-6</v>
      </c>
      <c r="G11" s="8">
        <f t="shared" si="3"/>
        <v>1.0629703187184476</v>
      </c>
      <c r="H11" s="8">
        <f t="shared" si="3"/>
        <v>0.21561342509706508</v>
      </c>
      <c r="I11" s="8">
        <f t="shared" si="3"/>
        <v>0.15083979780987833</v>
      </c>
      <c r="J11" s="8">
        <f t="shared" si="3"/>
        <v>6.0798092412664255E-4</v>
      </c>
      <c r="K11" s="8">
        <f t="shared" si="3"/>
        <v>2394.4903699806323</v>
      </c>
      <c r="L11" s="8">
        <f t="shared" si="3"/>
        <v>4364.5217500738818</v>
      </c>
      <c r="M11" s="8">
        <f t="shared" si="3"/>
        <v>2470.3151594568967</v>
      </c>
      <c r="N11" s="8">
        <f t="shared" si="3"/>
        <v>1894.2065906169896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170.43714128538915</v>
      </c>
      <c r="F12" s="8">
        <f t="shared" si="3"/>
        <v>4.8444855164686332E-6</v>
      </c>
      <c r="G12" s="8">
        <f t="shared" si="3"/>
        <v>1.0190216766132709</v>
      </c>
      <c r="H12" s="8">
        <f t="shared" si="3"/>
        <v>0.208458939091896</v>
      </c>
      <c r="I12" s="8">
        <f t="shared" si="3"/>
        <v>0.138136158671152</v>
      </c>
      <c r="J12" s="8">
        <f t="shared" si="3"/>
        <v>8.4826429341091367E-4</v>
      </c>
      <c r="K12" s="8">
        <f t="shared" si="3"/>
        <v>2107.3281652109658</v>
      </c>
      <c r="L12" s="8">
        <f t="shared" si="3"/>
        <v>4001.3061550241373</v>
      </c>
      <c r="M12" s="8">
        <f t="shared" si="3"/>
        <v>2192.7048934394593</v>
      </c>
      <c r="N12" s="8">
        <f t="shared" si="3"/>
        <v>1808.6012615846819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3356.714577920417</v>
      </c>
      <c r="F13" s="8">
        <f t="shared" ref="F13:N15" si="4">F7/$B$4</f>
        <v>8.6449594279894648E-5</v>
      </c>
      <c r="G13" s="8">
        <f t="shared" si="4"/>
        <v>19.524122250156825</v>
      </c>
      <c r="H13" s="8">
        <f t="shared" si="4"/>
        <v>3.3110556950795504</v>
      </c>
      <c r="I13" s="8">
        <f t="shared" si="4"/>
        <v>2.9660030169358866</v>
      </c>
      <c r="J13" s="8">
        <f t="shared" si="4"/>
        <v>1.1040507365597816E-2</v>
      </c>
      <c r="K13" s="8">
        <f t="shared" si="4"/>
        <v>43930.849266956488</v>
      </c>
      <c r="L13" s="8">
        <f t="shared" si="4"/>
        <v>104962.07020363578</v>
      </c>
      <c r="M13" s="8">
        <f t="shared" si="4"/>
        <v>44981.213364499316</v>
      </c>
      <c r="N13" s="8">
        <f t="shared" si="4"/>
        <v>59980.856839136584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5884.0139407802762</v>
      </c>
      <c r="F14" s="8">
        <f t="shared" si="4"/>
        <v>1.5308259389791823E-4</v>
      </c>
      <c r="G14" s="8">
        <f t="shared" si="4"/>
        <v>31.87582243256945</v>
      </c>
      <c r="H14" s="8">
        <f t="shared" si="4"/>
        <v>6.4657075850982393</v>
      </c>
      <c r="I14" s="8">
        <f t="shared" si="4"/>
        <v>4.5233084368237266</v>
      </c>
      <c r="J14" s="8">
        <f t="shared" si="4"/>
        <v>1.8231827962247694E-2</v>
      </c>
      <c r="K14" s="8">
        <f t="shared" si="4"/>
        <v>71804.77996979421</v>
      </c>
      <c r="L14" s="8">
        <f t="shared" si="4"/>
        <v>130881.09598034054</v>
      </c>
      <c r="M14" s="8">
        <f t="shared" si="4"/>
        <v>74078.575844213687</v>
      </c>
      <c r="N14" s="8">
        <f t="shared" si="4"/>
        <v>56802.520136126979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5110.983774295607</v>
      </c>
      <c r="F15" s="8">
        <f t="shared" si="4"/>
        <v>1.4527400942510315E-4</v>
      </c>
      <c r="G15" s="8">
        <f t="shared" si="4"/>
        <v>30.557912527440465</v>
      </c>
      <c r="H15" s="8">
        <f t="shared" si="4"/>
        <v>6.2511624360182312</v>
      </c>
      <c r="I15" s="8">
        <f t="shared" si="4"/>
        <v>4.1423580581511708</v>
      </c>
      <c r="J15" s="8">
        <f t="shared" si="4"/>
        <v>2.5437325498659773E-2</v>
      </c>
      <c r="K15" s="8">
        <f t="shared" si="4"/>
        <v>63193.503354263841</v>
      </c>
      <c r="L15" s="8">
        <f t="shared" si="4"/>
        <v>119989.16832378632</v>
      </c>
      <c r="M15" s="8">
        <f t="shared" si="4"/>
        <v>65753.737992015784</v>
      </c>
      <c r="N15" s="8">
        <f t="shared" si="4"/>
        <v>54235.430331770651</v>
      </c>
    </row>
    <row r="16" spans="1:14" ht="16.8" x14ac:dyDescent="0.8">
      <c r="A16" s="3" t="s">
        <v>38</v>
      </c>
      <c r="B16" s="3" t="s">
        <v>39</v>
      </c>
    </row>
    <row r="22" spans="1:57" ht="16.8" x14ac:dyDescent="0.8">
      <c r="A22" s="4" t="s">
        <v>40</v>
      </c>
      <c r="B22" s="4" t="s">
        <v>41</v>
      </c>
      <c r="C22" s="4" t="s">
        <v>42</v>
      </c>
      <c r="D22" s="4" t="s">
        <v>43</v>
      </c>
      <c r="E22" s="4" t="s">
        <v>44</v>
      </c>
      <c r="F22" s="4" t="s">
        <v>45</v>
      </c>
      <c r="G22" s="4" t="s">
        <v>46</v>
      </c>
      <c r="H22" s="4" t="s">
        <v>47</v>
      </c>
      <c r="I22" s="4" t="s">
        <v>48</v>
      </c>
      <c r="J22" s="4" t="s">
        <v>49</v>
      </c>
      <c r="K22" s="4" t="s">
        <v>50</v>
      </c>
      <c r="L22" s="4" t="s">
        <v>51</v>
      </c>
      <c r="M22" s="4" t="s">
        <v>52</v>
      </c>
      <c r="N22" s="4" t="s">
        <v>53</v>
      </c>
      <c r="O22" s="4" t="s">
        <v>54</v>
      </c>
      <c r="P22" s="4" t="s">
        <v>55</v>
      </c>
      <c r="Q22" s="4" t="s">
        <v>56</v>
      </c>
      <c r="R22" s="4" t="s">
        <v>57</v>
      </c>
      <c r="S22" s="4" t="s">
        <v>58</v>
      </c>
      <c r="T22" s="4" t="s">
        <v>59</v>
      </c>
      <c r="U22" s="4" t="s">
        <v>60</v>
      </c>
      <c r="V22" s="4" t="s">
        <v>61</v>
      </c>
      <c r="W22" s="4" t="s">
        <v>62</v>
      </c>
      <c r="X22" s="4" t="s">
        <v>63</v>
      </c>
      <c r="Y22" s="4" t="s">
        <v>64</v>
      </c>
      <c r="Z22" s="4" t="s">
        <v>65</v>
      </c>
      <c r="AA22" s="4" t="s">
        <v>66</v>
      </c>
      <c r="AB22" s="4" t="s">
        <v>67</v>
      </c>
      <c r="AC22" s="4" t="s">
        <v>68</v>
      </c>
      <c r="AD22" s="4" t="s">
        <v>69</v>
      </c>
      <c r="AE22" s="4" t="s">
        <v>70</v>
      </c>
      <c r="AF22" s="4" t="s">
        <v>71</v>
      </c>
      <c r="AG22" s="4" t="s">
        <v>72</v>
      </c>
      <c r="AH22" s="4" t="s">
        <v>73</v>
      </c>
      <c r="AI22" s="4" t="s">
        <v>74</v>
      </c>
      <c r="AJ22" s="4" t="s">
        <v>75</v>
      </c>
      <c r="AK22" s="4" t="s">
        <v>76</v>
      </c>
      <c r="AL22" s="4" t="s">
        <v>77</v>
      </c>
      <c r="AM22" s="4" t="s">
        <v>78</v>
      </c>
      <c r="AN22" s="4" t="s">
        <v>79</v>
      </c>
      <c r="AO22" s="4" t="s">
        <v>80</v>
      </c>
      <c r="AP22" s="4" t="s">
        <v>81</v>
      </c>
      <c r="AQ22" s="4" t="s">
        <v>82</v>
      </c>
      <c r="AR22" s="4" t="s">
        <v>83</v>
      </c>
      <c r="AS22" s="4" t="s">
        <v>84</v>
      </c>
      <c r="AT22" s="4" t="s">
        <v>85</v>
      </c>
      <c r="AU22" s="4" t="s">
        <v>86</v>
      </c>
      <c r="AV22" s="4" t="s">
        <v>87</v>
      </c>
      <c r="AW22" s="4" t="s">
        <v>88</v>
      </c>
      <c r="AX22" s="4" t="s">
        <v>89</v>
      </c>
      <c r="AY22" s="4" t="s">
        <v>90</v>
      </c>
      <c r="AZ22" s="4" t="s">
        <v>91</v>
      </c>
      <c r="BA22" s="4" t="s">
        <v>92</v>
      </c>
      <c r="BB22" s="4" t="s">
        <v>93</v>
      </c>
      <c r="BC22" s="4" t="s">
        <v>94</v>
      </c>
      <c r="BD22" s="4" t="s">
        <v>95</v>
      </c>
      <c r="BE22" s="4" t="s">
        <v>96</v>
      </c>
    </row>
    <row r="23" spans="1:57" ht="15.3" x14ac:dyDescent="0.7">
      <c r="A23" s="5" t="s">
        <v>650</v>
      </c>
      <c r="B23" t="s">
        <v>651</v>
      </c>
      <c r="C23" t="s">
        <v>337</v>
      </c>
      <c r="D23" s="34" t="s">
        <v>338</v>
      </c>
      <c r="E23" s="6">
        <v>3</v>
      </c>
      <c r="F23" s="7">
        <v>1</v>
      </c>
      <c r="G23" s="7">
        <v>0</v>
      </c>
      <c r="H23" s="8">
        <v>26.405999999999999</v>
      </c>
      <c r="I23" s="8">
        <v>7.9919999999999991</v>
      </c>
      <c r="J23" s="8">
        <v>34.634519999999995</v>
      </c>
      <c r="K23" s="8">
        <v>0.23652000000000001</v>
      </c>
      <c r="L23" s="8">
        <v>0</v>
      </c>
      <c r="M23" s="8">
        <v>2.4623999999999999E-6</v>
      </c>
      <c r="N23" s="8">
        <v>1.2933E-6</v>
      </c>
      <c r="O23" s="8">
        <v>3.8210399999999998E-6</v>
      </c>
      <c r="P23" s="8">
        <v>6.5340000000000001E-8</v>
      </c>
      <c r="Q23" s="8">
        <v>0</v>
      </c>
      <c r="R23" s="8">
        <v>0.11690999999999999</v>
      </c>
      <c r="S23" s="8">
        <v>0.16470000000000001</v>
      </c>
      <c r="T23" s="8">
        <v>0.28311390000000003</v>
      </c>
      <c r="U23" s="8">
        <v>1.5038999999999999E-3</v>
      </c>
      <c r="V23" s="8">
        <v>0</v>
      </c>
      <c r="W23" s="8">
        <v>0.58589999999999998</v>
      </c>
      <c r="X23" s="8">
        <v>1.8090000000000002E-2</v>
      </c>
      <c r="Y23" s="8">
        <v>0.60438690000000006</v>
      </c>
      <c r="Z23" s="8">
        <v>3.9689999999999994E-4</v>
      </c>
      <c r="AA23" s="8">
        <v>0</v>
      </c>
      <c r="AB23" s="8">
        <v>1.1016E-2</v>
      </c>
      <c r="AC23" s="8">
        <v>1.0907999999999999E-2</v>
      </c>
      <c r="AD23" s="8">
        <v>2.2148640000000001E-2</v>
      </c>
      <c r="AE23" s="8">
        <v>2.2464000000000002E-4</v>
      </c>
      <c r="AF23" s="8">
        <v>0</v>
      </c>
      <c r="AG23" s="8">
        <v>1.6875E-5</v>
      </c>
      <c r="AH23" s="8">
        <v>2.7E-6</v>
      </c>
      <c r="AI23" s="8">
        <v>2.0069100000000001E-5</v>
      </c>
      <c r="AJ23" s="8">
        <v>4.9409999999999996E-7</v>
      </c>
      <c r="AK23" s="8">
        <v>0</v>
      </c>
      <c r="AL23" s="8">
        <v>448.20000000000005</v>
      </c>
      <c r="AM23" s="8">
        <v>110.43</v>
      </c>
      <c r="AN23" s="8">
        <v>564.11099999999999</v>
      </c>
      <c r="AO23" s="8">
        <v>5.4810000000000008</v>
      </c>
      <c r="AP23" s="8">
        <v>0</v>
      </c>
      <c r="AQ23" s="8">
        <v>1382.4</v>
      </c>
      <c r="AR23" s="8">
        <v>117.89820000000002</v>
      </c>
      <c r="AS23" s="8">
        <v>1505.9749500000003</v>
      </c>
      <c r="AT23" s="8">
        <v>5.6767499999999993</v>
      </c>
      <c r="AU23" s="8">
        <v>0</v>
      </c>
      <c r="AV23" s="8">
        <v>448.20000000000005</v>
      </c>
      <c r="AW23" s="8">
        <v>115.56</v>
      </c>
      <c r="AX23" s="8">
        <v>569.32200000000012</v>
      </c>
      <c r="AY23" s="8">
        <v>5.5619999999999994</v>
      </c>
      <c r="AZ23" s="8">
        <v>0</v>
      </c>
      <c r="BA23" s="8">
        <v>934.2</v>
      </c>
      <c r="BB23" s="8">
        <v>2.3382000000000001</v>
      </c>
      <c r="BC23" s="8">
        <v>936.65295000000015</v>
      </c>
      <c r="BD23" s="8">
        <v>0.11475000000000002</v>
      </c>
      <c r="BE23" s="8">
        <v>0</v>
      </c>
    </row>
    <row r="24" spans="1:57" ht="15.3" x14ac:dyDescent="0.7">
      <c r="A24" s="9" t="s">
        <v>652</v>
      </c>
      <c r="B24" t="s">
        <v>653</v>
      </c>
      <c r="C24" t="s">
        <v>301</v>
      </c>
      <c r="D24" s="35" t="s">
        <v>302</v>
      </c>
      <c r="E24" s="6">
        <v>741.33070866141725</v>
      </c>
      <c r="F24" s="7">
        <v>1</v>
      </c>
      <c r="G24" s="7">
        <v>1</v>
      </c>
      <c r="H24" s="8">
        <v>3044.7511248593928</v>
      </c>
      <c r="I24" s="8">
        <v>33.267315839426324</v>
      </c>
      <c r="J24" s="8">
        <v>3216.4465428919152</v>
      </c>
      <c r="K24" s="8">
        <v>42.850532193096647</v>
      </c>
      <c r="L24" s="8">
        <v>-1674.7544236833453</v>
      </c>
      <c r="M24" s="8">
        <v>8.7591753374578172E-7</v>
      </c>
      <c r="N24" s="8">
        <v>8.7591832963329575E-9</v>
      </c>
      <c r="O24" s="8">
        <v>9.3429998837718789E-6</v>
      </c>
      <c r="P24" s="8">
        <v>5.1522498467297648E-6</v>
      </c>
      <c r="Q24" s="8">
        <v>1.069626871105648E-5</v>
      </c>
      <c r="R24" s="8">
        <v>26.476096737907756</v>
      </c>
      <c r="S24" s="8">
        <v>0.27014955508295835</v>
      </c>
      <c r="T24" s="8">
        <v>27.827360362058982</v>
      </c>
      <c r="U24" s="8">
        <v>0.70689406906826247</v>
      </c>
      <c r="V24" s="8">
        <v>1.7216305016999276</v>
      </c>
      <c r="W24" s="8">
        <v>1.460598003374578</v>
      </c>
      <c r="X24" s="8">
        <v>1.569990415494938E-2</v>
      </c>
      <c r="Y24" s="8">
        <v>1.5538778074069304</v>
      </c>
      <c r="Z24" s="8">
        <v>7.757989987740295E-2</v>
      </c>
      <c r="AA24" s="8">
        <v>0.2825349065908544</v>
      </c>
      <c r="AB24" s="8">
        <v>1.5386142350956129</v>
      </c>
      <c r="AC24" s="8">
        <v>1.3974103915916759E-2</v>
      </c>
      <c r="AD24" s="8">
        <v>1.7776929737115461</v>
      </c>
      <c r="AE24" s="8">
        <v>4.6904634700016427E-2</v>
      </c>
      <c r="AF24" s="8">
        <v>-0.59660462930195512</v>
      </c>
      <c r="AG24" s="8">
        <v>2.5152291901012373E-2</v>
      </c>
      <c r="AH24" s="8">
        <v>2.5156543119727221E-4</v>
      </c>
      <c r="AI24" s="8">
        <v>2.5416969689345991E-2</v>
      </c>
      <c r="AJ24" s="8">
        <v>1.2515876997099378E-5</v>
      </c>
      <c r="AK24" s="8">
        <v>-5.5825147456111507E-4</v>
      </c>
      <c r="AL24" s="8">
        <v>39714.145106861644</v>
      </c>
      <c r="AM24" s="8">
        <v>434.90599268841396</v>
      </c>
      <c r="AN24" s="8">
        <v>42868.434408653811</v>
      </c>
      <c r="AO24" s="8">
        <v>584.48167804375578</v>
      </c>
      <c r="AP24" s="8">
        <v>-16150.939607531498</v>
      </c>
      <c r="AQ24" s="8">
        <v>47582.02912373453</v>
      </c>
      <c r="AR24" s="8">
        <v>515.5318288498313</v>
      </c>
      <c r="AS24" s="8">
        <v>51262.457350032586</v>
      </c>
      <c r="AT24" s="8">
        <v>830.38296718823051</v>
      </c>
      <c r="AU24" s="8">
        <v>-13832.704476529616</v>
      </c>
      <c r="AV24" s="8">
        <v>40376.047525309332</v>
      </c>
      <c r="AW24" s="8">
        <v>441.53504569741284</v>
      </c>
      <c r="AX24" s="8">
        <v>43761.05711801826</v>
      </c>
      <c r="AY24" s="8">
        <v>608.98891595151724</v>
      </c>
      <c r="AZ24" s="8">
        <v>-15085.574198063723</v>
      </c>
      <c r="BA24" s="8">
        <v>7205.9815984251973</v>
      </c>
      <c r="BB24" s="8">
        <v>73.996783152418445</v>
      </c>
      <c r="BC24" s="8">
        <v>7501.4002320143281</v>
      </c>
      <c r="BD24" s="8">
        <v>221.39405123671338</v>
      </c>
      <c r="BE24" s="8">
        <v>1252.8697215341056</v>
      </c>
    </row>
    <row r="25" spans="1:57" ht="15.3" x14ac:dyDescent="0.7">
      <c r="A25" s="9" t="s">
        <v>654</v>
      </c>
      <c r="B25" t="s">
        <v>655</v>
      </c>
      <c r="C25" t="s">
        <v>672</v>
      </c>
      <c r="D25" s="34" t="s">
        <v>673</v>
      </c>
      <c r="E25" s="6">
        <v>3902.8274999999999</v>
      </c>
      <c r="F25" s="7">
        <v>0</v>
      </c>
      <c r="G25" s="7">
        <v>0</v>
      </c>
      <c r="H25" s="8">
        <v>435.31537500000002</v>
      </c>
      <c r="I25" s="8">
        <v>29.638300200299998</v>
      </c>
      <c r="J25" s="8">
        <v>0</v>
      </c>
      <c r="K25" s="8">
        <v>59.232842343914115</v>
      </c>
      <c r="L25" s="8">
        <v>-2.15225325315</v>
      </c>
      <c r="M25" s="8">
        <v>1.8013049999999999E-5</v>
      </c>
      <c r="N25" s="8">
        <v>3.1351888852020003E-6</v>
      </c>
      <c r="O25" s="8">
        <v>0</v>
      </c>
      <c r="P25" s="8">
        <v>1.3340850576019819E-5</v>
      </c>
      <c r="Q25" s="8">
        <v>-2.3729971765500001E-7</v>
      </c>
      <c r="R25" s="8">
        <v>1.4577227500000001</v>
      </c>
      <c r="S25" s="8">
        <v>0.11897783270296</v>
      </c>
      <c r="T25" s="8">
        <v>0</v>
      </c>
      <c r="U25" s="8">
        <v>0.40829415388587942</v>
      </c>
      <c r="V25" s="8">
        <v>-1.4427192136500001E-2</v>
      </c>
      <c r="W25" s="8">
        <v>0.54205937500000001</v>
      </c>
      <c r="X25" s="8">
        <v>3.544895894254E-2</v>
      </c>
      <c r="Y25" s="8">
        <v>0</v>
      </c>
      <c r="Z25" s="8">
        <v>9.4535151419095798E-2</v>
      </c>
      <c r="AA25" s="8">
        <v>-4.4858318719500001E-3</v>
      </c>
      <c r="AB25" s="8">
        <v>7.42204375E-2</v>
      </c>
      <c r="AC25" s="8">
        <v>9.5859709806520015E-3</v>
      </c>
      <c r="AD25" s="8">
        <v>0</v>
      </c>
      <c r="AE25" s="8">
        <v>4.352663336904624E-2</v>
      </c>
      <c r="AF25" s="8">
        <v>-2.3099274841500003E-3</v>
      </c>
      <c r="AG25" s="8">
        <v>5.0870187499999994E-4</v>
      </c>
      <c r="AH25" s="8">
        <v>4.3288395483079997E-5</v>
      </c>
      <c r="AI25" s="8">
        <v>0</v>
      </c>
      <c r="AJ25" s="8">
        <v>6.5701216544157727E-5</v>
      </c>
      <c r="AK25" s="8">
        <v>-1.9945790221500004E-5</v>
      </c>
      <c r="AL25" s="8">
        <v>2184.9162499999998</v>
      </c>
      <c r="AM25" s="8">
        <v>287.41874495839994</v>
      </c>
      <c r="AN25" s="8">
        <v>0</v>
      </c>
      <c r="AO25" s="8">
        <v>1099.6615143315855</v>
      </c>
      <c r="AP25" s="8">
        <v>-24.912528498000004</v>
      </c>
      <c r="AQ25" s="8">
        <v>2404.9089624999997</v>
      </c>
      <c r="AR25" s="8">
        <v>302.26856669270796</v>
      </c>
      <c r="AS25" s="8">
        <v>0</v>
      </c>
      <c r="AT25" s="8">
        <v>1127.9806343534171</v>
      </c>
      <c r="AU25" s="8">
        <v>-31.802892392699999</v>
      </c>
      <c r="AV25" s="8">
        <v>2251.6312499999999</v>
      </c>
      <c r="AW25" s="8">
        <v>293.25706534079995</v>
      </c>
      <c r="AX25" s="8">
        <v>0</v>
      </c>
      <c r="AY25" s="8">
        <v>1111.9968341137901</v>
      </c>
      <c r="AZ25" s="8">
        <v>-25.385551191000001</v>
      </c>
      <c r="BA25" s="8">
        <v>153.27771250000001</v>
      </c>
      <c r="BB25" s="8">
        <v>9.0115013519080005</v>
      </c>
      <c r="BC25" s="8">
        <v>0</v>
      </c>
      <c r="BD25" s="8">
        <v>15.983800239626754</v>
      </c>
      <c r="BE25" s="8">
        <v>-6.4173412017000002</v>
      </c>
    </row>
    <row r="26" spans="1:57" ht="15.3" x14ac:dyDescent="0.7">
      <c r="A26" s="9" t="s">
        <v>656</v>
      </c>
      <c r="B26" t="s">
        <v>657</v>
      </c>
      <c r="C26" t="s">
        <v>514</v>
      </c>
      <c r="D26" s="34" t="s">
        <v>515</v>
      </c>
      <c r="E26" s="6">
        <v>124.509</v>
      </c>
      <c r="F26" s="7">
        <v>0</v>
      </c>
      <c r="G26" s="7">
        <v>0</v>
      </c>
      <c r="H26" s="8">
        <v>921.36660000000006</v>
      </c>
      <c r="I26" s="8">
        <v>431.34355796441588</v>
      </c>
      <c r="J26" s="8">
        <v>0</v>
      </c>
      <c r="K26" s="8">
        <v>26.146890000000003</v>
      </c>
      <c r="L26" s="8">
        <v>-43.356069259871795</v>
      </c>
      <c r="M26" s="8">
        <v>1.4365225874999999E-5</v>
      </c>
      <c r="N26" s="8">
        <v>1.8229624363169467E-5</v>
      </c>
      <c r="O26" s="8">
        <v>0</v>
      </c>
      <c r="P26" s="8">
        <v>2.1944711250000001E-6</v>
      </c>
      <c r="Q26" s="8">
        <v>-9.6294695548898375E-7</v>
      </c>
      <c r="R26" s="8">
        <v>2.7391980000000005</v>
      </c>
      <c r="S26" s="8">
        <v>1.7484404510642195</v>
      </c>
      <c r="T26" s="8">
        <v>0</v>
      </c>
      <c r="U26" s="8">
        <v>0.10598828625000001</v>
      </c>
      <c r="V26" s="8">
        <v>-0.15622971511349248</v>
      </c>
      <c r="W26" s="8">
        <v>0.64277771250000004</v>
      </c>
      <c r="X26" s="8">
        <v>0.32939567604373071</v>
      </c>
      <c r="Y26" s="8">
        <v>0</v>
      </c>
      <c r="Z26" s="8">
        <v>2.6613798750000004E-2</v>
      </c>
      <c r="AA26" s="8">
        <v>-3.2471094187658166E-2</v>
      </c>
      <c r="AB26" s="8">
        <v>0.13400281124999999</v>
      </c>
      <c r="AC26" s="8">
        <v>0.11558109548259275</v>
      </c>
      <c r="AD26" s="8">
        <v>0</v>
      </c>
      <c r="AE26" s="8">
        <v>6.5211588749999995E-3</v>
      </c>
      <c r="AF26" s="8">
        <v>-7.9890634486131772E-3</v>
      </c>
      <c r="AG26" s="8">
        <v>4.7935965000000006E-4</v>
      </c>
      <c r="AH26" s="8">
        <v>5.0551945519603327E-4</v>
      </c>
      <c r="AI26" s="8">
        <v>0</v>
      </c>
      <c r="AJ26" s="8">
        <v>1.0661083125000001E-4</v>
      </c>
      <c r="AK26" s="8">
        <v>-2.284850404362521E-5</v>
      </c>
      <c r="AL26" s="8">
        <v>8404.3575000000001</v>
      </c>
      <c r="AM26" s="8">
        <v>5257.4917988132083</v>
      </c>
      <c r="AN26" s="8">
        <v>0</v>
      </c>
      <c r="AO26" s="8">
        <v>376.639725</v>
      </c>
      <c r="AP26" s="8">
        <v>-405.69980952730447</v>
      </c>
      <c r="AQ26" s="8">
        <v>11019.0465</v>
      </c>
      <c r="AR26" s="8">
        <v>5573.9618045125117</v>
      </c>
      <c r="AS26" s="8">
        <v>0</v>
      </c>
      <c r="AT26" s="8">
        <v>396.76349212499997</v>
      </c>
      <c r="AU26" s="8">
        <v>-524.91550025500305</v>
      </c>
      <c r="AV26" s="8">
        <v>4653.5238749999999</v>
      </c>
      <c r="AW26" s="8">
        <v>4425.2296152519566</v>
      </c>
      <c r="AX26" s="8">
        <v>0</v>
      </c>
      <c r="AY26" s="8">
        <v>392.20335</v>
      </c>
      <c r="AZ26" s="8">
        <v>-237.93326625325255</v>
      </c>
      <c r="BA26" s="8">
        <v>6365.5226249999996</v>
      </c>
      <c r="BB26" s="8">
        <v>1148.7321892605557</v>
      </c>
      <c r="BC26" s="8">
        <v>0</v>
      </c>
      <c r="BD26" s="8">
        <v>4.5601421249999996</v>
      </c>
      <c r="BE26" s="8">
        <v>-286.98223400175056</v>
      </c>
    </row>
    <row r="27" spans="1:57" ht="15.3" x14ac:dyDescent="0.7">
      <c r="A27" s="9" t="s">
        <v>658</v>
      </c>
      <c r="B27" t="s">
        <v>659</v>
      </c>
      <c r="C27" t="s">
        <v>554</v>
      </c>
      <c r="D27" s="35" t="s">
        <v>555</v>
      </c>
      <c r="E27" s="6">
        <v>23.04</v>
      </c>
      <c r="F27" s="7">
        <v>0</v>
      </c>
      <c r="G27" s="7">
        <v>0</v>
      </c>
      <c r="H27" s="8">
        <v>95.846400000000003</v>
      </c>
      <c r="I27" s="8">
        <v>60.294561543336961</v>
      </c>
      <c r="J27" s="8">
        <v>0</v>
      </c>
      <c r="K27" s="8">
        <v>2.9260799999999998</v>
      </c>
      <c r="L27" s="8">
        <v>-4.6636726554662404</v>
      </c>
      <c r="M27" s="8">
        <v>1.4077439999999998E-6</v>
      </c>
      <c r="N27" s="8">
        <v>2.9018068217994237E-6</v>
      </c>
      <c r="O27" s="8">
        <v>0</v>
      </c>
      <c r="P27" s="8">
        <v>2.4652799999999997E-7</v>
      </c>
      <c r="Q27" s="8">
        <v>-1.2191799439065599E-7</v>
      </c>
      <c r="R27" s="8">
        <v>0.26956799999999997</v>
      </c>
      <c r="S27" s="8">
        <v>0.27264521130375169</v>
      </c>
      <c r="T27" s="8">
        <v>0</v>
      </c>
      <c r="U27" s="8">
        <v>1.1911679999999999E-2</v>
      </c>
      <c r="V27" s="8">
        <v>-1.8230778858193922E-2</v>
      </c>
      <c r="W27" s="8">
        <v>6.4742399999999992E-2</v>
      </c>
      <c r="X27" s="8">
        <v>4.8123092894100473E-2</v>
      </c>
      <c r="Y27" s="8">
        <v>0</v>
      </c>
      <c r="Z27" s="8">
        <v>2.9951999999999995E-3</v>
      </c>
      <c r="AA27" s="8">
        <v>-3.5696021527411199E-3</v>
      </c>
      <c r="AB27" s="8">
        <v>1.5091199999999999E-2</v>
      </c>
      <c r="AC27" s="8">
        <v>1.8362994786229249E-2</v>
      </c>
      <c r="AD27" s="8">
        <v>0</v>
      </c>
      <c r="AE27" s="8">
        <v>7.3267199999999997E-4</v>
      </c>
      <c r="AF27" s="8">
        <v>-1.041599138118912E-3</v>
      </c>
      <c r="AG27" s="8">
        <v>4.65408E-5</v>
      </c>
      <c r="AH27" s="8">
        <v>7.238730191652494E-5</v>
      </c>
      <c r="AI27" s="8">
        <v>0</v>
      </c>
      <c r="AJ27" s="8">
        <v>1.1980799999999999E-5</v>
      </c>
      <c r="AK27" s="8">
        <v>-2.3307000222403582E-6</v>
      </c>
      <c r="AL27" s="8">
        <v>914.68799999999999</v>
      </c>
      <c r="AM27" s="8">
        <v>760.36198630781951</v>
      </c>
      <c r="AN27" s="8">
        <v>0</v>
      </c>
      <c r="AO27" s="8">
        <v>42.393599999999999</v>
      </c>
      <c r="AP27" s="8">
        <v>-46.250437511738873</v>
      </c>
      <c r="AQ27" s="8">
        <v>1168.1279999999999</v>
      </c>
      <c r="AR27" s="8">
        <v>791.26373291852462</v>
      </c>
      <c r="AS27" s="8">
        <v>0</v>
      </c>
      <c r="AT27" s="8">
        <v>44.748287999999995</v>
      </c>
      <c r="AU27" s="8">
        <v>-57.94292723028272</v>
      </c>
      <c r="AV27" s="8">
        <v>557.56799999999998</v>
      </c>
      <c r="AW27" s="8">
        <v>663.84331114567669</v>
      </c>
      <c r="AX27" s="8">
        <v>0</v>
      </c>
      <c r="AY27" s="8">
        <v>44.236799999999995</v>
      </c>
      <c r="AZ27" s="8">
        <v>-30.368964780979198</v>
      </c>
      <c r="BA27" s="8">
        <v>610.55999999999995</v>
      </c>
      <c r="BB27" s="8">
        <v>127.42042177284799</v>
      </c>
      <c r="BC27" s="8">
        <v>0</v>
      </c>
      <c r="BD27" s="8">
        <v>0.51148800000000005</v>
      </c>
      <c r="BE27" s="8">
        <v>-27.573962449303522</v>
      </c>
    </row>
    <row r="28" spans="1:57" ht="15.3" x14ac:dyDescent="0.7">
      <c r="A28" s="9" t="s">
        <v>660</v>
      </c>
      <c r="B28" t="s">
        <v>661</v>
      </c>
      <c r="C28" t="s">
        <v>554</v>
      </c>
      <c r="D28" s="34" t="s">
        <v>555</v>
      </c>
      <c r="E28" s="6">
        <v>23.04</v>
      </c>
      <c r="F28" s="7">
        <v>0</v>
      </c>
      <c r="G28" s="7">
        <v>0</v>
      </c>
      <c r="H28" s="8">
        <v>95.846400000000003</v>
      </c>
      <c r="I28" s="8">
        <v>60.294561543336961</v>
      </c>
      <c r="J28" s="8">
        <v>0</v>
      </c>
      <c r="K28" s="8">
        <v>2.9260799999999998</v>
      </c>
      <c r="L28" s="8">
        <v>-4.6636726554662404</v>
      </c>
      <c r="M28" s="8">
        <v>1.4077439999999998E-6</v>
      </c>
      <c r="N28" s="8">
        <v>2.9018068217994237E-6</v>
      </c>
      <c r="O28" s="8">
        <v>0</v>
      </c>
      <c r="P28" s="8">
        <v>2.4652799999999997E-7</v>
      </c>
      <c r="Q28" s="8">
        <v>-1.2191799439065599E-7</v>
      </c>
      <c r="R28" s="8">
        <v>0.26956799999999997</v>
      </c>
      <c r="S28" s="8">
        <v>0.27264521130375169</v>
      </c>
      <c r="T28" s="8">
        <v>0</v>
      </c>
      <c r="U28" s="8">
        <v>1.1911679999999999E-2</v>
      </c>
      <c r="V28" s="8">
        <v>-1.8230778858193922E-2</v>
      </c>
      <c r="W28" s="8">
        <v>6.4742399999999992E-2</v>
      </c>
      <c r="X28" s="8">
        <v>4.8123092894100473E-2</v>
      </c>
      <c r="Y28" s="8">
        <v>0</v>
      </c>
      <c r="Z28" s="8">
        <v>2.9951999999999995E-3</v>
      </c>
      <c r="AA28" s="8">
        <v>-3.5696021527411199E-3</v>
      </c>
      <c r="AB28" s="8">
        <v>1.5091199999999999E-2</v>
      </c>
      <c r="AC28" s="8">
        <v>1.8362994786229249E-2</v>
      </c>
      <c r="AD28" s="8">
        <v>0</v>
      </c>
      <c r="AE28" s="8">
        <v>7.3267199999999997E-4</v>
      </c>
      <c r="AF28" s="8">
        <v>-1.041599138118912E-3</v>
      </c>
      <c r="AG28" s="8">
        <v>4.65408E-5</v>
      </c>
      <c r="AH28" s="8">
        <v>7.238730191652494E-5</v>
      </c>
      <c r="AI28" s="8">
        <v>0</v>
      </c>
      <c r="AJ28" s="8">
        <v>1.1980799999999999E-5</v>
      </c>
      <c r="AK28" s="8">
        <v>-2.3307000222403582E-6</v>
      </c>
      <c r="AL28" s="8">
        <v>914.68799999999999</v>
      </c>
      <c r="AM28" s="8">
        <v>760.36198630781951</v>
      </c>
      <c r="AN28" s="8">
        <v>0</v>
      </c>
      <c r="AO28" s="8">
        <v>42.393599999999999</v>
      </c>
      <c r="AP28" s="8">
        <v>-46.250437511738873</v>
      </c>
      <c r="AQ28" s="8">
        <v>1168.1279999999999</v>
      </c>
      <c r="AR28" s="8">
        <v>791.26373291852462</v>
      </c>
      <c r="AS28" s="8">
        <v>0</v>
      </c>
      <c r="AT28" s="8">
        <v>44.748287999999995</v>
      </c>
      <c r="AU28" s="8">
        <v>-57.94292723028272</v>
      </c>
      <c r="AV28" s="8">
        <v>557.56799999999998</v>
      </c>
      <c r="AW28" s="8">
        <v>663.84331114567669</v>
      </c>
      <c r="AX28" s="8">
        <v>0</v>
      </c>
      <c r="AY28" s="8">
        <v>44.236799999999995</v>
      </c>
      <c r="AZ28" s="8">
        <v>-30.368964780979198</v>
      </c>
      <c r="BA28" s="8">
        <v>610.55999999999995</v>
      </c>
      <c r="BB28" s="8">
        <v>127.42042177284799</v>
      </c>
      <c r="BC28" s="8">
        <v>0</v>
      </c>
      <c r="BD28" s="8">
        <v>0.51148800000000005</v>
      </c>
      <c r="BE28" s="8">
        <v>-27.573962449303522</v>
      </c>
    </row>
    <row r="29" spans="1:57" ht="15.3" x14ac:dyDescent="0.7">
      <c r="A29" s="9" t="s">
        <v>662</v>
      </c>
      <c r="B29" t="s">
        <v>663</v>
      </c>
      <c r="C29" t="s">
        <v>307</v>
      </c>
      <c r="D29" s="35" t="s">
        <v>308</v>
      </c>
      <c r="E29" s="6">
        <v>88.240288888888898</v>
      </c>
      <c r="F29" s="7">
        <v>0</v>
      </c>
      <c r="G29" s="7">
        <v>0</v>
      </c>
      <c r="H29" s="8">
        <v>84.710677333333336</v>
      </c>
      <c r="I29" s="8">
        <v>12.919701897666666</v>
      </c>
      <c r="J29" s="8">
        <v>0</v>
      </c>
      <c r="K29" s="8">
        <v>0.73415920355555553</v>
      </c>
      <c r="L29" s="8">
        <v>-4.2355338666666675</v>
      </c>
      <c r="M29" s="8">
        <v>1.4118446222222223E-11</v>
      </c>
      <c r="N29" s="8">
        <v>4.0389697991377783E-8</v>
      </c>
      <c r="O29" s="8">
        <v>0</v>
      </c>
      <c r="P29" s="8">
        <v>2.0295266444444446E-7</v>
      </c>
      <c r="Q29" s="8">
        <v>-7.0592231111111125E-13</v>
      </c>
      <c r="R29" s="8">
        <v>0.35649076711111116</v>
      </c>
      <c r="S29" s="8">
        <v>5.43655920269E-2</v>
      </c>
      <c r="T29" s="8">
        <v>0</v>
      </c>
      <c r="U29" s="8">
        <v>4.6679112822222224E-3</v>
      </c>
      <c r="V29" s="8">
        <v>-1.7824538355555562E-2</v>
      </c>
      <c r="W29" s="8">
        <v>7.4033602377777785E-2</v>
      </c>
      <c r="X29" s="8">
        <v>1.1303933967822224E-2</v>
      </c>
      <c r="Y29" s="8">
        <v>0</v>
      </c>
      <c r="Z29" s="8">
        <v>1.2353640444444445E-3</v>
      </c>
      <c r="AA29" s="8">
        <v>-3.7016801188888893E-3</v>
      </c>
      <c r="AB29" s="8">
        <v>2.9295775911111113E-2</v>
      </c>
      <c r="AC29" s="8">
        <v>4.4931028579188893E-3</v>
      </c>
      <c r="AD29" s="8">
        <v>0</v>
      </c>
      <c r="AE29" s="8">
        <v>6.9709828222222232E-4</v>
      </c>
      <c r="AF29" s="8">
        <v>-1.4647887955555557E-3</v>
      </c>
      <c r="AG29" s="8">
        <v>3.0354659377777783E-5</v>
      </c>
      <c r="AH29" s="8">
        <v>5.0270933781444454E-6</v>
      </c>
      <c r="AI29" s="8">
        <v>0</v>
      </c>
      <c r="AJ29" s="8">
        <v>1.5353810266666667E-6</v>
      </c>
      <c r="AK29" s="8">
        <v>-1.5177329688888891E-6</v>
      </c>
      <c r="AL29" s="8">
        <v>1279.4841888888891</v>
      </c>
      <c r="AM29" s="8">
        <v>195.28149492988891</v>
      </c>
      <c r="AN29" s="8">
        <v>0</v>
      </c>
      <c r="AO29" s="8">
        <v>17.030375755555557</v>
      </c>
      <c r="AP29" s="8">
        <v>-63.974209444444462</v>
      </c>
      <c r="AQ29" s="8">
        <v>2113.3549188888892</v>
      </c>
      <c r="AR29" s="8">
        <v>320.4729165846756</v>
      </c>
      <c r="AS29" s="8">
        <v>0</v>
      </c>
      <c r="AT29" s="8">
        <v>17.770711779333336</v>
      </c>
      <c r="AU29" s="8">
        <v>-105.66774594444446</v>
      </c>
      <c r="AV29" s="8">
        <v>1297.1322466666668</v>
      </c>
      <c r="AW29" s="8">
        <v>197.98958939588888</v>
      </c>
      <c r="AX29" s="8">
        <v>0</v>
      </c>
      <c r="AY29" s="8">
        <v>17.295096622222225</v>
      </c>
      <c r="AZ29" s="8">
        <v>-64.856612333333345</v>
      </c>
      <c r="BA29" s="8">
        <v>816.22267222222229</v>
      </c>
      <c r="BB29" s="8">
        <v>122.48332718878667</v>
      </c>
      <c r="BC29" s="8">
        <v>0</v>
      </c>
      <c r="BD29" s="8">
        <v>0.47561515711111113</v>
      </c>
      <c r="BE29" s="8">
        <v>-40.811133611111117</v>
      </c>
    </row>
    <row r="30" spans="1:57" ht="15.3" x14ac:dyDescent="0.7">
      <c r="A30" s="9" t="s">
        <v>664</v>
      </c>
      <c r="B30" t="s">
        <v>665</v>
      </c>
      <c r="C30" t="s">
        <v>193</v>
      </c>
      <c r="D30" s="34" t="s">
        <v>194</v>
      </c>
      <c r="E30" s="6">
        <v>80.714117647058828</v>
      </c>
      <c r="F30" s="7">
        <v>0</v>
      </c>
      <c r="G30" s="7">
        <v>0</v>
      </c>
      <c r="H30" s="8">
        <v>77.485552941176465</v>
      </c>
      <c r="I30" s="8">
        <v>11.817757535294117</v>
      </c>
      <c r="J30" s="8">
        <v>0</v>
      </c>
      <c r="K30" s="8">
        <v>0.67154145882352934</v>
      </c>
      <c r="L30" s="8">
        <v>-3.8742776470588236</v>
      </c>
      <c r="M30" s="8">
        <v>1.2914258823529413E-11</v>
      </c>
      <c r="N30" s="8">
        <v>3.6944788785882353E-8</v>
      </c>
      <c r="O30" s="8">
        <v>0</v>
      </c>
      <c r="P30" s="8">
        <v>1.8564247058823529E-7</v>
      </c>
      <c r="Q30" s="8">
        <v>-6.4571294117647063E-13</v>
      </c>
      <c r="R30" s="8">
        <v>0.3260850352941177</v>
      </c>
      <c r="S30" s="8">
        <v>4.9728653952352937E-2</v>
      </c>
      <c r="T30" s="8">
        <v>0</v>
      </c>
      <c r="U30" s="8">
        <v>4.2697768235294116E-3</v>
      </c>
      <c r="V30" s="8">
        <v>-1.6304251764705884E-2</v>
      </c>
      <c r="W30" s="8">
        <v>6.7719144705882361E-2</v>
      </c>
      <c r="X30" s="8">
        <v>1.0339801327058825E-2</v>
      </c>
      <c r="Y30" s="8">
        <v>0</v>
      </c>
      <c r="Z30" s="8">
        <v>1.1299976470588236E-3</v>
      </c>
      <c r="AA30" s="8">
        <v>-3.3859572352941182E-3</v>
      </c>
      <c r="AB30" s="8">
        <v>2.679708705882353E-2</v>
      </c>
      <c r="AC30" s="8">
        <v>4.1098781207647055E-3</v>
      </c>
      <c r="AD30" s="8">
        <v>0</v>
      </c>
      <c r="AE30" s="8">
        <v>6.3764152941176474E-4</v>
      </c>
      <c r="AF30" s="8">
        <v>-1.3398543529411766E-3</v>
      </c>
      <c r="AG30" s="8">
        <v>2.7765656470588236E-5</v>
      </c>
      <c r="AH30" s="8">
        <v>4.5983236394117651E-6</v>
      </c>
      <c r="AI30" s="8">
        <v>0</v>
      </c>
      <c r="AJ30" s="8">
        <v>1.4044256470588237E-6</v>
      </c>
      <c r="AK30" s="8">
        <v>-1.3882828235294121E-6</v>
      </c>
      <c r="AL30" s="8">
        <v>1170.3547058823531</v>
      </c>
      <c r="AM30" s="8">
        <v>178.62558877058822</v>
      </c>
      <c r="AN30" s="8">
        <v>0</v>
      </c>
      <c r="AO30" s="8">
        <v>15.577824705882355</v>
      </c>
      <c r="AP30" s="8">
        <v>-58.517735294117657</v>
      </c>
      <c r="AQ30" s="8">
        <v>1933.103117647059</v>
      </c>
      <c r="AR30" s="8">
        <v>293.1392113242353</v>
      </c>
      <c r="AS30" s="8">
        <v>0</v>
      </c>
      <c r="AT30" s="8">
        <v>16.255016152941177</v>
      </c>
      <c r="AU30" s="8">
        <v>-96.655155882352943</v>
      </c>
      <c r="AV30" s="8">
        <v>1186.4975294117646</v>
      </c>
      <c r="AW30" s="8">
        <v>181.10270504117645</v>
      </c>
      <c r="AX30" s="8">
        <v>0</v>
      </c>
      <c r="AY30" s="8">
        <v>15.819967058823531</v>
      </c>
      <c r="AZ30" s="8">
        <v>-59.324876470588237</v>
      </c>
      <c r="BA30" s="8">
        <v>746.60558823529414</v>
      </c>
      <c r="BB30" s="8">
        <v>112.03650628305883</v>
      </c>
      <c r="BC30" s="8">
        <v>0</v>
      </c>
      <c r="BD30" s="8">
        <v>0.43504909411764708</v>
      </c>
      <c r="BE30" s="8">
        <v>-37.330279411764707</v>
      </c>
    </row>
    <row r="31" spans="1:57" ht="15.3" x14ac:dyDescent="0.7">
      <c r="A31" s="9" t="s">
        <v>666</v>
      </c>
      <c r="B31" t="s">
        <v>667</v>
      </c>
      <c r="C31" t="s">
        <v>357</v>
      </c>
      <c r="D31" s="35" t="s">
        <v>358</v>
      </c>
      <c r="E31" s="6">
        <v>131.12280000000001</v>
      </c>
      <c r="F31" s="7">
        <v>0</v>
      </c>
      <c r="G31" s="7">
        <v>0</v>
      </c>
      <c r="H31" s="8">
        <v>407.33297820000007</v>
      </c>
      <c r="I31" s="8">
        <v>77.096928329999997</v>
      </c>
      <c r="J31" s="8">
        <v>0</v>
      </c>
      <c r="K31" s="8">
        <v>14.947999200000002</v>
      </c>
      <c r="L31" s="8">
        <v>-20.366648910000006</v>
      </c>
      <c r="M31" s="8">
        <v>2.5700068800000001E-8</v>
      </c>
      <c r="N31" s="8">
        <v>2.4034022503200002E-6</v>
      </c>
      <c r="O31" s="8">
        <v>0</v>
      </c>
      <c r="P31" s="8">
        <v>4.2221541600000003E-7</v>
      </c>
      <c r="Q31" s="8">
        <v>-1.2850034400000002E-9</v>
      </c>
      <c r="R31" s="8">
        <v>0.9834210000000001</v>
      </c>
      <c r="S31" s="8">
        <v>0.36124331399999998</v>
      </c>
      <c r="T31" s="8">
        <v>0</v>
      </c>
      <c r="U31" s="8">
        <v>2.17663848E-2</v>
      </c>
      <c r="V31" s="8">
        <v>-4.9171050000000008E-2</v>
      </c>
      <c r="W31" s="8">
        <v>9.3097188000000011E-2</v>
      </c>
      <c r="X31" s="8">
        <v>0.42962385420000004</v>
      </c>
      <c r="Y31" s="8">
        <v>0</v>
      </c>
      <c r="Z31" s="8">
        <v>2.4651086400000004</v>
      </c>
      <c r="AA31" s="8">
        <v>-4.6548594000000009E-3</v>
      </c>
      <c r="AB31" s="8">
        <v>2.1045209400000005</v>
      </c>
      <c r="AC31" s="8">
        <v>0.33272410500000005</v>
      </c>
      <c r="AD31" s="8">
        <v>0</v>
      </c>
      <c r="AE31" s="8">
        <v>4.1697050400000008E-3</v>
      </c>
      <c r="AF31" s="8">
        <v>-0.10522604700000003</v>
      </c>
      <c r="AG31" s="8">
        <v>1.9668420000000002E-4</v>
      </c>
      <c r="AH31" s="8">
        <v>4.0451383800000003E-5</v>
      </c>
      <c r="AI31" s="8">
        <v>0</v>
      </c>
      <c r="AJ31" s="8">
        <v>3.5927647200000005E-6</v>
      </c>
      <c r="AK31" s="8">
        <v>-9.8342100000000022E-6</v>
      </c>
      <c r="AL31" s="8">
        <v>11436.530616</v>
      </c>
      <c r="AM31" s="8">
        <v>1917.4087044000003</v>
      </c>
      <c r="AN31" s="8">
        <v>0</v>
      </c>
      <c r="AO31" s="8">
        <v>38.156734800000002</v>
      </c>
      <c r="AP31" s="8">
        <v>-571.8265308</v>
      </c>
      <c r="AQ31" s="8">
        <v>11944.1725362</v>
      </c>
      <c r="AR31" s="8">
        <v>2004.16282695</v>
      </c>
      <c r="AS31" s="8">
        <v>0</v>
      </c>
      <c r="AT31" s="8">
        <v>40.758211152000001</v>
      </c>
      <c r="AU31" s="8">
        <v>-597.20862681000017</v>
      </c>
      <c r="AV31" s="8">
        <v>11698.776216</v>
      </c>
      <c r="AW31" s="8">
        <v>1963.3016844000001</v>
      </c>
      <c r="AX31" s="8">
        <v>0</v>
      </c>
      <c r="AY31" s="8">
        <v>39.467962800000002</v>
      </c>
      <c r="AZ31" s="8">
        <v>-584.93881080000006</v>
      </c>
      <c r="BA31" s="8">
        <v>245.39632020000002</v>
      </c>
      <c r="BB31" s="8">
        <v>40.861142550000004</v>
      </c>
      <c r="BC31" s="8">
        <v>0</v>
      </c>
      <c r="BD31" s="8">
        <v>1.2902483520000001</v>
      </c>
      <c r="BE31" s="8">
        <v>-12.269816010000001</v>
      </c>
    </row>
    <row r="32" spans="1:57" ht="15.3" x14ac:dyDescent="0.7">
      <c r="A32" s="9" t="s">
        <v>670</v>
      </c>
      <c r="B32" t="s">
        <v>671</v>
      </c>
      <c r="C32" t="s">
        <v>104</v>
      </c>
      <c r="D32" s="35" t="s">
        <v>105</v>
      </c>
      <c r="E32" s="6">
        <v>165.61656000000002</v>
      </c>
      <c r="F32" s="7">
        <v>0</v>
      </c>
      <c r="G32" s="7">
        <v>0</v>
      </c>
      <c r="H32" s="8">
        <v>425.63455920000001</v>
      </c>
      <c r="I32" s="8">
        <v>68.565255840000006</v>
      </c>
      <c r="J32" s="8">
        <v>0</v>
      </c>
      <c r="K32" s="8">
        <v>19.045904400000005</v>
      </c>
      <c r="L32" s="8">
        <v>0</v>
      </c>
      <c r="M32" s="8">
        <v>9.3904589520000003E-6</v>
      </c>
      <c r="N32" s="8">
        <v>4.9353734880000006E-6</v>
      </c>
      <c r="O32" s="8">
        <v>0</v>
      </c>
      <c r="P32" s="8">
        <v>5.6144013840000003E-7</v>
      </c>
      <c r="Q32" s="8">
        <v>0</v>
      </c>
      <c r="R32" s="8">
        <v>1.8549054720000002</v>
      </c>
      <c r="S32" s="8">
        <v>0.64921691520000002</v>
      </c>
      <c r="T32" s="8">
        <v>0</v>
      </c>
      <c r="U32" s="8">
        <v>2.4014401200000004E-2</v>
      </c>
      <c r="V32" s="8">
        <v>0</v>
      </c>
      <c r="W32" s="8">
        <v>0.52666066080000007</v>
      </c>
      <c r="X32" s="8">
        <v>0.41569756560000004</v>
      </c>
      <c r="Y32" s="8">
        <v>0</v>
      </c>
      <c r="Z32" s="8">
        <v>3.0970296720000006</v>
      </c>
      <c r="AA32" s="8">
        <v>0</v>
      </c>
      <c r="AB32" s="8">
        <v>0.44219621520000008</v>
      </c>
      <c r="AC32" s="8">
        <v>7.7011700400000008E-2</v>
      </c>
      <c r="AD32" s="8">
        <v>0</v>
      </c>
      <c r="AE32" s="8">
        <v>5.365976544000001E-3</v>
      </c>
      <c r="AF32" s="8">
        <v>0</v>
      </c>
      <c r="AG32" s="8">
        <v>1.8714671280000003E-4</v>
      </c>
      <c r="AH32" s="8">
        <v>2.7657965520000004E-5</v>
      </c>
      <c r="AI32" s="8">
        <v>0</v>
      </c>
      <c r="AJ32" s="8">
        <v>4.7697569280000009E-6</v>
      </c>
      <c r="AK32" s="8">
        <v>0</v>
      </c>
      <c r="AL32" s="8">
        <v>12586.858560000002</v>
      </c>
      <c r="AM32" s="8">
        <v>1598.1998040000003</v>
      </c>
      <c r="AN32" s="8">
        <v>0</v>
      </c>
      <c r="AO32" s="8">
        <v>50.678667360000006</v>
      </c>
      <c r="AP32" s="8">
        <v>0</v>
      </c>
      <c r="AQ32" s="8">
        <v>14304.3022872</v>
      </c>
      <c r="AR32" s="8">
        <v>1792.1367957600003</v>
      </c>
      <c r="AS32" s="8">
        <v>0</v>
      </c>
      <c r="AT32" s="8">
        <v>54.040683528000002</v>
      </c>
      <c r="AU32" s="8">
        <v>0</v>
      </c>
      <c r="AV32" s="8">
        <v>13679.927856</v>
      </c>
      <c r="AW32" s="8">
        <v>1722.4122240000004</v>
      </c>
      <c r="AX32" s="8">
        <v>0</v>
      </c>
      <c r="AY32" s="8">
        <v>52.334832960000007</v>
      </c>
      <c r="AZ32" s="8">
        <v>0</v>
      </c>
      <c r="BA32" s="8">
        <v>624.37443120000012</v>
      </c>
      <c r="BB32" s="8">
        <v>69.724571760000003</v>
      </c>
      <c r="BC32" s="8">
        <v>0</v>
      </c>
      <c r="BD32" s="8">
        <v>1.7058505680000002</v>
      </c>
      <c r="BE32" s="8">
        <v>0</v>
      </c>
    </row>
    <row r="33" spans="1:57" ht="15.3" x14ac:dyDescent="0.7">
      <c r="A33" s="9" t="s">
        <v>674</v>
      </c>
      <c r="B33" t="s">
        <v>675</v>
      </c>
      <c r="C33" t="s">
        <v>104</v>
      </c>
      <c r="D33" s="34" t="s">
        <v>105</v>
      </c>
      <c r="E33" s="6">
        <v>33.120000000000005</v>
      </c>
      <c r="F33" s="7">
        <v>0</v>
      </c>
      <c r="G33" s="7">
        <v>0</v>
      </c>
      <c r="H33" s="8">
        <v>85.118400000000008</v>
      </c>
      <c r="I33" s="8">
        <v>13.711680000000001</v>
      </c>
      <c r="J33" s="8">
        <v>0</v>
      </c>
      <c r="K33" s="8">
        <v>3.8088000000000006</v>
      </c>
      <c r="L33" s="8">
        <v>0</v>
      </c>
      <c r="M33" s="8">
        <v>1.8779040000000002E-6</v>
      </c>
      <c r="N33" s="8">
        <v>9.8697600000000001E-7</v>
      </c>
      <c r="O33" s="8">
        <v>0</v>
      </c>
      <c r="P33" s="8">
        <v>1.1227680000000002E-7</v>
      </c>
      <c r="Q33" s="8">
        <v>0</v>
      </c>
      <c r="R33" s="8">
        <v>0.37094400000000005</v>
      </c>
      <c r="S33" s="8">
        <v>0.12983040000000001</v>
      </c>
      <c r="T33" s="8">
        <v>0</v>
      </c>
      <c r="U33" s="8">
        <v>4.8024000000000009E-3</v>
      </c>
      <c r="V33" s="8">
        <v>0</v>
      </c>
      <c r="W33" s="8">
        <v>0.10532160000000002</v>
      </c>
      <c r="X33" s="8">
        <v>8.3131200000000016E-2</v>
      </c>
      <c r="Y33" s="8">
        <v>0</v>
      </c>
      <c r="Z33" s="8">
        <v>0.61934400000000012</v>
      </c>
      <c r="AA33" s="8">
        <v>0</v>
      </c>
      <c r="AB33" s="8">
        <v>8.843040000000002E-2</v>
      </c>
      <c r="AC33" s="8">
        <v>1.5400800000000003E-2</v>
      </c>
      <c r="AD33" s="8">
        <v>0</v>
      </c>
      <c r="AE33" s="8">
        <v>1.0730880000000003E-3</v>
      </c>
      <c r="AF33" s="8">
        <v>0</v>
      </c>
      <c r="AG33" s="8">
        <v>3.7425600000000003E-5</v>
      </c>
      <c r="AH33" s="8">
        <v>5.5310400000000012E-6</v>
      </c>
      <c r="AI33" s="8">
        <v>0</v>
      </c>
      <c r="AJ33" s="8">
        <v>9.5385600000000015E-7</v>
      </c>
      <c r="AK33" s="8">
        <v>0</v>
      </c>
      <c r="AL33" s="8">
        <v>2517.1200000000003</v>
      </c>
      <c r="AM33" s="8">
        <v>319.60800000000006</v>
      </c>
      <c r="AN33" s="8">
        <v>0</v>
      </c>
      <c r="AO33" s="8">
        <v>10.134720000000002</v>
      </c>
      <c r="AP33" s="8">
        <v>0</v>
      </c>
      <c r="AQ33" s="8">
        <v>2860.5744</v>
      </c>
      <c r="AR33" s="8">
        <v>358.39152000000001</v>
      </c>
      <c r="AS33" s="8">
        <v>0</v>
      </c>
      <c r="AT33" s="8">
        <v>10.807056000000001</v>
      </c>
      <c r="AU33" s="8">
        <v>0</v>
      </c>
      <c r="AV33" s="8">
        <v>2735.712</v>
      </c>
      <c r="AW33" s="8">
        <v>344.44800000000004</v>
      </c>
      <c r="AX33" s="8">
        <v>0</v>
      </c>
      <c r="AY33" s="8">
        <v>10.465920000000002</v>
      </c>
      <c r="AZ33" s="8">
        <v>0</v>
      </c>
      <c r="BA33" s="8">
        <v>124.86240000000002</v>
      </c>
      <c r="BB33" s="8">
        <v>13.943520000000001</v>
      </c>
      <c r="BC33" s="8">
        <v>0</v>
      </c>
      <c r="BD33" s="8">
        <v>0.34113600000000005</v>
      </c>
      <c r="BE33" s="8">
        <v>0</v>
      </c>
    </row>
    <row r="34" spans="1:57" ht="15.3" x14ac:dyDescent="0.7">
      <c r="A34" s="9" t="s">
        <v>676</v>
      </c>
      <c r="B34" t="s">
        <v>677</v>
      </c>
      <c r="C34" t="s">
        <v>104</v>
      </c>
      <c r="D34" s="35" t="s">
        <v>105</v>
      </c>
      <c r="E34" s="6">
        <v>14.451326206513034</v>
      </c>
      <c r="F34" s="7">
        <v>0</v>
      </c>
      <c r="G34" s="7">
        <v>0</v>
      </c>
      <c r="H34" s="8">
        <v>37.139908350738494</v>
      </c>
      <c r="I34" s="8">
        <v>5.9828490494963962</v>
      </c>
      <c r="J34" s="8">
        <v>0</v>
      </c>
      <c r="K34" s="8">
        <v>1.6619025137489989</v>
      </c>
      <c r="L34" s="8">
        <v>0</v>
      </c>
      <c r="M34" s="8">
        <v>8.1939019590928897E-7</v>
      </c>
      <c r="N34" s="8">
        <v>4.306495209540884E-7</v>
      </c>
      <c r="O34" s="8">
        <v>0</v>
      </c>
      <c r="P34" s="8">
        <v>4.898999584007919E-8</v>
      </c>
      <c r="Q34" s="8">
        <v>0</v>
      </c>
      <c r="R34" s="8">
        <v>0.16185485351294598</v>
      </c>
      <c r="S34" s="8">
        <v>5.6649198729531093E-2</v>
      </c>
      <c r="T34" s="8">
        <v>0</v>
      </c>
      <c r="U34" s="8">
        <v>2.0954422999443899E-3</v>
      </c>
      <c r="V34" s="8">
        <v>0</v>
      </c>
      <c r="W34" s="8">
        <v>4.595521733671145E-2</v>
      </c>
      <c r="X34" s="8">
        <v>3.627282877834772E-2</v>
      </c>
      <c r="Y34" s="8">
        <v>0</v>
      </c>
      <c r="Z34" s="8">
        <v>0.27023980006179377</v>
      </c>
      <c r="AA34" s="8">
        <v>0</v>
      </c>
      <c r="AB34" s="8">
        <v>3.8585040971389803E-2</v>
      </c>
      <c r="AC34" s="8">
        <v>6.7198666860285609E-3</v>
      </c>
      <c r="AD34" s="8">
        <v>0</v>
      </c>
      <c r="AE34" s="8">
        <v>4.6822296909102234E-4</v>
      </c>
      <c r="AF34" s="8">
        <v>0</v>
      </c>
      <c r="AG34" s="8">
        <v>1.6329998613359728E-5</v>
      </c>
      <c r="AH34" s="8">
        <v>2.4133714764876766E-6</v>
      </c>
      <c r="AI34" s="8">
        <v>0</v>
      </c>
      <c r="AJ34" s="8">
        <v>4.1619819474757539E-7</v>
      </c>
      <c r="AK34" s="8">
        <v>0</v>
      </c>
      <c r="AL34" s="8">
        <v>1098.3007916949905</v>
      </c>
      <c r="AM34" s="8">
        <v>139.45529789285078</v>
      </c>
      <c r="AN34" s="8">
        <v>0</v>
      </c>
      <c r="AO34" s="8">
        <v>4.4221058191929883</v>
      </c>
      <c r="AP34" s="8">
        <v>0</v>
      </c>
      <c r="AQ34" s="8">
        <v>1248.1610444565306</v>
      </c>
      <c r="AR34" s="8">
        <v>156.37780088067754</v>
      </c>
      <c r="AS34" s="8">
        <v>0</v>
      </c>
      <c r="AT34" s="8">
        <v>4.7154677411852024</v>
      </c>
      <c r="AU34" s="8">
        <v>0</v>
      </c>
      <c r="AV34" s="8">
        <v>1193.6795446579765</v>
      </c>
      <c r="AW34" s="8">
        <v>150.29379254773556</v>
      </c>
      <c r="AX34" s="8">
        <v>0</v>
      </c>
      <c r="AY34" s="8">
        <v>4.5666190812581187</v>
      </c>
      <c r="AZ34" s="8">
        <v>0</v>
      </c>
      <c r="BA34" s="8">
        <v>54.48149979855414</v>
      </c>
      <c r="BB34" s="8">
        <v>6.0840083329419867</v>
      </c>
      <c r="BC34" s="8">
        <v>0</v>
      </c>
      <c r="BD34" s="8">
        <v>0.14884865992708426</v>
      </c>
      <c r="BE34" s="8">
        <v>0</v>
      </c>
    </row>
    <row r="35" spans="1:57" ht="15.3" x14ac:dyDescent="0.7">
      <c r="A35" s="9" t="s">
        <v>678</v>
      </c>
      <c r="B35" t="s">
        <v>679</v>
      </c>
      <c r="C35" t="s">
        <v>101</v>
      </c>
      <c r="D35" s="35" t="s">
        <v>102</v>
      </c>
      <c r="E35" s="6">
        <v>11.52</v>
      </c>
      <c r="F35" s="7">
        <v>0</v>
      </c>
      <c r="G35" s="7">
        <v>6</v>
      </c>
      <c r="H35" s="8">
        <v>4.9190399999999999</v>
      </c>
      <c r="I35" s="8">
        <v>1.2597119999999999</v>
      </c>
      <c r="J35" s="8">
        <v>37.072512000000003</v>
      </c>
      <c r="K35" s="8">
        <v>0.13800959999999998</v>
      </c>
      <c r="L35" s="8">
        <v>0</v>
      </c>
      <c r="M35" s="8">
        <v>2.0275199999999999E-7</v>
      </c>
      <c r="N35" s="8">
        <v>1.0973951999999999E-8</v>
      </c>
      <c r="O35" s="8">
        <v>1.2823557120000001E-6</v>
      </c>
      <c r="P35" s="8">
        <v>4.9766399999999999E-9</v>
      </c>
      <c r="Q35" s="8">
        <v>0</v>
      </c>
      <c r="R35" s="8">
        <v>2.3039999999999998E-2</v>
      </c>
      <c r="S35" s="8">
        <v>1.152E-3</v>
      </c>
      <c r="T35" s="8">
        <v>0.145152</v>
      </c>
      <c r="U35" s="8">
        <v>1.37088E-4</v>
      </c>
      <c r="V35" s="8">
        <v>0</v>
      </c>
      <c r="W35" s="8">
        <v>0</v>
      </c>
      <c r="X35" s="8">
        <v>0</v>
      </c>
      <c r="Y35" s="8">
        <v>0</v>
      </c>
      <c r="Z35" s="8">
        <v>2.158848E-2</v>
      </c>
      <c r="AA35" s="8">
        <v>0</v>
      </c>
      <c r="AB35" s="8">
        <v>0</v>
      </c>
      <c r="AC35" s="8">
        <v>1.1519999999999999E-2</v>
      </c>
      <c r="AD35" s="8">
        <v>6.9120000000000001E-2</v>
      </c>
      <c r="AE35" s="8">
        <v>4.1702400000000002E-5</v>
      </c>
      <c r="AF35" s="8">
        <v>0</v>
      </c>
      <c r="AG35" s="8">
        <v>3.8560332234239996E-8</v>
      </c>
      <c r="AH35" s="8">
        <v>0</v>
      </c>
      <c r="AI35" s="8">
        <v>2.3136199340544E-7</v>
      </c>
      <c r="AJ35" s="8">
        <v>4.2393600000000001E-8</v>
      </c>
      <c r="AK35" s="8">
        <v>0</v>
      </c>
      <c r="AL35" s="8">
        <v>136.728907776</v>
      </c>
      <c r="AM35" s="8">
        <v>1.2849350399999999</v>
      </c>
      <c r="AN35" s="8">
        <v>828.0830568959999</v>
      </c>
      <c r="AO35" s="8">
        <v>0.44927999999999996</v>
      </c>
      <c r="AP35" s="8">
        <v>0</v>
      </c>
      <c r="AQ35" s="8">
        <v>149.63303577599996</v>
      </c>
      <c r="AR35" s="8">
        <v>1.28500416</v>
      </c>
      <c r="AS35" s="8">
        <v>905.50823961599986</v>
      </c>
      <c r="AT35" s="8">
        <v>0.47794175999999994</v>
      </c>
      <c r="AU35" s="8">
        <v>0</v>
      </c>
      <c r="AV35" s="8">
        <v>149.63130777599994</v>
      </c>
      <c r="AW35" s="8">
        <v>1.2849350399999999</v>
      </c>
      <c r="AX35" s="8">
        <v>905.49745689599979</v>
      </c>
      <c r="AY35" s="8">
        <v>0.46310399999999996</v>
      </c>
      <c r="AZ35" s="8">
        <v>0</v>
      </c>
      <c r="BA35" s="8">
        <v>1.7280000000000002E-3</v>
      </c>
      <c r="BB35" s="8">
        <v>6.9120000000000002E-5</v>
      </c>
      <c r="BC35" s="8">
        <v>1.0782720000000003E-2</v>
      </c>
      <c r="BD35" s="8">
        <v>1.483776E-2</v>
      </c>
      <c r="BE35" s="8">
        <v>0</v>
      </c>
    </row>
    <row r="36" spans="1:57" ht="15.3" x14ac:dyDescent="0.7">
      <c r="A36" s="9" t="s">
        <v>680</v>
      </c>
      <c r="B36" t="s">
        <v>681</v>
      </c>
      <c r="C36" t="s">
        <v>101</v>
      </c>
      <c r="D36" s="34" t="s">
        <v>102</v>
      </c>
      <c r="E36" s="6">
        <v>124.509</v>
      </c>
      <c r="F36" s="7">
        <v>0</v>
      </c>
      <c r="G36" s="7">
        <v>6</v>
      </c>
      <c r="H36" s="8">
        <v>53.165343</v>
      </c>
      <c r="I36" s="8">
        <v>13.61505915</v>
      </c>
      <c r="J36" s="8">
        <v>400.68241289999997</v>
      </c>
      <c r="K36" s="8">
        <v>1.4916178199999999</v>
      </c>
      <c r="L36" s="8">
        <v>0</v>
      </c>
      <c r="M36" s="8">
        <v>2.1913583999999998E-6</v>
      </c>
      <c r="N36" s="8">
        <v>1.186072734E-7</v>
      </c>
      <c r="O36" s="8">
        <v>1.3859794040399998E-5</v>
      </c>
      <c r="P36" s="8">
        <v>5.3787888000000002E-8</v>
      </c>
      <c r="Q36" s="8">
        <v>0</v>
      </c>
      <c r="R36" s="8">
        <v>0.24901800000000002</v>
      </c>
      <c r="S36" s="8">
        <v>1.2450900000000001E-2</v>
      </c>
      <c r="T36" s="8">
        <v>1.5688133999999998</v>
      </c>
      <c r="U36" s="8">
        <v>1.4816571E-3</v>
      </c>
      <c r="V36" s="8">
        <v>0</v>
      </c>
      <c r="W36" s="8">
        <v>0</v>
      </c>
      <c r="X36" s="8">
        <v>0</v>
      </c>
      <c r="Y36" s="8">
        <v>0</v>
      </c>
      <c r="Z36" s="8">
        <v>0.233329866</v>
      </c>
      <c r="AA36" s="8">
        <v>0</v>
      </c>
      <c r="AB36" s="8">
        <v>0</v>
      </c>
      <c r="AC36" s="8">
        <v>0.12450900000000001</v>
      </c>
      <c r="AD36" s="8">
        <v>0.747054</v>
      </c>
      <c r="AE36" s="8">
        <v>4.5072257999999999E-4</v>
      </c>
      <c r="AF36" s="8">
        <v>0</v>
      </c>
      <c r="AG36" s="8">
        <v>4.1676288247855795E-7</v>
      </c>
      <c r="AH36" s="8">
        <v>0</v>
      </c>
      <c r="AI36" s="8">
        <v>2.5005772948713477E-6</v>
      </c>
      <c r="AJ36" s="8">
        <v>4.5819311999999999E-7</v>
      </c>
      <c r="AK36" s="8">
        <v>0</v>
      </c>
      <c r="AL36" s="8">
        <v>1477.7760050591999</v>
      </c>
      <c r="AM36" s="8">
        <v>13.8876716055</v>
      </c>
      <c r="AN36" s="8">
        <v>8949.9820599881987</v>
      </c>
      <c r="AO36" s="8">
        <v>4.8558510000000004</v>
      </c>
      <c r="AP36" s="8">
        <v>0</v>
      </c>
      <c r="AQ36" s="8">
        <v>1617.2447614091996</v>
      </c>
      <c r="AR36" s="8">
        <v>13.888418659500001</v>
      </c>
      <c r="AS36" s="8">
        <v>9786.7990804121964</v>
      </c>
      <c r="AT36" s="8">
        <v>5.1656293919999996</v>
      </c>
      <c r="AU36" s="8">
        <v>0</v>
      </c>
      <c r="AV36" s="8">
        <v>1617.2260850591997</v>
      </c>
      <c r="AW36" s="8">
        <v>13.8876716055</v>
      </c>
      <c r="AX36" s="8">
        <v>9786.6825399881964</v>
      </c>
      <c r="AY36" s="8">
        <v>5.0052617999999995</v>
      </c>
      <c r="AZ36" s="8">
        <v>0</v>
      </c>
      <c r="BA36" s="8">
        <v>1.8676350000000001E-2</v>
      </c>
      <c r="BB36" s="8">
        <v>7.4705400000000003E-4</v>
      </c>
      <c r="BC36" s="8">
        <v>0.11654042400000002</v>
      </c>
      <c r="BD36" s="8">
        <v>0.160367592</v>
      </c>
      <c r="BE36" s="8">
        <v>0</v>
      </c>
    </row>
    <row r="37" spans="1:57" ht="15.3" x14ac:dyDescent="0.7">
      <c r="A37" s="9" t="s">
        <v>682</v>
      </c>
      <c r="B37" t="s">
        <v>683</v>
      </c>
      <c r="C37" t="s">
        <v>101</v>
      </c>
      <c r="D37" s="35" t="s">
        <v>102</v>
      </c>
      <c r="E37" s="6">
        <v>0.26790000000000003</v>
      </c>
      <c r="F37" s="7">
        <v>0</v>
      </c>
      <c r="G37" s="7">
        <v>6</v>
      </c>
      <c r="H37" s="8">
        <v>0.1143933</v>
      </c>
      <c r="I37" s="8">
        <v>2.9294865000000003E-2</v>
      </c>
      <c r="J37" s="8">
        <v>0.86212899000000009</v>
      </c>
      <c r="K37" s="8">
        <v>3.2094420000000003E-3</v>
      </c>
      <c r="L37" s="8">
        <v>0</v>
      </c>
      <c r="M37" s="8">
        <v>4.7150399999999999E-9</v>
      </c>
      <c r="N37" s="8">
        <v>2.5520154000000004E-10</v>
      </c>
      <c r="O37" s="8">
        <v>2.9821449240000003E-8</v>
      </c>
      <c r="P37" s="8">
        <v>1.1573280000000001E-10</v>
      </c>
      <c r="Q37" s="8">
        <v>0</v>
      </c>
      <c r="R37" s="8">
        <v>5.3580000000000001E-4</v>
      </c>
      <c r="S37" s="8">
        <v>2.6790000000000003E-5</v>
      </c>
      <c r="T37" s="8">
        <v>3.3755400000000002E-3</v>
      </c>
      <c r="U37" s="8">
        <v>3.1880100000000001E-6</v>
      </c>
      <c r="V37" s="8">
        <v>0</v>
      </c>
      <c r="W37" s="8">
        <v>0</v>
      </c>
      <c r="X37" s="8">
        <v>0</v>
      </c>
      <c r="Y37" s="8">
        <v>0</v>
      </c>
      <c r="Z37" s="8">
        <v>5.0204460000000009E-4</v>
      </c>
      <c r="AA37" s="8">
        <v>0</v>
      </c>
      <c r="AB37" s="8">
        <v>0</v>
      </c>
      <c r="AC37" s="8">
        <v>2.6790000000000001E-4</v>
      </c>
      <c r="AD37" s="8">
        <v>1.6074000000000001E-3</v>
      </c>
      <c r="AE37" s="8">
        <v>9.6979800000000017E-7</v>
      </c>
      <c r="AF37" s="8">
        <v>0</v>
      </c>
      <c r="AG37" s="8">
        <v>8.9672855950980001E-10</v>
      </c>
      <c r="AH37" s="8">
        <v>0</v>
      </c>
      <c r="AI37" s="8">
        <v>5.3803713570587996E-9</v>
      </c>
      <c r="AJ37" s="8">
        <v>9.8587200000000005E-10</v>
      </c>
      <c r="AK37" s="8">
        <v>0</v>
      </c>
      <c r="AL37" s="8">
        <v>3.17965923552</v>
      </c>
      <c r="AM37" s="8">
        <v>2.9881432050000004E-2</v>
      </c>
      <c r="AN37" s="8">
        <v>19.257244005419999</v>
      </c>
      <c r="AO37" s="8">
        <v>1.0448100000000002E-2</v>
      </c>
      <c r="AP37" s="8">
        <v>0</v>
      </c>
      <c r="AQ37" s="8">
        <v>3.4797474205199994</v>
      </c>
      <c r="AR37" s="8">
        <v>2.9883039450000006E-2</v>
      </c>
      <c r="AS37" s="8">
        <v>21.057782759819997</v>
      </c>
      <c r="AT37" s="8">
        <v>1.11146352E-2</v>
      </c>
      <c r="AU37" s="8">
        <v>0</v>
      </c>
      <c r="AV37" s="8">
        <v>3.4797072355199994</v>
      </c>
      <c r="AW37" s="8">
        <v>2.9881432050000004E-2</v>
      </c>
      <c r="AX37" s="8">
        <v>21.057532005419997</v>
      </c>
      <c r="AY37" s="8">
        <v>1.0769580000000001E-2</v>
      </c>
      <c r="AZ37" s="8">
        <v>0</v>
      </c>
      <c r="BA37" s="8">
        <v>4.0185000000000009E-5</v>
      </c>
      <c r="BB37" s="8">
        <v>1.6074000000000003E-6</v>
      </c>
      <c r="BC37" s="8">
        <v>2.5075440000000009E-4</v>
      </c>
      <c r="BD37" s="8">
        <v>3.4505520000000005E-4</v>
      </c>
      <c r="BE37" s="8">
        <v>0</v>
      </c>
    </row>
    <row r="38" spans="1:57" ht="15.3" x14ac:dyDescent="0.7">
      <c r="A38" s="9" t="s">
        <v>684</v>
      </c>
      <c r="B38" t="s">
        <v>685</v>
      </c>
      <c r="C38" t="s">
        <v>112</v>
      </c>
      <c r="D38" s="35" t="s">
        <v>113</v>
      </c>
      <c r="E38" s="6">
        <v>11.52</v>
      </c>
      <c r="F38" s="7">
        <v>0</v>
      </c>
      <c r="G38" s="7">
        <v>0</v>
      </c>
      <c r="H38" s="8">
        <v>3.1449600000000002</v>
      </c>
      <c r="I38" s="8">
        <v>0.67564800000000003</v>
      </c>
      <c r="J38" s="8">
        <v>0</v>
      </c>
      <c r="K38" s="8">
        <v>8.951039999999999E-2</v>
      </c>
      <c r="L38" s="8">
        <v>0</v>
      </c>
      <c r="M38" s="8">
        <v>1.31328E-7</v>
      </c>
      <c r="N38" s="8">
        <v>7.1089919999999993E-9</v>
      </c>
      <c r="O38" s="8">
        <v>0</v>
      </c>
      <c r="P38" s="8">
        <v>3.2256000000000001E-9</v>
      </c>
      <c r="Q38" s="8">
        <v>0</v>
      </c>
      <c r="R38" s="8">
        <v>1.1519999999999999E-2</v>
      </c>
      <c r="S38" s="8">
        <v>5.7600000000000001E-4</v>
      </c>
      <c r="T38" s="8">
        <v>0</v>
      </c>
      <c r="U38" s="8">
        <v>8.89344E-5</v>
      </c>
      <c r="V38" s="8">
        <v>0</v>
      </c>
      <c r="W38" s="8">
        <v>0</v>
      </c>
      <c r="X38" s="8">
        <v>0</v>
      </c>
      <c r="Y38" s="8">
        <v>0</v>
      </c>
      <c r="Z38" s="8">
        <v>1.3939199999999999E-2</v>
      </c>
      <c r="AA38" s="8">
        <v>0</v>
      </c>
      <c r="AB38" s="8">
        <v>0</v>
      </c>
      <c r="AC38" s="8">
        <v>1.1519999999999999E-2</v>
      </c>
      <c r="AD38" s="8">
        <v>0</v>
      </c>
      <c r="AE38" s="8">
        <v>2.7071999999999998E-5</v>
      </c>
      <c r="AF38" s="8">
        <v>0</v>
      </c>
      <c r="AG38" s="8">
        <v>1.8276590096639998E-8</v>
      </c>
      <c r="AH38" s="8">
        <v>0</v>
      </c>
      <c r="AI38" s="8">
        <v>0</v>
      </c>
      <c r="AJ38" s="8">
        <v>2.7417599999999999E-8</v>
      </c>
      <c r="AK38" s="8">
        <v>0</v>
      </c>
      <c r="AL38" s="8">
        <v>42.557798015999992</v>
      </c>
      <c r="AM38" s="8">
        <v>0.87286233599999996</v>
      </c>
      <c r="AN38" s="8">
        <v>0</v>
      </c>
      <c r="AO38" s="8">
        <v>0.29145599999999999</v>
      </c>
      <c r="AP38" s="8">
        <v>0</v>
      </c>
      <c r="AQ38" s="8">
        <v>51.273830015999984</v>
      </c>
      <c r="AR38" s="8">
        <v>0.93046233599999995</v>
      </c>
      <c r="AS38" s="8">
        <v>0</v>
      </c>
      <c r="AT38" s="8">
        <v>0.30913919999999995</v>
      </c>
      <c r="AU38" s="8">
        <v>0</v>
      </c>
      <c r="AV38" s="8">
        <v>49.008998015999978</v>
      </c>
      <c r="AW38" s="8">
        <v>0.87286233599999996</v>
      </c>
      <c r="AX38" s="8">
        <v>0</v>
      </c>
      <c r="AY38" s="8">
        <v>0.29951999999999995</v>
      </c>
      <c r="AZ38" s="8">
        <v>0</v>
      </c>
      <c r="BA38" s="8">
        <v>2.2648319999999997</v>
      </c>
      <c r="BB38" s="8">
        <v>5.7599999999999998E-2</v>
      </c>
      <c r="BC38" s="8">
        <v>0</v>
      </c>
      <c r="BD38" s="8">
        <v>9.6191999999999996E-3</v>
      </c>
      <c r="BE38" s="8">
        <v>0</v>
      </c>
    </row>
    <row r="39" spans="1:57" ht="15.3" x14ac:dyDescent="0.7">
      <c r="A39" s="9" t="s">
        <v>686</v>
      </c>
      <c r="B39" t="s">
        <v>687</v>
      </c>
      <c r="C39" t="s">
        <v>112</v>
      </c>
      <c r="D39" s="34" t="s">
        <v>113</v>
      </c>
      <c r="E39" s="6">
        <v>124.509</v>
      </c>
      <c r="F39" s="7">
        <v>0</v>
      </c>
      <c r="G39" s="7">
        <v>0</v>
      </c>
      <c r="H39" s="8">
        <v>33.990957000000002</v>
      </c>
      <c r="I39" s="8">
        <v>7.3024528499999999</v>
      </c>
      <c r="J39" s="8">
        <v>0</v>
      </c>
      <c r="K39" s="8">
        <v>0.96743493000000003</v>
      </c>
      <c r="L39" s="8">
        <v>0</v>
      </c>
      <c r="M39" s="8">
        <v>1.4194026E-6</v>
      </c>
      <c r="N39" s="8">
        <v>7.6834503899999992E-8</v>
      </c>
      <c r="O39" s="8">
        <v>0</v>
      </c>
      <c r="P39" s="8">
        <v>3.4862520000000005E-8</v>
      </c>
      <c r="Q39" s="8">
        <v>0</v>
      </c>
      <c r="R39" s="8">
        <v>0.12450900000000001</v>
      </c>
      <c r="S39" s="8">
        <v>6.2254500000000004E-3</v>
      </c>
      <c r="T39" s="8">
        <v>0</v>
      </c>
      <c r="U39" s="8">
        <v>9.6120948000000012E-4</v>
      </c>
      <c r="V39" s="8">
        <v>0</v>
      </c>
      <c r="W39" s="8">
        <v>0</v>
      </c>
      <c r="X39" s="8">
        <v>0</v>
      </c>
      <c r="Y39" s="8">
        <v>0</v>
      </c>
      <c r="Z39" s="8">
        <v>0.15065588999999999</v>
      </c>
      <c r="AA39" s="8">
        <v>0</v>
      </c>
      <c r="AB39" s="8">
        <v>0</v>
      </c>
      <c r="AC39" s="8">
        <v>0.12450900000000001</v>
      </c>
      <c r="AD39" s="8">
        <v>0</v>
      </c>
      <c r="AE39" s="8">
        <v>2.9259615E-4</v>
      </c>
      <c r="AF39" s="8">
        <v>0</v>
      </c>
      <c r="AG39" s="8">
        <v>1.9753471843251298E-7</v>
      </c>
      <c r="AH39" s="8">
        <v>0</v>
      </c>
      <c r="AI39" s="8">
        <v>0</v>
      </c>
      <c r="AJ39" s="8">
        <v>2.9633142000000002E-7</v>
      </c>
      <c r="AK39" s="8">
        <v>0</v>
      </c>
      <c r="AL39" s="8">
        <v>459.96778412969996</v>
      </c>
      <c r="AM39" s="8">
        <v>9.4339597736999998</v>
      </c>
      <c r="AN39" s="8">
        <v>0</v>
      </c>
      <c r="AO39" s="8">
        <v>3.1500776999999998</v>
      </c>
      <c r="AP39" s="8">
        <v>0</v>
      </c>
      <c r="AQ39" s="8">
        <v>554.17129352969982</v>
      </c>
      <c r="AR39" s="8">
        <v>10.0565047737</v>
      </c>
      <c r="AS39" s="8">
        <v>0</v>
      </c>
      <c r="AT39" s="8">
        <v>3.3411990149999999</v>
      </c>
      <c r="AU39" s="8">
        <v>0</v>
      </c>
      <c r="AV39" s="8">
        <v>529.69282412969983</v>
      </c>
      <c r="AW39" s="8">
        <v>9.4339597736999998</v>
      </c>
      <c r="AX39" s="8">
        <v>0</v>
      </c>
      <c r="AY39" s="8">
        <v>3.2372339999999999</v>
      </c>
      <c r="AZ39" s="8">
        <v>0</v>
      </c>
      <c r="BA39" s="8">
        <v>24.478469399999998</v>
      </c>
      <c r="BB39" s="8">
        <v>0.62254500000000002</v>
      </c>
      <c r="BC39" s="8">
        <v>0</v>
      </c>
      <c r="BD39" s="8">
        <v>0.10396501500000001</v>
      </c>
      <c r="BE39" s="8">
        <v>0</v>
      </c>
    </row>
    <row r="40" spans="1:57" ht="15.3" x14ac:dyDescent="0.7">
      <c r="A40" s="9" t="s">
        <v>690</v>
      </c>
      <c r="B40" t="s">
        <v>691</v>
      </c>
      <c r="C40" t="s">
        <v>112</v>
      </c>
      <c r="D40" s="35" t="s">
        <v>113</v>
      </c>
      <c r="E40" s="6">
        <v>0.26790000000000003</v>
      </c>
      <c r="F40" s="7">
        <v>0</v>
      </c>
      <c r="G40" s="7">
        <v>0</v>
      </c>
      <c r="H40" s="8">
        <v>7.3136700000000013E-2</v>
      </c>
      <c r="I40" s="8">
        <v>1.5712335000000001E-2</v>
      </c>
      <c r="J40" s="8">
        <v>0</v>
      </c>
      <c r="K40" s="8">
        <v>2.0815830000000001E-3</v>
      </c>
      <c r="L40" s="8">
        <v>0</v>
      </c>
      <c r="M40" s="8">
        <v>3.0540600000000001E-9</v>
      </c>
      <c r="N40" s="8">
        <v>1.6532109E-10</v>
      </c>
      <c r="O40" s="8">
        <v>0</v>
      </c>
      <c r="P40" s="8">
        <v>7.5012000000000012E-11</v>
      </c>
      <c r="Q40" s="8">
        <v>0</v>
      </c>
      <c r="R40" s="8">
        <v>2.6790000000000001E-4</v>
      </c>
      <c r="S40" s="8">
        <v>1.3395000000000001E-5</v>
      </c>
      <c r="T40" s="8">
        <v>0</v>
      </c>
      <c r="U40" s="8">
        <v>2.0681880000000005E-6</v>
      </c>
      <c r="V40" s="8">
        <v>0</v>
      </c>
      <c r="W40" s="8">
        <v>0</v>
      </c>
      <c r="X40" s="8">
        <v>0</v>
      </c>
      <c r="Y40" s="8">
        <v>0</v>
      </c>
      <c r="Z40" s="8">
        <v>3.2415900000000002E-4</v>
      </c>
      <c r="AA40" s="8">
        <v>0</v>
      </c>
      <c r="AB40" s="8">
        <v>0</v>
      </c>
      <c r="AC40" s="8">
        <v>2.6790000000000001E-4</v>
      </c>
      <c r="AD40" s="8">
        <v>0</v>
      </c>
      <c r="AE40" s="8">
        <v>6.2956500000000007E-7</v>
      </c>
      <c r="AF40" s="8">
        <v>0</v>
      </c>
      <c r="AG40" s="8">
        <v>4.2502591032030001E-10</v>
      </c>
      <c r="AH40" s="8">
        <v>0</v>
      </c>
      <c r="AI40" s="8">
        <v>0</v>
      </c>
      <c r="AJ40" s="8">
        <v>6.3760200000000007E-10</v>
      </c>
      <c r="AK40" s="8">
        <v>0</v>
      </c>
      <c r="AL40" s="8">
        <v>0.98969045907000008</v>
      </c>
      <c r="AM40" s="8">
        <v>2.029859547E-2</v>
      </c>
      <c r="AN40" s="8">
        <v>0</v>
      </c>
      <c r="AO40" s="8">
        <v>6.7778700000000009E-3</v>
      </c>
      <c r="AP40" s="8">
        <v>0</v>
      </c>
      <c r="AQ40" s="8">
        <v>1.1923835990699998</v>
      </c>
      <c r="AR40" s="8">
        <v>2.1638095470000004E-2</v>
      </c>
      <c r="AS40" s="8">
        <v>0</v>
      </c>
      <c r="AT40" s="8">
        <v>7.1890965000000005E-3</v>
      </c>
      <c r="AU40" s="8">
        <v>0</v>
      </c>
      <c r="AV40" s="8">
        <v>1.1397144590699997</v>
      </c>
      <c r="AW40" s="8">
        <v>2.029859547E-2</v>
      </c>
      <c r="AX40" s="8">
        <v>0</v>
      </c>
      <c r="AY40" s="8">
        <v>6.9654000000000001E-3</v>
      </c>
      <c r="AZ40" s="8">
        <v>0</v>
      </c>
      <c r="BA40" s="8">
        <v>5.2669140000000003E-2</v>
      </c>
      <c r="BB40" s="8">
        <v>1.3395000000000002E-3</v>
      </c>
      <c r="BC40" s="8">
        <v>0</v>
      </c>
      <c r="BD40" s="8">
        <v>2.2369650000000002E-4</v>
      </c>
      <c r="BE40" s="8">
        <v>0</v>
      </c>
    </row>
    <row r="41" spans="1:57" ht="15.3" x14ac:dyDescent="0.7">
      <c r="A41" s="9" t="s">
        <v>692</v>
      </c>
      <c r="B41" t="s">
        <v>693</v>
      </c>
      <c r="C41" t="s">
        <v>134</v>
      </c>
      <c r="D41" s="34" t="s">
        <v>135</v>
      </c>
      <c r="E41" s="6">
        <v>112.32</v>
      </c>
      <c r="F41" s="7">
        <v>0</v>
      </c>
      <c r="G41" s="7">
        <v>0</v>
      </c>
      <c r="H41" s="8">
        <v>21.340799999999998</v>
      </c>
      <c r="I41" s="8">
        <v>1.8139679999999996</v>
      </c>
      <c r="J41" s="8">
        <v>0</v>
      </c>
      <c r="K41" s="8">
        <v>0.27473471999999999</v>
      </c>
      <c r="L41" s="8">
        <v>-0.24710399999999999</v>
      </c>
      <c r="M41" s="8">
        <v>7.7950079999999995E-7</v>
      </c>
      <c r="N41" s="8">
        <v>1.1906608521599998E-8</v>
      </c>
      <c r="O41" s="8">
        <v>0</v>
      </c>
      <c r="P41" s="8">
        <v>4.6766678399999996E-12</v>
      </c>
      <c r="Q41" s="8">
        <v>1.2467519999999999E-12</v>
      </c>
      <c r="R41" s="8">
        <v>0.25159679999999995</v>
      </c>
      <c r="S41" s="8">
        <v>9.7493759999999988E-3</v>
      </c>
      <c r="T41" s="8">
        <v>0</v>
      </c>
      <c r="U41" s="8">
        <v>3.4605791999999997E-3</v>
      </c>
      <c r="V41" s="8">
        <v>-1.6847999999999999E-4</v>
      </c>
      <c r="W41" s="8">
        <v>1.257984E-3</v>
      </c>
      <c r="X41" s="8">
        <v>4.8005568E-4</v>
      </c>
      <c r="Y41" s="8">
        <v>0</v>
      </c>
      <c r="Z41" s="8">
        <v>1.490901984E-3</v>
      </c>
      <c r="AA41" s="8">
        <v>0</v>
      </c>
      <c r="AB41" s="8">
        <v>1.0355903999999999E-2</v>
      </c>
      <c r="AC41" s="8">
        <v>9.0979199999999976E-4</v>
      </c>
      <c r="AD41" s="8">
        <v>0</v>
      </c>
      <c r="AE41" s="8">
        <v>1.4688086399999999E-3</v>
      </c>
      <c r="AF41" s="8">
        <v>-1.0883807999999998E-4</v>
      </c>
      <c r="AG41" s="8">
        <v>1.06704E-4</v>
      </c>
      <c r="AH41" s="8">
        <v>1.6625606399999999E-6</v>
      </c>
      <c r="AI41" s="8">
        <v>0</v>
      </c>
      <c r="AJ41" s="8">
        <v>9.4038796799999987E-8</v>
      </c>
      <c r="AK41" s="8">
        <v>2.325024E-8</v>
      </c>
      <c r="AL41" s="8">
        <v>360.54719999999998</v>
      </c>
      <c r="AM41" s="8">
        <v>25.766207999999999</v>
      </c>
      <c r="AN41" s="8">
        <v>0</v>
      </c>
      <c r="AO41" s="8">
        <v>4.1086656000000001</v>
      </c>
      <c r="AP41" s="8">
        <v>-2.2239360000000001</v>
      </c>
      <c r="AQ41" s="8">
        <v>387.97574399999996</v>
      </c>
      <c r="AR41" s="8">
        <v>26.791689599999998</v>
      </c>
      <c r="AS41" s="8">
        <v>0</v>
      </c>
      <c r="AT41" s="8">
        <v>4.4492198399999987</v>
      </c>
      <c r="AU41" s="8">
        <v>-1.9745856000000002</v>
      </c>
      <c r="AV41" s="8">
        <v>379.64159999999998</v>
      </c>
      <c r="AW41" s="8">
        <v>26.058239999999998</v>
      </c>
      <c r="AX41" s="8">
        <v>0</v>
      </c>
      <c r="AY41" s="8">
        <v>4.1985215999999994</v>
      </c>
      <c r="AZ41" s="8">
        <v>-2.1116160000000002</v>
      </c>
      <c r="BA41" s="8">
        <v>8.3341440000000002</v>
      </c>
      <c r="BB41" s="8">
        <v>0.73344960000000003</v>
      </c>
      <c r="BC41" s="8">
        <v>0</v>
      </c>
      <c r="BD41" s="8">
        <v>0.25069824000000002</v>
      </c>
      <c r="BE41" s="8">
        <v>0.1370304</v>
      </c>
    </row>
    <row r="42" spans="1:57" ht="15.3" x14ac:dyDescent="0.7">
      <c r="A42" s="9" t="s">
        <v>694</v>
      </c>
      <c r="B42" t="s">
        <v>693</v>
      </c>
      <c r="C42" t="s">
        <v>134</v>
      </c>
      <c r="D42" s="35" t="s">
        <v>135</v>
      </c>
      <c r="E42" s="6">
        <v>203.04</v>
      </c>
      <c r="F42" s="7">
        <v>0</v>
      </c>
      <c r="G42" s="7">
        <v>0</v>
      </c>
      <c r="H42" s="8">
        <v>38.577599999999997</v>
      </c>
      <c r="I42" s="8">
        <v>3.2790959999999996</v>
      </c>
      <c r="J42" s="8">
        <v>0</v>
      </c>
      <c r="K42" s="8">
        <v>0.49663584000000005</v>
      </c>
      <c r="L42" s="8">
        <v>-0.44668800000000003</v>
      </c>
      <c r="M42" s="8">
        <v>1.4090976E-6</v>
      </c>
      <c r="N42" s="8">
        <v>2.1523484635199998E-8</v>
      </c>
      <c r="O42" s="8">
        <v>0</v>
      </c>
      <c r="P42" s="8">
        <v>8.4539764799999993E-12</v>
      </c>
      <c r="Q42" s="8">
        <v>2.2537439999999999E-12</v>
      </c>
      <c r="R42" s="8">
        <v>0.45480959999999993</v>
      </c>
      <c r="S42" s="8">
        <v>1.7623871999999999E-2</v>
      </c>
      <c r="T42" s="8">
        <v>0</v>
      </c>
      <c r="U42" s="8">
        <v>6.2556623999999996E-3</v>
      </c>
      <c r="V42" s="8">
        <v>-3.0456E-4</v>
      </c>
      <c r="W42" s="8">
        <v>2.2740479999999999E-3</v>
      </c>
      <c r="X42" s="8">
        <v>8.6779296E-4</v>
      </c>
      <c r="Y42" s="8">
        <v>0</v>
      </c>
      <c r="Z42" s="8">
        <v>2.6950920480000003E-3</v>
      </c>
      <c r="AA42" s="8">
        <v>0</v>
      </c>
      <c r="AB42" s="8">
        <v>1.8720288000000002E-2</v>
      </c>
      <c r="AC42" s="8">
        <v>1.6446239999999997E-3</v>
      </c>
      <c r="AD42" s="8">
        <v>0</v>
      </c>
      <c r="AE42" s="8">
        <v>2.65515408E-3</v>
      </c>
      <c r="AF42" s="8">
        <v>-1.9674575999999999E-4</v>
      </c>
      <c r="AG42" s="8">
        <v>1.92888E-4</v>
      </c>
      <c r="AH42" s="8">
        <v>3.0053980799999999E-6</v>
      </c>
      <c r="AI42" s="8">
        <v>0</v>
      </c>
      <c r="AJ42" s="8">
        <v>1.6999320959999999E-7</v>
      </c>
      <c r="AK42" s="8">
        <v>4.2029280000000002E-8</v>
      </c>
      <c r="AL42" s="8">
        <v>651.75839999999994</v>
      </c>
      <c r="AM42" s="8">
        <v>46.577375999999994</v>
      </c>
      <c r="AN42" s="8">
        <v>0</v>
      </c>
      <c r="AO42" s="8">
        <v>7.4272032000000001</v>
      </c>
      <c r="AP42" s="8">
        <v>-4.0201919999999998</v>
      </c>
      <c r="AQ42" s="8">
        <v>701.34076799999991</v>
      </c>
      <c r="AR42" s="8">
        <v>48.431131199999996</v>
      </c>
      <c r="AS42" s="8">
        <v>0</v>
      </c>
      <c r="AT42" s="8">
        <v>8.0428204799999978</v>
      </c>
      <c r="AU42" s="8">
        <v>-3.5694432000000003</v>
      </c>
      <c r="AV42" s="8">
        <v>686.27519999999993</v>
      </c>
      <c r="AW42" s="8">
        <v>47.105279999999993</v>
      </c>
      <c r="AX42" s="8">
        <v>0</v>
      </c>
      <c r="AY42" s="8">
        <v>7.5896351999999991</v>
      </c>
      <c r="AZ42" s="8">
        <v>-3.8171520000000001</v>
      </c>
      <c r="BA42" s="8">
        <v>15.065567999999999</v>
      </c>
      <c r="BB42" s="8">
        <v>1.3258512</v>
      </c>
      <c r="BC42" s="8">
        <v>0</v>
      </c>
      <c r="BD42" s="8">
        <v>0.45318527999999997</v>
      </c>
      <c r="BE42" s="8">
        <v>0.24770879999999998</v>
      </c>
    </row>
    <row r="43" spans="1:57" ht="15.3" x14ac:dyDescent="0.7">
      <c r="A43" s="9" t="s">
        <v>695</v>
      </c>
      <c r="B43" t="s">
        <v>696</v>
      </c>
      <c r="C43" t="s">
        <v>134</v>
      </c>
      <c r="D43" s="34" t="s">
        <v>135</v>
      </c>
      <c r="E43" s="6">
        <v>23.04</v>
      </c>
      <c r="F43" s="7">
        <v>0</v>
      </c>
      <c r="G43" s="7">
        <v>0</v>
      </c>
      <c r="H43" s="8">
        <v>4.3776000000000002</v>
      </c>
      <c r="I43" s="8">
        <v>0.37209599999999993</v>
      </c>
      <c r="J43" s="8">
        <v>0</v>
      </c>
      <c r="K43" s="8">
        <v>5.6355840000000004E-2</v>
      </c>
      <c r="L43" s="8">
        <v>-5.0688000000000004E-2</v>
      </c>
      <c r="M43" s="8">
        <v>1.5989759999999997E-7</v>
      </c>
      <c r="N43" s="8">
        <v>2.4423812351999997E-9</v>
      </c>
      <c r="O43" s="8">
        <v>0</v>
      </c>
      <c r="P43" s="8">
        <v>9.5931647999999982E-13</v>
      </c>
      <c r="Q43" s="8">
        <v>2.5574399999999997E-13</v>
      </c>
      <c r="R43" s="8">
        <v>5.1609599999999992E-2</v>
      </c>
      <c r="S43" s="8">
        <v>1.9998719999999998E-3</v>
      </c>
      <c r="T43" s="8">
        <v>0</v>
      </c>
      <c r="U43" s="8">
        <v>7.0986239999999993E-4</v>
      </c>
      <c r="V43" s="8">
        <v>-3.4560000000000001E-5</v>
      </c>
      <c r="W43" s="8">
        <v>2.5804799999999998E-4</v>
      </c>
      <c r="X43" s="8">
        <v>9.8472960000000001E-5</v>
      </c>
      <c r="Y43" s="8">
        <v>0</v>
      </c>
      <c r="Z43" s="8">
        <v>3.0582604800000001E-4</v>
      </c>
      <c r="AA43" s="8">
        <v>0</v>
      </c>
      <c r="AB43" s="8">
        <v>2.1242880000000002E-3</v>
      </c>
      <c r="AC43" s="8">
        <v>1.8662399999999995E-4</v>
      </c>
      <c r="AD43" s="8">
        <v>0</v>
      </c>
      <c r="AE43" s="8">
        <v>3.0129407999999997E-4</v>
      </c>
      <c r="AF43" s="8">
        <v>-2.232576E-5</v>
      </c>
      <c r="AG43" s="8">
        <v>2.1887999999999998E-5</v>
      </c>
      <c r="AH43" s="8">
        <v>3.4103808000000001E-7</v>
      </c>
      <c r="AI43" s="8">
        <v>0</v>
      </c>
      <c r="AJ43" s="8">
        <v>1.9290009599999999E-8</v>
      </c>
      <c r="AK43" s="8">
        <v>4.7692800000000003E-9</v>
      </c>
      <c r="AL43" s="8">
        <v>73.958399999999997</v>
      </c>
      <c r="AM43" s="8">
        <v>5.2853759999999994</v>
      </c>
      <c r="AN43" s="8">
        <v>0</v>
      </c>
      <c r="AO43" s="8">
        <v>0.84280319999999997</v>
      </c>
      <c r="AP43" s="8">
        <v>-0.45619200000000004</v>
      </c>
      <c r="AQ43" s="8">
        <v>79.584767999999997</v>
      </c>
      <c r="AR43" s="8">
        <v>5.4957311999999998</v>
      </c>
      <c r="AS43" s="8">
        <v>0</v>
      </c>
      <c r="AT43" s="8">
        <v>0.91266047999999989</v>
      </c>
      <c r="AU43" s="8">
        <v>-0.40504320000000005</v>
      </c>
      <c r="AV43" s="8">
        <v>77.875199999999992</v>
      </c>
      <c r="AW43" s="8">
        <v>5.3452799999999998</v>
      </c>
      <c r="AX43" s="8">
        <v>0</v>
      </c>
      <c r="AY43" s="8">
        <v>0.86123519999999987</v>
      </c>
      <c r="AZ43" s="8">
        <v>-0.43315199999999998</v>
      </c>
      <c r="BA43" s="8">
        <v>1.709568</v>
      </c>
      <c r="BB43" s="8">
        <v>0.15045120000000001</v>
      </c>
      <c r="BC43" s="8">
        <v>0</v>
      </c>
      <c r="BD43" s="8">
        <v>5.1425279999999997E-2</v>
      </c>
      <c r="BE43" s="8">
        <v>2.8108799999999996E-2</v>
      </c>
    </row>
    <row r="44" spans="1:57" ht="15.3" x14ac:dyDescent="0.7">
      <c r="A44" s="9" t="s">
        <v>697</v>
      </c>
      <c r="B44" t="s">
        <v>698</v>
      </c>
      <c r="C44" t="s">
        <v>134</v>
      </c>
      <c r="D44" s="35" t="s">
        <v>135</v>
      </c>
      <c r="E44" s="6">
        <v>26.3125028571428</v>
      </c>
      <c r="F44" s="7">
        <v>0</v>
      </c>
      <c r="G44" s="7">
        <v>0</v>
      </c>
      <c r="H44" s="8">
        <v>4.9993755428571323</v>
      </c>
      <c r="I44" s="8">
        <v>0.42494692114285615</v>
      </c>
      <c r="J44" s="8">
        <v>0</v>
      </c>
      <c r="K44" s="8">
        <v>6.4360381988571289E-2</v>
      </c>
      <c r="L44" s="8">
        <v>-5.7887506285714166E-2</v>
      </c>
      <c r="M44" s="8">
        <v>1.8260876982857102E-7</v>
      </c>
      <c r="N44" s="8">
        <v>2.7892865984996509E-9</v>
      </c>
      <c r="O44" s="8">
        <v>0</v>
      </c>
      <c r="P44" s="8">
        <v>1.0955736814628547E-12</v>
      </c>
      <c r="Q44" s="8">
        <v>2.9206878171428505E-13</v>
      </c>
      <c r="R44" s="8">
        <v>5.8940006399999863E-2</v>
      </c>
      <c r="S44" s="8">
        <v>2.2839252479999947E-3</v>
      </c>
      <c r="T44" s="8">
        <v>0</v>
      </c>
      <c r="U44" s="8">
        <v>8.1068821302856956E-4</v>
      </c>
      <c r="V44" s="8">
        <v>-3.9468754285714199E-5</v>
      </c>
      <c r="W44" s="8">
        <v>2.9470003199999934E-4</v>
      </c>
      <c r="X44" s="8">
        <v>1.1245963721142833E-4</v>
      </c>
      <c r="Y44" s="8">
        <v>0</v>
      </c>
      <c r="Z44" s="8">
        <v>3.492642691748564E-4</v>
      </c>
      <c r="AA44" s="8">
        <v>0</v>
      </c>
      <c r="AB44" s="8">
        <v>2.4260127634285664E-3</v>
      </c>
      <c r="AC44" s="8">
        <v>2.1313127314285664E-4</v>
      </c>
      <c r="AD44" s="8">
        <v>0</v>
      </c>
      <c r="AE44" s="8">
        <v>3.4408859986285643E-4</v>
      </c>
      <c r="AF44" s="8">
        <v>-2.5496815268571373E-5</v>
      </c>
      <c r="AG44" s="8">
        <v>2.4996877714285661E-5</v>
      </c>
      <c r="AH44" s="8">
        <v>3.8947766729142775E-7</v>
      </c>
      <c r="AI44" s="8">
        <v>0</v>
      </c>
      <c r="AJ44" s="8">
        <v>2.2029879892114238E-8</v>
      </c>
      <c r="AK44" s="8">
        <v>5.4466880914285598E-9</v>
      </c>
      <c r="AL44" s="8">
        <v>84.463134171428379</v>
      </c>
      <c r="AM44" s="8">
        <v>6.0360881554285584</v>
      </c>
      <c r="AN44" s="8">
        <v>0</v>
      </c>
      <c r="AO44" s="8">
        <v>0.9625113545142836</v>
      </c>
      <c r="AP44" s="8">
        <v>-0.52098755657142748</v>
      </c>
      <c r="AQ44" s="8">
        <v>90.888647369142646</v>
      </c>
      <c r="AR44" s="8">
        <v>6.276321306514272</v>
      </c>
      <c r="AS44" s="8">
        <v>0</v>
      </c>
      <c r="AT44" s="8">
        <v>1.0422908631771404</v>
      </c>
      <c r="AU44" s="8">
        <v>-0.46257380022857048</v>
      </c>
      <c r="AV44" s="8">
        <v>88.936259657142656</v>
      </c>
      <c r="AW44" s="8">
        <v>6.104500662857129</v>
      </c>
      <c r="AX44" s="8">
        <v>0</v>
      </c>
      <c r="AY44" s="8">
        <v>0.98356135679999779</v>
      </c>
      <c r="AZ44" s="8">
        <v>-0.49467505371428466</v>
      </c>
      <c r="BA44" s="8">
        <v>1.9523877119999957</v>
      </c>
      <c r="BB44" s="8">
        <v>0.17182064365714247</v>
      </c>
      <c r="BC44" s="8">
        <v>0</v>
      </c>
      <c r="BD44" s="8">
        <v>5.8729506377142728E-2</v>
      </c>
      <c r="BE44" s="8">
        <v>3.2101253485714215E-2</v>
      </c>
    </row>
    <row r="45" spans="1:57" ht="15.3" x14ac:dyDescent="0.7">
      <c r="A45" s="9" t="s">
        <v>699</v>
      </c>
      <c r="B45" t="s">
        <v>700</v>
      </c>
      <c r="C45" t="s">
        <v>134</v>
      </c>
      <c r="D45" s="35" t="s">
        <v>135</v>
      </c>
      <c r="E45" s="6">
        <v>3.3738685714285701</v>
      </c>
      <c r="F45" s="7">
        <v>0</v>
      </c>
      <c r="G45" s="7">
        <v>0</v>
      </c>
      <c r="H45" s="8">
        <v>0.64103502857142836</v>
      </c>
      <c r="I45" s="8">
        <v>5.4487977428571401E-2</v>
      </c>
      <c r="J45" s="8">
        <v>0</v>
      </c>
      <c r="K45" s="8">
        <v>8.2524825257142831E-3</v>
      </c>
      <c r="L45" s="8">
        <v>-7.4225108571428543E-3</v>
      </c>
      <c r="M45" s="8">
        <v>2.3414647885714277E-8</v>
      </c>
      <c r="N45" s="8">
        <v>3.5765075038577127E-10</v>
      </c>
      <c r="O45" s="8">
        <v>0</v>
      </c>
      <c r="P45" s="8">
        <v>1.4047776570857136E-13</v>
      </c>
      <c r="Q45" s="8">
        <v>3.744994114285713E-14</v>
      </c>
      <c r="R45" s="8">
        <v>7.5574655999999961E-3</v>
      </c>
      <c r="S45" s="8">
        <v>2.9285179199999988E-4</v>
      </c>
      <c r="T45" s="8">
        <v>0</v>
      </c>
      <c r="U45" s="8">
        <v>1.0394889068571424E-4</v>
      </c>
      <c r="V45" s="8">
        <v>-5.0608028571428551E-6</v>
      </c>
      <c r="W45" s="8">
        <v>3.7787327999999986E-5</v>
      </c>
      <c r="X45" s="8">
        <v>1.4419914274285708E-5</v>
      </c>
      <c r="Y45" s="8">
        <v>0</v>
      </c>
      <c r="Z45" s="8">
        <v>4.4783719256571418E-5</v>
      </c>
      <c r="AA45" s="8">
        <v>0</v>
      </c>
      <c r="AB45" s="8">
        <v>3.1107068228571419E-4</v>
      </c>
      <c r="AC45" s="8">
        <v>2.7328335428571413E-5</v>
      </c>
      <c r="AD45" s="8">
        <v>0</v>
      </c>
      <c r="AE45" s="8">
        <v>4.4120079308571413E-5</v>
      </c>
      <c r="AF45" s="8">
        <v>-3.2692786457142844E-6</v>
      </c>
      <c r="AG45" s="8">
        <v>3.2051751428571415E-6</v>
      </c>
      <c r="AH45" s="8">
        <v>4.9940002594285697E-8</v>
      </c>
      <c r="AI45" s="8">
        <v>0</v>
      </c>
      <c r="AJ45" s="8">
        <v>2.8247377227428561E-9</v>
      </c>
      <c r="AK45" s="8">
        <v>6.9839079428571406E-10</v>
      </c>
      <c r="AL45" s="8">
        <v>10.83011811428571</v>
      </c>
      <c r="AM45" s="8">
        <v>0.77396545028571395</v>
      </c>
      <c r="AN45" s="8">
        <v>0</v>
      </c>
      <c r="AO45" s="8">
        <v>0.1234161123428571</v>
      </c>
      <c r="AP45" s="8">
        <v>-6.6802597714285691E-2</v>
      </c>
      <c r="AQ45" s="8">
        <v>11.654016819428566</v>
      </c>
      <c r="AR45" s="8">
        <v>0.80476887034285682</v>
      </c>
      <c r="AS45" s="8">
        <v>0</v>
      </c>
      <c r="AT45" s="8">
        <v>0.1336456818514285</v>
      </c>
      <c r="AU45" s="8">
        <v>-5.931260948571427E-2</v>
      </c>
      <c r="AV45" s="8">
        <v>11.403675771428567</v>
      </c>
      <c r="AW45" s="8">
        <v>0.78273750857142821</v>
      </c>
      <c r="AX45" s="8">
        <v>0</v>
      </c>
      <c r="AY45" s="8">
        <v>0.12611520719999994</v>
      </c>
      <c r="AZ45" s="8">
        <v>-6.3428729142857118E-2</v>
      </c>
      <c r="BA45" s="8">
        <v>0.2503410479999999</v>
      </c>
      <c r="BB45" s="8">
        <v>2.2031361771428563E-2</v>
      </c>
      <c r="BC45" s="8">
        <v>0</v>
      </c>
      <c r="BD45" s="8">
        <v>7.5304746514285687E-3</v>
      </c>
      <c r="BE45" s="8">
        <v>4.1161196571428554E-3</v>
      </c>
    </row>
    <row r="46" spans="1:57" ht="15.3" x14ac:dyDescent="0.7">
      <c r="A46" s="9" t="s">
        <v>701</v>
      </c>
      <c r="B46" t="s">
        <v>702</v>
      </c>
      <c r="C46" t="s">
        <v>134</v>
      </c>
      <c r="D46" s="34" t="s">
        <v>135</v>
      </c>
      <c r="E46" s="6">
        <v>1.6037999999999999</v>
      </c>
      <c r="F46" s="7">
        <v>0</v>
      </c>
      <c r="G46" s="7">
        <v>0</v>
      </c>
      <c r="H46" s="8">
        <v>0.30472199999999999</v>
      </c>
      <c r="I46" s="8">
        <v>2.5901369999999993E-2</v>
      </c>
      <c r="J46" s="8">
        <v>0</v>
      </c>
      <c r="K46" s="8">
        <v>3.9228948E-3</v>
      </c>
      <c r="L46" s="8">
        <v>-3.5283599999999999E-3</v>
      </c>
      <c r="M46" s="8">
        <v>1.1130371999999999E-8</v>
      </c>
      <c r="N46" s="8">
        <v>1.7001263129399999E-10</v>
      </c>
      <c r="O46" s="8">
        <v>0</v>
      </c>
      <c r="P46" s="8">
        <v>6.6777420599999985E-14</v>
      </c>
      <c r="Q46" s="8">
        <v>1.7802179999999999E-14</v>
      </c>
      <c r="R46" s="8">
        <v>3.5925119999999995E-3</v>
      </c>
      <c r="S46" s="8">
        <v>1.3920983999999998E-4</v>
      </c>
      <c r="T46" s="8">
        <v>0</v>
      </c>
      <c r="U46" s="8">
        <v>4.9413077999999996E-5</v>
      </c>
      <c r="V46" s="8">
        <v>-2.4057000000000001E-6</v>
      </c>
      <c r="W46" s="8">
        <v>1.7962559999999997E-5</v>
      </c>
      <c r="X46" s="8">
        <v>6.8546411999999999E-6</v>
      </c>
      <c r="Y46" s="8">
        <v>0</v>
      </c>
      <c r="Z46" s="8">
        <v>2.1288360060000001E-5</v>
      </c>
      <c r="AA46" s="8">
        <v>0</v>
      </c>
      <c r="AB46" s="8">
        <v>1.4787036E-4</v>
      </c>
      <c r="AC46" s="8">
        <v>1.2990779999999996E-5</v>
      </c>
      <c r="AD46" s="8">
        <v>0</v>
      </c>
      <c r="AE46" s="8">
        <v>2.0972892599999998E-5</v>
      </c>
      <c r="AF46" s="8">
        <v>-1.5540821999999999E-6</v>
      </c>
      <c r="AG46" s="8">
        <v>1.52361E-6</v>
      </c>
      <c r="AH46" s="8">
        <v>2.3739447599999999E-8</v>
      </c>
      <c r="AI46" s="8">
        <v>0</v>
      </c>
      <c r="AJ46" s="8">
        <v>1.3427655119999998E-9</v>
      </c>
      <c r="AK46" s="8">
        <v>3.3198660000000001E-10</v>
      </c>
      <c r="AL46" s="8">
        <v>5.1481979999999998</v>
      </c>
      <c r="AM46" s="8">
        <v>0.36791171999999994</v>
      </c>
      <c r="AN46" s="8">
        <v>0</v>
      </c>
      <c r="AO46" s="8">
        <v>5.8667004000000002E-2</v>
      </c>
      <c r="AP46" s="8">
        <v>-3.1755239999999997E-2</v>
      </c>
      <c r="AQ46" s="8">
        <v>5.5398459599999992</v>
      </c>
      <c r="AR46" s="8">
        <v>0.38255441399999995</v>
      </c>
      <c r="AS46" s="8">
        <v>0</v>
      </c>
      <c r="AT46" s="8">
        <v>6.3529725599999989E-2</v>
      </c>
      <c r="AU46" s="8">
        <v>-2.8194804E-2</v>
      </c>
      <c r="AV46" s="8">
        <v>5.4208439999999998</v>
      </c>
      <c r="AW46" s="8">
        <v>0.37208159999999996</v>
      </c>
      <c r="AX46" s="8">
        <v>0</v>
      </c>
      <c r="AY46" s="8">
        <v>5.9950043999999987E-2</v>
      </c>
      <c r="AZ46" s="8">
        <v>-3.0151439999999998E-2</v>
      </c>
      <c r="BA46" s="8">
        <v>0.11900195999999999</v>
      </c>
      <c r="BB46" s="8">
        <v>1.0472814E-2</v>
      </c>
      <c r="BC46" s="8">
        <v>0</v>
      </c>
      <c r="BD46" s="8">
        <v>3.5796815999999997E-3</v>
      </c>
      <c r="BE46" s="8">
        <v>1.9566359999999999E-3</v>
      </c>
    </row>
    <row r="47" spans="1:57" ht="15.3" x14ac:dyDescent="0.7">
      <c r="A47" s="9" t="s">
        <v>703</v>
      </c>
      <c r="B47" t="s">
        <v>704</v>
      </c>
      <c r="C47" t="s">
        <v>134</v>
      </c>
      <c r="D47" s="34" t="s">
        <v>135</v>
      </c>
      <c r="E47" s="6">
        <v>1.6037999999999999</v>
      </c>
      <c r="F47" s="7">
        <v>0</v>
      </c>
      <c r="G47" s="7">
        <v>0</v>
      </c>
      <c r="H47" s="8">
        <v>0.30472199999999999</v>
      </c>
      <c r="I47" s="8">
        <v>2.5901369999999993E-2</v>
      </c>
      <c r="J47" s="8">
        <v>0</v>
      </c>
      <c r="K47" s="8">
        <v>3.9228948E-3</v>
      </c>
      <c r="L47" s="8">
        <v>-3.5283599999999999E-3</v>
      </c>
      <c r="M47" s="8">
        <v>1.1130371999999999E-8</v>
      </c>
      <c r="N47" s="8">
        <v>1.7001263129399999E-10</v>
      </c>
      <c r="O47" s="8">
        <v>0</v>
      </c>
      <c r="P47" s="8">
        <v>6.6777420599999985E-14</v>
      </c>
      <c r="Q47" s="8">
        <v>1.7802179999999999E-14</v>
      </c>
      <c r="R47" s="8">
        <v>3.5925119999999995E-3</v>
      </c>
      <c r="S47" s="8">
        <v>1.3920983999999998E-4</v>
      </c>
      <c r="T47" s="8">
        <v>0</v>
      </c>
      <c r="U47" s="8">
        <v>4.9413077999999996E-5</v>
      </c>
      <c r="V47" s="8">
        <v>-2.4057000000000001E-6</v>
      </c>
      <c r="W47" s="8">
        <v>1.7962559999999997E-5</v>
      </c>
      <c r="X47" s="8">
        <v>6.8546411999999999E-6</v>
      </c>
      <c r="Y47" s="8">
        <v>0</v>
      </c>
      <c r="Z47" s="8">
        <v>2.1288360060000001E-5</v>
      </c>
      <c r="AA47" s="8">
        <v>0</v>
      </c>
      <c r="AB47" s="8">
        <v>1.4787036E-4</v>
      </c>
      <c r="AC47" s="8">
        <v>1.2990779999999996E-5</v>
      </c>
      <c r="AD47" s="8">
        <v>0</v>
      </c>
      <c r="AE47" s="8">
        <v>2.0972892599999998E-5</v>
      </c>
      <c r="AF47" s="8">
        <v>-1.5540821999999999E-6</v>
      </c>
      <c r="AG47" s="8">
        <v>1.52361E-6</v>
      </c>
      <c r="AH47" s="8">
        <v>2.3739447599999999E-8</v>
      </c>
      <c r="AI47" s="8">
        <v>0</v>
      </c>
      <c r="AJ47" s="8">
        <v>1.3427655119999998E-9</v>
      </c>
      <c r="AK47" s="8">
        <v>3.3198660000000001E-10</v>
      </c>
      <c r="AL47" s="8">
        <v>5.1481979999999998</v>
      </c>
      <c r="AM47" s="8">
        <v>0.36791171999999994</v>
      </c>
      <c r="AN47" s="8">
        <v>0</v>
      </c>
      <c r="AO47" s="8">
        <v>5.8667004000000002E-2</v>
      </c>
      <c r="AP47" s="8">
        <v>-3.1755239999999997E-2</v>
      </c>
      <c r="AQ47" s="8">
        <v>5.5398459599999992</v>
      </c>
      <c r="AR47" s="8">
        <v>0.38255441399999995</v>
      </c>
      <c r="AS47" s="8">
        <v>0</v>
      </c>
      <c r="AT47" s="8">
        <v>6.3529725599999989E-2</v>
      </c>
      <c r="AU47" s="8">
        <v>-2.8194804E-2</v>
      </c>
      <c r="AV47" s="8">
        <v>5.4208439999999998</v>
      </c>
      <c r="AW47" s="8">
        <v>0.37208159999999996</v>
      </c>
      <c r="AX47" s="8">
        <v>0</v>
      </c>
      <c r="AY47" s="8">
        <v>5.9950043999999987E-2</v>
      </c>
      <c r="AZ47" s="8">
        <v>-3.0151439999999998E-2</v>
      </c>
      <c r="BA47" s="8">
        <v>0.11900195999999999</v>
      </c>
      <c r="BB47" s="8">
        <v>1.0472814E-2</v>
      </c>
      <c r="BC47" s="8">
        <v>0</v>
      </c>
      <c r="BD47" s="8">
        <v>3.5796815999999997E-3</v>
      </c>
      <c r="BE47" s="8">
        <v>1.9566359999999999E-3</v>
      </c>
    </row>
    <row r="48" spans="1:57" ht="15.3" x14ac:dyDescent="0.7">
      <c r="A48" s="9" t="s">
        <v>705</v>
      </c>
      <c r="B48" t="s">
        <v>706</v>
      </c>
      <c r="C48" t="s">
        <v>134</v>
      </c>
      <c r="D48" s="34" t="s">
        <v>135</v>
      </c>
      <c r="E48" s="6">
        <v>3.2075999999999998</v>
      </c>
      <c r="F48" s="7">
        <v>0</v>
      </c>
      <c r="G48" s="7">
        <v>0</v>
      </c>
      <c r="H48" s="8">
        <v>0.60944399999999999</v>
      </c>
      <c r="I48" s="8">
        <v>5.1802739999999986E-2</v>
      </c>
      <c r="J48" s="8">
        <v>0</v>
      </c>
      <c r="K48" s="8">
        <v>7.8457895999999999E-3</v>
      </c>
      <c r="L48" s="8">
        <v>-7.0567199999999998E-3</v>
      </c>
      <c r="M48" s="8">
        <v>2.2260743999999998E-8</v>
      </c>
      <c r="N48" s="8">
        <v>3.4002526258799997E-10</v>
      </c>
      <c r="O48" s="8">
        <v>0</v>
      </c>
      <c r="P48" s="8">
        <v>1.3355484119999997E-13</v>
      </c>
      <c r="Q48" s="8">
        <v>3.5604359999999999E-14</v>
      </c>
      <c r="R48" s="8">
        <v>7.1850239999999991E-3</v>
      </c>
      <c r="S48" s="8">
        <v>2.7841967999999996E-4</v>
      </c>
      <c r="T48" s="8">
        <v>0</v>
      </c>
      <c r="U48" s="8">
        <v>9.8826155999999992E-5</v>
      </c>
      <c r="V48" s="8">
        <v>-4.8114000000000002E-6</v>
      </c>
      <c r="W48" s="8">
        <v>3.5925119999999994E-5</v>
      </c>
      <c r="X48" s="8">
        <v>1.37092824E-5</v>
      </c>
      <c r="Y48" s="8">
        <v>0</v>
      </c>
      <c r="Z48" s="8">
        <v>4.2576720120000001E-5</v>
      </c>
      <c r="AA48" s="8">
        <v>0</v>
      </c>
      <c r="AB48" s="8">
        <v>2.9574072000000001E-4</v>
      </c>
      <c r="AC48" s="8">
        <v>2.5981559999999993E-5</v>
      </c>
      <c r="AD48" s="8">
        <v>0</v>
      </c>
      <c r="AE48" s="8">
        <v>4.1945785199999996E-5</v>
      </c>
      <c r="AF48" s="8">
        <v>-3.1081643999999998E-6</v>
      </c>
      <c r="AG48" s="8">
        <v>3.0472199999999999E-6</v>
      </c>
      <c r="AH48" s="8">
        <v>4.7478895199999998E-8</v>
      </c>
      <c r="AI48" s="8">
        <v>0</v>
      </c>
      <c r="AJ48" s="8">
        <v>2.6855310239999997E-9</v>
      </c>
      <c r="AK48" s="8">
        <v>6.6397320000000002E-10</v>
      </c>
      <c r="AL48" s="8">
        <v>10.296396</v>
      </c>
      <c r="AM48" s="8">
        <v>0.73582343999999988</v>
      </c>
      <c r="AN48" s="8">
        <v>0</v>
      </c>
      <c r="AO48" s="8">
        <v>0.117334008</v>
      </c>
      <c r="AP48" s="8">
        <v>-6.3510479999999994E-2</v>
      </c>
      <c r="AQ48" s="8">
        <v>11.079691919999998</v>
      </c>
      <c r="AR48" s="8">
        <v>0.76510882799999991</v>
      </c>
      <c r="AS48" s="8">
        <v>0</v>
      </c>
      <c r="AT48" s="8">
        <v>0.12705945119999998</v>
      </c>
      <c r="AU48" s="8">
        <v>-5.6389608000000001E-2</v>
      </c>
      <c r="AV48" s="8">
        <v>10.841688</v>
      </c>
      <c r="AW48" s="8">
        <v>0.74416319999999991</v>
      </c>
      <c r="AX48" s="8">
        <v>0</v>
      </c>
      <c r="AY48" s="8">
        <v>0.11990008799999997</v>
      </c>
      <c r="AZ48" s="8">
        <v>-6.0302879999999996E-2</v>
      </c>
      <c r="BA48" s="8">
        <v>0.23800391999999998</v>
      </c>
      <c r="BB48" s="8">
        <v>2.0945628000000001E-2</v>
      </c>
      <c r="BC48" s="8">
        <v>0</v>
      </c>
      <c r="BD48" s="8">
        <v>7.1593631999999994E-3</v>
      </c>
      <c r="BE48" s="8">
        <v>3.9132719999999998E-3</v>
      </c>
    </row>
    <row r="49" spans="1:57" ht="15.3" x14ac:dyDescent="0.7">
      <c r="A49" s="9" t="s">
        <v>707</v>
      </c>
      <c r="B49" t="s">
        <v>708</v>
      </c>
      <c r="C49" t="s">
        <v>134</v>
      </c>
      <c r="D49" s="35" t="s">
        <v>135</v>
      </c>
      <c r="E49" s="6">
        <v>0.15715199999999999</v>
      </c>
      <c r="F49" s="7">
        <v>0</v>
      </c>
      <c r="G49" s="7">
        <v>0</v>
      </c>
      <c r="H49" s="8">
        <v>2.9858879999999997E-2</v>
      </c>
      <c r="I49" s="8">
        <v>2.5380047999999994E-3</v>
      </c>
      <c r="J49" s="8">
        <v>0</v>
      </c>
      <c r="K49" s="8">
        <v>3.84393792E-4</v>
      </c>
      <c r="L49" s="8">
        <v>-3.4573439999999997E-4</v>
      </c>
      <c r="M49" s="8">
        <v>1.0906348799999998E-9</v>
      </c>
      <c r="N49" s="8">
        <v>1.6659075341759997E-11</v>
      </c>
      <c r="O49" s="8">
        <v>0</v>
      </c>
      <c r="P49" s="8">
        <v>6.5433378239999988E-15</v>
      </c>
      <c r="Q49" s="8">
        <v>1.7443871999999998E-15</v>
      </c>
      <c r="R49" s="8">
        <v>3.5202047999999996E-4</v>
      </c>
      <c r="S49" s="8">
        <v>1.3640793599999999E-5</v>
      </c>
      <c r="T49" s="8">
        <v>0</v>
      </c>
      <c r="U49" s="8">
        <v>4.8418531199999995E-6</v>
      </c>
      <c r="V49" s="8">
        <v>-2.3572799999999998E-7</v>
      </c>
      <c r="W49" s="8">
        <v>1.7601023999999997E-6</v>
      </c>
      <c r="X49" s="8">
        <v>6.7166764799999992E-7</v>
      </c>
      <c r="Y49" s="8">
        <v>0</v>
      </c>
      <c r="Z49" s="8">
        <v>2.0859885023999999E-6</v>
      </c>
      <c r="AA49" s="8">
        <v>0</v>
      </c>
      <c r="AB49" s="8">
        <v>1.44894144E-5</v>
      </c>
      <c r="AC49" s="8">
        <v>1.2729311999999996E-6</v>
      </c>
      <c r="AD49" s="8">
        <v>0</v>
      </c>
      <c r="AE49" s="8">
        <v>2.0550767039999998E-6</v>
      </c>
      <c r="AF49" s="8">
        <v>-1.5228028799999997E-7</v>
      </c>
      <c r="AG49" s="8">
        <v>1.4929439999999998E-7</v>
      </c>
      <c r="AH49" s="8">
        <v>2.3261639039999999E-9</v>
      </c>
      <c r="AI49" s="8">
        <v>0</v>
      </c>
      <c r="AJ49" s="8">
        <v>1.3157394047999998E-10</v>
      </c>
      <c r="AK49" s="8">
        <v>3.2530463999999999E-11</v>
      </c>
      <c r="AL49" s="8">
        <v>0.50445792</v>
      </c>
      <c r="AM49" s="8">
        <v>3.6050668799999998E-2</v>
      </c>
      <c r="AN49" s="8">
        <v>0</v>
      </c>
      <c r="AO49" s="8">
        <v>5.7486201599999997E-3</v>
      </c>
      <c r="AP49" s="8">
        <v>-3.1116096000000002E-3</v>
      </c>
      <c r="AQ49" s="8">
        <v>0.5428344383999999</v>
      </c>
      <c r="AR49" s="8">
        <v>3.7485466559999993E-2</v>
      </c>
      <c r="AS49" s="8">
        <v>0</v>
      </c>
      <c r="AT49" s="8">
        <v>6.2251050239999989E-3</v>
      </c>
      <c r="AU49" s="8">
        <v>-2.7627321600000002E-3</v>
      </c>
      <c r="AV49" s="8">
        <v>0.53117375999999994</v>
      </c>
      <c r="AW49" s="8">
        <v>3.6459263999999991E-2</v>
      </c>
      <c r="AX49" s="8">
        <v>0</v>
      </c>
      <c r="AY49" s="8">
        <v>5.8743417599999986E-3</v>
      </c>
      <c r="AZ49" s="8">
        <v>-2.9544575999999999E-3</v>
      </c>
      <c r="BA49" s="8">
        <v>1.1660678399999999E-2</v>
      </c>
      <c r="BB49" s="8">
        <v>1.0262025599999999E-3</v>
      </c>
      <c r="BC49" s="8">
        <v>0</v>
      </c>
      <c r="BD49" s="8">
        <v>3.5076326399999995E-4</v>
      </c>
      <c r="BE49" s="8">
        <v>1.9172543999999999E-4</v>
      </c>
    </row>
    <row r="50" spans="1:57" ht="15.3" x14ac:dyDescent="0.7">
      <c r="A50" s="9" t="s">
        <v>709</v>
      </c>
      <c r="B50" t="s">
        <v>698</v>
      </c>
      <c r="C50" t="s">
        <v>134</v>
      </c>
      <c r="D50" s="35" t="s">
        <v>135</v>
      </c>
      <c r="E50" s="6">
        <v>0.17635200000000001</v>
      </c>
      <c r="F50" s="7">
        <v>0</v>
      </c>
      <c r="G50" s="7">
        <v>0</v>
      </c>
      <c r="H50" s="8">
        <v>3.3506880000000003E-2</v>
      </c>
      <c r="I50" s="8">
        <v>2.8480847999999997E-3</v>
      </c>
      <c r="J50" s="8">
        <v>0</v>
      </c>
      <c r="K50" s="8">
        <v>4.3135699200000008E-4</v>
      </c>
      <c r="L50" s="8">
        <v>-3.8797440000000005E-4</v>
      </c>
      <c r="M50" s="8">
        <v>1.2238828799999999E-9</v>
      </c>
      <c r="N50" s="8">
        <v>1.8694393037759998E-11</v>
      </c>
      <c r="O50" s="8">
        <v>0</v>
      </c>
      <c r="P50" s="8">
        <v>7.342768224E-15</v>
      </c>
      <c r="Q50" s="8">
        <v>1.9575072000000002E-15</v>
      </c>
      <c r="R50" s="8">
        <v>3.9502847999999999E-4</v>
      </c>
      <c r="S50" s="8">
        <v>1.53073536E-5</v>
      </c>
      <c r="T50" s="8">
        <v>0</v>
      </c>
      <c r="U50" s="8">
        <v>5.4334051200000003E-6</v>
      </c>
      <c r="V50" s="8">
        <v>-2.64528E-7</v>
      </c>
      <c r="W50" s="8">
        <v>1.9751424E-6</v>
      </c>
      <c r="X50" s="8">
        <v>7.5372844800000005E-7</v>
      </c>
      <c r="Y50" s="8">
        <v>0</v>
      </c>
      <c r="Z50" s="8">
        <v>2.3408435424000002E-6</v>
      </c>
      <c r="AA50" s="8">
        <v>0</v>
      </c>
      <c r="AB50" s="8">
        <v>1.62596544E-5</v>
      </c>
      <c r="AC50" s="8">
        <v>1.4284511999999998E-6</v>
      </c>
      <c r="AD50" s="8">
        <v>0</v>
      </c>
      <c r="AE50" s="8">
        <v>2.3061551040000002E-6</v>
      </c>
      <c r="AF50" s="8">
        <v>-1.7088508800000001E-7</v>
      </c>
      <c r="AG50" s="8">
        <v>1.6753440000000002E-7</v>
      </c>
      <c r="AH50" s="8">
        <v>2.6103623040000002E-9</v>
      </c>
      <c r="AI50" s="8">
        <v>0</v>
      </c>
      <c r="AJ50" s="8">
        <v>1.4764894848E-10</v>
      </c>
      <c r="AK50" s="8">
        <v>3.6504864000000006E-11</v>
      </c>
      <c r="AL50" s="8">
        <v>0.56608992000000002</v>
      </c>
      <c r="AM50" s="8">
        <v>4.04551488E-2</v>
      </c>
      <c r="AN50" s="8">
        <v>0</v>
      </c>
      <c r="AO50" s="8">
        <v>6.450956160000001E-3</v>
      </c>
      <c r="AP50" s="8">
        <v>-3.4917696000000007E-3</v>
      </c>
      <c r="AQ50" s="8">
        <v>0.60915507839999994</v>
      </c>
      <c r="AR50" s="8">
        <v>4.206524256E-2</v>
      </c>
      <c r="AS50" s="8">
        <v>0</v>
      </c>
      <c r="AT50" s="8">
        <v>6.9856554239999995E-3</v>
      </c>
      <c r="AU50" s="8">
        <v>-3.1002681600000004E-3</v>
      </c>
      <c r="AV50" s="8">
        <v>0.59606976</v>
      </c>
      <c r="AW50" s="8">
        <v>4.0913664000000002E-2</v>
      </c>
      <c r="AX50" s="8">
        <v>0</v>
      </c>
      <c r="AY50" s="8">
        <v>6.5920377599999998E-3</v>
      </c>
      <c r="AZ50" s="8">
        <v>-3.3154176000000004E-3</v>
      </c>
      <c r="BA50" s="8">
        <v>1.30853184E-2</v>
      </c>
      <c r="BB50" s="8">
        <v>1.15157856E-3</v>
      </c>
      <c r="BC50" s="8">
        <v>0</v>
      </c>
      <c r="BD50" s="8">
        <v>3.9361766400000003E-4</v>
      </c>
      <c r="BE50" s="8">
        <v>2.1514944000000001E-4</v>
      </c>
    </row>
    <row r="51" spans="1:57" ht="15.3" x14ac:dyDescent="0.7">
      <c r="A51" s="9" t="s">
        <v>710</v>
      </c>
      <c r="B51" t="s">
        <v>702</v>
      </c>
      <c r="C51" t="s">
        <v>134</v>
      </c>
      <c r="D51" s="34" t="s">
        <v>135</v>
      </c>
      <c r="E51" s="6">
        <v>0.18715000000000001</v>
      </c>
      <c r="F51" s="7">
        <v>0</v>
      </c>
      <c r="G51" s="7">
        <v>0</v>
      </c>
      <c r="H51" s="8">
        <v>3.55585E-2</v>
      </c>
      <c r="I51" s="8">
        <v>3.0224724999999997E-3</v>
      </c>
      <c r="J51" s="8">
        <v>0</v>
      </c>
      <c r="K51" s="8">
        <v>4.5776890000000009E-4</v>
      </c>
      <c r="L51" s="8">
        <v>-4.1173000000000007E-4</v>
      </c>
      <c r="M51" s="8">
        <v>1.298821E-9</v>
      </c>
      <c r="N51" s="8">
        <v>1.9839047229499999E-11</v>
      </c>
      <c r="O51" s="8">
        <v>0</v>
      </c>
      <c r="P51" s="8">
        <v>7.7923645499999994E-15</v>
      </c>
      <c r="Q51" s="8">
        <v>2.0773650000000002E-15</v>
      </c>
      <c r="R51" s="8">
        <v>4.1921599999999998E-4</v>
      </c>
      <c r="S51" s="8">
        <v>1.6244620000000002E-5</v>
      </c>
      <c r="T51" s="8">
        <v>0</v>
      </c>
      <c r="U51" s="8">
        <v>5.7660914999999998E-6</v>
      </c>
      <c r="V51" s="8">
        <v>-2.8072500000000002E-7</v>
      </c>
      <c r="W51" s="8">
        <v>2.09608E-6</v>
      </c>
      <c r="X51" s="8">
        <v>7.9987910000000006E-7</v>
      </c>
      <c r="Y51" s="8">
        <v>0</v>
      </c>
      <c r="Z51" s="8">
        <v>2.4841729550000005E-6</v>
      </c>
      <c r="AA51" s="8">
        <v>0</v>
      </c>
      <c r="AB51" s="8">
        <v>1.7255230000000003E-5</v>
      </c>
      <c r="AC51" s="8">
        <v>1.5159149999999997E-6</v>
      </c>
      <c r="AD51" s="8">
        <v>0</v>
      </c>
      <c r="AE51" s="8">
        <v>2.4473605500000003E-6</v>
      </c>
      <c r="AF51" s="8">
        <v>-1.8134834999999999E-7</v>
      </c>
      <c r="AG51" s="8">
        <v>1.7779250000000002E-7</v>
      </c>
      <c r="AH51" s="8">
        <v>2.7701943000000005E-9</v>
      </c>
      <c r="AI51" s="8">
        <v>0</v>
      </c>
      <c r="AJ51" s="8">
        <v>1.5668946600000002E-10</v>
      </c>
      <c r="AK51" s="8">
        <v>3.8740050000000003E-11</v>
      </c>
      <c r="AL51" s="8">
        <v>0.60075149999999999</v>
      </c>
      <c r="AM51" s="8">
        <v>4.2932209999999998E-2</v>
      </c>
      <c r="AN51" s="8">
        <v>0</v>
      </c>
      <c r="AO51" s="8">
        <v>6.8459470000000007E-3</v>
      </c>
      <c r="AP51" s="8">
        <v>-3.7055700000000005E-3</v>
      </c>
      <c r="AQ51" s="8">
        <v>0.64645352999999994</v>
      </c>
      <c r="AR51" s="8">
        <v>4.4640889500000003E-2</v>
      </c>
      <c r="AS51" s="8">
        <v>0</v>
      </c>
      <c r="AT51" s="8">
        <v>7.4133857999999992E-3</v>
      </c>
      <c r="AU51" s="8">
        <v>-3.2900970000000005E-3</v>
      </c>
      <c r="AV51" s="8">
        <v>0.63256699999999999</v>
      </c>
      <c r="AW51" s="8">
        <v>4.34188E-2</v>
      </c>
      <c r="AX51" s="8">
        <v>0</v>
      </c>
      <c r="AY51" s="8">
        <v>6.9956669999999997E-3</v>
      </c>
      <c r="AZ51" s="8">
        <v>-3.5184200000000004E-3</v>
      </c>
      <c r="BA51" s="8">
        <v>1.3886530000000001E-2</v>
      </c>
      <c r="BB51" s="8">
        <v>1.2220895000000002E-3</v>
      </c>
      <c r="BC51" s="8">
        <v>0</v>
      </c>
      <c r="BD51" s="8">
        <v>4.1771880000000003E-4</v>
      </c>
      <c r="BE51" s="8">
        <v>2.28323E-4</v>
      </c>
    </row>
    <row r="52" spans="1:57" ht="15.3" x14ac:dyDescent="0.7">
      <c r="A52" s="9" t="s">
        <v>711</v>
      </c>
      <c r="B52" t="s">
        <v>704</v>
      </c>
      <c r="C52" t="s">
        <v>134</v>
      </c>
      <c r="D52" s="35" t="s">
        <v>135</v>
      </c>
      <c r="E52" s="6">
        <v>0.24795</v>
      </c>
      <c r="F52" s="7">
        <v>0</v>
      </c>
      <c r="G52" s="7">
        <v>0</v>
      </c>
      <c r="H52" s="8">
        <v>4.71105E-2</v>
      </c>
      <c r="I52" s="8">
        <v>4.0043924999999996E-3</v>
      </c>
      <c r="J52" s="8">
        <v>0</v>
      </c>
      <c r="K52" s="8">
        <v>6.0648570000000005E-4</v>
      </c>
      <c r="L52" s="8">
        <v>-5.4549000000000004E-4</v>
      </c>
      <c r="M52" s="8">
        <v>1.720773E-9</v>
      </c>
      <c r="N52" s="8">
        <v>2.6284219933499999E-11</v>
      </c>
      <c r="O52" s="8">
        <v>0</v>
      </c>
      <c r="P52" s="8">
        <v>1.032389415E-14</v>
      </c>
      <c r="Q52" s="8">
        <v>2.7522449999999998E-15</v>
      </c>
      <c r="R52" s="8">
        <v>5.5540799999999997E-4</v>
      </c>
      <c r="S52" s="8">
        <v>2.1522059999999999E-5</v>
      </c>
      <c r="T52" s="8">
        <v>0</v>
      </c>
      <c r="U52" s="8">
        <v>7.6393394999999996E-6</v>
      </c>
      <c r="V52" s="8">
        <v>-3.7192499999999999E-7</v>
      </c>
      <c r="W52" s="8">
        <v>2.7770400000000001E-6</v>
      </c>
      <c r="X52" s="8">
        <v>1.0597383E-6</v>
      </c>
      <c r="Y52" s="8">
        <v>0</v>
      </c>
      <c r="Z52" s="8">
        <v>3.2912139150000005E-6</v>
      </c>
      <c r="AA52" s="8">
        <v>0</v>
      </c>
      <c r="AB52" s="8">
        <v>2.2860990000000003E-5</v>
      </c>
      <c r="AC52" s="8">
        <v>2.0083949999999998E-6</v>
      </c>
      <c r="AD52" s="8">
        <v>0</v>
      </c>
      <c r="AE52" s="8">
        <v>3.2424421500000003E-6</v>
      </c>
      <c r="AF52" s="8">
        <v>-2.4026354999999997E-7</v>
      </c>
      <c r="AG52" s="8">
        <v>2.355525E-7</v>
      </c>
      <c r="AH52" s="8">
        <v>3.6701559000000004E-9</v>
      </c>
      <c r="AI52" s="8">
        <v>0</v>
      </c>
      <c r="AJ52" s="8">
        <v>2.0759365800000001E-10</v>
      </c>
      <c r="AK52" s="8">
        <v>5.1325650000000002E-11</v>
      </c>
      <c r="AL52" s="8">
        <v>0.7959195</v>
      </c>
      <c r="AM52" s="8">
        <v>5.6879729999999996E-2</v>
      </c>
      <c r="AN52" s="8">
        <v>0</v>
      </c>
      <c r="AO52" s="8">
        <v>9.0700110000000011E-3</v>
      </c>
      <c r="AP52" s="8">
        <v>-4.9094100000000003E-3</v>
      </c>
      <c r="AQ52" s="8">
        <v>0.85646888999999993</v>
      </c>
      <c r="AR52" s="8">
        <v>5.9143513500000001E-2</v>
      </c>
      <c r="AS52" s="8">
        <v>0</v>
      </c>
      <c r="AT52" s="8">
        <v>9.8217953999999996E-3</v>
      </c>
      <c r="AU52" s="8">
        <v>-4.3589610000000006E-3</v>
      </c>
      <c r="AV52" s="8">
        <v>0.83807100000000001</v>
      </c>
      <c r="AW52" s="8">
        <v>5.7524399999999996E-2</v>
      </c>
      <c r="AX52" s="8">
        <v>0</v>
      </c>
      <c r="AY52" s="8">
        <v>9.2683709999999992E-3</v>
      </c>
      <c r="AZ52" s="8">
        <v>-4.6614600000000001E-3</v>
      </c>
      <c r="BA52" s="8">
        <v>1.839789E-2</v>
      </c>
      <c r="BB52" s="8">
        <v>1.6191135000000001E-3</v>
      </c>
      <c r="BC52" s="8">
        <v>0</v>
      </c>
      <c r="BD52" s="8">
        <v>5.5342439999999998E-4</v>
      </c>
      <c r="BE52" s="8">
        <v>3.0249899999999996E-4</v>
      </c>
    </row>
    <row r="53" spans="1:57" ht="15.3" x14ac:dyDescent="0.7">
      <c r="A53" s="9" t="s">
        <v>712</v>
      </c>
      <c r="B53" t="s">
        <v>698</v>
      </c>
      <c r="C53" t="s">
        <v>134</v>
      </c>
      <c r="D53" s="34" t="s">
        <v>135</v>
      </c>
      <c r="E53" s="6">
        <v>0.64790000000000003</v>
      </c>
      <c r="F53" s="7">
        <v>0</v>
      </c>
      <c r="G53" s="7">
        <v>0</v>
      </c>
      <c r="H53" s="8">
        <v>0.123101</v>
      </c>
      <c r="I53" s="8">
        <v>1.0463584999999999E-2</v>
      </c>
      <c r="J53" s="8">
        <v>0</v>
      </c>
      <c r="K53" s="8">
        <v>1.5847634000000002E-3</v>
      </c>
      <c r="L53" s="8">
        <v>-1.4253800000000002E-3</v>
      </c>
      <c r="M53" s="8">
        <v>4.4964260000000003E-9</v>
      </c>
      <c r="N53" s="8">
        <v>6.8681371626999995E-11</v>
      </c>
      <c r="O53" s="8">
        <v>0</v>
      </c>
      <c r="P53" s="8">
        <v>2.69766123E-14</v>
      </c>
      <c r="Q53" s="8">
        <v>7.1916900000000007E-15</v>
      </c>
      <c r="R53" s="8">
        <v>1.4512959999999999E-3</v>
      </c>
      <c r="S53" s="8">
        <v>5.623772E-5</v>
      </c>
      <c r="T53" s="8">
        <v>0</v>
      </c>
      <c r="U53" s="8">
        <v>1.9961799E-5</v>
      </c>
      <c r="V53" s="8">
        <v>-9.7185000000000006E-7</v>
      </c>
      <c r="W53" s="8">
        <v>7.2564800000000002E-6</v>
      </c>
      <c r="X53" s="8">
        <v>2.7691246000000002E-6</v>
      </c>
      <c r="Y53" s="8">
        <v>0</v>
      </c>
      <c r="Z53" s="8">
        <v>8.6000302300000021E-6</v>
      </c>
      <c r="AA53" s="8">
        <v>0</v>
      </c>
      <c r="AB53" s="8">
        <v>5.9736380000000005E-5</v>
      </c>
      <c r="AC53" s="8">
        <v>5.2479899999999997E-6</v>
      </c>
      <c r="AD53" s="8">
        <v>0</v>
      </c>
      <c r="AE53" s="8">
        <v>8.4725883000000012E-6</v>
      </c>
      <c r="AF53" s="8">
        <v>-6.2781509999999998E-7</v>
      </c>
      <c r="AG53" s="8">
        <v>6.15505E-7</v>
      </c>
      <c r="AH53" s="8">
        <v>9.5902158000000011E-9</v>
      </c>
      <c r="AI53" s="8">
        <v>0</v>
      </c>
      <c r="AJ53" s="8">
        <v>5.4244779600000007E-10</v>
      </c>
      <c r="AK53" s="8">
        <v>1.3411530000000002E-10</v>
      </c>
      <c r="AL53" s="8">
        <v>2.0797590000000001</v>
      </c>
      <c r="AM53" s="8">
        <v>0.14862826000000001</v>
      </c>
      <c r="AN53" s="8">
        <v>0</v>
      </c>
      <c r="AO53" s="8">
        <v>2.3700182000000004E-2</v>
      </c>
      <c r="AP53" s="8">
        <v>-1.2828420000000002E-2</v>
      </c>
      <c r="AQ53" s="8">
        <v>2.23797618</v>
      </c>
      <c r="AR53" s="8">
        <v>0.15454358700000001</v>
      </c>
      <c r="AS53" s="8">
        <v>0</v>
      </c>
      <c r="AT53" s="8">
        <v>2.5664614799999999E-2</v>
      </c>
      <c r="AU53" s="8">
        <v>-1.1390082000000001E-2</v>
      </c>
      <c r="AV53" s="8">
        <v>2.189902</v>
      </c>
      <c r="AW53" s="8">
        <v>0.1503128</v>
      </c>
      <c r="AX53" s="8">
        <v>0</v>
      </c>
      <c r="AY53" s="8">
        <v>2.4218501999999999E-2</v>
      </c>
      <c r="AZ53" s="8">
        <v>-1.218052E-2</v>
      </c>
      <c r="BA53" s="8">
        <v>4.8074180000000001E-2</v>
      </c>
      <c r="BB53" s="8">
        <v>4.2307870000000006E-3</v>
      </c>
      <c r="BC53" s="8">
        <v>0</v>
      </c>
      <c r="BD53" s="8">
        <v>1.4461128000000001E-3</v>
      </c>
      <c r="BE53" s="8">
        <v>7.9043799999999997E-4</v>
      </c>
    </row>
    <row r="54" spans="1:57" ht="15.3" x14ac:dyDescent="0.7">
      <c r="A54" s="9" t="s">
        <v>713</v>
      </c>
      <c r="B54" t="s">
        <v>702</v>
      </c>
      <c r="C54" t="s">
        <v>134</v>
      </c>
      <c r="D54" s="34" t="s">
        <v>135</v>
      </c>
      <c r="E54" s="6">
        <v>0.95189999999999997</v>
      </c>
      <c r="F54" s="7">
        <v>0</v>
      </c>
      <c r="G54" s="7">
        <v>0</v>
      </c>
      <c r="H54" s="8">
        <v>0.18086099999999999</v>
      </c>
      <c r="I54" s="8">
        <v>1.5373184999999998E-2</v>
      </c>
      <c r="J54" s="8">
        <v>0</v>
      </c>
      <c r="K54" s="8">
        <v>2.3283474000000003E-3</v>
      </c>
      <c r="L54" s="8">
        <v>-2.0941800000000002E-3</v>
      </c>
      <c r="M54" s="8">
        <v>6.6061859999999995E-9</v>
      </c>
      <c r="N54" s="8">
        <v>1.0090723514699999E-10</v>
      </c>
      <c r="O54" s="8">
        <v>0</v>
      </c>
      <c r="P54" s="8">
        <v>3.9634260299999997E-14</v>
      </c>
      <c r="Q54" s="8">
        <v>1.056609E-14</v>
      </c>
      <c r="R54" s="8">
        <v>2.1322559999999999E-3</v>
      </c>
      <c r="S54" s="8">
        <v>8.2624919999999997E-5</v>
      </c>
      <c r="T54" s="8">
        <v>0</v>
      </c>
      <c r="U54" s="8">
        <v>2.9328038999999998E-5</v>
      </c>
      <c r="V54" s="8">
        <v>-1.42785E-6</v>
      </c>
      <c r="W54" s="8">
        <v>1.0661279999999999E-5</v>
      </c>
      <c r="X54" s="8">
        <v>4.0684206000000001E-6</v>
      </c>
      <c r="Y54" s="8">
        <v>0</v>
      </c>
      <c r="Z54" s="8">
        <v>1.2635235030000001E-5</v>
      </c>
      <c r="AA54" s="8">
        <v>0</v>
      </c>
      <c r="AB54" s="8">
        <v>8.7765179999999996E-5</v>
      </c>
      <c r="AC54" s="8">
        <v>7.7103899999999992E-6</v>
      </c>
      <c r="AD54" s="8">
        <v>0</v>
      </c>
      <c r="AE54" s="8">
        <v>1.2447996300000001E-5</v>
      </c>
      <c r="AF54" s="8">
        <v>-9.2239109999999996E-7</v>
      </c>
      <c r="AG54" s="8">
        <v>9.04305E-7</v>
      </c>
      <c r="AH54" s="8">
        <v>1.40900238E-8</v>
      </c>
      <c r="AI54" s="8">
        <v>0</v>
      </c>
      <c r="AJ54" s="8">
        <v>7.9696875599999997E-10</v>
      </c>
      <c r="AK54" s="8">
        <v>1.9704329999999999E-10</v>
      </c>
      <c r="AL54" s="8">
        <v>3.055599</v>
      </c>
      <c r="AM54" s="8">
        <v>0.21836585999999999</v>
      </c>
      <c r="AN54" s="8">
        <v>0</v>
      </c>
      <c r="AO54" s="8">
        <v>3.4820502000000003E-2</v>
      </c>
      <c r="AP54" s="8">
        <v>-1.8847620000000002E-2</v>
      </c>
      <c r="AQ54" s="8">
        <v>3.2880529799999998</v>
      </c>
      <c r="AR54" s="8">
        <v>0.227056707</v>
      </c>
      <c r="AS54" s="8">
        <v>0</v>
      </c>
      <c r="AT54" s="8">
        <v>3.7706662799999992E-2</v>
      </c>
      <c r="AU54" s="8">
        <v>-1.6734402000000002E-2</v>
      </c>
      <c r="AV54" s="8">
        <v>3.217422</v>
      </c>
      <c r="AW54" s="8">
        <v>0.22084079999999998</v>
      </c>
      <c r="AX54" s="8">
        <v>0</v>
      </c>
      <c r="AY54" s="8">
        <v>3.5582021999999998E-2</v>
      </c>
      <c r="AZ54" s="8">
        <v>-1.789572E-2</v>
      </c>
      <c r="BA54" s="8">
        <v>7.0630979999999996E-2</v>
      </c>
      <c r="BB54" s="8">
        <v>6.2159069999999997E-3</v>
      </c>
      <c r="BC54" s="8">
        <v>0</v>
      </c>
      <c r="BD54" s="8">
        <v>2.1246408E-3</v>
      </c>
      <c r="BE54" s="8">
        <v>1.1613179999999999E-3</v>
      </c>
    </row>
    <row r="55" spans="1:57" ht="15.3" x14ac:dyDescent="0.7">
      <c r="A55" s="9" t="s">
        <v>714</v>
      </c>
      <c r="B55" t="s">
        <v>715</v>
      </c>
      <c r="C55" t="s">
        <v>134</v>
      </c>
      <c r="D55" s="35" t="s">
        <v>135</v>
      </c>
      <c r="E55" s="6">
        <v>2.78879999999999</v>
      </c>
      <c r="F55" s="7">
        <v>0</v>
      </c>
      <c r="G55" s="7">
        <v>0</v>
      </c>
      <c r="H55" s="8">
        <v>0.52987199999999812</v>
      </c>
      <c r="I55" s="8">
        <v>4.5039119999999828E-2</v>
      </c>
      <c r="J55" s="8">
        <v>0</v>
      </c>
      <c r="K55" s="8">
        <v>6.8214047999999765E-3</v>
      </c>
      <c r="L55" s="8">
        <v>-6.1353599999999786E-3</v>
      </c>
      <c r="M55" s="8">
        <v>1.935427199999993E-8</v>
      </c>
      <c r="N55" s="8">
        <v>2.9562989534399892E-10</v>
      </c>
      <c r="O55" s="8">
        <v>0</v>
      </c>
      <c r="P55" s="8">
        <v>1.1611726559999957E-13</v>
      </c>
      <c r="Q55" s="8">
        <v>3.0955679999999889E-14</v>
      </c>
      <c r="R55" s="8">
        <v>6.2469119999999769E-3</v>
      </c>
      <c r="S55" s="8">
        <v>2.4206783999999911E-4</v>
      </c>
      <c r="T55" s="8">
        <v>0</v>
      </c>
      <c r="U55" s="8">
        <v>8.5922927999999688E-5</v>
      </c>
      <c r="V55" s="8">
        <v>-4.1831999999999848E-6</v>
      </c>
      <c r="W55" s="8">
        <v>3.1234559999999883E-5</v>
      </c>
      <c r="X55" s="8">
        <v>1.1919331199999957E-5</v>
      </c>
      <c r="Y55" s="8">
        <v>0</v>
      </c>
      <c r="Z55" s="8">
        <v>3.7017694559999868E-5</v>
      </c>
      <c r="AA55" s="8">
        <v>0</v>
      </c>
      <c r="AB55" s="8">
        <v>2.5712735999999911E-4</v>
      </c>
      <c r="AC55" s="8">
        <v>2.2589279999999915E-5</v>
      </c>
      <c r="AD55" s="8">
        <v>0</v>
      </c>
      <c r="AE55" s="8">
        <v>3.6469137599999868E-5</v>
      </c>
      <c r="AF55" s="8">
        <v>-2.7023471999999903E-6</v>
      </c>
      <c r="AG55" s="8">
        <v>2.6493599999999904E-6</v>
      </c>
      <c r="AH55" s="8">
        <v>4.1279817599999852E-8</v>
      </c>
      <c r="AI55" s="8">
        <v>0</v>
      </c>
      <c r="AJ55" s="8">
        <v>2.3348949119999918E-9</v>
      </c>
      <c r="AK55" s="8">
        <v>5.7728159999999792E-10</v>
      </c>
      <c r="AL55" s="8">
        <v>8.9520479999999676</v>
      </c>
      <c r="AM55" s="8">
        <v>0.63975071999999766</v>
      </c>
      <c r="AN55" s="8">
        <v>0</v>
      </c>
      <c r="AO55" s="8">
        <v>0.10201430399999964</v>
      </c>
      <c r="AP55" s="8">
        <v>-5.5218239999999807E-2</v>
      </c>
      <c r="AQ55" s="8">
        <v>9.6330729599999643</v>
      </c>
      <c r="AR55" s="8">
        <v>0.66521246399999756</v>
      </c>
      <c r="AS55" s="8">
        <v>0</v>
      </c>
      <c r="AT55" s="8">
        <v>0.11046994559999959</v>
      </c>
      <c r="AU55" s="8">
        <v>-4.9027103999999828E-2</v>
      </c>
      <c r="AV55" s="8">
        <v>9.4261439999999652</v>
      </c>
      <c r="AW55" s="8">
        <v>0.64700159999999762</v>
      </c>
      <c r="AX55" s="8">
        <v>0</v>
      </c>
      <c r="AY55" s="8">
        <v>0.10424534399999962</v>
      </c>
      <c r="AZ55" s="8">
        <v>-5.2429439999999813E-2</v>
      </c>
      <c r="BA55" s="8">
        <v>0.20692895999999927</v>
      </c>
      <c r="BB55" s="8">
        <v>1.8210863999999934E-2</v>
      </c>
      <c r="BC55" s="8">
        <v>0</v>
      </c>
      <c r="BD55" s="8">
        <v>6.2246015999999774E-3</v>
      </c>
      <c r="BE55" s="8">
        <v>3.4023359999999876E-3</v>
      </c>
    </row>
    <row r="56" spans="1:57" ht="15.3" x14ac:dyDescent="0.7">
      <c r="A56" s="9" t="s">
        <v>716</v>
      </c>
      <c r="B56" t="s">
        <v>717</v>
      </c>
      <c r="C56" t="s">
        <v>130</v>
      </c>
      <c r="D56" s="34" t="s">
        <v>131</v>
      </c>
      <c r="E56" s="6">
        <v>112.32</v>
      </c>
      <c r="F56" s="7">
        <v>0</v>
      </c>
      <c r="G56" s="7">
        <v>6</v>
      </c>
      <c r="H56" s="8">
        <v>41.558399999999999</v>
      </c>
      <c r="I56" s="8">
        <v>3.9952223999999994</v>
      </c>
      <c r="J56" s="8">
        <v>361.45699199999996</v>
      </c>
      <c r="K56" s="8">
        <v>0.58990463999999998</v>
      </c>
      <c r="L56" s="8">
        <v>-0.49420799999999998</v>
      </c>
      <c r="M56" s="8">
        <v>2.2688639999999998E-6</v>
      </c>
      <c r="N56" s="8">
        <v>5.9529600000000003E-8</v>
      </c>
      <c r="O56" s="8">
        <v>1.2502968191999999E-5</v>
      </c>
      <c r="P56" s="8">
        <v>1.004073408E-11</v>
      </c>
      <c r="Q56" s="8">
        <v>2.4822719999999996E-12</v>
      </c>
      <c r="R56" s="8">
        <v>0.60428159999999997</v>
      </c>
      <c r="S56" s="8">
        <v>2.7248831999999997E-2</v>
      </c>
      <c r="T56" s="8">
        <v>1.4152319999999998</v>
      </c>
      <c r="U56" s="8">
        <v>7.4468159999999993E-3</v>
      </c>
      <c r="V56" s="8">
        <v>-3.358368E-4</v>
      </c>
      <c r="W56" s="8">
        <v>5.9080319999999999E-2</v>
      </c>
      <c r="X56" s="8">
        <v>4.2086303999999998E-3</v>
      </c>
      <c r="Y56" s="8">
        <v>0</v>
      </c>
      <c r="Z56" s="8">
        <v>3.2472835199999998E-3</v>
      </c>
      <c r="AA56" s="8">
        <v>1.6511040000000001E-5</v>
      </c>
      <c r="AB56" s="8">
        <v>2.1453119999999999E-2</v>
      </c>
      <c r="AC56" s="8">
        <v>3.1494528000000001E-2</v>
      </c>
      <c r="AD56" s="8">
        <v>0.67391999999999996</v>
      </c>
      <c r="AE56" s="8">
        <v>3.1550687999999999E-3</v>
      </c>
      <c r="AF56" s="8">
        <v>-2.1790079999999999E-4</v>
      </c>
      <c r="AG56" s="8">
        <v>6.5594880000000003E-5</v>
      </c>
      <c r="AH56" s="8">
        <v>1.5949439999999999E-6</v>
      </c>
      <c r="AI56" s="8">
        <v>2.2557794357030396E-6</v>
      </c>
      <c r="AJ56" s="8">
        <v>2.02557888E-7</v>
      </c>
      <c r="AK56" s="8">
        <v>4.650048E-8</v>
      </c>
      <c r="AL56" s="8">
        <v>661.56479999999988</v>
      </c>
      <c r="AM56" s="8">
        <v>55.261439999999993</v>
      </c>
      <c r="AN56" s="8">
        <v>8073.8098047359981</v>
      </c>
      <c r="AO56" s="8">
        <v>8.8204896000000002</v>
      </c>
      <c r="AP56" s="8">
        <v>-4.4478720000000003</v>
      </c>
      <c r="AQ56" s="8">
        <v>715.81535999999994</v>
      </c>
      <c r="AR56" s="8">
        <v>57.915561599999997</v>
      </c>
      <c r="AS56" s="8">
        <v>8828.7053362559964</v>
      </c>
      <c r="AT56" s="8">
        <v>9.5729212799999992</v>
      </c>
      <c r="AU56" s="8">
        <v>-3.9491712000000003</v>
      </c>
      <c r="AV56" s="8">
        <v>703.12319999999988</v>
      </c>
      <c r="AW56" s="8">
        <v>56.384639999999997</v>
      </c>
      <c r="AX56" s="8">
        <v>8828.6002047359962</v>
      </c>
      <c r="AY56" s="8">
        <v>9.0338975999999995</v>
      </c>
      <c r="AZ56" s="8">
        <v>-4.2232320000000003</v>
      </c>
      <c r="BA56" s="8">
        <v>12.692159999999999</v>
      </c>
      <c r="BB56" s="8">
        <v>1.5309215999999999</v>
      </c>
      <c r="BC56" s="8">
        <v>0.10513152000000001</v>
      </c>
      <c r="BD56" s="8">
        <v>0.53902367999999989</v>
      </c>
      <c r="BE56" s="8">
        <v>0.27406079999999999</v>
      </c>
    </row>
    <row r="57" spans="1:57" ht="15.3" x14ac:dyDescent="0.7">
      <c r="A57" s="9" t="s">
        <v>718</v>
      </c>
      <c r="B57" t="s">
        <v>719</v>
      </c>
      <c r="C57" t="s">
        <v>130</v>
      </c>
      <c r="D57" s="35" t="s">
        <v>131</v>
      </c>
      <c r="E57" s="6">
        <v>203.04</v>
      </c>
      <c r="F57" s="7">
        <v>0</v>
      </c>
      <c r="G57" s="7">
        <v>6</v>
      </c>
      <c r="H57" s="8">
        <v>75.124799999999993</v>
      </c>
      <c r="I57" s="8">
        <v>7.2221327999999989</v>
      </c>
      <c r="J57" s="8">
        <v>653.40302399999996</v>
      </c>
      <c r="K57" s="8">
        <v>1.0663660799999999</v>
      </c>
      <c r="L57" s="8">
        <v>-0.89337600000000006</v>
      </c>
      <c r="M57" s="8">
        <v>4.1014079999999996E-6</v>
      </c>
      <c r="N57" s="8">
        <v>1.0761120000000001E-7</v>
      </c>
      <c r="O57" s="8">
        <v>2.2601519424E-5</v>
      </c>
      <c r="P57" s="8">
        <v>1.815055776E-11</v>
      </c>
      <c r="Q57" s="8">
        <v>4.4871839999999994E-12</v>
      </c>
      <c r="R57" s="8">
        <v>1.0923552000000001</v>
      </c>
      <c r="S57" s="8">
        <v>4.9257503999999994E-2</v>
      </c>
      <c r="T57" s="8">
        <v>2.5583039999999997</v>
      </c>
      <c r="U57" s="8">
        <v>1.3461552E-2</v>
      </c>
      <c r="V57" s="8">
        <v>-6.0708959999999999E-4</v>
      </c>
      <c r="W57" s="8">
        <v>0.10679904</v>
      </c>
      <c r="X57" s="8">
        <v>7.6079087999999994E-3</v>
      </c>
      <c r="Y57" s="8">
        <v>0</v>
      </c>
      <c r="Z57" s="8">
        <v>5.8700894400000002E-3</v>
      </c>
      <c r="AA57" s="8">
        <v>2.9846879999999999E-5</v>
      </c>
      <c r="AB57" s="8">
        <v>3.8780639999999998E-2</v>
      </c>
      <c r="AC57" s="8">
        <v>5.6932416000000007E-2</v>
      </c>
      <c r="AD57" s="8">
        <v>1.21824</v>
      </c>
      <c r="AE57" s="8">
        <v>5.7033935999999995E-3</v>
      </c>
      <c r="AF57" s="8">
        <v>-3.9389759999999997E-4</v>
      </c>
      <c r="AG57" s="8">
        <v>1.1857536000000001E-4</v>
      </c>
      <c r="AH57" s="8">
        <v>2.8831679999999997E-6</v>
      </c>
      <c r="AI57" s="8">
        <v>4.0777551337708795E-6</v>
      </c>
      <c r="AJ57" s="8">
        <v>3.6616233599999999E-7</v>
      </c>
      <c r="AK57" s="8">
        <v>8.4058560000000004E-8</v>
      </c>
      <c r="AL57" s="8">
        <v>1195.9055999999998</v>
      </c>
      <c r="AM57" s="8">
        <v>99.895679999999999</v>
      </c>
      <c r="AN57" s="8">
        <v>14594.963877791999</v>
      </c>
      <c r="AO57" s="8">
        <v>15.9447312</v>
      </c>
      <c r="AP57" s="8">
        <v>-8.0403839999999995</v>
      </c>
      <c r="AQ57" s="8">
        <v>1293.9739199999999</v>
      </c>
      <c r="AR57" s="8">
        <v>104.69351520000001</v>
      </c>
      <c r="AS57" s="8">
        <v>15959.582723231995</v>
      </c>
      <c r="AT57" s="8">
        <v>17.304896159999998</v>
      </c>
      <c r="AU57" s="8">
        <v>-7.1388864000000005</v>
      </c>
      <c r="AV57" s="8">
        <v>1271.0303999999999</v>
      </c>
      <c r="AW57" s="8">
        <v>101.92608</v>
      </c>
      <c r="AX57" s="8">
        <v>15959.392677791995</v>
      </c>
      <c r="AY57" s="8">
        <v>16.3305072</v>
      </c>
      <c r="AZ57" s="8">
        <v>-7.6343040000000002</v>
      </c>
      <c r="BA57" s="8">
        <v>22.943519999999999</v>
      </c>
      <c r="BB57" s="8">
        <v>2.7674352</v>
      </c>
      <c r="BC57" s="8">
        <v>0.19004544000000004</v>
      </c>
      <c r="BD57" s="8">
        <v>0.97438895999999986</v>
      </c>
      <c r="BE57" s="8">
        <v>0.49541759999999996</v>
      </c>
    </row>
    <row r="58" spans="1:57" ht="15.3" x14ac:dyDescent="0.7">
      <c r="A58" s="9" t="s">
        <v>720</v>
      </c>
      <c r="B58" t="s">
        <v>721</v>
      </c>
      <c r="C58" t="s">
        <v>130</v>
      </c>
      <c r="D58" s="34" t="s">
        <v>131</v>
      </c>
      <c r="E58" s="6">
        <v>23.04</v>
      </c>
      <c r="F58" s="7">
        <v>0</v>
      </c>
      <c r="G58" s="7">
        <v>6</v>
      </c>
      <c r="H58" s="8">
        <v>8.524799999999999</v>
      </c>
      <c r="I58" s="8">
        <v>0.81953279999999995</v>
      </c>
      <c r="J58" s="8">
        <v>74.145024000000006</v>
      </c>
      <c r="K58" s="8">
        <v>0.12100607999999999</v>
      </c>
      <c r="L58" s="8">
        <v>-0.10137600000000001</v>
      </c>
      <c r="M58" s="8">
        <v>4.6540799999999998E-7</v>
      </c>
      <c r="N58" s="8">
        <v>1.22112E-8</v>
      </c>
      <c r="O58" s="8">
        <v>2.5647114240000001E-6</v>
      </c>
      <c r="P58" s="8">
        <v>2.0596377599999999E-12</v>
      </c>
      <c r="Q58" s="8">
        <v>5.0918399999999994E-13</v>
      </c>
      <c r="R58" s="8">
        <v>0.1239552</v>
      </c>
      <c r="S58" s="8">
        <v>5.5895039999999995E-3</v>
      </c>
      <c r="T58" s="8">
        <v>0.29030400000000001</v>
      </c>
      <c r="U58" s="8">
        <v>1.5275519999999999E-3</v>
      </c>
      <c r="V58" s="8">
        <v>-6.8889599999999999E-5</v>
      </c>
      <c r="W58" s="8">
        <v>1.2119039999999999E-2</v>
      </c>
      <c r="X58" s="8">
        <v>8.6330879999999997E-4</v>
      </c>
      <c r="Y58" s="8">
        <v>0</v>
      </c>
      <c r="Z58" s="8">
        <v>6.6610943999999999E-4</v>
      </c>
      <c r="AA58" s="8">
        <v>3.38688E-6</v>
      </c>
      <c r="AB58" s="8">
        <v>4.4006399999999999E-3</v>
      </c>
      <c r="AC58" s="8">
        <v>6.4604160000000009E-3</v>
      </c>
      <c r="AD58" s="8">
        <v>0.13824</v>
      </c>
      <c r="AE58" s="8">
        <v>6.471936E-4</v>
      </c>
      <c r="AF58" s="8">
        <v>-4.4697599999999997E-5</v>
      </c>
      <c r="AG58" s="8">
        <v>1.3455360000000001E-5</v>
      </c>
      <c r="AH58" s="8">
        <v>3.2716799999999998E-7</v>
      </c>
      <c r="AI58" s="8">
        <v>4.6272398681088E-7</v>
      </c>
      <c r="AJ58" s="8">
        <v>4.1550335999999999E-8</v>
      </c>
      <c r="AK58" s="8">
        <v>9.5385600000000006E-9</v>
      </c>
      <c r="AL58" s="8">
        <v>135.70559999999998</v>
      </c>
      <c r="AM58" s="8">
        <v>11.33568</v>
      </c>
      <c r="AN58" s="8">
        <v>1656.1661137919998</v>
      </c>
      <c r="AO58" s="8">
        <v>1.8093311999999999</v>
      </c>
      <c r="AP58" s="8">
        <v>-0.91238400000000008</v>
      </c>
      <c r="AQ58" s="8">
        <v>146.83392000000001</v>
      </c>
      <c r="AR58" s="8">
        <v>11.880115200000001</v>
      </c>
      <c r="AS58" s="8">
        <v>1811.0164792319997</v>
      </c>
      <c r="AT58" s="8">
        <v>1.9636761599999999</v>
      </c>
      <c r="AU58" s="8">
        <v>-0.8100864000000001</v>
      </c>
      <c r="AV58" s="8">
        <v>144.2304</v>
      </c>
      <c r="AW58" s="8">
        <v>11.566079999999999</v>
      </c>
      <c r="AX58" s="8">
        <v>1810.9949137919996</v>
      </c>
      <c r="AY58" s="8">
        <v>1.8531072</v>
      </c>
      <c r="AZ58" s="8">
        <v>-0.86630399999999996</v>
      </c>
      <c r="BA58" s="8">
        <v>2.6035200000000001</v>
      </c>
      <c r="BB58" s="8">
        <v>0.31403519999999996</v>
      </c>
      <c r="BC58" s="8">
        <v>2.1565440000000005E-2</v>
      </c>
      <c r="BD58" s="8">
        <v>0.11056895999999998</v>
      </c>
      <c r="BE58" s="8">
        <v>5.6217599999999993E-2</v>
      </c>
    </row>
    <row r="59" spans="1:57" ht="15.3" x14ac:dyDescent="0.7">
      <c r="A59" s="9" t="s">
        <v>722</v>
      </c>
      <c r="B59" t="s">
        <v>723</v>
      </c>
      <c r="C59" t="s">
        <v>130</v>
      </c>
      <c r="D59" s="35" t="s">
        <v>131</v>
      </c>
      <c r="E59" s="6">
        <v>26.3125028571428</v>
      </c>
      <c r="F59" s="7">
        <v>0</v>
      </c>
      <c r="G59" s="7">
        <v>6</v>
      </c>
      <c r="H59" s="8">
        <v>9.7356260571428361</v>
      </c>
      <c r="I59" s="8">
        <v>0.93593572662856928</v>
      </c>
      <c r="J59" s="8">
        <v>84.676265444571243</v>
      </c>
      <c r="K59" s="8">
        <v>0.13819326500571397</v>
      </c>
      <c r="L59" s="8">
        <v>-0.11577501257142833</v>
      </c>
      <c r="M59" s="8">
        <v>5.315125577142845E-7</v>
      </c>
      <c r="N59" s="8">
        <v>1.3945626514285685E-8</v>
      </c>
      <c r="O59" s="8">
        <v>2.9289920430445648E-6</v>
      </c>
      <c r="P59" s="8">
        <v>2.3521798804114234E-12</v>
      </c>
      <c r="Q59" s="8">
        <v>5.8150631314285586E-13</v>
      </c>
      <c r="R59" s="8">
        <v>0.14156126537142827</v>
      </c>
      <c r="S59" s="8">
        <v>6.383413193142843E-3</v>
      </c>
      <c r="T59" s="8">
        <v>0.33153753599999924</v>
      </c>
      <c r="U59" s="8">
        <v>1.7445189394285675E-3</v>
      </c>
      <c r="V59" s="8">
        <v>-7.8674383542856979E-5</v>
      </c>
      <c r="W59" s="8">
        <v>1.3840376502857112E-2</v>
      </c>
      <c r="X59" s="8">
        <v>9.859294820571407E-4</v>
      </c>
      <c r="Y59" s="8">
        <v>0</v>
      </c>
      <c r="Z59" s="8">
        <v>7.607207701028555E-4</v>
      </c>
      <c r="AA59" s="8">
        <v>3.8679379199999917E-6</v>
      </c>
      <c r="AB59" s="8">
        <v>5.0256880457142748E-3</v>
      </c>
      <c r="AC59" s="8">
        <v>7.378025801142842E-3</v>
      </c>
      <c r="AD59" s="8">
        <v>0.15787501714285679</v>
      </c>
      <c r="AE59" s="8">
        <v>7.3911820525714123E-4</v>
      </c>
      <c r="AF59" s="8">
        <v>-5.1046255542857036E-5</v>
      </c>
      <c r="AG59" s="8">
        <v>1.5366501668571395E-5</v>
      </c>
      <c r="AH59" s="8">
        <v>3.7363754057142777E-7</v>
      </c>
      <c r="AI59" s="8">
        <v>5.2844731879469553E-7</v>
      </c>
      <c r="AJ59" s="8">
        <v>4.7451967652571328E-8</v>
      </c>
      <c r="AK59" s="8">
        <v>1.089337618285712E-8</v>
      </c>
      <c r="AL59" s="8">
        <v>154.98064182857109</v>
      </c>
      <c r="AM59" s="8">
        <v>12.945751405714256</v>
      </c>
      <c r="AN59" s="8">
        <v>1891.4008507402377</v>
      </c>
      <c r="AO59" s="8">
        <v>2.066320849371424</v>
      </c>
      <c r="AP59" s="8">
        <v>-1.041975113142855</v>
      </c>
      <c r="AQ59" s="8">
        <v>167.68958070857107</v>
      </c>
      <c r="AR59" s="8">
        <v>13.567515848228542</v>
      </c>
      <c r="AS59" s="8">
        <v>2068.2454984429114</v>
      </c>
      <c r="AT59" s="8">
        <v>2.2425883060114238</v>
      </c>
      <c r="AU59" s="8">
        <v>-0.92514760045714095</v>
      </c>
      <c r="AV59" s="8">
        <v>164.71626788571393</v>
      </c>
      <c r="AW59" s="8">
        <v>13.208876434285685</v>
      </c>
      <c r="AX59" s="8">
        <v>2068.2208699402372</v>
      </c>
      <c r="AY59" s="8">
        <v>2.1163146047999954</v>
      </c>
      <c r="AZ59" s="8">
        <v>-0.98935010742856933</v>
      </c>
      <c r="BA59" s="8">
        <v>2.9733128228571366</v>
      </c>
      <c r="BB59" s="8">
        <v>0.35863941394285637</v>
      </c>
      <c r="BC59" s="8">
        <v>2.4628502674285662E-2</v>
      </c>
      <c r="BD59" s="8">
        <v>0.12627370121142828</v>
      </c>
      <c r="BE59" s="8">
        <v>6.420250697142843E-2</v>
      </c>
    </row>
    <row r="60" spans="1:57" ht="15.3" x14ac:dyDescent="0.7">
      <c r="A60" s="9" t="s">
        <v>724</v>
      </c>
      <c r="B60" t="s">
        <v>725</v>
      </c>
      <c r="C60" t="s">
        <v>130</v>
      </c>
      <c r="D60" s="35" t="s">
        <v>131</v>
      </c>
      <c r="E60" s="6">
        <v>3.3738685714285701</v>
      </c>
      <c r="F60" s="7">
        <v>0</v>
      </c>
      <c r="G60" s="7">
        <v>6</v>
      </c>
      <c r="H60" s="8">
        <v>1.2483313714285709</v>
      </c>
      <c r="I60" s="8">
        <v>0.12000850508571423</v>
      </c>
      <c r="J60" s="8">
        <v>10.857446449714281</v>
      </c>
      <c r="K60" s="8">
        <v>1.7719557737142851E-2</v>
      </c>
      <c r="L60" s="8">
        <v>-1.4845021714285709E-2</v>
      </c>
      <c r="M60" s="8">
        <v>6.8152145142857106E-8</v>
      </c>
      <c r="N60" s="8">
        <v>1.7881503428571424E-9</v>
      </c>
      <c r="O60" s="8">
        <v>3.7556420434971413E-7</v>
      </c>
      <c r="P60" s="8">
        <v>3.0160360707428559E-13</v>
      </c>
      <c r="Q60" s="8">
        <v>7.4562495428571392E-14</v>
      </c>
      <c r="R60" s="8">
        <v>1.8151412914285708E-2</v>
      </c>
      <c r="S60" s="8">
        <v>8.1850051542857103E-4</v>
      </c>
      <c r="T60" s="8">
        <v>4.2510743999999982E-2</v>
      </c>
      <c r="U60" s="8">
        <v>2.236874862857142E-4</v>
      </c>
      <c r="V60" s="8">
        <v>-1.0087867028571424E-5</v>
      </c>
      <c r="W60" s="8">
        <v>1.7746548685714277E-3</v>
      </c>
      <c r="X60" s="8">
        <v>1.2641885537142852E-4</v>
      </c>
      <c r="Y60" s="8">
        <v>0</v>
      </c>
      <c r="Z60" s="8">
        <v>9.7541914268571393E-5</v>
      </c>
      <c r="AA60" s="8">
        <v>4.9595867999999982E-7</v>
      </c>
      <c r="AB60" s="8">
        <v>6.4440889714285693E-4</v>
      </c>
      <c r="AC60" s="8">
        <v>9.4603274742857115E-4</v>
      </c>
      <c r="AD60" s="8">
        <v>2.0243211428571422E-2</v>
      </c>
      <c r="AE60" s="8">
        <v>9.4771968171428531E-5</v>
      </c>
      <c r="AF60" s="8">
        <v>-6.5453050285714261E-6</v>
      </c>
      <c r="AG60" s="8">
        <v>1.9703392457142851E-6</v>
      </c>
      <c r="AH60" s="8">
        <v>4.7908933714285696E-8</v>
      </c>
      <c r="AI60" s="8">
        <v>6.7759110952576224E-8</v>
      </c>
      <c r="AJ60" s="8">
        <v>6.084434581714283E-9</v>
      </c>
      <c r="AK60" s="8">
        <v>1.3967815885714281E-9</v>
      </c>
      <c r="AL60" s="8">
        <v>19.872085885714277</v>
      </c>
      <c r="AM60" s="8">
        <v>1.6599433371428565</v>
      </c>
      <c r="AN60" s="8">
        <v>242.52112848905475</v>
      </c>
      <c r="AO60" s="8">
        <v>0.26494989891428561</v>
      </c>
      <c r="AP60" s="8">
        <v>-0.13360519542857138</v>
      </c>
      <c r="AQ60" s="8">
        <v>21.501664405714276</v>
      </c>
      <c r="AR60" s="8">
        <v>1.7396678514857138</v>
      </c>
      <c r="AS60" s="8">
        <v>265.19668323003754</v>
      </c>
      <c r="AT60" s="8">
        <v>0.2875514444742856</v>
      </c>
      <c r="AU60" s="8">
        <v>-0.11862521897142854</v>
      </c>
      <c r="AV60" s="8">
        <v>21.120417257142847</v>
      </c>
      <c r="AW60" s="8">
        <v>1.6936820228571421</v>
      </c>
      <c r="AX60" s="8">
        <v>265.19352528905466</v>
      </c>
      <c r="AY60" s="8">
        <v>0.2713602491999999</v>
      </c>
      <c r="AZ60" s="8">
        <v>-0.12685745828571424</v>
      </c>
      <c r="BA60" s="8">
        <v>0.38124714857142844</v>
      </c>
      <c r="BB60" s="8">
        <v>4.598582862857141E-2</v>
      </c>
      <c r="BC60" s="8">
        <v>3.1579409828571422E-3</v>
      </c>
      <c r="BD60" s="8">
        <v>1.6191195274285707E-2</v>
      </c>
      <c r="BE60" s="8">
        <v>8.2322393142857109E-3</v>
      </c>
    </row>
    <row r="61" spans="1:57" ht="15.3" x14ac:dyDescent="0.7">
      <c r="A61" s="9" t="s">
        <v>726</v>
      </c>
      <c r="B61" t="s">
        <v>727</v>
      </c>
      <c r="C61" t="s">
        <v>130</v>
      </c>
      <c r="D61" s="34" t="s">
        <v>131</v>
      </c>
      <c r="E61" s="6">
        <v>1.6037999999999999</v>
      </c>
      <c r="F61" s="7">
        <v>0</v>
      </c>
      <c r="G61" s="7">
        <v>6</v>
      </c>
      <c r="H61" s="8">
        <v>0.59340599999999999</v>
      </c>
      <c r="I61" s="8">
        <v>5.7047165999999989E-2</v>
      </c>
      <c r="J61" s="8">
        <v>5.1611887799999998</v>
      </c>
      <c r="K61" s="8">
        <v>8.4231575999999982E-3</v>
      </c>
      <c r="L61" s="8">
        <v>-7.0567199999999998E-3</v>
      </c>
      <c r="M61" s="8">
        <v>3.2396759999999998E-8</v>
      </c>
      <c r="N61" s="8">
        <v>8.5001399999999998E-10</v>
      </c>
      <c r="O61" s="8">
        <v>1.7852795927999998E-7</v>
      </c>
      <c r="P61" s="8">
        <v>1.4337009719999999E-13</v>
      </c>
      <c r="Q61" s="8">
        <v>3.5443979999999995E-14</v>
      </c>
      <c r="R61" s="8">
        <v>8.628443999999999E-3</v>
      </c>
      <c r="S61" s="8">
        <v>3.8908187999999995E-4</v>
      </c>
      <c r="T61" s="8">
        <v>2.0207879999999998E-2</v>
      </c>
      <c r="U61" s="8">
        <v>1.0633193999999999E-4</v>
      </c>
      <c r="V61" s="8">
        <v>-4.7953620000000001E-6</v>
      </c>
      <c r="W61" s="8">
        <v>8.4359879999999993E-4</v>
      </c>
      <c r="X61" s="8">
        <v>6.0094385999999993E-5</v>
      </c>
      <c r="Y61" s="8">
        <v>0</v>
      </c>
      <c r="Z61" s="8">
        <v>4.6367461799999999E-5</v>
      </c>
      <c r="AA61" s="8">
        <v>2.3575859999999999E-7</v>
      </c>
      <c r="AB61" s="8">
        <v>3.0632579999999998E-4</v>
      </c>
      <c r="AC61" s="8">
        <v>4.4970552000000004E-4</v>
      </c>
      <c r="AD61" s="8">
        <v>9.6228000000000008E-3</v>
      </c>
      <c r="AE61" s="8">
        <v>4.5050742E-5</v>
      </c>
      <c r="AF61" s="8">
        <v>-3.111372E-6</v>
      </c>
      <c r="AG61" s="8">
        <v>9.3661920000000004E-7</v>
      </c>
      <c r="AH61" s="8">
        <v>2.2773959999999996E-8</v>
      </c>
      <c r="AI61" s="8">
        <v>3.2209927519413595E-8</v>
      </c>
      <c r="AJ61" s="8">
        <v>2.8922929199999999E-9</v>
      </c>
      <c r="AK61" s="8">
        <v>6.6397320000000002E-10</v>
      </c>
      <c r="AL61" s="8">
        <v>9.4463819999999981</v>
      </c>
      <c r="AM61" s="8">
        <v>0.78906959999999993</v>
      </c>
      <c r="AN61" s="8">
        <v>115.28468807723998</v>
      </c>
      <c r="AO61" s="8">
        <v>0.12594641400000001</v>
      </c>
      <c r="AP61" s="8">
        <v>-6.3510479999999994E-2</v>
      </c>
      <c r="AQ61" s="8">
        <v>10.221017399999999</v>
      </c>
      <c r="AR61" s="8">
        <v>0.82696739399999997</v>
      </c>
      <c r="AS61" s="8">
        <v>126.06372523403996</v>
      </c>
      <c r="AT61" s="8">
        <v>0.13669027019999999</v>
      </c>
      <c r="AU61" s="8">
        <v>-5.6389608000000001E-2</v>
      </c>
      <c r="AV61" s="8">
        <v>10.039788</v>
      </c>
      <c r="AW61" s="8">
        <v>0.80510759999999992</v>
      </c>
      <c r="AX61" s="8">
        <v>126.06222407723996</v>
      </c>
      <c r="AY61" s="8">
        <v>0.128993634</v>
      </c>
      <c r="AZ61" s="8">
        <v>-6.0302879999999996E-2</v>
      </c>
      <c r="BA61" s="8">
        <v>0.18122939999999998</v>
      </c>
      <c r="BB61" s="8">
        <v>2.1859793999999998E-2</v>
      </c>
      <c r="BC61" s="8">
        <v>1.5011568000000003E-3</v>
      </c>
      <c r="BD61" s="8">
        <v>7.696636199999999E-3</v>
      </c>
      <c r="BE61" s="8">
        <v>3.9132719999999998E-3</v>
      </c>
    </row>
    <row r="62" spans="1:57" ht="15.3" x14ac:dyDescent="0.7">
      <c r="A62" s="9" t="s">
        <v>728</v>
      </c>
      <c r="B62" t="s">
        <v>729</v>
      </c>
      <c r="C62" t="s">
        <v>130</v>
      </c>
      <c r="D62" s="34" t="s">
        <v>131</v>
      </c>
      <c r="E62" s="6">
        <v>1.6037999999999999</v>
      </c>
      <c r="F62" s="7">
        <v>0</v>
      </c>
      <c r="G62" s="7">
        <v>6</v>
      </c>
      <c r="H62" s="8">
        <v>0.59340599999999999</v>
      </c>
      <c r="I62" s="8">
        <v>5.7047165999999989E-2</v>
      </c>
      <c r="J62" s="8">
        <v>5.1611887799999998</v>
      </c>
      <c r="K62" s="8">
        <v>8.4231575999999982E-3</v>
      </c>
      <c r="L62" s="8">
        <v>-7.0567199999999998E-3</v>
      </c>
      <c r="M62" s="8">
        <v>3.2396759999999998E-8</v>
      </c>
      <c r="N62" s="8">
        <v>8.5001399999999998E-10</v>
      </c>
      <c r="O62" s="8">
        <v>1.7852795927999998E-7</v>
      </c>
      <c r="P62" s="8">
        <v>1.4337009719999999E-13</v>
      </c>
      <c r="Q62" s="8">
        <v>3.5443979999999995E-14</v>
      </c>
      <c r="R62" s="8">
        <v>8.628443999999999E-3</v>
      </c>
      <c r="S62" s="8">
        <v>3.8908187999999995E-4</v>
      </c>
      <c r="T62" s="8">
        <v>2.0207879999999998E-2</v>
      </c>
      <c r="U62" s="8">
        <v>1.0633193999999999E-4</v>
      </c>
      <c r="V62" s="8">
        <v>-4.7953620000000001E-6</v>
      </c>
      <c r="W62" s="8">
        <v>8.4359879999999993E-4</v>
      </c>
      <c r="X62" s="8">
        <v>6.0094385999999993E-5</v>
      </c>
      <c r="Y62" s="8">
        <v>0</v>
      </c>
      <c r="Z62" s="8">
        <v>4.6367461799999999E-5</v>
      </c>
      <c r="AA62" s="8">
        <v>2.3575859999999999E-7</v>
      </c>
      <c r="AB62" s="8">
        <v>3.0632579999999998E-4</v>
      </c>
      <c r="AC62" s="8">
        <v>4.4970552000000004E-4</v>
      </c>
      <c r="AD62" s="8">
        <v>9.6228000000000008E-3</v>
      </c>
      <c r="AE62" s="8">
        <v>4.5050742E-5</v>
      </c>
      <c r="AF62" s="8">
        <v>-3.111372E-6</v>
      </c>
      <c r="AG62" s="8">
        <v>9.3661920000000004E-7</v>
      </c>
      <c r="AH62" s="8">
        <v>2.2773959999999996E-8</v>
      </c>
      <c r="AI62" s="8">
        <v>3.2209927519413595E-8</v>
      </c>
      <c r="AJ62" s="8">
        <v>2.8922929199999999E-9</v>
      </c>
      <c r="AK62" s="8">
        <v>6.6397320000000002E-10</v>
      </c>
      <c r="AL62" s="8">
        <v>9.4463819999999981</v>
      </c>
      <c r="AM62" s="8">
        <v>0.78906959999999993</v>
      </c>
      <c r="AN62" s="8">
        <v>115.28468807723998</v>
      </c>
      <c r="AO62" s="8">
        <v>0.12594641400000001</v>
      </c>
      <c r="AP62" s="8">
        <v>-6.3510479999999994E-2</v>
      </c>
      <c r="AQ62" s="8">
        <v>10.221017399999999</v>
      </c>
      <c r="AR62" s="8">
        <v>0.82696739399999997</v>
      </c>
      <c r="AS62" s="8">
        <v>126.06372523403996</v>
      </c>
      <c r="AT62" s="8">
        <v>0.13669027019999999</v>
      </c>
      <c r="AU62" s="8">
        <v>-5.6389608000000001E-2</v>
      </c>
      <c r="AV62" s="8">
        <v>10.039788</v>
      </c>
      <c r="AW62" s="8">
        <v>0.80510759999999992</v>
      </c>
      <c r="AX62" s="8">
        <v>126.06222407723996</v>
      </c>
      <c r="AY62" s="8">
        <v>0.128993634</v>
      </c>
      <c r="AZ62" s="8">
        <v>-6.0302879999999996E-2</v>
      </c>
      <c r="BA62" s="8">
        <v>0.18122939999999998</v>
      </c>
      <c r="BB62" s="8">
        <v>2.1859793999999998E-2</v>
      </c>
      <c r="BC62" s="8">
        <v>1.5011568000000003E-3</v>
      </c>
      <c r="BD62" s="8">
        <v>7.696636199999999E-3</v>
      </c>
      <c r="BE62" s="8">
        <v>3.9132719999999998E-3</v>
      </c>
    </row>
    <row r="63" spans="1:57" ht="15.3" x14ac:dyDescent="0.7">
      <c r="A63" s="9" t="s">
        <v>730</v>
      </c>
      <c r="B63" t="s">
        <v>731</v>
      </c>
      <c r="C63" t="s">
        <v>130</v>
      </c>
      <c r="D63" s="34" t="s">
        <v>131</v>
      </c>
      <c r="E63" s="6">
        <v>3.2075999999999998</v>
      </c>
      <c r="F63" s="7">
        <v>0</v>
      </c>
      <c r="G63" s="7">
        <v>6</v>
      </c>
      <c r="H63" s="8">
        <v>1.186812</v>
      </c>
      <c r="I63" s="8">
        <v>0.11409433199999998</v>
      </c>
      <c r="J63" s="8">
        <v>10.32237756</v>
      </c>
      <c r="K63" s="8">
        <v>1.6846315199999996E-2</v>
      </c>
      <c r="L63" s="8">
        <v>-1.411344E-2</v>
      </c>
      <c r="M63" s="8">
        <v>6.4793519999999997E-8</v>
      </c>
      <c r="N63" s="8">
        <v>1.700028E-9</v>
      </c>
      <c r="O63" s="8">
        <v>3.5705591855999996E-7</v>
      </c>
      <c r="P63" s="8">
        <v>2.8674019439999999E-13</v>
      </c>
      <c r="Q63" s="8">
        <v>7.088795999999999E-14</v>
      </c>
      <c r="R63" s="8">
        <v>1.7256887999999998E-2</v>
      </c>
      <c r="S63" s="8">
        <v>7.781637599999999E-4</v>
      </c>
      <c r="T63" s="8">
        <v>4.0415759999999995E-2</v>
      </c>
      <c r="U63" s="8">
        <v>2.1266387999999999E-4</v>
      </c>
      <c r="V63" s="8">
        <v>-9.5907240000000002E-6</v>
      </c>
      <c r="W63" s="8">
        <v>1.6871975999999999E-3</v>
      </c>
      <c r="X63" s="8">
        <v>1.2018877199999999E-4</v>
      </c>
      <c r="Y63" s="8">
        <v>0</v>
      </c>
      <c r="Z63" s="8">
        <v>9.2734923599999998E-5</v>
      </c>
      <c r="AA63" s="8">
        <v>4.7151719999999998E-7</v>
      </c>
      <c r="AB63" s="8">
        <v>6.1265159999999996E-4</v>
      </c>
      <c r="AC63" s="8">
        <v>8.9941104000000008E-4</v>
      </c>
      <c r="AD63" s="8">
        <v>1.9245600000000002E-2</v>
      </c>
      <c r="AE63" s="8">
        <v>9.0101484000000001E-5</v>
      </c>
      <c r="AF63" s="8">
        <v>-6.2227440000000001E-6</v>
      </c>
      <c r="AG63" s="8">
        <v>1.8732384000000001E-6</v>
      </c>
      <c r="AH63" s="8">
        <v>4.5547919999999993E-8</v>
      </c>
      <c r="AI63" s="8">
        <v>6.441985503882719E-8</v>
      </c>
      <c r="AJ63" s="8">
        <v>5.7845858399999999E-9</v>
      </c>
      <c r="AK63" s="8">
        <v>1.3279464E-9</v>
      </c>
      <c r="AL63" s="8">
        <v>18.892763999999996</v>
      </c>
      <c r="AM63" s="8">
        <v>1.5781391999999999</v>
      </c>
      <c r="AN63" s="8">
        <v>230.56937615447995</v>
      </c>
      <c r="AO63" s="8">
        <v>0.25189282800000001</v>
      </c>
      <c r="AP63" s="8">
        <v>-0.12702095999999999</v>
      </c>
      <c r="AQ63" s="8">
        <v>20.442034799999998</v>
      </c>
      <c r="AR63" s="8">
        <v>1.6539347879999999</v>
      </c>
      <c r="AS63" s="8">
        <v>252.12745046807993</v>
      </c>
      <c r="AT63" s="8">
        <v>0.27338054039999998</v>
      </c>
      <c r="AU63" s="8">
        <v>-0.112779216</v>
      </c>
      <c r="AV63" s="8">
        <v>20.079575999999999</v>
      </c>
      <c r="AW63" s="8">
        <v>1.6102151999999998</v>
      </c>
      <c r="AX63" s="8">
        <v>252.12444815447992</v>
      </c>
      <c r="AY63" s="8">
        <v>0.25798726799999999</v>
      </c>
      <c r="AZ63" s="8">
        <v>-0.12060575999999999</v>
      </c>
      <c r="BA63" s="8">
        <v>0.36245879999999997</v>
      </c>
      <c r="BB63" s="8">
        <v>4.3719587999999997E-2</v>
      </c>
      <c r="BC63" s="8">
        <v>3.0023136000000006E-3</v>
      </c>
      <c r="BD63" s="8">
        <v>1.5393272399999998E-2</v>
      </c>
      <c r="BE63" s="8">
        <v>7.8265439999999995E-3</v>
      </c>
    </row>
    <row r="64" spans="1:57" ht="15.3" x14ac:dyDescent="0.7">
      <c r="A64" s="9" t="s">
        <v>732</v>
      </c>
      <c r="B64" t="s">
        <v>698</v>
      </c>
      <c r="C64" t="s">
        <v>130</v>
      </c>
      <c r="D64" s="35" t="s">
        <v>131</v>
      </c>
      <c r="E64" s="6">
        <v>0.15715199999999999</v>
      </c>
      <c r="F64" s="7">
        <v>0</v>
      </c>
      <c r="G64" s="7">
        <v>6</v>
      </c>
      <c r="H64" s="8">
        <v>5.8146239999999995E-2</v>
      </c>
      <c r="I64" s="8">
        <v>5.5898966399999988E-3</v>
      </c>
      <c r="J64" s="8">
        <v>0.50573085119999994</v>
      </c>
      <c r="K64" s="8">
        <v>8.2536230399999993E-4</v>
      </c>
      <c r="L64" s="8">
        <v>-6.9146879999999993E-4</v>
      </c>
      <c r="M64" s="8">
        <v>3.1744703999999994E-9</v>
      </c>
      <c r="N64" s="8">
        <v>8.3290559999999991E-11</v>
      </c>
      <c r="O64" s="8">
        <v>1.7493469171199997E-8</v>
      </c>
      <c r="P64" s="8">
        <v>1.4048445887999999E-14</v>
      </c>
      <c r="Q64" s="8">
        <v>3.4730591999999994E-15</v>
      </c>
      <c r="R64" s="8">
        <v>8.4547775999999997E-4</v>
      </c>
      <c r="S64" s="8">
        <v>3.8125075199999993E-5</v>
      </c>
      <c r="T64" s="8">
        <v>1.9801151999999998E-3</v>
      </c>
      <c r="U64" s="8">
        <v>1.0419177599999998E-5</v>
      </c>
      <c r="V64" s="8">
        <v>-4.6988447999999997E-7</v>
      </c>
      <c r="W64" s="8">
        <v>8.2661951999999991E-5</v>
      </c>
      <c r="X64" s="8">
        <v>5.8884854399999993E-6</v>
      </c>
      <c r="Y64" s="8">
        <v>0</v>
      </c>
      <c r="Z64" s="8">
        <v>4.5434214719999995E-6</v>
      </c>
      <c r="AA64" s="8">
        <v>2.3101344E-8</v>
      </c>
      <c r="AB64" s="8">
        <v>3.0016031999999999E-5</v>
      </c>
      <c r="AC64" s="8">
        <v>4.4065420800000001E-5</v>
      </c>
      <c r="AD64" s="8">
        <v>9.4291199999999996E-4</v>
      </c>
      <c r="AE64" s="8">
        <v>4.4143996799999993E-6</v>
      </c>
      <c r="AF64" s="8">
        <v>-3.0487487999999997E-7</v>
      </c>
      <c r="AG64" s="8">
        <v>9.1776767999999994E-8</v>
      </c>
      <c r="AH64" s="8">
        <v>2.2315583999999996E-9</v>
      </c>
      <c r="AI64" s="8">
        <v>3.1561631933725435E-9</v>
      </c>
      <c r="AJ64" s="8">
        <v>2.8340791679999999E-10</v>
      </c>
      <c r="AK64" s="8">
        <v>6.5060927999999999E-11</v>
      </c>
      <c r="AL64" s="8">
        <v>0.92562527999999988</v>
      </c>
      <c r="AM64" s="8">
        <v>7.7318783999999988E-2</v>
      </c>
      <c r="AN64" s="8">
        <v>11.296433034489599</v>
      </c>
      <c r="AO64" s="8">
        <v>1.2341146559999999E-2</v>
      </c>
      <c r="AP64" s="8">
        <v>-6.2232192000000004E-3</v>
      </c>
      <c r="AQ64" s="8">
        <v>1.001529696</v>
      </c>
      <c r="AR64" s="8">
        <v>8.1032285760000003E-2</v>
      </c>
      <c r="AS64" s="8">
        <v>12.352641568761596</v>
      </c>
      <c r="AT64" s="8">
        <v>1.3393907807999999E-2</v>
      </c>
      <c r="AU64" s="8">
        <v>-5.5254643200000004E-3</v>
      </c>
      <c r="AV64" s="8">
        <v>0.9837715199999999</v>
      </c>
      <c r="AW64" s="8">
        <v>7.8890303999999994E-2</v>
      </c>
      <c r="AX64" s="8">
        <v>12.352494474489596</v>
      </c>
      <c r="AY64" s="8">
        <v>1.2639735359999999E-2</v>
      </c>
      <c r="AZ64" s="8">
        <v>-5.9089151999999999E-3</v>
      </c>
      <c r="BA64" s="8">
        <v>1.7758176000000001E-2</v>
      </c>
      <c r="BB64" s="8">
        <v>2.1419817599999998E-3</v>
      </c>
      <c r="BC64" s="8">
        <v>1.4709427200000001E-4</v>
      </c>
      <c r="BD64" s="8">
        <v>7.5417244799999984E-4</v>
      </c>
      <c r="BE64" s="8">
        <v>3.8345087999999998E-4</v>
      </c>
    </row>
    <row r="65" spans="1:57" ht="15.3" x14ac:dyDescent="0.7">
      <c r="A65" s="9" t="s">
        <v>733</v>
      </c>
      <c r="B65" t="s">
        <v>734</v>
      </c>
      <c r="C65" t="s">
        <v>130</v>
      </c>
      <c r="D65" s="35" t="s">
        <v>131</v>
      </c>
      <c r="E65" s="6">
        <v>0.17635200000000001</v>
      </c>
      <c r="F65" s="7">
        <v>0</v>
      </c>
      <c r="G65" s="7">
        <v>6</v>
      </c>
      <c r="H65" s="8">
        <v>6.5250240000000001E-2</v>
      </c>
      <c r="I65" s="8">
        <v>6.2728406400000001E-3</v>
      </c>
      <c r="J65" s="8">
        <v>0.56751837119999993</v>
      </c>
      <c r="K65" s="8">
        <v>9.2620070399999997E-4</v>
      </c>
      <c r="L65" s="8">
        <v>-7.759488000000001E-4</v>
      </c>
      <c r="M65" s="8">
        <v>3.5623104E-9</v>
      </c>
      <c r="N65" s="8">
        <v>9.3466560000000006E-11</v>
      </c>
      <c r="O65" s="8">
        <v>1.9630728691199999E-8</v>
      </c>
      <c r="P65" s="8">
        <v>1.5764810688000001E-14</v>
      </c>
      <c r="Q65" s="8">
        <v>3.8973791999999996E-15</v>
      </c>
      <c r="R65" s="8">
        <v>9.4877376000000008E-4</v>
      </c>
      <c r="S65" s="8">
        <v>4.2782995200000003E-5</v>
      </c>
      <c r="T65" s="8">
        <v>2.2220351999999999E-3</v>
      </c>
      <c r="U65" s="8">
        <v>1.16921376E-5</v>
      </c>
      <c r="V65" s="8">
        <v>-5.2729248000000005E-7</v>
      </c>
      <c r="W65" s="8">
        <v>9.2761152000000004E-5</v>
      </c>
      <c r="X65" s="8">
        <v>6.6079094400000002E-6</v>
      </c>
      <c r="Y65" s="8">
        <v>0</v>
      </c>
      <c r="Z65" s="8">
        <v>5.0985126720000006E-6</v>
      </c>
      <c r="AA65" s="8">
        <v>2.5923744000000002E-8</v>
      </c>
      <c r="AB65" s="8">
        <v>3.3683232000000004E-5</v>
      </c>
      <c r="AC65" s="8">
        <v>4.9449100800000007E-5</v>
      </c>
      <c r="AD65" s="8">
        <v>1.0581119999999999E-3</v>
      </c>
      <c r="AE65" s="8">
        <v>4.9537276800000001E-6</v>
      </c>
      <c r="AF65" s="8">
        <v>-3.4212288000000001E-7</v>
      </c>
      <c r="AG65" s="8">
        <v>1.0298956800000002E-7</v>
      </c>
      <c r="AH65" s="8">
        <v>2.5041984E-9</v>
      </c>
      <c r="AI65" s="8">
        <v>3.5417665157149435E-9</v>
      </c>
      <c r="AJ65" s="8">
        <v>3.1803319680000002E-10</v>
      </c>
      <c r="AK65" s="8">
        <v>7.3009728000000013E-11</v>
      </c>
      <c r="AL65" s="8">
        <v>1.0387132800000001</v>
      </c>
      <c r="AM65" s="8">
        <v>8.6765184000000009E-2</v>
      </c>
      <c r="AN65" s="8">
        <v>12.676571462649598</v>
      </c>
      <c r="AO65" s="8">
        <v>1.3848922560000001E-2</v>
      </c>
      <c r="AP65" s="8">
        <v>-6.9835392000000013E-3</v>
      </c>
      <c r="AQ65" s="8">
        <v>1.123891296</v>
      </c>
      <c r="AR65" s="8">
        <v>9.0932381760000014E-2</v>
      </c>
      <c r="AS65" s="8">
        <v>13.861821968121596</v>
      </c>
      <c r="AT65" s="8">
        <v>1.5030304608000001E-2</v>
      </c>
      <c r="AU65" s="8">
        <v>-6.2005363200000009E-3</v>
      </c>
      <c r="AV65" s="8">
        <v>1.10396352</v>
      </c>
      <c r="AW65" s="8">
        <v>8.8528704E-2</v>
      </c>
      <c r="AX65" s="8">
        <v>13.861656902649594</v>
      </c>
      <c r="AY65" s="8">
        <v>1.418399136E-2</v>
      </c>
      <c r="AZ65" s="8">
        <v>-6.6308352000000008E-3</v>
      </c>
      <c r="BA65" s="8">
        <v>1.9927776000000001E-2</v>
      </c>
      <c r="BB65" s="8">
        <v>2.4036777599999999E-3</v>
      </c>
      <c r="BC65" s="8">
        <v>1.65065472E-4</v>
      </c>
      <c r="BD65" s="8">
        <v>8.46313248E-4</v>
      </c>
      <c r="BE65" s="8">
        <v>4.3029888000000003E-4</v>
      </c>
    </row>
    <row r="66" spans="1:57" ht="15.3" x14ac:dyDescent="0.7">
      <c r="A66" s="9" t="s">
        <v>735</v>
      </c>
      <c r="B66" t="s">
        <v>702</v>
      </c>
      <c r="C66" t="s">
        <v>130</v>
      </c>
      <c r="D66" s="34" t="s">
        <v>131</v>
      </c>
      <c r="E66" s="6">
        <v>0.18715000000000001</v>
      </c>
      <c r="F66" s="7">
        <v>0</v>
      </c>
      <c r="G66" s="7">
        <v>6</v>
      </c>
      <c r="H66" s="8">
        <v>6.9245500000000001E-2</v>
      </c>
      <c r="I66" s="8">
        <v>6.6569254999999999E-3</v>
      </c>
      <c r="J66" s="8">
        <v>0.60226741500000003</v>
      </c>
      <c r="K66" s="8">
        <v>9.829118E-4</v>
      </c>
      <c r="L66" s="8">
        <v>-8.2346000000000014E-4</v>
      </c>
      <c r="M66" s="8">
        <v>3.7804300000000004E-9</v>
      </c>
      <c r="N66" s="8">
        <v>9.9189500000000017E-11</v>
      </c>
      <c r="O66" s="8">
        <v>2.0832714539999998E-8</v>
      </c>
      <c r="P66" s="8">
        <v>1.6730087100000002E-14</v>
      </c>
      <c r="Q66" s="8">
        <v>4.1360149999999998E-15</v>
      </c>
      <c r="R66" s="8">
        <v>1.006867E-3</v>
      </c>
      <c r="S66" s="8">
        <v>4.5402589999999997E-5</v>
      </c>
      <c r="T66" s="8">
        <v>2.3580899999999998E-3</v>
      </c>
      <c r="U66" s="8">
        <v>1.2408045E-5</v>
      </c>
      <c r="V66" s="8">
        <v>-5.5957850000000005E-7</v>
      </c>
      <c r="W66" s="8">
        <v>9.8440900000000008E-5</v>
      </c>
      <c r="X66" s="8">
        <v>7.0125104999999997E-6</v>
      </c>
      <c r="Y66" s="8">
        <v>0</v>
      </c>
      <c r="Z66" s="8">
        <v>5.4106936500000002E-6</v>
      </c>
      <c r="AA66" s="8">
        <v>2.7511050000000003E-8</v>
      </c>
      <c r="AB66" s="8">
        <v>3.5745650000000002E-5</v>
      </c>
      <c r="AC66" s="8">
        <v>5.247686000000001E-5</v>
      </c>
      <c r="AD66" s="8">
        <v>1.1229E-3</v>
      </c>
      <c r="AE66" s="8">
        <v>5.2570435000000005E-6</v>
      </c>
      <c r="AF66" s="8">
        <v>-3.6307100000000001E-7</v>
      </c>
      <c r="AG66" s="8">
        <v>1.0929560000000002E-7</v>
      </c>
      <c r="AH66" s="8">
        <v>2.65753E-9</v>
      </c>
      <c r="AI66" s="8">
        <v>3.7586282175197992E-9</v>
      </c>
      <c r="AJ66" s="8">
        <v>3.3750631000000001E-10</v>
      </c>
      <c r="AK66" s="8">
        <v>7.7480100000000006E-11</v>
      </c>
      <c r="AL66" s="8">
        <v>1.1023134999999999</v>
      </c>
      <c r="AM66" s="8">
        <v>9.2077800000000001E-2</v>
      </c>
      <c r="AN66" s="8">
        <v>13.452755564069998</v>
      </c>
      <c r="AO66" s="8">
        <v>1.4696889500000001E-2</v>
      </c>
      <c r="AP66" s="8">
        <v>-7.411140000000001E-3</v>
      </c>
      <c r="AQ66" s="8">
        <v>1.19270695</v>
      </c>
      <c r="AR66" s="8">
        <v>9.6500154500000018E-2</v>
      </c>
      <c r="AS66" s="8">
        <v>14.710578736469996</v>
      </c>
      <c r="AT66" s="8">
        <v>1.595060735E-2</v>
      </c>
      <c r="AU66" s="8">
        <v>-6.580194000000001E-3</v>
      </c>
      <c r="AV66" s="8">
        <v>1.171559</v>
      </c>
      <c r="AW66" s="8">
        <v>9.3949299999999999E-2</v>
      </c>
      <c r="AX66" s="8">
        <v>14.710403564069995</v>
      </c>
      <c r="AY66" s="8">
        <v>1.5052474500000001E-2</v>
      </c>
      <c r="AZ66" s="8">
        <v>-7.0368400000000008E-3</v>
      </c>
      <c r="BA66" s="8">
        <v>2.1147950000000002E-2</v>
      </c>
      <c r="BB66" s="8">
        <v>2.5508545000000001E-3</v>
      </c>
      <c r="BC66" s="8">
        <v>1.7517240000000002E-4</v>
      </c>
      <c r="BD66" s="8">
        <v>8.9813284999999991E-4</v>
      </c>
      <c r="BE66" s="8">
        <v>4.5664600000000001E-4</v>
      </c>
    </row>
    <row r="67" spans="1:57" ht="15.3" x14ac:dyDescent="0.7">
      <c r="A67" s="9" t="s">
        <v>736</v>
      </c>
      <c r="B67" t="s">
        <v>704</v>
      </c>
      <c r="C67" t="s">
        <v>130</v>
      </c>
      <c r="D67" s="35" t="s">
        <v>131</v>
      </c>
      <c r="E67" s="6">
        <v>0.24795</v>
      </c>
      <c r="F67" s="7">
        <v>0</v>
      </c>
      <c r="G67" s="7">
        <v>6</v>
      </c>
      <c r="H67" s="8">
        <v>9.1741500000000004E-2</v>
      </c>
      <c r="I67" s="8">
        <v>8.8195814999999997E-3</v>
      </c>
      <c r="J67" s="8">
        <v>0.79792789500000005</v>
      </c>
      <c r="K67" s="8">
        <v>1.3022334E-3</v>
      </c>
      <c r="L67" s="8">
        <v>-1.0909800000000001E-3</v>
      </c>
      <c r="M67" s="8">
        <v>5.0085899999999996E-9</v>
      </c>
      <c r="N67" s="8">
        <v>1.3141350000000002E-10</v>
      </c>
      <c r="O67" s="8">
        <v>2.7600703019999998E-8</v>
      </c>
      <c r="P67" s="8">
        <v>2.21652423E-14</v>
      </c>
      <c r="Q67" s="8">
        <v>5.4796949999999996E-15</v>
      </c>
      <c r="R67" s="8">
        <v>1.333971E-3</v>
      </c>
      <c r="S67" s="8">
        <v>6.0152669999999995E-5</v>
      </c>
      <c r="T67" s="8">
        <v>3.1241699999999999E-3</v>
      </c>
      <c r="U67" s="8">
        <v>1.6439084999999999E-5</v>
      </c>
      <c r="V67" s="8">
        <v>-7.4137050000000004E-7</v>
      </c>
      <c r="W67" s="8">
        <v>1.304217E-4</v>
      </c>
      <c r="X67" s="8">
        <v>9.2906865000000004E-6</v>
      </c>
      <c r="Y67" s="8">
        <v>0</v>
      </c>
      <c r="Z67" s="8">
        <v>7.1684824500000006E-6</v>
      </c>
      <c r="AA67" s="8">
        <v>3.6448650000000005E-8</v>
      </c>
      <c r="AB67" s="8">
        <v>4.7358450000000001E-5</v>
      </c>
      <c r="AC67" s="8">
        <v>6.9525180000000008E-5</v>
      </c>
      <c r="AD67" s="8">
        <v>1.4877E-3</v>
      </c>
      <c r="AE67" s="8">
        <v>6.9649154999999999E-6</v>
      </c>
      <c r="AF67" s="8">
        <v>-4.8102300000000003E-7</v>
      </c>
      <c r="AG67" s="8">
        <v>1.4480280000000002E-7</v>
      </c>
      <c r="AH67" s="8">
        <v>3.5208899999999998E-9</v>
      </c>
      <c r="AI67" s="8">
        <v>4.9797054049373999E-9</v>
      </c>
      <c r="AJ67" s="8">
        <v>4.4715303000000001E-10</v>
      </c>
      <c r="AK67" s="8">
        <v>1.026513E-10</v>
      </c>
      <c r="AL67" s="8">
        <v>1.4604254999999999</v>
      </c>
      <c r="AM67" s="8">
        <v>0.1219914</v>
      </c>
      <c r="AN67" s="8">
        <v>17.823193919909997</v>
      </c>
      <c r="AO67" s="8">
        <v>1.9471513500000003E-2</v>
      </c>
      <c r="AP67" s="8">
        <v>-9.8188200000000007E-3</v>
      </c>
      <c r="AQ67" s="8">
        <v>1.58018535</v>
      </c>
      <c r="AR67" s="8">
        <v>0.12785045850000001</v>
      </c>
      <c r="AS67" s="8">
        <v>19.489650001109997</v>
      </c>
      <c r="AT67" s="8">
        <v>2.113253055E-2</v>
      </c>
      <c r="AU67" s="8">
        <v>-8.7179220000000012E-3</v>
      </c>
      <c r="AV67" s="8">
        <v>1.5521670000000001</v>
      </c>
      <c r="AW67" s="8">
        <v>0.1244709</v>
      </c>
      <c r="AX67" s="8">
        <v>19.489417919909993</v>
      </c>
      <c r="AY67" s="8">
        <v>1.9942618500000002E-2</v>
      </c>
      <c r="AZ67" s="8">
        <v>-9.3229200000000002E-3</v>
      </c>
      <c r="BA67" s="8">
        <v>2.8018350000000001E-2</v>
      </c>
      <c r="BB67" s="8">
        <v>3.3795585000000001E-3</v>
      </c>
      <c r="BC67" s="8">
        <v>2.3208120000000004E-4</v>
      </c>
      <c r="BD67" s="8">
        <v>1.1899120499999998E-3</v>
      </c>
      <c r="BE67" s="8">
        <v>6.0499799999999993E-4</v>
      </c>
    </row>
    <row r="68" spans="1:57" ht="15.3" x14ac:dyDescent="0.7">
      <c r="A68" s="9" t="s">
        <v>737</v>
      </c>
      <c r="B68" t="s">
        <v>738</v>
      </c>
      <c r="C68" t="s">
        <v>130</v>
      </c>
      <c r="D68" s="34" t="s">
        <v>131</v>
      </c>
      <c r="E68" s="6">
        <v>0.64790000000000003</v>
      </c>
      <c r="F68" s="7">
        <v>0</v>
      </c>
      <c r="G68" s="7">
        <v>6</v>
      </c>
      <c r="H68" s="8">
        <v>0.23972300000000002</v>
      </c>
      <c r="I68" s="8">
        <v>2.3045803E-2</v>
      </c>
      <c r="J68" s="8">
        <v>2.0850069900000001</v>
      </c>
      <c r="K68" s="8">
        <v>3.4027708000000001E-3</v>
      </c>
      <c r="L68" s="8">
        <v>-2.8507600000000004E-3</v>
      </c>
      <c r="M68" s="8">
        <v>1.308758E-8</v>
      </c>
      <c r="N68" s="8">
        <v>3.4338700000000002E-10</v>
      </c>
      <c r="O68" s="8">
        <v>7.2121377240000002E-8</v>
      </c>
      <c r="P68" s="8">
        <v>5.7918372600000004E-14</v>
      </c>
      <c r="Q68" s="8">
        <v>1.4318590000000001E-14</v>
      </c>
      <c r="R68" s="8">
        <v>3.4857020000000002E-3</v>
      </c>
      <c r="S68" s="8">
        <v>1.5718053999999999E-4</v>
      </c>
      <c r="T68" s="8">
        <v>8.1635400000000004E-3</v>
      </c>
      <c r="U68" s="8">
        <v>4.2955770000000004E-5</v>
      </c>
      <c r="V68" s="8">
        <v>-1.9372210000000002E-6</v>
      </c>
      <c r="W68" s="8">
        <v>3.4079539999999999E-4</v>
      </c>
      <c r="X68" s="8">
        <v>2.4276813E-5</v>
      </c>
      <c r="Y68" s="8">
        <v>0</v>
      </c>
      <c r="Z68" s="8">
        <v>1.8731436900000001E-5</v>
      </c>
      <c r="AA68" s="8">
        <v>9.5241300000000002E-8</v>
      </c>
      <c r="AB68" s="8">
        <v>1.237489E-4</v>
      </c>
      <c r="AC68" s="8">
        <v>1.8167116000000004E-4</v>
      </c>
      <c r="AD68" s="8">
        <v>3.8874000000000005E-3</v>
      </c>
      <c r="AE68" s="8">
        <v>1.8199511000000001E-5</v>
      </c>
      <c r="AF68" s="8">
        <v>-1.2569260000000001E-6</v>
      </c>
      <c r="AG68" s="8">
        <v>3.7837360000000006E-7</v>
      </c>
      <c r="AH68" s="8">
        <v>9.2001800000000008E-9</v>
      </c>
      <c r="AI68" s="8">
        <v>1.3012103778418799E-8</v>
      </c>
      <c r="AJ68" s="8">
        <v>1.1684228600000001E-9</v>
      </c>
      <c r="AK68" s="8">
        <v>2.6823060000000005E-10</v>
      </c>
      <c r="AL68" s="8">
        <v>3.8161309999999999</v>
      </c>
      <c r="AM68" s="8">
        <v>0.31876680000000002</v>
      </c>
      <c r="AN68" s="8">
        <v>46.57248372942</v>
      </c>
      <c r="AO68" s="8">
        <v>5.0879587000000004E-2</v>
      </c>
      <c r="AP68" s="8">
        <v>-2.5656840000000004E-2</v>
      </c>
      <c r="AQ68" s="8">
        <v>4.1290667000000001</v>
      </c>
      <c r="AR68" s="8">
        <v>0.33407667700000004</v>
      </c>
      <c r="AS68" s="8">
        <v>50.926978163819989</v>
      </c>
      <c r="AT68" s="8">
        <v>5.5219869099999999E-2</v>
      </c>
      <c r="AU68" s="8">
        <v>-2.2780164000000002E-2</v>
      </c>
      <c r="AV68" s="8">
        <v>4.0558540000000001</v>
      </c>
      <c r="AW68" s="8">
        <v>0.32524580000000003</v>
      </c>
      <c r="AX68" s="8">
        <v>50.926371729419991</v>
      </c>
      <c r="AY68" s="8">
        <v>5.2110597000000002E-2</v>
      </c>
      <c r="AZ68" s="8">
        <v>-2.436104E-2</v>
      </c>
      <c r="BA68" s="8">
        <v>7.3212700000000006E-2</v>
      </c>
      <c r="BB68" s="8">
        <v>8.8308770000000009E-3</v>
      </c>
      <c r="BC68" s="8">
        <v>6.0643440000000012E-4</v>
      </c>
      <c r="BD68" s="8">
        <v>3.1092720999999998E-3</v>
      </c>
      <c r="BE68" s="8">
        <v>1.5808759999999999E-3</v>
      </c>
    </row>
    <row r="69" spans="1:57" ht="15.3" x14ac:dyDescent="0.7">
      <c r="A69" s="9" t="s">
        <v>739</v>
      </c>
      <c r="B69" t="s">
        <v>740</v>
      </c>
      <c r="C69" t="s">
        <v>130</v>
      </c>
      <c r="D69" s="34" t="s">
        <v>131</v>
      </c>
      <c r="E69" s="6">
        <v>0.95189999999999997</v>
      </c>
      <c r="F69" s="7">
        <v>0</v>
      </c>
      <c r="G69" s="7">
        <v>6</v>
      </c>
      <c r="H69" s="8">
        <v>0.35220299999999999</v>
      </c>
      <c r="I69" s="8">
        <v>3.3859082999999998E-2</v>
      </c>
      <c r="J69" s="8">
        <v>3.0633093899999997</v>
      </c>
      <c r="K69" s="8">
        <v>4.9993787999999999E-3</v>
      </c>
      <c r="L69" s="8">
        <v>-4.1883600000000003E-3</v>
      </c>
      <c r="M69" s="8">
        <v>1.9228379999999997E-8</v>
      </c>
      <c r="N69" s="8">
        <v>5.0450700000000002E-10</v>
      </c>
      <c r="O69" s="8">
        <v>1.0596131963999999E-7</v>
      </c>
      <c r="P69" s="8">
        <v>8.5094148599999998E-14</v>
      </c>
      <c r="Q69" s="8">
        <v>2.1036989999999997E-14</v>
      </c>
      <c r="R69" s="8">
        <v>5.1212219999999999E-3</v>
      </c>
      <c r="S69" s="8">
        <v>2.3093093999999997E-4</v>
      </c>
      <c r="T69" s="8">
        <v>1.1993939999999998E-2</v>
      </c>
      <c r="U69" s="8">
        <v>6.3110969999999997E-5</v>
      </c>
      <c r="V69" s="8">
        <v>-2.8461810000000001E-6</v>
      </c>
      <c r="W69" s="8">
        <v>5.0069939999999999E-4</v>
      </c>
      <c r="X69" s="8">
        <v>3.5667692999999998E-5</v>
      </c>
      <c r="Y69" s="8">
        <v>0</v>
      </c>
      <c r="Z69" s="8">
        <v>2.7520380900000001E-5</v>
      </c>
      <c r="AA69" s="8">
        <v>1.3992930000000001E-7</v>
      </c>
      <c r="AB69" s="8">
        <v>1.8181290000000001E-4</v>
      </c>
      <c r="AC69" s="8">
        <v>2.6691276000000001E-4</v>
      </c>
      <c r="AD69" s="8">
        <v>5.7113999999999993E-3</v>
      </c>
      <c r="AE69" s="8">
        <v>2.6738871E-5</v>
      </c>
      <c r="AF69" s="8">
        <v>-1.8466860000000001E-6</v>
      </c>
      <c r="AG69" s="8">
        <v>5.5590960000000004E-7</v>
      </c>
      <c r="AH69" s="8">
        <v>1.351698E-8</v>
      </c>
      <c r="AI69" s="8">
        <v>1.9117489715506795E-8</v>
      </c>
      <c r="AJ69" s="8">
        <v>1.7166564599999999E-9</v>
      </c>
      <c r="AK69" s="8">
        <v>3.9408659999999998E-10</v>
      </c>
      <c r="AL69" s="8">
        <v>5.6066909999999996</v>
      </c>
      <c r="AM69" s="8">
        <v>0.4683348</v>
      </c>
      <c r="AN69" s="8">
        <v>68.424675508619984</v>
      </c>
      <c r="AO69" s="8">
        <v>7.4752707000000002E-2</v>
      </c>
      <c r="AP69" s="8">
        <v>-3.7695240000000005E-2</v>
      </c>
      <c r="AQ69" s="8">
        <v>6.0664587000000001</v>
      </c>
      <c r="AR69" s="8">
        <v>0.49082819700000002</v>
      </c>
      <c r="AS69" s="8">
        <v>74.822334487019972</v>
      </c>
      <c r="AT69" s="8">
        <v>8.1129485099999996E-2</v>
      </c>
      <c r="AU69" s="8">
        <v>-3.3468804000000005E-2</v>
      </c>
      <c r="AV69" s="8">
        <v>5.9588939999999999</v>
      </c>
      <c r="AW69" s="8">
        <v>0.4778538</v>
      </c>
      <c r="AX69" s="8">
        <v>74.821443508619964</v>
      </c>
      <c r="AY69" s="8">
        <v>7.6561317000000004E-2</v>
      </c>
      <c r="AZ69" s="8">
        <v>-3.5791440000000001E-2</v>
      </c>
      <c r="BA69" s="8">
        <v>0.1075647</v>
      </c>
      <c r="BB69" s="8">
        <v>1.2974396999999999E-2</v>
      </c>
      <c r="BC69" s="8">
        <v>8.9097840000000009E-4</v>
      </c>
      <c r="BD69" s="8">
        <v>4.5681680999999997E-3</v>
      </c>
      <c r="BE69" s="8">
        <v>2.3226359999999999E-3</v>
      </c>
    </row>
    <row r="70" spans="1:57" ht="15.3" x14ac:dyDescent="0.7">
      <c r="A70" s="9" t="s">
        <v>741</v>
      </c>
      <c r="B70" t="s">
        <v>698</v>
      </c>
      <c r="C70" t="s">
        <v>130</v>
      </c>
      <c r="D70" s="35" t="s">
        <v>131</v>
      </c>
      <c r="E70" s="6">
        <v>2.78879999999999</v>
      </c>
      <c r="F70" s="7">
        <v>0</v>
      </c>
      <c r="G70" s="7">
        <v>6</v>
      </c>
      <c r="H70" s="8">
        <v>1.0318559999999963</v>
      </c>
      <c r="I70" s="8">
        <v>9.9197615999999642E-2</v>
      </c>
      <c r="J70" s="8">
        <v>8.9746372799999676</v>
      </c>
      <c r="K70" s="8">
        <v>1.4646777599999947E-2</v>
      </c>
      <c r="L70" s="8">
        <v>-1.2270719999999957E-2</v>
      </c>
      <c r="M70" s="8">
        <v>5.6333759999999791E-8</v>
      </c>
      <c r="N70" s="8">
        <v>1.4780639999999948E-9</v>
      </c>
      <c r="O70" s="8">
        <v>3.1043694527999887E-7</v>
      </c>
      <c r="P70" s="8">
        <v>2.4930198719999909E-13</v>
      </c>
      <c r="Q70" s="8">
        <v>6.1632479999999779E-14</v>
      </c>
      <c r="R70" s="8">
        <v>1.5003743999999947E-2</v>
      </c>
      <c r="S70" s="8">
        <v>6.7656287999999748E-4</v>
      </c>
      <c r="T70" s="8">
        <v>3.5138879999999872E-2</v>
      </c>
      <c r="U70" s="8">
        <v>1.8489743999999933E-4</v>
      </c>
      <c r="V70" s="8">
        <v>-8.3385119999999706E-6</v>
      </c>
      <c r="W70" s="8">
        <v>1.4669087999999947E-3</v>
      </c>
      <c r="X70" s="8">
        <v>1.0449633599999962E-4</v>
      </c>
      <c r="Y70" s="8">
        <v>0</v>
      </c>
      <c r="Z70" s="8">
        <v>8.0626996799999716E-5</v>
      </c>
      <c r="AA70" s="8">
        <v>4.0995359999999854E-7</v>
      </c>
      <c r="AB70" s="8">
        <v>5.3266079999999812E-4</v>
      </c>
      <c r="AC70" s="8">
        <v>7.819795199999973E-4</v>
      </c>
      <c r="AD70" s="8">
        <v>1.673279999999994E-2</v>
      </c>
      <c r="AE70" s="8">
        <v>7.8337391999999713E-5</v>
      </c>
      <c r="AF70" s="8">
        <v>-5.4102719999999803E-6</v>
      </c>
      <c r="AG70" s="8">
        <v>1.6286591999999943E-6</v>
      </c>
      <c r="AH70" s="8">
        <v>3.960095999999986E-8</v>
      </c>
      <c r="AI70" s="8">
        <v>5.6008882570233397E-8</v>
      </c>
      <c r="AJ70" s="8">
        <v>5.0293219199999822E-9</v>
      </c>
      <c r="AK70" s="8">
        <v>1.1545631999999958E-9</v>
      </c>
      <c r="AL70" s="8">
        <v>16.426031999999939</v>
      </c>
      <c r="AM70" s="8">
        <v>1.3720895999999951</v>
      </c>
      <c r="AN70" s="8">
        <v>200.46510669023925</v>
      </c>
      <c r="AO70" s="8">
        <v>0.2190044639999992</v>
      </c>
      <c r="AP70" s="8">
        <v>-0.11043647999999961</v>
      </c>
      <c r="AQ70" s="8">
        <v>17.773022399999938</v>
      </c>
      <c r="AR70" s="8">
        <v>1.4379889439999949</v>
      </c>
      <c r="AS70" s="8">
        <v>219.20845300703917</v>
      </c>
      <c r="AT70" s="8">
        <v>0.23768663519999914</v>
      </c>
      <c r="AU70" s="8">
        <v>-9.8054207999999657E-2</v>
      </c>
      <c r="AV70" s="8">
        <v>17.457887999999937</v>
      </c>
      <c r="AW70" s="8">
        <v>1.399977599999995</v>
      </c>
      <c r="AX70" s="8">
        <v>219.20584269023917</v>
      </c>
      <c r="AY70" s="8">
        <v>0.22430318399999918</v>
      </c>
      <c r="AZ70" s="8">
        <v>-0.10485887999999963</v>
      </c>
      <c r="BA70" s="8">
        <v>0.31513439999999887</v>
      </c>
      <c r="BB70" s="8">
        <v>3.8011343999999864E-2</v>
      </c>
      <c r="BC70" s="8">
        <v>2.6103167999999913E-3</v>
      </c>
      <c r="BD70" s="8">
        <v>1.338345119999995E-2</v>
      </c>
      <c r="BE70" s="8">
        <v>6.8046719999999752E-3</v>
      </c>
    </row>
    <row r="71" spans="1:57" ht="15.3" x14ac:dyDescent="0.7">
      <c r="A71" s="9" t="s">
        <v>742</v>
      </c>
      <c r="B71" t="s">
        <v>702</v>
      </c>
      <c r="C71" t="s">
        <v>668</v>
      </c>
      <c r="D71" s="35" t="s">
        <v>669</v>
      </c>
      <c r="E71" s="6">
        <v>1731.6378947368421</v>
      </c>
      <c r="F71" s="7">
        <v>0</v>
      </c>
      <c r="G71" s="7">
        <v>0</v>
      </c>
      <c r="H71" s="8">
        <v>1540.6484210526314</v>
      </c>
      <c r="I71" s="8">
        <v>398.27717416421052</v>
      </c>
      <c r="J71" s="8">
        <v>0</v>
      </c>
      <c r="K71" s="8">
        <v>296.15693608421049</v>
      </c>
      <c r="L71" s="8">
        <v>-8.562694736842106</v>
      </c>
      <c r="M71" s="8">
        <v>1.6552421052631577E-8</v>
      </c>
      <c r="N71" s="8">
        <v>2.5414052529504507E-5</v>
      </c>
      <c r="O71" s="8">
        <v>0</v>
      </c>
      <c r="P71" s="8">
        <v>1.0702200838736843E-6</v>
      </c>
      <c r="Q71" s="8">
        <v>-7.1302736842105277E-13</v>
      </c>
      <c r="R71" s="8">
        <v>4.8002021052631578</v>
      </c>
      <c r="S71" s="8">
        <v>2.9934996176842104</v>
      </c>
      <c r="T71" s="8">
        <v>0</v>
      </c>
      <c r="U71" s="8">
        <v>0.48261766736842104</v>
      </c>
      <c r="V71" s="8">
        <v>-6.3026526315789491E-2</v>
      </c>
      <c r="W71" s="8">
        <v>1.3878568421052631</v>
      </c>
      <c r="X71" s="8">
        <v>0.46802558773894737</v>
      </c>
      <c r="Y71" s="8">
        <v>0</v>
      </c>
      <c r="Z71" s="8">
        <v>0.40767543511578946</v>
      </c>
      <c r="AA71" s="8">
        <v>-1.4578863157894735E-2</v>
      </c>
      <c r="AB71" s="8">
        <v>1.247797894736842</v>
      </c>
      <c r="AC71" s="8">
        <v>0.31495259216842103</v>
      </c>
      <c r="AD71" s="8">
        <v>0</v>
      </c>
      <c r="AE71" s="8">
        <v>0.1289153482105263</v>
      </c>
      <c r="AF71" s="8">
        <v>-2.5910905263157896E-2</v>
      </c>
      <c r="AG71" s="8">
        <v>1.271989894736842E-3</v>
      </c>
      <c r="AH71" s="8">
        <v>2.5543444698947361E-4</v>
      </c>
      <c r="AI71" s="8">
        <v>0</v>
      </c>
      <c r="AJ71" s="8">
        <v>4.7360296421052635E-5</v>
      </c>
      <c r="AK71" s="8">
        <v>-1.5565642105263158E-6</v>
      </c>
      <c r="AL71" s="8">
        <v>23173.389473684212</v>
      </c>
      <c r="AM71" s="8">
        <v>4620.2668476631588</v>
      </c>
      <c r="AN71" s="8">
        <v>0</v>
      </c>
      <c r="AO71" s="8">
        <v>2138.0940530526318</v>
      </c>
      <c r="AP71" s="8">
        <v>-104.72589473684211</v>
      </c>
      <c r="AQ71" s="8">
        <v>62135.242105263162</v>
      </c>
      <c r="AR71" s="8">
        <v>7898.7954786896835</v>
      </c>
      <c r="AS71" s="8">
        <v>0</v>
      </c>
      <c r="AT71" s="8">
        <v>2305.7677355115788</v>
      </c>
      <c r="AU71" s="8">
        <v>-256.56252631578951</v>
      </c>
      <c r="AV71" s="8">
        <v>28393.768421052635</v>
      </c>
      <c r="AW71" s="8">
        <v>5119.3600309894737</v>
      </c>
      <c r="AX71" s="8">
        <v>0</v>
      </c>
      <c r="AY71" s="8">
        <v>2175.9456202105262</v>
      </c>
      <c r="AZ71" s="8">
        <v>-105.04421052631579</v>
      </c>
      <c r="BA71" s="8">
        <v>33741.473684210527</v>
      </c>
      <c r="BB71" s="8">
        <v>2779.4354477002103</v>
      </c>
      <c r="BC71" s="8">
        <v>0</v>
      </c>
      <c r="BD71" s="8">
        <v>129.82211530105263</v>
      </c>
      <c r="BE71" s="8">
        <v>-151.51831578947369</v>
      </c>
    </row>
    <row r="72" spans="1:57" ht="15.3" x14ac:dyDescent="0.7">
      <c r="A72" s="9" t="s">
        <v>743</v>
      </c>
      <c r="B72" t="s">
        <v>704</v>
      </c>
      <c r="C72" t="s">
        <v>153</v>
      </c>
      <c r="D72" s="35" t="s">
        <v>154</v>
      </c>
      <c r="E72" s="6">
        <v>752.54399999999998</v>
      </c>
      <c r="F72" s="7">
        <v>0</v>
      </c>
      <c r="G72" s="7">
        <v>0</v>
      </c>
      <c r="H72" s="8">
        <v>210.0384</v>
      </c>
      <c r="I72" s="8">
        <v>81.26352</v>
      </c>
      <c r="J72" s="8">
        <v>0</v>
      </c>
      <c r="K72" s="8">
        <v>211.318848</v>
      </c>
      <c r="L72" s="8">
        <v>0</v>
      </c>
      <c r="M72" s="8">
        <v>1.4264639999999999E-9</v>
      </c>
      <c r="N72" s="8">
        <v>3.5064619199999995E-10</v>
      </c>
      <c r="O72" s="8">
        <v>0</v>
      </c>
      <c r="P72" s="8">
        <v>3.2269872960000001E-11</v>
      </c>
      <c r="Q72" s="8">
        <v>0</v>
      </c>
      <c r="R72" s="8">
        <v>0.81768959999999991</v>
      </c>
      <c r="S72" s="8">
        <v>0.29551391999999999</v>
      </c>
      <c r="T72" s="8">
        <v>0</v>
      </c>
      <c r="U72" s="8">
        <v>0.21958559999999999</v>
      </c>
      <c r="V72" s="8">
        <v>0</v>
      </c>
      <c r="W72" s="8">
        <v>0.12355200000000001</v>
      </c>
      <c r="X72" s="8">
        <v>5.1880608000000002E-2</v>
      </c>
      <c r="Y72" s="8">
        <v>0</v>
      </c>
      <c r="Z72" s="8">
        <v>4.9218624000000002E-2</v>
      </c>
      <c r="AA72" s="8">
        <v>0</v>
      </c>
      <c r="AB72" s="8">
        <v>6.4471680000000003E-2</v>
      </c>
      <c r="AC72" s="8">
        <v>-1.2826943999999998E-2</v>
      </c>
      <c r="AD72" s="8">
        <v>0</v>
      </c>
      <c r="AE72" s="8">
        <v>3.8301120000000008E-2</v>
      </c>
      <c r="AF72" s="8">
        <v>0</v>
      </c>
      <c r="AG72" s="8">
        <v>1.0176192E-4</v>
      </c>
      <c r="AH72" s="8">
        <v>4.4927999999999994E-5</v>
      </c>
      <c r="AI72" s="8">
        <v>0</v>
      </c>
      <c r="AJ72" s="8">
        <v>4.9351161599999997E-6</v>
      </c>
      <c r="AK72" s="8">
        <v>0</v>
      </c>
      <c r="AL72" s="8">
        <v>3066.3360000000002</v>
      </c>
      <c r="AM72" s="8">
        <v>1066.2537600000001</v>
      </c>
      <c r="AN72" s="8">
        <v>0</v>
      </c>
      <c r="AO72" s="8">
        <v>969.99551999999994</v>
      </c>
      <c r="AP72" s="8">
        <v>0</v>
      </c>
      <c r="AQ72" s="8">
        <v>5391.36</v>
      </c>
      <c r="AR72" s="8">
        <v>1496.2147199999999</v>
      </c>
      <c r="AS72" s="8">
        <v>0</v>
      </c>
      <c r="AT72" s="8">
        <v>1077.8979743999998</v>
      </c>
      <c r="AU72" s="8">
        <v>0</v>
      </c>
      <c r="AV72" s="8">
        <v>3111.2639999999997</v>
      </c>
      <c r="AW72" s="8">
        <v>1081.1923199999999</v>
      </c>
      <c r="AX72" s="8">
        <v>0</v>
      </c>
      <c r="AY72" s="8">
        <v>987.96671999999978</v>
      </c>
      <c r="AZ72" s="8">
        <v>0</v>
      </c>
      <c r="BA72" s="8">
        <v>2280.096</v>
      </c>
      <c r="BB72" s="8">
        <v>415.0224</v>
      </c>
      <c r="BC72" s="8">
        <v>0</v>
      </c>
      <c r="BD72" s="8">
        <v>89.9312544</v>
      </c>
      <c r="BE72" s="8">
        <v>0</v>
      </c>
    </row>
    <row r="73" spans="1:57" ht="15.3" x14ac:dyDescent="0.7">
      <c r="A73" s="9" t="s">
        <v>744</v>
      </c>
      <c r="B73" t="s">
        <v>698</v>
      </c>
      <c r="C73" t="s">
        <v>153</v>
      </c>
      <c r="D73" s="34" t="s">
        <v>154</v>
      </c>
      <c r="E73" s="6">
        <v>1360.3680000000002</v>
      </c>
      <c r="F73" s="7">
        <v>0</v>
      </c>
      <c r="G73" s="7">
        <v>0</v>
      </c>
      <c r="H73" s="8">
        <v>379.68480000000005</v>
      </c>
      <c r="I73" s="8">
        <v>146.89944000000003</v>
      </c>
      <c r="J73" s="8">
        <v>0</v>
      </c>
      <c r="K73" s="8">
        <v>381.99945600000007</v>
      </c>
      <c r="L73" s="8">
        <v>0</v>
      </c>
      <c r="M73" s="8">
        <v>2.5786080000000002E-9</v>
      </c>
      <c r="N73" s="8">
        <v>6.3386042400000001E-10</v>
      </c>
      <c r="O73" s="8">
        <v>0</v>
      </c>
      <c r="P73" s="8">
        <v>5.8334001120000006E-11</v>
      </c>
      <c r="Q73" s="8">
        <v>0</v>
      </c>
      <c r="R73" s="8">
        <v>1.4781312000000002</v>
      </c>
      <c r="S73" s="8">
        <v>0.53419824000000005</v>
      </c>
      <c r="T73" s="8">
        <v>0</v>
      </c>
      <c r="U73" s="8">
        <v>0.39694320000000005</v>
      </c>
      <c r="V73" s="8">
        <v>0</v>
      </c>
      <c r="W73" s="8">
        <v>0.22334400000000004</v>
      </c>
      <c r="X73" s="8">
        <v>9.3784176000000011E-2</v>
      </c>
      <c r="Y73" s="8">
        <v>0</v>
      </c>
      <c r="Z73" s="8">
        <v>8.8972128000000025E-2</v>
      </c>
      <c r="AA73" s="8">
        <v>0</v>
      </c>
      <c r="AB73" s="8">
        <v>0.11654496000000002</v>
      </c>
      <c r="AC73" s="8">
        <v>-2.3187168000000001E-2</v>
      </c>
      <c r="AD73" s="8">
        <v>0</v>
      </c>
      <c r="AE73" s="8">
        <v>6.9236640000000016E-2</v>
      </c>
      <c r="AF73" s="8">
        <v>0</v>
      </c>
      <c r="AG73" s="8">
        <v>1.8395424000000002E-4</v>
      </c>
      <c r="AH73" s="8">
        <v>8.1216000000000003E-5</v>
      </c>
      <c r="AI73" s="8">
        <v>0</v>
      </c>
      <c r="AJ73" s="8">
        <v>8.9211715200000003E-6</v>
      </c>
      <c r="AK73" s="8">
        <v>0</v>
      </c>
      <c r="AL73" s="8">
        <v>5542.9920000000011</v>
      </c>
      <c r="AM73" s="8">
        <v>1927.4587200000003</v>
      </c>
      <c r="AN73" s="8">
        <v>0</v>
      </c>
      <c r="AO73" s="8">
        <v>1753.4534400000002</v>
      </c>
      <c r="AP73" s="8">
        <v>0</v>
      </c>
      <c r="AQ73" s="8">
        <v>9745.92</v>
      </c>
      <c r="AR73" s="8">
        <v>2704.6958400000003</v>
      </c>
      <c r="AS73" s="8">
        <v>0</v>
      </c>
      <c r="AT73" s="8">
        <v>1948.5078767999998</v>
      </c>
      <c r="AU73" s="8">
        <v>0</v>
      </c>
      <c r="AV73" s="8">
        <v>5624.2080000000005</v>
      </c>
      <c r="AW73" s="8">
        <v>1954.4630400000001</v>
      </c>
      <c r="AX73" s="8">
        <v>0</v>
      </c>
      <c r="AY73" s="8">
        <v>1785.93984</v>
      </c>
      <c r="AZ73" s="8">
        <v>0</v>
      </c>
      <c r="BA73" s="8">
        <v>4121.7120000000004</v>
      </c>
      <c r="BB73" s="8">
        <v>750.23280000000011</v>
      </c>
      <c r="BC73" s="8">
        <v>0</v>
      </c>
      <c r="BD73" s="8">
        <v>162.56803680000002</v>
      </c>
      <c r="BE73" s="8">
        <v>0</v>
      </c>
    </row>
    <row r="74" spans="1:57" ht="15.3" x14ac:dyDescent="0.7">
      <c r="A74" s="9" t="s">
        <v>745</v>
      </c>
      <c r="B74" t="s">
        <v>734</v>
      </c>
      <c r="C74" t="s">
        <v>120</v>
      </c>
      <c r="D74" s="34" t="s">
        <v>121</v>
      </c>
      <c r="E74" s="6">
        <v>1130.6789999999999</v>
      </c>
      <c r="F74" s="7">
        <v>0</v>
      </c>
      <c r="G74" s="7">
        <v>0</v>
      </c>
      <c r="H74" s="8">
        <v>160.29584999999997</v>
      </c>
      <c r="I74" s="8">
        <v>264.985581465</v>
      </c>
      <c r="J74" s="8">
        <v>0</v>
      </c>
      <c r="K74" s="8">
        <v>696.41125289999991</v>
      </c>
      <c r="L74" s="8">
        <v>-136.06302599999998</v>
      </c>
      <c r="M74" s="8">
        <v>3.6249196499999992E-10</v>
      </c>
      <c r="N74" s="8">
        <v>1.9987187548920354E-5</v>
      </c>
      <c r="O74" s="8">
        <v>0</v>
      </c>
      <c r="P74" s="8">
        <v>2.3628942394865677E-5</v>
      </c>
      <c r="Q74" s="8">
        <v>-1.7345127690000002E-11</v>
      </c>
      <c r="R74" s="8">
        <v>1.1900047499999997</v>
      </c>
      <c r="S74" s="8">
        <v>0.58336883272799989</v>
      </c>
      <c r="T74" s="8">
        <v>0</v>
      </c>
      <c r="U74" s="8">
        <v>1.2446447894099997</v>
      </c>
      <c r="V74" s="8">
        <v>-0.11097404999999999</v>
      </c>
      <c r="W74" s="8">
        <v>0.27887755499999994</v>
      </c>
      <c r="X74" s="8">
        <v>0.12943791709199998</v>
      </c>
      <c r="Y74" s="8">
        <v>0</v>
      </c>
      <c r="Z74" s="8">
        <v>0.26883535733999997</v>
      </c>
      <c r="AA74" s="8">
        <v>-3.3455069999999996E-2</v>
      </c>
      <c r="AB74" s="8">
        <v>0.54666468449999994</v>
      </c>
      <c r="AC74" s="8">
        <v>0.10496332414259998</v>
      </c>
      <c r="AD74" s="8">
        <v>0</v>
      </c>
      <c r="AE74" s="8">
        <v>0.11969162696699998</v>
      </c>
      <c r="AF74" s="8">
        <v>-5.0578110000000003E-2</v>
      </c>
      <c r="AG74" s="8">
        <v>2.8157629499999997E-5</v>
      </c>
      <c r="AH74" s="8">
        <v>2.3692551327719996E-4</v>
      </c>
      <c r="AI74" s="8">
        <v>0</v>
      </c>
      <c r="AJ74" s="8">
        <v>5.7877457219999995E-5</v>
      </c>
      <c r="AK74" s="8">
        <v>-1.1755804499999999E-5</v>
      </c>
      <c r="AL74" s="8">
        <v>1726.7282999999998</v>
      </c>
      <c r="AM74" s="8">
        <v>1892.3107490099999</v>
      </c>
      <c r="AN74" s="8">
        <v>0</v>
      </c>
      <c r="AO74" s="8">
        <v>3309.2289548999993</v>
      </c>
      <c r="AP74" s="8">
        <v>-2255.6580749999998</v>
      </c>
      <c r="AQ74" s="8">
        <v>33444.368099999992</v>
      </c>
      <c r="AR74" s="8">
        <v>3688.4820667761005</v>
      </c>
      <c r="AS74" s="8">
        <v>0</v>
      </c>
      <c r="AT74" s="8">
        <v>-1294.0128588419991</v>
      </c>
      <c r="AU74" s="8">
        <v>-3788.8494929999997</v>
      </c>
      <c r="AV74" s="8">
        <v>1736.4995999999996</v>
      </c>
      <c r="AW74" s="8">
        <v>1924.5244451400001</v>
      </c>
      <c r="AX74" s="8">
        <v>0</v>
      </c>
      <c r="AY74" s="8">
        <v>3349.1321522999997</v>
      </c>
      <c r="AZ74" s="8">
        <v>-2256.1931699999996</v>
      </c>
      <c r="BA74" s="8">
        <v>31707.868499999993</v>
      </c>
      <c r="BB74" s="8">
        <v>1763.9576216361002</v>
      </c>
      <c r="BC74" s="8">
        <v>0</v>
      </c>
      <c r="BD74" s="8">
        <v>-4643.145011141999</v>
      </c>
      <c r="BE74" s="8">
        <v>-1532.6563229999999</v>
      </c>
    </row>
    <row r="75" spans="1:57" ht="15.3" x14ac:dyDescent="0.7">
      <c r="A75" s="9" t="s">
        <v>746</v>
      </c>
      <c r="B75" t="s">
        <v>702</v>
      </c>
      <c r="C75" t="s">
        <v>120</v>
      </c>
      <c r="D75" s="34" t="s">
        <v>121</v>
      </c>
      <c r="E75" s="6">
        <v>144.34199999999998</v>
      </c>
      <c r="F75" s="7">
        <v>0</v>
      </c>
      <c r="G75" s="7">
        <v>0</v>
      </c>
      <c r="H75" s="8">
        <v>20.463299999999997</v>
      </c>
      <c r="I75" s="8">
        <v>33.827946569999995</v>
      </c>
      <c r="J75" s="8">
        <v>0</v>
      </c>
      <c r="K75" s="8">
        <v>88.903564199999991</v>
      </c>
      <c r="L75" s="8">
        <v>-17.369747999999998</v>
      </c>
      <c r="M75" s="8">
        <v>4.627556999999999E-11</v>
      </c>
      <c r="N75" s="8">
        <v>2.5515558573089816E-6</v>
      </c>
      <c r="O75" s="8">
        <v>0</v>
      </c>
      <c r="P75" s="8">
        <v>3.0164607312594481E-6</v>
      </c>
      <c r="Q75" s="8">
        <v>-2.2142716200000003E-12</v>
      </c>
      <c r="R75" s="8">
        <v>0.15191549999999995</v>
      </c>
      <c r="S75" s="8">
        <v>7.4472616943999981E-2</v>
      </c>
      <c r="T75" s="8">
        <v>0</v>
      </c>
      <c r="U75" s="8">
        <v>0.15889082417999997</v>
      </c>
      <c r="V75" s="8">
        <v>-1.41669E-2</v>
      </c>
      <c r="W75" s="8">
        <v>3.5601389999999997E-2</v>
      </c>
      <c r="X75" s="8">
        <v>1.6523989415999998E-2</v>
      </c>
      <c r="Y75" s="8">
        <v>0</v>
      </c>
      <c r="Z75" s="8">
        <v>3.4319407320000002E-2</v>
      </c>
      <c r="AA75" s="8">
        <v>-4.2708599999999996E-3</v>
      </c>
      <c r="AB75" s="8">
        <v>6.9786980999999998E-2</v>
      </c>
      <c r="AC75" s="8">
        <v>1.3399573294799998E-2</v>
      </c>
      <c r="AD75" s="8">
        <v>0</v>
      </c>
      <c r="AE75" s="8">
        <v>1.5279782165999997E-2</v>
      </c>
      <c r="AF75" s="8">
        <v>-6.4567800000000005E-3</v>
      </c>
      <c r="AG75" s="8">
        <v>3.5945909999999998E-6</v>
      </c>
      <c r="AH75" s="8">
        <v>3.0245810205599994E-5</v>
      </c>
      <c r="AI75" s="8">
        <v>0</v>
      </c>
      <c r="AJ75" s="8">
        <v>7.3886115599999994E-6</v>
      </c>
      <c r="AK75" s="8">
        <v>-1.500741E-6</v>
      </c>
      <c r="AL75" s="8">
        <v>220.43339999999998</v>
      </c>
      <c r="AM75" s="8">
        <v>241.57158497999998</v>
      </c>
      <c r="AN75" s="8">
        <v>0</v>
      </c>
      <c r="AO75" s="8">
        <v>422.45476019999995</v>
      </c>
      <c r="AP75" s="8">
        <v>-287.95634999999999</v>
      </c>
      <c r="AQ75" s="8">
        <v>4269.4937999999993</v>
      </c>
      <c r="AR75" s="8">
        <v>470.8700510778001</v>
      </c>
      <c r="AS75" s="8">
        <v>0</v>
      </c>
      <c r="AT75" s="8">
        <v>-165.19313091599989</v>
      </c>
      <c r="AU75" s="8">
        <v>-483.68291399999998</v>
      </c>
      <c r="AV75" s="8">
        <v>221.68079999999995</v>
      </c>
      <c r="AW75" s="8">
        <v>245.68397172000002</v>
      </c>
      <c r="AX75" s="8">
        <v>0</v>
      </c>
      <c r="AY75" s="8">
        <v>427.54878539999999</v>
      </c>
      <c r="AZ75" s="8">
        <v>-288.02465999999998</v>
      </c>
      <c r="BA75" s="8">
        <v>4047.8129999999992</v>
      </c>
      <c r="BB75" s="8">
        <v>225.18607935780003</v>
      </c>
      <c r="BC75" s="8">
        <v>0</v>
      </c>
      <c r="BD75" s="8">
        <v>-592.7419163159999</v>
      </c>
      <c r="BE75" s="8">
        <v>-195.658254</v>
      </c>
    </row>
    <row r="76" spans="1:57" ht="15.3" x14ac:dyDescent="0.7">
      <c r="A76" s="9" t="s">
        <v>747</v>
      </c>
      <c r="B76" t="s">
        <v>704</v>
      </c>
      <c r="C76" t="s">
        <v>120</v>
      </c>
      <c r="D76" s="35" t="s">
        <v>121</v>
      </c>
      <c r="E76" s="6">
        <v>4.0153319999999999</v>
      </c>
      <c r="F76" s="7">
        <v>0</v>
      </c>
      <c r="G76" s="7">
        <v>0</v>
      </c>
      <c r="H76" s="8">
        <v>0.56925179999999997</v>
      </c>
      <c r="I76" s="8">
        <v>0.94103196822000001</v>
      </c>
      <c r="J76" s="8">
        <v>0</v>
      </c>
      <c r="K76" s="8">
        <v>2.4731355131999999</v>
      </c>
      <c r="L76" s="8">
        <v>-0.48319480799999998</v>
      </c>
      <c r="M76" s="8">
        <v>1.2873022199999998E-12</v>
      </c>
      <c r="N76" s="8">
        <v>7.0979644757868036E-8</v>
      </c>
      <c r="O76" s="8">
        <v>0</v>
      </c>
      <c r="P76" s="8">
        <v>8.3912453069581023E-8</v>
      </c>
      <c r="Q76" s="8">
        <v>-6.1597010520000012E-14</v>
      </c>
      <c r="R76" s="8">
        <v>4.226012999999999E-3</v>
      </c>
      <c r="S76" s="8">
        <v>2.0716927986239998E-3</v>
      </c>
      <c r="T76" s="8">
        <v>0</v>
      </c>
      <c r="U76" s="8">
        <v>4.4200538362799994E-3</v>
      </c>
      <c r="V76" s="8">
        <v>-3.9409740000000002E-4</v>
      </c>
      <c r="W76" s="8">
        <v>9.9036593999999993E-4</v>
      </c>
      <c r="X76" s="8">
        <v>4.59667341936E-4</v>
      </c>
      <c r="Y76" s="8">
        <v>0</v>
      </c>
      <c r="Z76" s="8">
        <v>9.5470351272000013E-4</v>
      </c>
      <c r="AA76" s="8">
        <v>-1.1880755999999999E-4</v>
      </c>
      <c r="AB76" s="8">
        <v>1.9413469260000002E-3</v>
      </c>
      <c r="AC76" s="8">
        <v>3.7275176620080001E-4</v>
      </c>
      <c r="AD76" s="8">
        <v>0</v>
      </c>
      <c r="AE76" s="8">
        <v>4.2505575843599996E-4</v>
      </c>
      <c r="AF76" s="8">
        <v>-1.7961588000000003E-4</v>
      </c>
      <c r="AG76" s="8">
        <v>9.9994986000000005E-8</v>
      </c>
      <c r="AH76" s="8">
        <v>8.4138344753759994E-7</v>
      </c>
      <c r="AI76" s="8">
        <v>0</v>
      </c>
      <c r="AJ76" s="8">
        <v>2.0553773976E-7</v>
      </c>
      <c r="AK76" s="8">
        <v>-4.1747886000000001E-8</v>
      </c>
      <c r="AL76" s="8">
        <v>6.1320563999999997</v>
      </c>
      <c r="AM76" s="8">
        <v>6.7200822730800001</v>
      </c>
      <c r="AN76" s="8">
        <v>0</v>
      </c>
      <c r="AO76" s="8">
        <v>11.751923329199998</v>
      </c>
      <c r="AP76" s="8">
        <v>-8.0104220999999995</v>
      </c>
      <c r="AQ76" s="8">
        <v>118.76955479999999</v>
      </c>
      <c r="AR76" s="8">
        <v>13.098748693618804</v>
      </c>
      <c r="AS76" s="8">
        <v>0</v>
      </c>
      <c r="AT76" s="8">
        <v>-4.5953725509359975</v>
      </c>
      <c r="AU76" s="8">
        <v>-13.455179244</v>
      </c>
      <c r="AV76" s="8">
        <v>6.166756799999999</v>
      </c>
      <c r="AW76" s="8">
        <v>6.834481395120001</v>
      </c>
      <c r="AX76" s="8">
        <v>0</v>
      </c>
      <c r="AY76" s="8">
        <v>11.8936298484</v>
      </c>
      <c r="AZ76" s="8">
        <v>-8.0123223600000006</v>
      </c>
      <c r="BA76" s="8">
        <v>112.60279799999999</v>
      </c>
      <c r="BB76" s="8">
        <v>6.264267298498801</v>
      </c>
      <c r="BC76" s="8">
        <v>0</v>
      </c>
      <c r="BD76" s="8">
        <v>-16.489002399335998</v>
      </c>
      <c r="BE76" s="8">
        <v>-5.4428568840000002</v>
      </c>
    </row>
    <row r="77" spans="1:57" ht="15.3" x14ac:dyDescent="0.7">
      <c r="A77" s="9" t="s">
        <v>748</v>
      </c>
      <c r="B77" t="s">
        <v>738</v>
      </c>
      <c r="C77" t="s">
        <v>120</v>
      </c>
      <c r="D77" s="35" t="s">
        <v>121</v>
      </c>
      <c r="E77" s="6">
        <v>1.2393000000000001</v>
      </c>
      <c r="F77" s="7">
        <v>0</v>
      </c>
      <c r="G77" s="7">
        <v>0</v>
      </c>
      <c r="H77" s="8">
        <v>0.17569500000000002</v>
      </c>
      <c r="I77" s="8">
        <v>0.29044196550000001</v>
      </c>
      <c r="J77" s="8">
        <v>0</v>
      </c>
      <c r="K77" s="8">
        <v>0.76331343000000007</v>
      </c>
      <c r="L77" s="8">
        <v>-0.14913419999999999</v>
      </c>
      <c r="M77" s="8">
        <v>3.9731549999999999E-13</v>
      </c>
      <c r="N77" s="8">
        <v>2.1907297764774088E-8</v>
      </c>
      <c r="O77" s="8">
        <v>0</v>
      </c>
      <c r="P77" s="8">
        <v>2.5898905268389204E-8</v>
      </c>
      <c r="Q77" s="8">
        <v>-1.9011423000000005E-14</v>
      </c>
      <c r="R77" s="8">
        <v>1.3043249999999998E-3</v>
      </c>
      <c r="S77" s="8">
        <v>6.3941135759999995E-4</v>
      </c>
      <c r="T77" s="8">
        <v>0</v>
      </c>
      <c r="U77" s="8">
        <v>1.3642141469999999E-3</v>
      </c>
      <c r="V77" s="8">
        <v>-1.2163500000000001E-4</v>
      </c>
      <c r="W77" s="8">
        <v>3.056685E-4</v>
      </c>
      <c r="X77" s="8">
        <v>1.418726364E-4</v>
      </c>
      <c r="Y77" s="8">
        <v>0</v>
      </c>
      <c r="Z77" s="8">
        <v>2.9466157800000007E-4</v>
      </c>
      <c r="AA77" s="8">
        <v>-3.6668999999999997E-5</v>
      </c>
      <c r="AB77" s="8">
        <v>5.9918115000000011E-4</v>
      </c>
      <c r="AC77" s="8">
        <v>1.1504684142000001E-4</v>
      </c>
      <c r="AD77" s="8">
        <v>0</v>
      </c>
      <c r="AE77" s="8">
        <v>1.3119004890000001E-4</v>
      </c>
      <c r="AF77" s="8">
        <v>-5.5437000000000011E-5</v>
      </c>
      <c r="AG77" s="8">
        <v>3.0862650000000004E-8</v>
      </c>
      <c r="AH77" s="8">
        <v>2.5968624923999997E-7</v>
      </c>
      <c r="AI77" s="8">
        <v>0</v>
      </c>
      <c r="AJ77" s="8">
        <v>6.3437574000000005E-8</v>
      </c>
      <c r="AK77" s="8">
        <v>-1.2885150000000001E-8</v>
      </c>
      <c r="AL77" s="8">
        <v>1.8926100000000001</v>
      </c>
      <c r="AM77" s="8">
        <v>2.0740994669999999</v>
      </c>
      <c r="AN77" s="8">
        <v>0</v>
      </c>
      <c r="AO77" s="8">
        <v>3.62713683</v>
      </c>
      <c r="AP77" s="8">
        <v>-2.4723525000000004</v>
      </c>
      <c r="AQ77" s="8">
        <v>36.657270000000004</v>
      </c>
      <c r="AR77" s="8">
        <v>4.0428236708700016</v>
      </c>
      <c r="AS77" s="8">
        <v>0</v>
      </c>
      <c r="AT77" s="8">
        <v>-1.4183248613999992</v>
      </c>
      <c r="AU77" s="8">
        <v>-4.1528331000000005</v>
      </c>
      <c r="AV77" s="8">
        <v>1.9033199999999999</v>
      </c>
      <c r="AW77" s="8">
        <v>2.1094078380000005</v>
      </c>
      <c r="AX77" s="8">
        <v>0</v>
      </c>
      <c r="AY77" s="8">
        <v>3.6708734100000004</v>
      </c>
      <c r="AZ77" s="8">
        <v>-2.4729390000000002</v>
      </c>
      <c r="BA77" s="8">
        <v>34.753950000000003</v>
      </c>
      <c r="BB77" s="8">
        <v>1.9334158328700004</v>
      </c>
      <c r="BC77" s="8">
        <v>0</v>
      </c>
      <c r="BD77" s="8">
        <v>-5.0891982713999999</v>
      </c>
      <c r="BE77" s="8">
        <v>-1.6798941000000001</v>
      </c>
    </row>
    <row r="78" spans="1:57" ht="15.3" x14ac:dyDescent="0.7">
      <c r="A78" s="9" t="s">
        <v>749</v>
      </c>
      <c r="B78" t="s">
        <v>740</v>
      </c>
      <c r="C78" t="s">
        <v>120</v>
      </c>
      <c r="D78" s="34" t="s">
        <v>121</v>
      </c>
      <c r="E78" s="6">
        <v>317.54182950000001</v>
      </c>
      <c r="F78" s="7">
        <v>0</v>
      </c>
      <c r="G78" s="7">
        <v>0</v>
      </c>
      <c r="H78" s="8">
        <v>45.017761425000003</v>
      </c>
      <c r="I78" s="8">
        <v>74.419005154882498</v>
      </c>
      <c r="J78" s="8">
        <v>0</v>
      </c>
      <c r="K78" s="8">
        <v>195.58133062545002</v>
      </c>
      <c r="L78" s="8">
        <v>-38.212173573000001</v>
      </c>
      <c r="M78" s="8">
        <v>1.0180286513249999E-10</v>
      </c>
      <c r="N78" s="8">
        <v>5.6132360297164722E-6</v>
      </c>
      <c r="O78" s="8">
        <v>0</v>
      </c>
      <c r="P78" s="8">
        <v>6.6359927063434974E-6</v>
      </c>
      <c r="Q78" s="8">
        <v>-4.871235407745001E-12</v>
      </c>
      <c r="R78" s="8">
        <v>0.33420297487499995</v>
      </c>
      <c r="S78" s="8">
        <v>0.16383430347404399</v>
      </c>
      <c r="T78" s="8">
        <v>0</v>
      </c>
      <c r="U78" s="8">
        <v>0.34954817725180498</v>
      </c>
      <c r="V78" s="8">
        <v>-3.1166142525000003E-2</v>
      </c>
      <c r="W78" s="8">
        <v>7.8320450827499999E-2</v>
      </c>
      <c r="X78" s="8">
        <v>3.6351566625066001E-2</v>
      </c>
      <c r="Y78" s="8">
        <v>0</v>
      </c>
      <c r="Z78" s="8">
        <v>7.5500182814070005E-2</v>
      </c>
      <c r="AA78" s="8">
        <v>-9.3955792349999998E-3</v>
      </c>
      <c r="AB78" s="8">
        <v>0.15352624753725003</v>
      </c>
      <c r="AC78" s="8">
        <v>2.9478079966677301E-2</v>
      </c>
      <c r="AD78" s="8">
        <v>0</v>
      </c>
      <c r="AE78" s="8">
        <v>3.3614401791253502E-2</v>
      </c>
      <c r="AF78" s="8">
        <v>-1.4204443155000001E-2</v>
      </c>
      <c r="AG78" s="8">
        <v>7.9078369597500009E-6</v>
      </c>
      <c r="AH78" s="8">
        <v>6.6538567481370589E-5</v>
      </c>
      <c r="AI78" s="8">
        <v>0</v>
      </c>
      <c r="AJ78" s="8">
        <v>1.6254404346809999E-5</v>
      </c>
      <c r="AK78" s="8">
        <v>-3.30152029725E-6</v>
      </c>
      <c r="AL78" s="8">
        <v>484.93733715000002</v>
      </c>
      <c r="AM78" s="8">
        <v>531.43979610760505</v>
      </c>
      <c r="AN78" s="8">
        <v>0</v>
      </c>
      <c r="AO78" s="8">
        <v>929.36953509644991</v>
      </c>
      <c r="AP78" s="8">
        <v>-633.48288228750005</v>
      </c>
      <c r="AQ78" s="8">
        <v>9392.5736950499995</v>
      </c>
      <c r="AR78" s="8">
        <v>1035.8796294633794</v>
      </c>
      <c r="AS78" s="8">
        <v>0</v>
      </c>
      <c r="AT78" s="8">
        <v>-363.41279053844079</v>
      </c>
      <c r="AU78" s="8">
        <v>-1064.0669895765</v>
      </c>
      <c r="AV78" s="8">
        <v>487.68152579999997</v>
      </c>
      <c r="AW78" s="8">
        <v>540.48674577597012</v>
      </c>
      <c r="AX78" s="8">
        <v>0</v>
      </c>
      <c r="AY78" s="8">
        <v>940.5760174891501</v>
      </c>
      <c r="AZ78" s="8">
        <v>-633.63315928500003</v>
      </c>
      <c r="BA78" s="8">
        <v>8904.8921692499989</v>
      </c>
      <c r="BB78" s="8">
        <v>495.39288368740915</v>
      </c>
      <c r="BC78" s="8">
        <v>0</v>
      </c>
      <c r="BD78" s="8">
        <v>-1303.9888080275907</v>
      </c>
      <c r="BE78" s="8">
        <v>-430.43383029150004</v>
      </c>
    </row>
    <row r="79" spans="1:57" ht="15.3" x14ac:dyDescent="0.7">
      <c r="A79" s="9" t="s">
        <v>750</v>
      </c>
      <c r="B79" t="s">
        <v>751</v>
      </c>
      <c r="C79" t="s">
        <v>120</v>
      </c>
      <c r="D79" s="34" t="s">
        <v>121</v>
      </c>
      <c r="E79" s="6">
        <v>383.41696679999995</v>
      </c>
      <c r="F79" s="7">
        <v>0</v>
      </c>
      <c r="G79" s="7">
        <v>0</v>
      </c>
      <c r="H79" s="8">
        <v>54.356849819999994</v>
      </c>
      <c r="I79" s="8">
        <v>89.85748200067799</v>
      </c>
      <c r="J79" s="8">
        <v>0</v>
      </c>
      <c r="K79" s="8">
        <v>236.15534579868</v>
      </c>
      <c r="L79" s="8">
        <v>-46.139419519199997</v>
      </c>
      <c r="M79" s="8">
        <v>1.2292221727799998E-10</v>
      </c>
      <c r="N79" s="8">
        <v>6.7777210197321868E-6</v>
      </c>
      <c r="O79" s="8">
        <v>0</v>
      </c>
      <c r="P79" s="8">
        <v>8.0126520628147562E-6</v>
      </c>
      <c r="Q79" s="8">
        <v>-5.8817898339480004E-12</v>
      </c>
      <c r="R79" s="8">
        <v>0.40353452369999987</v>
      </c>
      <c r="S79" s="8">
        <v>0.19782228941213756</v>
      </c>
      <c r="T79" s="8">
        <v>0</v>
      </c>
      <c r="U79" s="8">
        <v>0.42206314073137191</v>
      </c>
      <c r="V79" s="8">
        <v>-3.7631665259999995E-2</v>
      </c>
      <c r="W79" s="8">
        <v>9.456829590599998E-2</v>
      </c>
      <c r="X79" s="8">
        <v>4.3892823303806394E-2</v>
      </c>
      <c r="Y79" s="8">
        <v>0</v>
      </c>
      <c r="Z79" s="8">
        <v>9.1162953658727994E-2</v>
      </c>
      <c r="AA79" s="8">
        <v>-1.1344724243999998E-2</v>
      </c>
      <c r="AB79" s="8">
        <v>0.18537579205739999</v>
      </c>
      <c r="AC79" s="8">
        <v>3.5593408357279914E-2</v>
      </c>
      <c r="AD79" s="8">
        <v>0</v>
      </c>
      <c r="AE79" s="8">
        <v>4.0587824274656396E-2</v>
      </c>
      <c r="AF79" s="8">
        <v>-1.7151203412E-2</v>
      </c>
      <c r="AG79" s="8">
        <v>9.5483447514000002E-6</v>
      </c>
      <c r="AH79" s="8">
        <v>8.034222061104622E-5</v>
      </c>
      <c r="AI79" s="8">
        <v>0</v>
      </c>
      <c r="AJ79" s="8">
        <v>1.9626436056023997E-5</v>
      </c>
      <c r="AK79" s="8">
        <v>-3.9864319613999993E-6</v>
      </c>
      <c r="AL79" s="8">
        <v>585.53924436</v>
      </c>
      <c r="AM79" s="8">
        <v>641.68879728769195</v>
      </c>
      <c r="AN79" s="8">
        <v>0</v>
      </c>
      <c r="AO79" s="8">
        <v>1122.1704200170798</v>
      </c>
      <c r="AP79" s="8">
        <v>-764.90107028999989</v>
      </c>
      <c r="AQ79" s="8">
        <v>11341.095194519998</v>
      </c>
      <c r="AR79" s="8">
        <v>1250.7763973147883</v>
      </c>
      <c r="AS79" s="8">
        <v>0</v>
      </c>
      <c r="AT79" s="8">
        <v>-438.80401540790609</v>
      </c>
      <c r="AU79" s="8">
        <v>-1284.8113215755998</v>
      </c>
      <c r="AV79" s="8">
        <v>588.85272431999988</v>
      </c>
      <c r="AW79" s="8">
        <v>652.61256757048807</v>
      </c>
      <c r="AX79" s="8">
        <v>0</v>
      </c>
      <c r="AY79" s="8">
        <v>1135.7017254651598</v>
      </c>
      <c r="AZ79" s="8">
        <v>-765.08252276399992</v>
      </c>
      <c r="BA79" s="8">
        <v>10752.242470199999</v>
      </c>
      <c r="BB79" s="8">
        <v>598.16382974430019</v>
      </c>
      <c r="BC79" s="8">
        <v>0</v>
      </c>
      <c r="BD79" s="8">
        <v>-1574.5057408730661</v>
      </c>
      <c r="BE79" s="8">
        <v>-519.72879881159997</v>
      </c>
    </row>
    <row r="80" spans="1:57" ht="15.3" x14ac:dyDescent="0.7">
      <c r="A80" s="9" t="s">
        <v>752</v>
      </c>
      <c r="B80" t="s">
        <v>753</v>
      </c>
      <c r="C80" t="s">
        <v>120</v>
      </c>
      <c r="D80" s="35" t="s">
        <v>121</v>
      </c>
      <c r="E80" s="6">
        <v>235.60551000000001</v>
      </c>
      <c r="F80" s="7">
        <v>0</v>
      </c>
      <c r="G80" s="7">
        <v>0</v>
      </c>
      <c r="H80" s="8">
        <v>33.401686500000004</v>
      </c>
      <c r="I80" s="8">
        <v>55.216434605850004</v>
      </c>
      <c r="J80" s="8">
        <v>0</v>
      </c>
      <c r="K80" s="8">
        <v>145.11486320100002</v>
      </c>
      <c r="L80" s="8">
        <v>-28.352165940000003</v>
      </c>
      <c r="M80" s="8">
        <v>7.5534350849999993E-11</v>
      </c>
      <c r="N80" s="8">
        <v>4.1648350379984336E-6</v>
      </c>
      <c r="O80" s="8">
        <v>0</v>
      </c>
      <c r="P80" s="8">
        <v>4.9236865845239454E-6</v>
      </c>
      <c r="Q80" s="8">
        <v>-3.6142951761000009E-12</v>
      </c>
      <c r="R80" s="8">
        <v>0.24796752749999998</v>
      </c>
      <c r="S80" s="8">
        <v>0.12155962156632</v>
      </c>
      <c r="T80" s="8">
        <v>0</v>
      </c>
      <c r="U80" s="8">
        <v>0.25935315892290001</v>
      </c>
      <c r="V80" s="8">
        <v>-2.3124244500000002E-2</v>
      </c>
      <c r="W80" s="8">
        <v>5.8111177950000002E-2</v>
      </c>
      <c r="X80" s="8">
        <v>2.697165726948E-2</v>
      </c>
      <c r="Y80" s="8">
        <v>0</v>
      </c>
      <c r="Z80" s="8">
        <v>5.6018632584600006E-2</v>
      </c>
      <c r="AA80" s="8">
        <v>-6.9712083000000001E-3</v>
      </c>
      <c r="AB80" s="8">
        <v>0.11391138580500001</v>
      </c>
      <c r="AC80" s="8">
        <v>2.1871758046194002E-2</v>
      </c>
      <c r="AD80" s="8">
        <v>0</v>
      </c>
      <c r="AE80" s="8">
        <v>2.4940771708229999E-2</v>
      </c>
      <c r="AF80" s="8">
        <v>-1.0539225900000001E-2</v>
      </c>
      <c r="AG80" s="8">
        <v>5.8673528550000005E-6</v>
      </c>
      <c r="AH80" s="8">
        <v>4.9369411112868E-5</v>
      </c>
      <c r="AI80" s="8">
        <v>0</v>
      </c>
      <c r="AJ80" s="8">
        <v>1.20602291418E-5</v>
      </c>
      <c r="AK80" s="8">
        <v>-2.4496186050000003E-6</v>
      </c>
      <c r="AL80" s="8">
        <v>359.80742700000002</v>
      </c>
      <c r="AM80" s="8">
        <v>394.31070984690001</v>
      </c>
      <c r="AN80" s="8">
        <v>0</v>
      </c>
      <c r="AO80" s="8">
        <v>689.56138358099997</v>
      </c>
      <c r="AP80" s="8">
        <v>-470.02329675000004</v>
      </c>
      <c r="AQ80" s="8">
        <v>6968.9782889999997</v>
      </c>
      <c r="AR80" s="8">
        <v>768.58834246380923</v>
      </c>
      <c r="AS80" s="8">
        <v>0</v>
      </c>
      <c r="AT80" s="8">
        <v>-269.64024232697983</v>
      </c>
      <c r="AU80" s="8">
        <v>-789.50242917000003</v>
      </c>
      <c r="AV80" s="8">
        <v>361.843524</v>
      </c>
      <c r="AW80" s="8">
        <v>401.02324656660011</v>
      </c>
      <c r="AX80" s="8">
        <v>0</v>
      </c>
      <c r="AY80" s="8">
        <v>697.87622198700001</v>
      </c>
      <c r="AZ80" s="8">
        <v>-470.13479730000006</v>
      </c>
      <c r="BA80" s="8">
        <v>6607.1347649999998</v>
      </c>
      <c r="BB80" s="8">
        <v>367.56509589720906</v>
      </c>
      <c r="BC80" s="8">
        <v>0</v>
      </c>
      <c r="BD80" s="8">
        <v>-967.5164643139799</v>
      </c>
      <c r="BE80" s="8">
        <v>-319.36763187000003</v>
      </c>
    </row>
    <row r="81" spans="1:57" ht="15.3" x14ac:dyDescent="0.7">
      <c r="A81" s="9" t="s">
        <v>754</v>
      </c>
      <c r="B81" t="s">
        <v>755</v>
      </c>
      <c r="C81" t="s">
        <v>120</v>
      </c>
      <c r="D81" s="35" t="s">
        <v>121</v>
      </c>
      <c r="E81" s="6">
        <v>52.390800000000006</v>
      </c>
      <c r="F81" s="7">
        <v>0</v>
      </c>
      <c r="G81" s="7">
        <v>0</v>
      </c>
      <c r="H81" s="8">
        <v>7.4274200000000015</v>
      </c>
      <c r="I81" s="8">
        <v>12.278291718000002</v>
      </c>
      <c r="J81" s="8">
        <v>0</v>
      </c>
      <c r="K81" s="8">
        <v>32.268701080000007</v>
      </c>
      <c r="L81" s="8">
        <v>-6.3045752000000004</v>
      </c>
      <c r="M81" s="8">
        <v>1.6796318E-11</v>
      </c>
      <c r="N81" s="8">
        <v>9.2612027413437127E-7</v>
      </c>
      <c r="O81" s="8">
        <v>0</v>
      </c>
      <c r="P81" s="8">
        <v>1.0948635246793555E-6</v>
      </c>
      <c r="Q81" s="8">
        <v>-8.0369858800000028E-13</v>
      </c>
      <c r="R81" s="8">
        <v>5.51397E-2</v>
      </c>
      <c r="S81" s="8">
        <v>2.7030801705599999E-2</v>
      </c>
      <c r="T81" s="8">
        <v>0</v>
      </c>
      <c r="U81" s="8">
        <v>5.7671484331999999E-2</v>
      </c>
      <c r="V81" s="8">
        <v>-5.1420600000000004E-3</v>
      </c>
      <c r="W81" s="8">
        <v>1.2921986000000002E-2</v>
      </c>
      <c r="X81" s="8">
        <v>5.9975961584000006E-3</v>
      </c>
      <c r="Y81" s="8">
        <v>0</v>
      </c>
      <c r="Z81" s="8">
        <v>1.2456673768000004E-2</v>
      </c>
      <c r="AA81" s="8">
        <v>-1.5501640000000001E-3</v>
      </c>
      <c r="AB81" s="8">
        <v>2.5330089400000005E-2</v>
      </c>
      <c r="AC81" s="8">
        <v>4.863548825520001E-3</v>
      </c>
      <c r="AD81" s="8">
        <v>0</v>
      </c>
      <c r="AE81" s="8">
        <v>5.5459950084000001E-3</v>
      </c>
      <c r="AF81" s="8">
        <v>-2.3435720000000004E-3</v>
      </c>
      <c r="AG81" s="8">
        <v>1.3047034000000002E-6</v>
      </c>
      <c r="AH81" s="8">
        <v>1.097810888944E-5</v>
      </c>
      <c r="AI81" s="8">
        <v>0</v>
      </c>
      <c r="AJ81" s="8">
        <v>2.6817923440000001E-6</v>
      </c>
      <c r="AK81" s="8">
        <v>-5.4471340000000006E-7</v>
      </c>
      <c r="AL81" s="8">
        <v>80.009160000000008</v>
      </c>
      <c r="AM81" s="8">
        <v>87.68153825200001</v>
      </c>
      <c r="AN81" s="8">
        <v>0</v>
      </c>
      <c r="AO81" s="8">
        <v>153.33543148000001</v>
      </c>
      <c r="AP81" s="8">
        <v>-104.51749000000001</v>
      </c>
      <c r="AQ81" s="8">
        <v>1549.66812</v>
      </c>
      <c r="AR81" s="8">
        <v>170.90838890972006</v>
      </c>
      <c r="AS81" s="8">
        <v>0</v>
      </c>
      <c r="AT81" s="8">
        <v>-59.95898825839997</v>
      </c>
      <c r="AU81" s="8">
        <v>-175.55898360000003</v>
      </c>
      <c r="AV81" s="8">
        <v>80.461920000000006</v>
      </c>
      <c r="AW81" s="8">
        <v>89.174182328000029</v>
      </c>
      <c r="AX81" s="8">
        <v>0</v>
      </c>
      <c r="AY81" s="8">
        <v>155.18437396000002</v>
      </c>
      <c r="AZ81" s="8">
        <v>-104.54228400000001</v>
      </c>
      <c r="BA81" s="8">
        <v>1469.2062000000001</v>
      </c>
      <c r="BB81" s="8">
        <v>81.734206581720017</v>
      </c>
      <c r="BC81" s="8">
        <v>0</v>
      </c>
      <c r="BD81" s="8">
        <v>-215.1433622184</v>
      </c>
      <c r="BE81" s="8">
        <v>-71.01669960000001</v>
      </c>
    </row>
    <row r="82" spans="1:57" ht="15.3" x14ac:dyDescent="0.7">
      <c r="A82" s="9" t="s">
        <v>756</v>
      </c>
      <c r="B82" t="s">
        <v>757</v>
      </c>
      <c r="C82" t="s">
        <v>120</v>
      </c>
      <c r="D82" s="35" t="s">
        <v>121</v>
      </c>
      <c r="E82" s="6">
        <v>19.5441498</v>
      </c>
      <c r="F82" s="7">
        <v>0</v>
      </c>
      <c r="G82" s="7">
        <v>0</v>
      </c>
      <c r="H82" s="8">
        <v>2.7707652700000001</v>
      </c>
      <c r="I82" s="8">
        <v>4.5803609149830002</v>
      </c>
      <c r="J82" s="8">
        <v>0</v>
      </c>
      <c r="K82" s="8">
        <v>12.03769226198</v>
      </c>
      <c r="L82" s="8">
        <v>-2.3518931211999998</v>
      </c>
      <c r="M82" s="8">
        <v>6.2657900829999991E-12</v>
      </c>
      <c r="N82" s="8">
        <v>3.4548495862821742E-7</v>
      </c>
      <c r="O82" s="8">
        <v>0</v>
      </c>
      <c r="P82" s="8">
        <v>4.0843386122924861E-7</v>
      </c>
      <c r="Q82" s="8">
        <v>-2.9981610507800003E-13</v>
      </c>
      <c r="R82" s="8">
        <v>2.0569614449999996E-2</v>
      </c>
      <c r="S82" s="8">
        <v>1.0083717708993599E-2</v>
      </c>
      <c r="T82" s="8">
        <v>0</v>
      </c>
      <c r="U82" s="8">
        <v>2.1514085086941998E-2</v>
      </c>
      <c r="V82" s="8">
        <v>-1.91822211E-3</v>
      </c>
      <c r="W82" s="8">
        <v>4.8204881409999994E-3</v>
      </c>
      <c r="X82" s="8">
        <v>2.2373759850903997E-3</v>
      </c>
      <c r="Y82" s="8">
        <v>0</v>
      </c>
      <c r="Z82" s="8">
        <v>4.6469055279080001E-3</v>
      </c>
      <c r="AA82" s="8">
        <v>-5.78281634E-4</v>
      </c>
      <c r="AB82" s="8">
        <v>9.4492747139000004E-3</v>
      </c>
      <c r="AC82" s="8">
        <v>1.8143247823201199E-3</v>
      </c>
      <c r="AD82" s="8">
        <v>0</v>
      </c>
      <c r="AE82" s="8">
        <v>2.0689082288153997E-3</v>
      </c>
      <c r="AF82" s="8">
        <v>-8.742588820000001E-4</v>
      </c>
      <c r="AG82" s="8">
        <v>4.8671367290000001E-7</v>
      </c>
      <c r="AH82" s="8">
        <v>4.0953336207106394E-6</v>
      </c>
      <c r="AI82" s="8">
        <v>0</v>
      </c>
      <c r="AJ82" s="8">
        <v>1.0004304439639999E-6</v>
      </c>
      <c r="AK82" s="8">
        <v>-2.0320285789999999E-7</v>
      </c>
      <c r="AL82" s="8">
        <v>29.847053460000001</v>
      </c>
      <c r="AM82" s="8">
        <v>32.709199292462003</v>
      </c>
      <c r="AN82" s="8">
        <v>0</v>
      </c>
      <c r="AO82" s="8">
        <v>57.201085734379994</v>
      </c>
      <c r="AP82" s="8">
        <v>-38.989774564999998</v>
      </c>
      <c r="AQ82" s="8">
        <v>578.09664822000002</v>
      </c>
      <c r="AR82" s="8">
        <v>63.756597626457832</v>
      </c>
      <c r="AS82" s="8">
        <v>0</v>
      </c>
      <c r="AT82" s="8">
        <v>-22.367428028940385</v>
      </c>
      <c r="AU82" s="8">
        <v>-65.491480836600005</v>
      </c>
      <c r="AV82" s="8">
        <v>30.015953519999997</v>
      </c>
      <c r="AW82" s="8">
        <v>33.26602338026801</v>
      </c>
      <c r="AX82" s="8">
        <v>0</v>
      </c>
      <c r="AY82" s="8">
        <v>57.89082532226</v>
      </c>
      <c r="AZ82" s="8">
        <v>-38.999023854000001</v>
      </c>
      <c r="BA82" s="8">
        <v>548.08069469999998</v>
      </c>
      <c r="BB82" s="8">
        <v>30.490574246189823</v>
      </c>
      <c r="BC82" s="8">
        <v>0</v>
      </c>
      <c r="BD82" s="8">
        <v>-80.258253351200381</v>
      </c>
      <c r="BE82" s="8">
        <v>-26.4924569826</v>
      </c>
    </row>
    <row r="83" spans="1:57" ht="15.3" x14ac:dyDescent="0.7">
      <c r="A83" s="9" t="s">
        <v>758</v>
      </c>
      <c r="B83" t="s">
        <v>759</v>
      </c>
      <c r="C83" t="s">
        <v>120</v>
      </c>
      <c r="D83" s="35" t="s">
        <v>121</v>
      </c>
      <c r="E83" s="6">
        <v>3.4369142399999952</v>
      </c>
      <c r="F83" s="7">
        <v>0</v>
      </c>
      <c r="G83" s="7">
        <v>0</v>
      </c>
      <c r="H83" s="8">
        <v>0.48724977599999936</v>
      </c>
      <c r="I83" s="8">
        <v>0.80547416051039888</v>
      </c>
      <c r="J83" s="8">
        <v>0</v>
      </c>
      <c r="K83" s="8">
        <v>2.1168746850239972</v>
      </c>
      <c r="L83" s="8">
        <v>-0.41358949055999944</v>
      </c>
      <c r="M83" s="8">
        <v>1.1018633903999983E-12</v>
      </c>
      <c r="N83" s="8">
        <v>6.0754864558760689E-8</v>
      </c>
      <c r="O83" s="8">
        <v>0</v>
      </c>
      <c r="P83" s="8">
        <v>7.1824672248315779E-8</v>
      </c>
      <c r="Q83" s="8">
        <v>-5.2723820246399935E-14</v>
      </c>
      <c r="R83" s="8">
        <v>3.6172461599999943E-3</v>
      </c>
      <c r="S83" s="8">
        <v>1.7732607118156774E-3</v>
      </c>
      <c r="T83" s="8">
        <v>0</v>
      </c>
      <c r="U83" s="8">
        <v>3.7833349699295943E-3</v>
      </c>
      <c r="V83" s="8">
        <v>-3.3732676799999952E-4</v>
      </c>
      <c r="W83" s="8">
        <v>8.4770146079999882E-4</v>
      </c>
      <c r="X83" s="8">
        <v>3.9345120980351946E-4</v>
      </c>
      <c r="Y83" s="8">
        <v>0</v>
      </c>
      <c r="Z83" s="8">
        <v>8.17176287750399E-4</v>
      </c>
      <c r="AA83" s="8">
        <v>-1.0169305919999986E-4</v>
      </c>
      <c r="AB83" s="8">
        <v>1.6616914603199979E-3</v>
      </c>
      <c r="AC83" s="8">
        <v>3.1905602157945558E-4</v>
      </c>
      <c r="AD83" s="8">
        <v>0</v>
      </c>
      <c r="AE83" s="8">
        <v>3.6382550408351947E-4</v>
      </c>
      <c r="AF83" s="8">
        <v>-1.537418015999998E-4</v>
      </c>
      <c r="AG83" s="8">
        <v>8.5590479519999884E-8</v>
      </c>
      <c r="AH83" s="8">
        <v>7.2018023718643099E-7</v>
      </c>
      <c r="AI83" s="8">
        <v>0</v>
      </c>
      <c r="AJ83" s="8">
        <v>1.7592955816319974E-7</v>
      </c>
      <c r="AK83" s="8">
        <v>-3.5734007519999952E-8</v>
      </c>
      <c r="AL83" s="8">
        <v>5.2487196479999927</v>
      </c>
      <c r="AM83" s="8">
        <v>5.7520390489055924</v>
      </c>
      <c r="AN83" s="8">
        <v>0</v>
      </c>
      <c r="AO83" s="8">
        <v>10.059031890143986</v>
      </c>
      <c r="AP83" s="8">
        <v>-6.856502471999991</v>
      </c>
      <c r="AQ83" s="8">
        <v>101.66052873599986</v>
      </c>
      <c r="AR83" s="8">
        <v>11.211843979845204</v>
      </c>
      <c r="AS83" s="8">
        <v>0</v>
      </c>
      <c r="AT83" s="8">
        <v>-3.9333986226835123</v>
      </c>
      <c r="AU83" s="8">
        <v>-11.516929894079984</v>
      </c>
      <c r="AV83" s="8">
        <v>5.2784213759999918</v>
      </c>
      <c r="AW83" s="8">
        <v>5.849958715718393</v>
      </c>
      <c r="AX83" s="8">
        <v>0</v>
      </c>
      <c r="AY83" s="8">
        <v>10.180325261087987</v>
      </c>
      <c r="AZ83" s="8">
        <v>-6.8581289951999906</v>
      </c>
      <c r="BA83" s="8">
        <v>96.382107359999864</v>
      </c>
      <c r="BB83" s="8">
        <v>5.3618852641268093</v>
      </c>
      <c r="BC83" s="8">
        <v>0</v>
      </c>
      <c r="BD83" s="8">
        <v>-14.113723883771499</v>
      </c>
      <c r="BE83" s="8">
        <v>-4.6588008988799938</v>
      </c>
    </row>
    <row r="84" spans="1:57" ht="15.3" x14ac:dyDescent="0.7">
      <c r="A84" s="9" t="s">
        <v>760</v>
      </c>
      <c r="B84" t="s">
        <v>761</v>
      </c>
      <c r="C84" t="s">
        <v>120</v>
      </c>
      <c r="D84" s="35" t="s">
        <v>121</v>
      </c>
      <c r="E84" s="6">
        <v>3.85681824</v>
      </c>
      <c r="F84" s="7">
        <v>0</v>
      </c>
      <c r="G84" s="7">
        <v>0</v>
      </c>
      <c r="H84" s="8">
        <v>0.54677937600000004</v>
      </c>
      <c r="I84" s="8">
        <v>0.90388273235040006</v>
      </c>
      <c r="J84" s="8">
        <v>0</v>
      </c>
      <c r="K84" s="8">
        <v>2.375503235424</v>
      </c>
      <c r="L84" s="8">
        <v>-0.46411966655999998</v>
      </c>
      <c r="M84" s="8">
        <v>1.2364832303999999E-12</v>
      </c>
      <c r="N84" s="8">
        <v>6.8177572507295986E-8</v>
      </c>
      <c r="O84" s="8">
        <v>0</v>
      </c>
      <c r="P84" s="8">
        <v>8.0599830739252464E-8</v>
      </c>
      <c r="Q84" s="8">
        <v>-5.9165337686400005E-14</v>
      </c>
      <c r="R84" s="8">
        <v>4.0591821599999991E-3</v>
      </c>
      <c r="S84" s="8">
        <v>1.9899083247436797E-3</v>
      </c>
      <c r="T84" s="8">
        <v>0</v>
      </c>
      <c r="U84" s="8">
        <v>4.2455628220896E-3</v>
      </c>
      <c r="V84" s="8">
        <v>-3.7853956800000001E-4</v>
      </c>
      <c r="W84" s="8">
        <v>9.5126914079999994E-4</v>
      </c>
      <c r="X84" s="8">
        <v>4.4152099719551999E-4</v>
      </c>
      <c r="Y84" s="8">
        <v>0</v>
      </c>
      <c r="Z84" s="8">
        <v>9.1701456359040011E-4</v>
      </c>
      <c r="AA84" s="8">
        <v>-1.1411737919999999E-4</v>
      </c>
      <c r="AB84" s="8">
        <v>1.8647081323200001E-3</v>
      </c>
      <c r="AC84" s="8">
        <v>3.5803659843705598E-4</v>
      </c>
      <c r="AD84" s="8">
        <v>0</v>
      </c>
      <c r="AE84" s="8">
        <v>4.0827577947551998E-4</v>
      </c>
      <c r="AF84" s="8">
        <v>-1.7252516160000002E-4</v>
      </c>
      <c r="AG84" s="8">
        <v>9.6047471519999999E-8</v>
      </c>
      <c r="AH84" s="8">
        <v>8.0816804869363197E-7</v>
      </c>
      <c r="AI84" s="8">
        <v>0</v>
      </c>
      <c r="AJ84" s="8">
        <v>1.9742370088319999E-7</v>
      </c>
      <c r="AK84" s="8">
        <v>-4.0099799519999999E-8</v>
      </c>
      <c r="AL84" s="8">
        <v>5.8899804480000002</v>
      </c>
      <c r="AM84" s="8">
        <v>6.4547927506656002</v>
      </c>
      <c r="AN84" s="8">
        <v>0</v>
      </c>
      <c r="AO84" s="8">
        <v>11.287991192543998</v>
      </c>
      <c r="AP84" s="8">
        <v>-7.6941936719999999</v>
      </c>
      <c r="AQ84" s="8">
        <v>114.08087433599999</v>
      </c>
      <c r="AR84" s="8">
        <v>12.581647764798818</v>
      </c>
      <c r="AS84" s="8">
        <v>0</v>
      </c>
      <c r="AT84" s="8">
        <v>-4.4139604580755174</v>
      </c>
      <c r="AU84" s="8">
        <v>-12.924007462080001</v>
      </c>
      <c r="AV84" s="8">
        <v>5.9233109759999998</v>
      </c>
      <c r="AW84" s="8">
        <v>6.5646757243584011</v>
      </c>
      <c r="AX84" s="8">
        <v>0</v>
      </c>
      <c r="AY84" s="8">
        <v>11.424103545888</v>
      </c>
      <c r="AZ84" s="8">
        <v>-7.6960189151999998</v>
      </c>
      <c r="BA84" s="8">
        <v>108.15756336</v>
      </c>
      <c r="BB84" s="8">
        <v>6.0169720404404172</v>
      </c>
      <c r="BC84" s="8">
        <v>0</v>
      </c>
      <c r="BD84" s="8">
        <v>-15.838064003963517</v>
      </c>
      <c r="BE84" s="8">
        <v>-5.2279885468799998</v>
      </c>
    </row>
    <row r="85" spans="1:57" ht="15.3" x14ac:dyDescent="0.7">
      <c r="A85" s="9" t="s">
        <v>764</v>
      </c>
      <c r="B85" t="s">
        <v>765</v>
      </c>
      <c r="C85" t="s">
        <v>120</v>
      </c>
      <c r="D85" s="34" t="s">
        <v>121</v>
      </c>
      <c r="E85" s="6">
        <v>216.51300000000001</v>
      </c>
      <c r="F85" s="7">
        <v>0</v>
      </c>
      <c r="G85" s="7">
        <v>0</v>
      </c>
      <c r="H85" s="8">
        <v>30.694950000000002</v>
      </c>
      <c r="I85" s="8">
        <v>50.741919855000006</v>
      </c>
      <c r="J85" s="8">
        <v>0</v>
      </c>
      <c r="K85" s="8">
        <v>133.35534630000001</v>
      </c>
      <c r="L85" s="8">
        <v>-26.054622000000002</v>
      </c>
      <c r="M85" s="8">
        <v>6.9413355000000001E-11</v>
      </c>
      <c r="N85" s="8">
        <v>3.8273337859634727E-6</v>
      </c>
      <c r="O85" s="8">
        <v>0</v>
      </c>
      <c r="P85" s="8">
        <v>4.5246910968891728E-6</v>
      </c>
      <c r="Q85" s="8">
        <v>-3.3214074300000009E-12</v>
      </c>
      <c r="R85" s="8">
        <v>0.22787324999999997</v>
      </c>
      <c r="S85" s="8">
        <v>0.11170892541599999</v>
      </c>
      <c r="T85" s="8">
        <v>0</v>
      </c>
      <c r="U85" s="8">
        <v>0.23833623626999997</v>
      </c>
      <c r="V85" s="8">
        <v>-2.1250350000000001E-2</v>
      </c>
      <c r="W85" s="8">
        <v>5.3402085000000002E-2</v>
      </c>
      <c r="X85" s="8">
        <v>2.4785984123999998E-2</v>
      </c>
      <c r="Y85" s="8">
        <v>0</v>
      </c>
      <c r="Z85" s="8">
        <v>5.1479110980000006E-2</v>
      </c>
      <c r="AA85" s="8">
        <v>-6.4062899999999994E-3</v>
      </c>
      <c r="AB85" s="8">
        <v>0.10468047150000001</v>
      </c>
      <c r="AC85" s="8">
        <v>2.0099359942199999E-2</v>
      </c>
      <c r="AD85" s="8">
        <v>0</v>
      </c>
      <c r="AE85" s="8">
        <v>2.2919673248999999E-2</v>
      </c>
      <c r="AF85" s="8">
        <v>-9.6851700000000016E-3</v>
      </c>
      <c r="AG85" s="8">
        <v>5.3918865000000006E-6</v>
      </c>
      <c r="AH85" s="8">
        <v>4.5368715308399999E-5</v>
      </c>
      <c r="AI85" s="8">
        <v>0</v>
      </c>
      <c r="AJ85" s="8">
        <v>1.1082917340000001E-5</v>
      </c>
      <c r="AK85" s="8">
        <v>-2.2511115000000001E-6</v>
      </c>
      <c r="AL85" s="8">
        <v>330.65010000000001</v>
      </c>
      <c r="AM85" s="8">
        <v>362.35737747000002</v>
      </c>
      <c r="AN85" s="8">
        <v>0</v>
      </c>
      <c r="AO85" s="8">
        <v>633.68214030000001</v>
      </c>
      <c r="AP85" s="8">
        <v>-431.93452500000001</v>
      </c>
      <c r="AQ85" s="8">
        <v>6404.2407000000003</v>
      </c>
      <c r="AR85" s="8">
        <v>706.30507661670015</v>
      </c>
      <c r="AS85" s="8">
        <v>0</v>
      </c>
      <c r="AT85" s="8">
        <v>-247.78969637399985</v>
      </c>
      <c r="AU85" s="8">
        <v>-725.52437100000009</v>
      </c>
      <c r="AV85" s="8">
        <v>332.52119999999996</v>
      </c>
      <c r="AW85" s="8">
        <v>368.52595758000007</v>
      </c>
      <c r="AX85" s="8">
        <v>0</v>
      </c>
      <c r="AY85" s="8">
        <v>641.32317810000006</v>
      </c>
      <c r="AZ85" s="8">
        <v>-432.03699</v>
      </c>
      <c r="BA85" s="8">
        <v>6071.7195000000002</v>
      </c>
      <c r="BB85" s="8">
        <v>337.77911903670008</v>
      </c>
      <c r="BC85" s="8">
        <v>0</v>
      </c>
      <c r="BD85" s="8">
        <v>-889.11287447399991</v>
      </c>
      <c r="BE85" s="8">
        <v>-293.48738100000003</v>
      </c>
    </row>
    <row r="86" spans="1:57" ht="15.3" x14ac:dyDescent="0.7">
      <c r="A86" s="9" t="s">
        <v>766</v>
      </c>
      <c r="B86" t="s">
        <v>767</v>
      </c>
      <c r="C86" t="s">
        <v>120</v>
      </c>
      <c r="D86" s="35" t="s">
        <v>121</v>
      </c>
      <c r="E86" s="6">
        <v>600.78420900000003</v>
      </c>
      <c r="F86" s="7">
        <v>0</v>
      </c>
      <c r="G86" s="7">
        <v>0</v>
      </c>
      <c r="H86" s="8">
        <v>85.172905350000008</v>
      </c>
      <c r="I86" s="8">
        <v>140.79960179401502</v>
      </c>
      <c r="J86" s="8">
        <v>0</v>
      </c>
      <c r="K86" s="8">
        <v>370.03683955590003</v>
      </c>
      <c r="L86" s="8">
        <v>-72.296838846</v>
      </c>
      <c r="M86" s="8">
        <v>1.92609439515E-10</v>
      </c>
      <c r="N86" s="8">
        <v>1.0620155377178461E-5</v>
      </c>
      <c r="O86" s="8">
        <v>0</v>
      </c>
      <c r="P86" s="8">
        <v>1.2555195122758929E-5</v>
      </c>
      <c r="Q86" s="8">
        <v>-9.2163017259900027E-12</v>
      </c>
      <c r="R86" s="8">
        <v>0.63230683724999992</v>
      </c>
      <c r="S86" s="8">
        <v>0.309971957315688</v>
      </c>
      <c r="T86" s="8">
        <v>0</v>
      </c>
      <c r="U86" s="8">
        <v>0.66133972178810996</v>
      </c>
      <c r="V86" s="8">
        <v>-5.8965857550000007E-2</v>
      </c>
      <c r="W86" s="8">
        <v>0.148181076405</v>
      </c>
      <c r="X86" s="8">
        <v>6.8776599401531996E-2</v>
      </c>
      <c r="Y86" s="8">
        <v>0</v>
      </c>
      <c r="Z86" s="8">
        <v>0.14284517313114004</v>
      </c>
      <c r="AA86" s="8">
        <v>-1.7776289970000001E-2</v>
      </c>
      <c r="AB86" s="8">
        <v>0.29046927559950003</v>
      </c>
      <c r="AC86" s="8">
        <v>5.5772069410524601E-2</v>
      </c>
      <c r="AD86" s="8">
        <v>0</v>
      </c>
      <c r="AE86" s="8">
        <v>6.3597926052657003E-2</v>
      </c>
      <c r="AF86" s="8">
        <v>-2.6874585810000004E-2</v>
      </c>
      <c r="AG86" s="8">
        <v>1.4961504694500001E-5</v>
      </c>
      <c r="AH86" s="8">
        <v>1.2588993612348121E-4</v>
      </c>
      <c r="AI86" s="8">
        <v>0</v>
      </c>
      <c r="AJ86" s="8">
        <v>3.075308054262E-5</v>
      </c>
      <c r="AK86" s="8">
        <v>-6.2464251195000004E-6</v>
      </c>
      <c r="AL86" s="8">
        <v>917.49390930000004</v>
      </c>
      <c r="AM86" s="8">
        <v>1005.4758393197101</v>
      </c>
      <c r="AN86" s="8">
        <v>0</v>
      </c>
      <c r="AO86" s="8">
        <v>1758.3527243978999</v>
      </c>
      <c r="AP86" s="8">
        <v>-1198.5397733250002</v>
      </c>
      <c r="AQ86" s="8">
        <v>17770.603535099999</v>
      </c>
      <c r="AR86" s="8">
        <v>1959.8681685065037</v>
      </c>
      <c r="AS86" s="8">
        <v>0</v>
      </c>
      <c r="AT86" s="8">
        <v>-687.57135476578162</v>
      </c>
      <c r="AU86" s="8">
        <v>-2013.1982160030002</v>
      </c>
      <c r="AV86" s="8">
        <v>922.68587159999993</v>
      </c>
      <c r="AW86" s="8">
        <v>1022.5925275649403</v>
      </c>
      <c r="AX86" s="8">
        <v>0</v>
      </c>
      <c r="AY86" s="8">
        <v>1779.5552150133001</v>
      </c>
      <c r="AZ86" s="8">
        <v>-1198.8240950700001</v>
      </c>
      <c r="BA86" s="8">
        <v>16847.9176635</v>
      </c>
      <c r="BB86" s="8">
        <v>937.27564094156332</v>
      </c>
      <c r="BC86" s="8">
        <v>0</v>
      </c>
      <c r="BD86" s="8">
        <v>-2467.1265697790818</v>
      </c>
      <c r="BE86" s="8">
        <v>-814.37412093300009</v>
      </c>
    </row>
    <row r="87" spans="1:57" ht="15.3" x14ac:dyDescent="0.7">
      <c r="A87" s="9" t="s">
        <v>768</v>
      </c>
      <c r="B87" t="s">
        <v>769</v>
      </c>
      <c r="C87" t="s">
        <v>120</v>
      </c>
      <c r="D87" s="34" t="s">
        <v>121</v>
      </c>
      <c r="E87" s="6">
        <v>94.065299999999993</v>
      </c>
      <c r="F87" s="7">
        <v>0</v>
      </c>
      <c r="G87" s="7">
        <v>0</v>
      </c>
      <c r="H87" s="8">
        <v>13.335595</v>
      </c>
      <c r="I87" s="8">
        <v>22.045114675499999</v>
      </c>
      <c r="J87" s="8">
        <v>0</v>
      </c>
      <c r="K87" s="8">
        <v>57.93698603</v>
      </c>
      <c r="L87" s="8">
        <v>-11.319578199999999</v>
      </c>
      <c r="M87" s="8">
        <v>3.0157025499999995E-11</v>
      </c>
      <c r="N87" s="8">
        <v>1.6628068558321662E-6</v>
      </c>
      <c r="O87" s="8">
        <v>0</v>
      </c>
      <c r="P87" s="8">
        <v>1.9657776920379334E-6</v>
      </c>
      <c r="Q87" s="8">
        <v>-1.4430042830000002E-12</v>
      </c>
      <c r="R87" s="8">
        <v>9.9000824999999973E-2</v>
      </c>
      <c r="S87" s="8">
        <v>4.8532575789599991E-2</v>
      </c>
      <c r="T87" s="8">
        <v>0</v>
      </c>
      <c r="U87" s="8">
        <v>0.10354652868699998</v>
      </c>
      <c r="V87" s="8">
        <v>-9.2323349999999995E-3</v>
      </c>
      <c r="W87" s="8">
        <v>2.3200838499999998E-2</v>
      </c>
      <c r="X87" s="8">
        <v>1.0768411284399999E-2</v>
      </c>
      <c r="Y87" s="8">
        <v>0</v>
      </c>
      <c r="Z87" s="8">
        <v>2.2365391538000001E-2</v>
      </c>
      <c r="AA87" s="8">
        <v>-2.7832489999999998E-3</v>
      </c>
      <c r="AB87" s="8">
        <v>4.5479024150000005E-2</v>
      </c>
      <c r="AC87" s="8">
        <v>8.7322808458199994E-3</v>
      </c>
      <c r="AD87" s="8">
        <v>0</v>
      </c>
      <c r="AE87" s="8">
        <v>9.9575819468999995E-3</v>
      </c>
      <c r="AF87" s="8">
        <v>-4.2077770000000002E-3</v>
      </c>
      <c r="AG87" s="8">
        <v>2.34253565E-6</v>
      </c>
      <c r="AH87" s="8">
        <v>1.9710695506039997E-5</v>
      </c>
      <c r="AI87" s="8">
        <v>0</v>
      </c>
      <c r="AJ87" s="8">
        <v>4.8150362539999992E-6</v>
      </c>
      <c r="AK87" s="8">
        <v>-9.7800814999999991E-7</v>
      </c>
      <c r="AL87" s="8">
        <v>143.65280999999999</v>
      </c>
      <c r="AM87" s="8">
        <v>157.42821640699998</v>
      </c>
      <c r="AN87" s="8">
        <v>0</v>
      </c>
      <c r="AO87" s="8">
        <v>275.30679742999996</v>
      </c>
      <c r="AP87" s="8">
        <v>-187.65640249999998</v>
      </c>
      <c r="AQ87" s="8">
        <v>2782.3586699999996</v>
      </c>
      <c r="AR87" s="8">
        <v>306.85824372427004</v>
      </c>
      <c r="AS87" s="8">
        <v>0</v>
      </c>
      <c r="AT87" s="8">
        <v>-107.65363800939993</v>
      </c>
      <c r="AU87" s="8">
        <v>-315.20817510000001</v>
      </c>
      <c r="AV87" s="8">
        <v>144.46571999999998</v>
      </c>
      <c r="AW87" s="8">
        <v>160.10819099800003</v>
      </c>
      <c r="AX87" s="8">
        <v>0</v>
      </c>
      <c r="AY87" s="8">
        <v>278.62648960999996</v>
      </c>
      <c r="AZ87" s="8">
        <v>-187.700919</v>
      </c>
      <c r="BA87" s="8">
        <v>2637.8929499999999</v>
      </c>
      <c r="BB87" s="8">
        <v>146.75005272627001</v>
      </c>
      <c r="BC87" s="8">
        <v>0</v>
      </c>
      <c r="BD87" s="8">
        <v>-386.28012761939993</v>
      </c>
      <c r="BE87" s="8">
        <v>-127.50725609999999</v>
      </c>
    </row>
    <row r="88" spans="1:57" ht="15.3" x14ac:dyDescent="0.7">
      <c r="A88" s="9" t="s">
        <v>770</v>
      </c>
      <c r="B88" t="s">
        <v>771</v>
      </c>
      <c r="C88" t="s">
        <v>120</v>
      </c>
      <c r="D88" s="34" t="s">
        <v>121</v>
      </c>
      <c r="E88" s="6">
        <v>293.80522499999995</v>
      </c>
      <c r="F88" s="7">
        <v>0</v>
      </c>
      <c r="G88" s="7">
        <v>0</v>
      </c>
      <c r="H88" s="8">
        <v>41.652633749999993</v>
      </c>
      <c r="I88" s="8">
        <v>68.856101850374998</v>
      </c>
      <c r="J88" s="8">
        <v>0</v>
      </c>
      <c r="K88" s="8">
        <v>180.96140889749998</v>
      </c>
      <c r="L88" s="8">
        <v>-35.355771149999995</v>
      </c>
      <c r="M88" s="8">
        <v>9.4192987874999974E-11</v>
      </c>
      <c r="N88" s="8">
        <v>5.1936404009694552E-6</v>
      </c>
      <c r="O88" s="8">
        <v>0</v>
      </c>
      <c r="P88" s="8">
        <v>6.1399448798779744E-6</v>
      </c>
      <c r="Q88" s="8">
        <v>-4.5071051497500002E-12</v>
      </c>
      <c r="R88" s="8">
        <v>0.30922093124999989</v>
      </c>
      <c r="S88" s="8">
        <v>0.15158750729219997</v>
      </c>
      <c r="T88" s="8">
        <v>0</v>
      </c>
      <c r="U88" s="8">
        <v>0.32341906270274989</v>
      </c>
      <c r="V88" s="8">
        <v>-2.8836438749999995E-2</v>
      </c>
      <c r="W88" s="8">
        <v>7.2465910124999991E-2</v>
      </c>
      <c r="X88" s="8">
        <v>3.3634246638299996E-2</v>
      </c>
      <c r="Y88" s="8">
        <v>0</v>
      </c>
      <c r="Z88" s="8">
        <v>6.9856460278499996E-2</v>
      </c>
      <c r="AA88" s="8">
        <v>-8.6932492499999982E-3</v>
      </c>
      <c r="AB88" s="8">
        <v>0.14204998998749999</v>
      </c>
      <c r="AC88" s="8">
        <v>2.7274560743114996E-2</v>
      </c>
      <c r="AD88" s="8">
        <v>0</v>
      </c>
      <c r="AE88" s="8">
        <v>3.1101687916424994E-2</v>
      </c>
      <c r="AF88" s="8">
        <v>-1.314264525E-2</v>
      </c>
      <c r="AG88" s="8">
        <v>7.3167173624999992E-6</v>
      </c>
      <c r="AH88" s="8">
        <v>6.1564735647029982E-5</v>
      </c>
      <c r="AI88" s="8">
        <v>0</v>
      </c>
      <c r="AJ88" s="8">
        <v>1.5039369565499998E-5</v>
      </c>
      <c r="AK88" s="8">
        <v>-3.0547279874999995E-6</v>
      </c>
      <c r="AL88" s="8">
        <v>448.68773249999992</v>
      </c>
      <c r="AM88" s="8">
        <v>491.71408099274993</v>
      </c>
      <c r="AN88" s="8">
        <v>0</v>
      </c>
      <c r="AO88" s="8">
        <v>859.8981299474998</v>
      </c>
      <c r="AP88" s="8">
        <v>-586.1293331249999</v>
      </c>
      <c r="AQ88" s="8">
        <v>8690.4683774999976</v>
      </c>
      <c r="AR88" s="8">
        <v>958.44647644257759</v>
      </c>
      <c r="AS88" s="8">
        <v>0</v>
      </c>
      <c r="AT88" s="8">
        <v>-336.24728074454976</v>
      </c>
      <c r="AU88" s="8">
        <v>-984.52680007499987</v>
      </c>
      <c r="AV88" s="8">
        <v>451.22678999999988</v>
      </c>
      <c r="AW88" s="8">
        <v>500.08476112350002</v>
      </c>
      <c r="AX88" s="8">
        <v>0</v>
      </c>
      <c r="AY88" s="8">
        <v>870.26691533249993</v>
      </c>
      <c r="AZ88" s="8">
        <v>-586.2683767499999</v>
      </c>
      <c r="BA88" s="8">
        <v>8239.2415874999988</v>
      </c>
      <c r="BB88" s="8">
        <v>458.36171531907752</v>
      </c>
      <c r="BC88" s="8">
        <v>0</v>
      </c>
      <c r="BD88" s="8">
        <v>-1206.5141960770495</v>
      </c>
      <c r="BE88" s="8">
        <v>-398.25842332499997</v>
      </c>
    </row>
    <row r="89" spans="1:57" ht="15.3" x14ac:dyDescent="0.7">
      <c r="A89" s="9" t="s">
        <v>772</v>
      </c>
      <c r="B89" t="s">
        <v>773</v>
      </c>
      <c r="C89" t="s">
        <v>120</v>
      </c>
      <c r="D89" s="35" t="s">
        <v>121</v>
      </c>
      <c r="E89" s="6">
        <v>11.809799999999999</v>
      </c>
      <c r="F89" s="7">
        <v>0</v>
      </c>
      <c r="G89" s="7">
        <v>0</v>
      </c>
      <c r="H89" s="8">
        <v>1.6742699999999999</v>
      </c>
      <c r="I89" s="8">
        <v>2.7677410829999998</v>
      </c>
      <c r="J89" s="8">
        <v>0</v>
      </c>
      <c r="K89" s="8">
        <v>7.2739279799999998</v>
      </c>
      <c r="L89" s="8">
        <v>-1.4211611999999998</v>
      </c>
      <c r="M89" s="8">
        <v>3.7861829999999992E-12</v>
      </c>
      <c r="N89" s="8">
        <v>2.0876366105255304E-7</v>
      </c>
      <c r="O89" s="8">
        <v>0</v>
      </c>
      <c r="P89" s="8">
        <v>2.4680133255759123E-7</v>
      </c>
      <c r="Q89" s="8">
        <v>-1.8116767800000003E-13</v>
      </c>
      <c r="R89" s="8">
        <v>1.2429449999999998E-2</v>
      </c>
      <c r="S89" s="8">
        <v>6.0932141135999988E-3</v>
      </c>
      <c r="T89" s="8">
        <v>0</v>
      </c>
      <c r="U89" s="8">
        <v>1.3000158341999997E-2</v>
      </c>
      <c r="V89" s="8">
        <v>-1.1591099999999999E-3</v>
      </c>
      <c r="W89" s="8">
        <v>2.9128409999999998E-3</v>
      </c>
      <c r="X89" s="8">
        <v>1.3519627703999998E-3</v>
      </c>
      <c r="Y89" s="8">
        <v>0</v>
      </c>
      <c r="Z89" s="8">
        <v>2.8079515080000001E-3</v>
      </c>
      <c r="AA89" s="8">
        <v>-3.4943399999999998E-4</v>
      </c>
      <c r="AB89" s="8">
        <v>5.7098438999999999E-3</v>
      </c>
      <c r="AC89" s="8">
        <v>1.09632872412E-3</v>
      </c>
      <c r="AD89" s="8">
        <v>0</v>
      </c>
      <c r="AE89" s="8">
        <v>1.2501639953999999E-3</v>
      </c>
      <c r="AF89" s="8">
        <v>-5.2828200000000004E-4</v>
      </c>
      <c r="AG89" s="8">
        <v>2.941029E-7</v>
      </c>
      <c r="AH89" s="8">
        <v>2.4746571986399996E-6</v>
      </c>
      <c r="AI89" s="8">
        <v>0</v>
      </c>
      <c r="AJ89" s="8">
        <v>6.0452276399999998E-7</v>
      </c>
      <c r="AK89" s="8">
        <v>-1.2278789999999998E-7</v>
      </c>
      <c r="AL89" s="8">
        <v>18.03546</v>
      </c>
      <c r="AM89" s="8">
        <v>19.764947862</v>
      </c>
      <c r="AN89" s="8">
        <v>0</v>
      </c>
      <c r="AO89" s="8">
        <v>34.564480379999992</v>
      </c>
      <c r="AP89" s="8">
        <v>-23.560064999999998</v>
      </c>
      <c r="AQ89" s="8">
        <v>349.32221999999996</v>
      </c>
      <c r="AR89" s="8">
        <v>38.525731451820008</v>
      </c>
      <c r="AS89" s="8">
        <v>0</v>
      </c>
      <c r="AT89" s="8">
        <v>-13.515801620399991</v>
      </c>
      <c r="AU89" s="8">
        <v>-39.574056599999999</v>
      </c>
      <c r="AV89" s="8">
        <v>18.137519999999999</v>
      </c>
      <c r="AW89" s="8">
        <v>20.101415868000004</v>
      </c>
      <c r="AX89" s="8">
        <v>0</v>
      </c>
      <c r="AY89" s="8">
        <v>34.981264259999996</v>
      </c>
      <c r="AZ89" s="8">
        <v>-23.565653999999999</v>
      </c>
      <c r="BA89" s="8">
        <v>331.18469999999996</v>
      </c>
      <c r="BB89" s="8">
        <v>18.42431558382</v>
      </c>
      <c r="BC89" s="8">
        <v>0</v>
      </c>
      <c r="BD89" s="8">
        <v>-48.497065880399987</v>
      </c>
      <c r="BE89" s="8">
        <v>-16.0084026</v>
      </c>
    </row>
    <row r="90" spans="1:57" ht="15.3" x14ac:dyDescent="0.7">
      <c r="A90" s="9" t="s">
        <v>774</v>
      </c>
      <c r="B90" t="s">
        <v>775</v>
      </c>
      <c r="C90" t="s">
        <v>120</v>
      </c>
      <c r="D90" s="34" t="s">
        <v>121</v>
      </c>
      <c r="E90" s="6">
        <v>27.516834000000003</v>
      </c>
      <c r="F90" s="7">
        <v>0</v>
      </c>
      <c r="G90" s="7">
        <v>0</v>
      </c>
      <c r="H90" s="8">
        <v>3.9010491000000007</v>
      </c>
      <c r="I90" s="8">
        <v>6.4488367233900012</v>
      </c>
      <c r="J90" s="8">
        <v>0</v>
      </c>
      <c r="K90" s="8">
        <v>16.948252193400002</v>
      </c>
      <c r="L90" s="8">
        <v>-3.3113055960000004</v>
      </c>
      <c r="M90" s="8">
        <v>8.821806390000001E-12</v>
      </c>
      <c r="N90" s="8">
        <v>4.8641933025244868E-7</v>
      </c>
      <c r="O90" s="8">
        <v>0</v>
      </c>
      <c r="P90" s="8">
        <v>5.7504710485918764E-7</v>
      </c>
      <c r="Q90" s="8">
        <v>-4.2212068974000012E-13</v>
      </c>
      <c r="R90" s="8">
        <v>2.89606185E-2</v>
      </c>
      <c r="S90" s="8">
        <v>1.4197188884687999E-2</v>
      </c>
      <c r="T90" s="8">
        <v>0</v>
      </c>
      <c r="U90" s="8">
        <v>3.0290368936860001E-2</v>
      </c>
      <c r="V90" s="8">
        <v>-2.7007263000000002E-3</v>
      </c>
      <c r="W90" s="8">
        <v>6.7869195300000002E-3</v>
      </c>
      <c r="X90" s="8">
        <v>3.1500732550320001E-3</v>
      </c>
      <c r="Y90" s="8">
        <v>0</v>
      </c>
      <c r="Z90" s="8">
        <v>6.5425270136400017E-3</v>
      </c>
      <c r="AA90" s="8">
        <v>-8.1418122000000007E-4</v>
      </c>
      <c r="AB90" s="8">
        <v>1.3303936287000002E-2</v>
      </c>
      <c r="AC90" s="8">
        <v>2.5544459271996003E-3</v>
      </c>
      <c r="AD90" s="8">
        <v>0</v>
      </c>
      <c r="AE90" s="8">
        <v>2.912882109282E-3</v>
      </c>
      <c r="AF90" s="8">
        <v>-1.2308970600000003E-3</v>
      </c>
      <c r="AG90" s="8">
        <v>6.8525975700000016E-7</v>
      </c>
      <c r="AH90" s="8">
        <v>5.7659512728312E-6</v>
      </c>
      <c r="AI90" s="8">
        <v>0</v>
      </c>
      <c r="AJ90" s="8">
        <v>1.4085380401200001E-6</v>
      </c>
      <c r="AK90" s="8">
        <v>-2.8609580700000004E-7</v>
      </c>
      <c r="AL90" s="8">
        <v>42.022621800000003</v>
      </c>
      <c r="AM90" s="8">
        <v>46.052328518460008</v>
      </c>
      <c r="AN90" s="8">
        <v>0</v>
      </c>
      <c r="AO90" s="8">
        <v>80.53523928540001</v>
      </c>
      <c r="AP90" s="8">
        <v>-54.894951450000008</v>
      </c>
      <c r="AQ90" s="8">
        <v>813.92077260000008</v>
      </c>
      <c r="AR90" s="8">
        <v>89.764954282740632</v>
      </c>
      <c r="AS90" s="8">
        <v>0</v>
      </c>
      <c r="AT90" s="8">
        <v>-31.491817775531985</v>
      </c>
      <c r="AU90" s="8">
        <v>-92.207551878000018</v>
      </c>
      <c r="AV90" s="8">
        <v>42.260421600000001</v>
      </c>
      <c r="AW90" s="8">
        <v>46.836298972440012</v>
      </c>
      <c r="AX90" s="8">
        <v>0</v>
      </c>
      <c r="AY90" s="8">
        <v>81.506345725800017</v>
      </c>
      <c r="AZ90" s="8">
        <v>-54.907973820000009</v>
      </c>
      <c r="BA90" s="8">
        <v>771.66035100000011</v>
      </c>
      <c r="BB90" s="8">
        <v>42.928655310300613</v>
      </c>
      <c r="BC90" s="8">
        <v>0</v>
      </c>
      <c r="BD90" s="8">
        <v>-112.998163501332</v>
      </c>
      <c r="BE90" s="8">
        <v>-37.299578058000009</v>
      </c>
    </row>
    <row r="91" spans="1:57" ht="15.3" x14ac:dyDescent="0.7">
      <c r="A91" s="9" t="s">
        <v>776</v>
      </c>
      <c r="B91" t="s">
        <v>777</v>
      </c>
      <c r="C91" t="s">
        <v>120</v>
      </c>
      <c r="D91" s="35" t="s">
        <v>121</v>
      </c>
      <c r="E91" s="6">
        <v>176.22359999999998</v>
      </c>
      <c r="F91" s="7">
        <v>0</v>
      </c>
      <c r="G91" s="7">
        <v>0</v>
      </c>
      <c r="H91" s="8">
        <v>24.983139999999999</v>
      </c>
      <c r="I91" s="8">
        <v>41.299708505999995</v>
      </c>
      <c r="J91" s="8">
        <v>0</v>
      </c>
      <c r="K91" s="8">
        <v>108.54017635999999</v>
      </c>
      <c r="L91" s="8">
        <v>-21.206298399999998</v>
      </c>
      <c r="M91" s="8">
        <v>5.6496705999999991E-11</v>
      </c>
      <c r="N91" s="8">
        <v>3.1151318311792478E-6</v>
      </c>
      <c r="O91" s="8">
        <v>0</v>
      </c>
      <c r="P91" s="8">
        <v>3.6827227648305585E-6</v>
      </c>
      <c r="Q91" s="8">
        <v>-2.7033497960000002E-12</v>
      </c>
      <c r="R91" s="8">
        <v>0.18546989999999994</v>
      </c>
      <c r="S91" s="8">
        <v>9.0921787555199973E-2</v>
      </c>
      <c r="T91" s="8">
        <v>0</v>
      </c>
      <c r="U91" s="8">
        <v>0.19398590184399997</v>
      </c>
      <c r="V91" s="8">
        <v>-1.7296019999999999E-2</v>
      </c>
      <c r="W91" s="8">
        <v>4.3464861999999993E-2</v>
      </c>
      <c r="X91" s="8">
        <v>2.0173732532799995E-2</v>
      </c>
      <c r="Y91" s="8">
        <v>0</v>
      </c>
      <c r="Z91" s="8">
        <v>4.1899720856000001E-2</v>
      </c>
      <c r="AA91" s="8">
        <v>-5.2141879999999989E-3</v>
      </c>
      <c r="AB91" s="8">
        <v>8.5201209799999997E-2</v>
      </c>
      <c r="AC91" s="8">
        <v>1.6359209685839999E-2</v>
      </c>
      <c r="AD91" s="8">
        <v>0</v>
      </c>
      <c r="AE91" s="8">
        <v>1.8654710482799996E-2</v>
      </c>
      <c r="AF91" s="8">
        <v>-7.8829239999999995E-3</v>
      </c>
      <c r="AG91" s="8">
        <v>4.3885477999999993E-6</v>
      </c>
      <c r="AH91" s="8">
        <v>3.6926366264479993E-5</v>
      </c>
      <c r="AI91" s="8">
        <v>0</v>
      </c>
      <c r="AJ91" s="8">
        <v>9.0205742479999986E-6</v>
      </c>
      <c r="AK91" s="8">
        <v>-1.8322177999999998E-6</v>
      </c>
      <c r="AL91" s="8">
        <v>269.12171999999998</v>
      </c>
      <c r="AM91" s="8">
        <v>294.92881048399994</v>
      </c>
      <c r="AN91" s="8">
        <v>0</v>
      </c>
      <c r="AO91" s="8">
        <v>515.7646331599999</v>
      </c>
      <c r="AP91" s="8">
        <v>-351.55882999999994</v>
      </c>
      <c r="AQ91" s="8">
        <v>5212.5200399999994</v>
      </c>
      <c r="AR91" s="8">
        <v>574.87367178724003</v>
      </c>
      <c r="AS91" s="8">
        <v>0</v>
      </c>
      <c r="AT91" s="8">
        <v>-201.68023323279985</v>
      </c>
      <c r="AU91" s="8">
        <v>-590.51658119999991</v>
      </c>
      <c r="AV91" s="8">
        <v>270.64463999999992</v>
      </c>
      <c r="AW91" s="8">
        <v>299.949522376</v>
      </c>
      <c r="AX91" s="8">
        <v>0</v>
      </c>
      <c r="AY91" s="8">
        <v>521.98380331999999</v>
      </c>
      <c r="AZ91" s="8">
        <v>-351.64222799999999</v>
      </c>
      <c r="BA91" s="8">
        <v>4941.875399999999</v>
      </c>
      <c r="BB91" s="8">
        <v>274.92414941124002</v>
      </c>
      <c r="BC91" s="8">
        <v>0</v>
      </c>
      <c r="BD91" s="8">
        <v>-723.66403655279976</v>
      </c>
      <c r="BE91" s="8">
        <v>-238.87435319999997</v>
      </c>
    </row>
    <row r="92" spans="1:57" ht="15.3" x14ac:dyDescent="0.7">
      <c r="A92" s="9" t="s">
        <v>778</v>
      </c>
      <c r="B92" t="s">
        <v>779</v>
      </c>
      <c r="C92" t="s">
        <v>120</v>
      </c>
      <c r="D92" s="34" t="s">
        <v>121</v>
      </c>
      <c r="E92" s="6">
        <v>5.8589729999999998</v>
      </c>
      <c r="F92" s="7">
        <v>0</v>
      </c>
      <c r="G92" s="7">
        <v>0</v>
      </c>
      <c r="H92" s="8">
        <v>0.83062395</v>
      </c>
      <c r="I92" s="8">
        <v>1.373107103955</v>
      </c>
      <c r="J92" s="8">
        <v>0</v>
      </c>
      <c r="K92" s="8">
        <v>3.6086764923000003</v>
      </c>
      <c r="L92" s="8">
        <v>-0.70505386199999998</v>
      </c>
      <c r="M92" s="8">
        <v>1.8783674549999998E-12</v>
      </c>
      <c r="N92" s="8">
        <v>1.0356997184440549E-7</v>
      </c>
      <c r="O92" s="8">
        <v>0</v>
      </c>
      <c r="P92" s="8">
        <v>1.2244088331884944E-7</v>
      </c>
      <c r="Q92" s="8">
        <v>-8.9879298030000006E-14</v>
      </c>
      <c r="R92" s="8">
        <v>6.1663882499999991E-3</v>
      </c>
      <c r="S92" s="8">
        <v>3.0229112241359998E-3</v>
      </c>
      <c r="T92" s="8">
        <v>0</v>
      </c>
      <c r="U92" s="8">
        <v>6.4495229996699996E-3</v>
      </c>
      <c r="V92" s="8">
        <v>-5.7504734999999998E-4</v>
      </c>
      <c r="W92" s="8">
        <v>1.4450927849999999E-3</v>
      </c>
      <c r="X92" s="8">
        <v>6.7072375220399996E-4</v>
      </c>
      <c r="Y92" s="8">
        <v>0</v>
      </c>
      <c r="Z92" s="8">
        <v>1.3930559425800002E-3</v>
      </c>
      <c r="AA92" s="8">
        <v>-1.7335809E-4</v>
      </c>
      <c r="AB92" s="8">
        <v>2.8327170015E-3</v>
      </c>
      <c r="AC92" s="8">
        <v>5.4390086146619996E-4</v>
      </c>
      <c r="AD92" s="8">
        <v>0</v>
      </c>
      <c r="AE92" s="8">
        <v>6.2022024882899993E-4</v>
      </c>
      <c r="AF92" s="8">
        <v>-2.6208657000000002E-4</v>
      </c>
      <c r="AG92" s="8">
        <v>1.4590771650000002E-7</v>
      </c>
      <c r="AH92" s="8">
        <v>1.2277049324363999E-6</v>
      </c>
      <c r="AI92" s="8">
        <v>0</v>
      </c>
      <c r="AJ92" s="8">
        <v>2.9991046014000001E-7</v>
      </c>
      <c r="AK92" s="8">
        <v>-6.0916441500000001E-8</v>
      </c>
      <c r="AL92" s="8">
        <v>8.9475920999999996</v>
      </c>
      <c r="AM92" s="8">
        <v>9.8056102448699995</v>
      </c>
      <c r="AN92" s="8">
        <v>0</v>
      </c>
      <c r="AO92" s="8">
        <v>17.147822766299999</v>
      </c>
      <c r="AP92" s="8">
        <v>-11.688410025</v>
      </c>
      <c r="AQ92" s="8">
        <v>173.3026347</v>
      </c>
      <c r="AR92" s="8">
        <v>19.113043436930703</v>
      </c>
      <c r="AS92" s="8">
        <v>0</v>
      </c>
      <c r="AT92" s="8">
        <v>-6.7053393594539958</v>
      </c>
      <c r="AU92" s="8">
        <v>-19.633129190999998</v>
      </c>
      <c r="AV92" s="8">
        <v>8.9982251999999985</v>
      </c>
      <c r="AW92" s="8">
        <v>9.9725357611800014</v>
      </c>
      <c r="AX92" s="8">
        <v>0</v>
      </c>
      <c r="AY92" s="8">
        <v>17.354593880100001</v>
      </c>
      <c r="AZ92" s="8">
        <v>-11.691182789999999</v>
      </c>
      <c r="BA92" s="8">
        <v>164.30440949999999</v>
      </c>
      <c r="BB92" s="8">
        <v>9.1405076757507011</v>
      </c>
      <c r="BC92" s="8">
        <v>0</v>
      </c>
      <c r="BD92" s="8">
        <v>-24.059933239553995</v>
      </c>
      <c r="BE92" s="8">
        <v>-7.941946401</v>
      </c>
    </row>
    <row r="93" spans="1:57" ht="15.3" x14ac:dyDescent="0.7">
      <c r="A93" s="9" t="s">
        <v>780</v>
      </c>
      <c r="B93" t="s">
        <v>781</v>
      </c>
      <c r="C93" t="s">
        <v>120</v>
      </c>
      <c r="D93" s="35" t="s">
        <v>121</v>
      </c>
      <c r="E93" s="6">
        <v>4.0929704999999998</v>
      </c>
      <c r="F93" s="7">
        <v>0</v>
      </c>
      <c r="G93" s="7">
        <v>0</v>
      </c>
      <c r="H93" s="8">
        <v>0.580258575</v>
      </c>
      <c r="I93" s="8">
        <v>0.95922730311750004</v>
      </c>
      <c r="J93" s="8">
        <v>0</v>
      </c>
      <c r="K93" s="8">
        <v>2.5209548545500002</v>
      </c>
      <c r="L93" s="8">
        <v>-0.49253762699999998</v>
      </c>
      <c r="M93" s="8">
        <v>1.3121928675E-12</v>
      </c>
      <c r="N93" s="8">
        <v>7.2352072529602408E-8</v>
      </c>
      <c r="O93" s="8">
        <v>0</v>
      </c>
      <c r="P93" s="8">
        <v>8.5534943311394811E-8</v>
      </c>
      <c r="Q93" s="8">
        <v>-6.2788020255000013E-14</v>
      </c>
      <c r="R93" s="8">
        <v>4.3077251249999992E-3</v>
      </c>
      <c r="S93" s="8">
        <v>2.1117500395559999E-3</v>
      </c>
      <c r="T93" s="8">
        <v>0</v>
      </c>
      <c r="U93" s="8">
        <v>4.5055178401949992E-3</v>
      </c>
      <c r="V93" s="8">
        <v>-4.01717475E-4</v>
      </c>
      <c r="W93" s="8">
        <v>1.0095151724999999E-3</v>
      </c>
      <c r="X93" s="8">
        <v>4.6855524533399997E-4</v>
      </c>
      <c r="Y93" s="8">
        <v>0</v>
      </c>
      <c r="Z93" s="8">
        <v>9.7316319393000008E-4</v>
      </c>
      <c r="AA93" s="8">
        <v>-1.2110476499999999E-4</v>
      </c>
      <c r="AB93" s="8">
        <v>1.9788838627500002E-3</v>
      </c>
      <c r="AC93" s="8">
        <v>3.7995911244269998E-4</v>
      </c>
      <c r="AD93" s="8">
        <v>0</v>
      </c>
      <c r="AE93" s="8">
        <v>4.3327442914649995E-4</v>
      </c>
      <c r="AF93" s="8">
        <v>-1.8308884500000002E-4</v>
      </c>
      <c r="AG93" s="8">
        <v>1.0192844025000001E-7</v>
      </c>
      <c r="AH93" s="8">
        <v>8.5765202726939989E-7</v>
      </c>
      <c r="AI93" s="8">
        <v>0</v>
      </c>
      <c r="AJ93" s="8">
        <v>2.0951191718999999E-7</v>
      </c>
      <c r="AK93" s="8">
        <v>-4.2555102750000002E-8</v>
      </c>
      <c r="AL93" s="8">
        <v>6.2506228500000001</v>
      </c>
      <c r="AM93" s="8">
        <v>6.8500185043949999</v>
      </c>
      <c r="AN93" s="8">
        <v>0</v>
      </c>
      <c r="AO93" s="8">
        <v>11.979152783549999</v>
      </c>
      <c r="AP93" s="8">
        <v>-8.1653077125000006</v>
      </c>
      <c r="AQ93" s="8">
        <v>121.06602494999998</v>
      </c>
      <c r="AR93" s="8">
        <v>13.352019705940952</v>
      </c>
      <c r="AS93" s="8">
        <v>0</v>
      </c>
      <c r="AT93" s="8">
        <v>-4.6842264319589972</v>
      </c>
      <c r="AU93" s="8">
        <v>-13.7153420235</v>
      </c>
      <c r="AV93" s="8">
        <v>6.2859941999999993</v>
      </c>
      <c r="AW93" s="8">
        <v>6.9666295920300012</v>
      </c>
      <c r="AX93" s="8">
        <v>0</v>
      </c>
      <c r="AY93" s="8">
        <v>12.123599270850001</v>
      </c>
      <c r="AZ93" s="8">
        <v>-8.1672447150000007</v>
      </c>
      <c r="BA93" s="8">
        <v>114.78003074999999</v>
      </c>
      <c r="BB93" s="8">
        <v>6.385390113910951</v>
      </c>
      <c r="BC93" s="8">
        <v>0</v>
      </c>
      <c r="BD93" s="8">
        <v>-16.807825702808998</v>
      </c>
      <c r="BE93" s="8">
        <v>-5.5480973085</v>
      </c>
    </row>
    <row r="94" spans="1:57" ht="15.3" x14ac:dyDescent="0.7">
      <c r="A94" s="9" t="s">
        <v>782</v>
      </c>
      <c r="B94" t="s">
        <v>783</v>
      </c>
      <c r="C94" t="s">
        <v>120</v>
      </c>
      <c r="D94" s="34" t="s">
        <v>121</v>
      </c>
      <c r="E94" s="6">
        <v>5.4226665000000001</v>
      </c>
      <c r="F94" s="7">
        <v>0</v>
      </c>
      <c r="G94" s="7">
        <v>0</v>
      </c>
      <c r="H94" s="8">
        <v>0.76876897500000008</v>
      </c>
      <c r="I94" s="8">
        <v>1.2708544472775001</v>
      </c>
      <c r="J94" s="8">
        <v>0</v>
      </c>
      <c r="K94" s="8">
        <v>3.3399452641500003</v>
      </c>
      <c r="L94" s="8">
        <v>-0.65254985099999996</v>
      </c>
      <c r="M94" s="8">
        <v>1.7384890275E-12</v>
      </c>
      <c r="N94" s="8">
        <v>9.5857314366630611E-8</v>
      </c>
      <c r="O94" s="8">
        <v>0</v>
      </c>
      <c r="P94" s="8">
        <v>1.1332294519936064E-7</v>
      </c>
      <c r="Q94" s="8">
        <v>-8.3186158815000014E-14</v>
      </c>
      <c r="R94" s="8">
        <v>5.7071891249999996E-3</v>
      </c>
      <c r="S94" s="8">
        <v>2.7978008138279998E-3</v>
      </c>
      <c r="T94" s="8">
        <v>0</v>
      </c>
      <c r="U94" s="8">
        <v>5.9692393720349995E-3</v>
      </c>
      <c r="V94" s="8">
        <v>-5.3222467499999999E-4</v>
      </c>
      <c r="W94" s="8">
        <v>1.3374794924999999E-3</v>
      </c>
      <c r="X94" s="8">
        <v>6.2077623874199999E-4</v>
      </c>
      <c r="Y94" s="8">
        <v>0</v>
      </c>
      <c r="Z94" s="8">
        <v>1.2893177340900001E-3</v>
      </c>
      <c r="AA94" s="8">
        <v>-1.60448445E-4</v>
      </c>
      <c r="AB94" s="8">
        <v>2.6217699907500002E-3</v>
      </c>
      <c r="AC94" s="8">
        <v>5.0339760582509998E-4</v>
      </c>
      <c r="AD94" s="8">
        <v>0</v>
      </c>
      <c r="AE94" s="8">
        <v>5.7403363455450003E-4</v>
      </c>
      <c r="AF94" s="8">
        <v>-2.4256948500000003E-4</v>
      </c>
      <c r="AG94" s="8">
        <v>1.3504224825E-7</v>
      </c>
      <c r="AH94" s="8">
        <v>1.1362800970422E-6</v>
      </c>
      <c r="AI94" s="8">
        <v>0</v>
      </c>
      <c r="AJ94" s="8">
        <v>2.7757670246999998E-7</v>
      </c>
      <c r="AK94" s="8">
        <v>-5.6380110750000004E-8</v>
      </c>
      <c r="AL94" s="8">
        <v>8.2812820499999997</v>
      </c>
      <c r="AM94" s="8">
        <v>9.0754052266350005</v>
      </c>
      <c r="AN94" s="8">
        <v>0</v>
      </c>
      <c r="AO94" s="8">
        <v>15.870857241149999</v>
      </c>
      <c r="AP94" s="8">
        <v>-10.817996512500001</v>
      </c>
      <c r="AQ94" s="8">
        <v>160.39711935</v>
      </c>
      <c r="AR94" s="8">
        <v>17.689731691627355</v>
      </c>
      <c r="AS94" s="8">
        <v>0</v>
      </c>
      <c r="AT94" s="8">
        <v>-6.2060055773669962</v>
      </c>
      <c r="AU94" s="8">
        <v>-18.171087655499999</v>
      </c>
      <c r="AV94" s="8">
        <v>8.3281445999999999</v>
      </c>
      <c r="AW94" s="8">
        <v>9.2299001193900025</v>
      </c>
      <c r="AX94" s="8">
        <v>0</v>
      </c>
      <c r="AY94" s="8">
        <v>16.06223050605</v>
      </c>
      <c r="AZ94" s="8">
        <v>-10.820562795000001</v>
      </c>
      <c r="BA94" s="8">
        <v>152.06897475</v>
      </c>
      <c r="BB94" s="8">
        <v>8.459831572237352</v>
      </c>
      <c r="BC94" s="8">
        <v>0</v>
      </c>
      <c r="BD94" s="8">
        <v>-22.268236083416998</v>
      </c>
      <c r="BE94" s="8">
        <v>-7.3505248605000002</v>
      </c>
    </row>
    <row r="95" spans="1:57" ht="15.3" x14ac:dyDescent="0.7">
      <c r="A95" s="9" t="s">
        <v>784</v>
      </c>
      <c r="B95" t="s">
        <v>773</v>
      </c>
      <c r="C95" t="s">
        <v>120</v>
      </c>
      <c r="D95" s="34" t="s">
        <v>121</v>
      </c>
      <c r="E95" s="6">
        <v>14.169573</v>
      </c>
      <c r="F95" s="7">
        <v>0</v>
      </c>
      <c r="G95" s="7">
        <v>0</v>
      </c>
      <c r="H95" s="8">
        <v>2.00881395</v>
      </c>
      <c r="I95" s="8">
        <v>3.3207767549550002</v>
      </c>
      <c r="J95" s="8">
        <v>0</v>
      </c>
      <c r="K95" s="8">
        <v>8.7273665523000012</v>
      </c>
      <c r="L95" s="8">
        <v>-1.705130262</v>
      </c>
      <c r="M95" s="8">
        <v>4.542718455E-12</v>
      </c>
      <c r="N95" s="8">
        <v>2.504777333258317E-7</v>
      </c>
      <c r="O95" s="8">
        <v>0</v>
      </c>
      <c r="P95" s="8">
        <v>2.9611589511863582E-7</v>
      </c>
      <c r="Q95" s="8">
        <v>-2.1736766403000004E-13</v>
      </c>
      <c r="R95" s="8">
        <v>1.4913038249999998E-2</v>
      </c>
      <c r="S95" s="8">
        <v>7.3107285633359992E-3</v>
      </c>
      <c r="T95" s="8">
        <v>0</v>
      </c>
      <c r="U95" s="8">
        <v>1.5597782573669998E-2</v>
      </c>
      <c r="V95" s="8">
        <v>-1.39071735E-3</v>
      </c>
      <c r="W95" s="8">
        <v>3.4948697849999997E-3</v>
      </c>
      <c r="X95" s="8">
        <v>1.622104961004E-3</v>
      </c>
      <c r="Y95" s="8">
        <v>0</v>
      </c>
      <c r="Z95" s="8">
        <v>3.3690218185800005E-3</v>
      </c>
      <c r="AA95" s="8">
        <v>-4.1925608999999998E-4</v>
      </c>
      <c r="AB95" s="8">
        <v>6.8507553015000004E-3</v>
      </c>
      <c r="AC95" s="8">
        <v>1.3153914451061999E-3</v>
      </c>
      <c r="AD95" s="8">
        <v>0</v>
      </c>
      <c r="AE95" s="8">
        <v>1.4999652826289999E-3</v>
      </c>
      <c r="AF95" s="8">
        <v>-6.338405700000001E-4</v>
      </c>
      <c r="AG95" s="8">
        <v>3.5286901649999999E-7</v>
      </c>
      <c r="AH95" s="8">
        <v>2.9691303685163997E-6</v>
      </c>
      <c r="AI95" s="8">
        <v>0</v>
      </c>
      <c r="AJ95" s="8">
        <v>7.2531536813999995E-7</v>
      </c>
      <c r="AK95" s="8">
        <v>-1.4732274149999999E-7</v>
      </c>
      <c r="AL95" s="8">
        <v>21.639212100000002</v>
      </c>
      <c r="AM95" s="8">
        <v>23.714277258869998</v>
      </c>
      <c r="AN95" s="8">
        <v>0</v>
      </c>
      <c r="AO95" s="8">
        <v>41.470975626299996</v>
      </c>
      <c r="AP95" s="8">
        <v>-28.267715025000001</v>
      </c>
      <c r="AQ95" s="8">
        <v>419.12197469999995</v>
      </c>
      <c r="AR95" s="8">
        <v>46.223743347470709</v>
      </c>
      <c r="AS95" s="8">
        <v>0</v>
      </c>
      <c r="AT95" s="8">
        <v>-16.216459018253989</v>
      </c>
      <c r="AU95" s="8">
        <v>-47.481539390999998</v>
      </c>
      <c r="AV95" s="8">
        <v>21.761665199999996</v>
      </c>
      <c r="AW95" s="8">
        <v>24.117976557180004</v>
      </c>
      <c r="AX95" s="8">
        <v>0</v>
      </c>
      <c r="AY95" s="8">
        <v>41.9710391001</v>
      </c>
      <c r="AZ95" s="8">
        <v>-28.274420790000001</v>
      </c>
      <c r="BA95" s="8">
        <v>397.36030949999997</v>
      </c>
      <c r="BB95" s="8">
        <v>22.105766790290705</v>
      </c>
      <c r="BC95" s="8">
        <v>0</v>
      </c>
      <c r="BD95" s="8">
        <v>-58.187498118353993</v>
      </c>
      <c r="BE95" s="8">
        <v>-19.207118601000001</v>
      </c>
    </row>
    <row r="96" spans="1:57" ht="15.3" x14ac:dyDescent="0.7">
      <c r="A96" s="9" t="s">
        <v>785</v>
      </c>
      <c r="B96" t="s">
        <v>777</v>
      </c>
      <c r="C96" t="s">
        <v>120</v>
      </c>
      <c r="D96" s="35" t="s">
        <v>121</v>
      </c>
      <c r="E96" s="6">
        <v>20.818052999999999</v>
      </c>
      <c r="F96" s="7">
        <v>0</v>
      </c>
      <c r="G96" s="7">
        <v>0</v>
      </c>
      <c r="H96" s="8">
        <v>2.95136595</v>
      </c>
      <c r="I96" s="8">
        <v>4.8789124757550004</v>
      </c>
      <c r="J96" s="8">
        <v>0</v>
      </c>
      <c r="K96" s="8">
        <v>12.822318600300001</v>
      </c>
      <c r="L96" s="8">
        <v>-2.505191382</v>
      </c>
      <c r="M96" s="8">
        <v>6.6741992549999994E-12</v>
      </c>
      <c r="N96" s="8">
        <v>3.6800394251097264E-7</v>
      </c>
      <c r="O96" s="8">
        <v>0</v>
      </c>
      <c r="P96" s="8">
        <v>4.3505590455846497E-7</v>
      </c>
      <c r="Q96" s="8">
        <v>-3.1935835683000005E-13</v>
      </c>
      <c r="R96" s="8">
        <v>2.1910358249999994E-2</v>
      </c>
      <c r="S96" s="8">
        <v>1.0740982434695998E-2</v>
      </c>
      <c r="T96" s="8">
        <v>0</v>
      </c>
      <c r="U96" s="8">
        <v>2.2916390232869996E-2</v>
      </c>
      <c r="V96" s="8">
        <v>-2.04325335E-3</v>
      </c>
      <c r="W96" s="8">
        <v>5.1346913849999992E-3</v>
      </c>
      <c r="X96" s="8">
        <v>2.383209928044E-3</v>
      </c>
      <c r="Y96" s="8">
        <v>0</v>
      </c>
      <c r="Z96" s="8">
        <v>4.9497945193800004E-3</v>
      </c>
      <c r="AA96" s="8">
        <v>-6.1597448999999992E-4</v>
      </c>
      <c r="AB96" s="8">
        <v>1.00651859415E-2</v>
      </c>
      <c r="AC96" s="8">
        <v>1.9325839120182E-3</v>
      </c>
      <c r="AD96" s="8">
        <v>0</v>
      </c>
      <c r="AE96" s="8">
        <v>2.2037613096689999E-3</v>
      </c>
      <c r="AF96" s="8">
        <v>-9.3124377000000007E-4</v>
      </c>
      <c r="AG96" s="8">
        <v>5.1843805650000002E-7</v>
      </c>
      <c r="AH96" s="8">
        <v>4.3622707173803992E-6</v>
      </c>
      <c r="AI96" s="8">
        <v>0</v>
      </c>
      <c r="AJ96" s="8">
        <v>1.0656392945399998E-6</v>
      </c>
      <c r="AK96" s="8">
        <v>-2.1644778150000001E-7</v>
      </c>
      <c r="AL96" s="8">
        <v>31.792508099999999</v>
      </c>
      <c r="AM96" s="8">
        <v>34.84121087007</v>
      </c>
      <c r="AN96" s="8">
        <v>0</v>
      </c>
      <c r="AO96" s="8">
        <v>60.929497914299994</v>
      </c>
      <c r="AP96" s="8">
        <v>-41.531159025000001</v>
      </c>
      <c r="AQ96" s="8">
        <v>615.77744669999993</v>
      </c>
      <c r="AR96" s="8">
        <v>67.912303275902715</v>
      </c>
      <c r="AS96" s="8">
        <v>0</v>
      </c>
      <c r="AT96" s="8">
        <v>-23.825354745293986</v>
      </c>
      <c r="AU96" s="8">
        <v>-69.760267550999998</v>
      </c>
      <c r="AV96" s="8">
        <v>31.972417199999995</v>
      </c>
      <c r="AW96" s="8">
        <v>35.434329193980005</v>
      </c>
      <c r="AX96" s="8">
        <v>0</v>
      </c>
      <c r="AY96" s="8">
        <v>61.664195276099996</v>
      </c>
      <c r="AZ96" s="8">
        <v>-41.541011189999999</v>
      </c>
      <c r="BA96" s="8">
        <v>583.80502949999993</v>
      </c>
      <c r="BB96" s="8">
        <v>32.477974081922703</v>
      </c>
      <c r="BC96" s="8">
        <v>0</v>
      </c>
      <c r="BD96" s="8">
        <v>-85.489550021393981</v>
      </c>
      <c r="BE96" s="8">
        <v>-28.219256360999999</v>
      </c>
    </row>
    <row r="97" spans="1:57" ht="15.3" x14ac:dyDescent="0.7">
      <c r="A97" s="9" t="s">
        <v>676</v>
      </c>
      <c r="B97" t="s">
        <v>677</v>
      </c>
      <c r="C97" t="s">
        <v>120</v>
      </c>
      <c r="D97" s="34" t="s">
        <v>121</v>
      </c>
      <c r="E97" s="6">
        <v>60.991056</v>
      </c>
      <c r="F97" s="7">
        <v>0</v>
      </c>
      <c r="G97" s="7">
        <v>0</v>
      </c>
      <c r="H97" s="8">
        <v>8.6466744000000002</v>
      </c>
      <c r="I97" s="8">
        <v>14.293845059760001</v>
      </c>
      <c r="J97" s="8">
        <v>0</v>
      </c>
      <c r="K97" s="8">
        <v>37.565796945600006</v>
      </c>
      <c r="L97" s="8">
        <v>-7.3395080640000003</v>
      </c>
      <c r="M97" s="8">
        <v>1.9553531759999998E-11</v>
      </c>
      <c r="N97" s="8">
        <v>1.0781483295247407E-6</v>
      </c>
      <c r="O97" s="8">
        <v>0</v>
      </c>
      <c r="P97" s="8">
        <v>1.2745917708085379E-6</v>
      </c>
      <c r="Q97" s="8">
        <v>-9.3563040816000018E-13</v>
      </c>
      <c r="R97" s="8">
        <v>6.4191203999999988E-2</v>
      </c>
      <c r="S97" s="8">
        <v>3.1468065777791994E-2</v>
      </c>
      <c r="T97" s="8">
        <v>0</v>
      </c>
      <c r="U97" s="8">
        <v>6.7138595526239991E-2</v>
      </c>
      <c r="V97" s="8">
        <v>-5.9861592000000005E-3</v>
      </c>
      <c r="W97" s="8">
        <v>1.504320552E-2</v>
      </c>
      <c r="X97" s="8">
        <v>6.982136618688E-3</v>
      </c>
      <c r="Y97" s="8">
        <v>0</v>
      </c>
      <c r="Z97" s="8">
        <v>1.4501509565760002E-2</v>
      </c>
      <c r="AA97" s="8">
        <v>-1.8046324799999998E-3</v>
      </c>
      <c r="AB97" s="8">
        <v>2.9488171608000005E-2</v>
      </c>
      <c r="AC97" s="8">
        <v>5.6619287885663998E-3</v>
      </c>
      <c r="AD97" s="8">
        <v>0</v>
      </c>
      <c r="AE97" s="8">
        <v>6.4564025006879997E-3</v>
      </c>
      <c r="AF97" s="8">
        <v>-2.7282830400000005E-3</v>
      </c>
      <c r="AG97" s="8">
        <v>1.5188780880000001E-6</v>
      </c>
      <c r="AH97" s="8">
        <v>1.27802296214208E-5</v>
      </c>
      <c r="AI97" s="8">
        <v>0</v>
      </c>
      <c r="AJ97" s="8">
        <v>3.1220242300800001E-6</v>
      </c>
      <c r="AK97" s="8">
        <v>-6.3413128799999999E-7</v>
      </c>
      <c r="AL97" s="8">
        <v>93.143131199999999</v>
      </c>
      <c r="AM97" s="8">
        <v>102.07497518064</v>
      </c>
      <c r="AN97" s="8">
        <v>0</v>
      </c>
      <c r="AO97" s="8">
        <v>178.5063386736</v>
      </c>
      <c r="AP97" s="8">
        <v>-121.6746468</v>
      </c>
      <c r="AQ97" s="8">
        <v>1804.0551983999999</v>
      </c>
      <c r="AR97" s="8">
        <v>198.96399976451045</v>
      </c>
      <c r="AS97" s="8">
        <v>0</v>
      </c>
      <c r="AT97" s="8">
        <v>-69.801606590687953</v>
      </c>
      <c r="AU97" s="8">
        <v>-204.37801675200001</v>
      </c>
      <c r="AV97" s="8">
        <v>93.670214399999992</v>
      </c>
      <c r="AW97" s="8">
        <v>103.81264550496002</v>
      </c>
      <c r="AX97" s="8">
        <v>0</v>
      </c>
      <c r="AY97" s="8">
        <v>180.65879586720001</v>
      </c>
      <c r="AZ97" s="8">
        <v>-121.70351088000001</v>
      </c>
      <c r="BA97" s="8">
        <v>1710.384984</v>
      </c>
      <c r="BB97" s="8">
        <v>95.151354259550416</v>
      </c>
      <c r="BC97" s="8">
        <v>0</v>
      </c>
      <c r="BD97" s="8">
        <v>-250.46040245788797</v>
      </c>
      <c r="BE97" s="8">
        <v>-82.674505871999997</v>
      </c>
    </row>
    <row r="98" spans="1:57" ht="15.3" x14ac:dyDescent="0.7">
      <c r="A98" s="9" t="s">
        <v>758</v>
      </c>
      <c r="B98" t="s">
        <v>759</v>
      </c>
      <c r="C98" t="s">
        <v>120</v>
      </c>
      <c r="D98" s="35" t="s">
        <v>121</v>
      </c>
      <c r="E98" s="6">
        <v>2.9294864999999999</v>
      </c>
      <c r="F98" s="7">
        <v>0</v>
      </c>
      <c r="G98" s="7">
        <v>0</v>
      </c>
      <c r="H98" s="8">
        <v>0.415311975</v>
      </c>
      <c r="I98" s="8">
        <v>0.68655355197750001</v>
      </c>
      <c r="J98" s="8">
        <v>0</v>
      </c>
      <c r="K98" s="8">
        <v>1.8043382461500002</v>
      </c>
      <c r="L98" s="8">
        <v>-0.35252693099999999</v>
      </c>
      <c r="M98" s="8">
        <v>9.3918372749999989E-13</v>
      </c>
      <c r="N98" s="8">
        <v>5.1784985922202743E-8</v>
      </c>
      <c r="O98" s="8">
        <v>0</v>
      </c>
      <c r="P98" s="8">
        <v>6.1220441659424718E-8</v>
      </c>
      <c r="Q98" s="8">
        <v>-4.4939649015000003E-14</v>
      </c>
      <c r="R98" s="8">
        <v>3.0831941249999995E-3</v>
      </c>
      <c r="S98" s="8">
        <v>1.5114556120679999E-3</v>
      </c>
      <c r="T98" s="8">
        <v>0</v>
      </c>
      <c r="U98" s="8">
        <v>3.2247614998349998E-3</v>
      </c>
      <c r="V98" s="8">
        <v>-2.8752367499999999E-4</v>
      </c>
      <c r="W98" s="8">
        <v>7.2254639249999997E-4</v>
      </c>
      <c r="X98" s="8">
        <v>3.3536187610199998E-4</v>
      </c>
      <c r="Y98" s="8">
        <v>0</v>
      </c>
      <c r="Z98" s="8">
        <v>6.965279712900001E-4</v>
      </c>
      <c r="AA98" s="8">
        <v>-8.6679044999999998E-5</v>
      </c>
      <c r="AB98" s="8">
        <v>1.41635850075E-3</v>
      </c>
      <c r="AC98" s="8">
        <v>2.7195043073309998E-4</v>
      </c>
      <c r="AD98" s="8">
        <v>0</v>
      </c>
      <c r="AE98" s="8">
        <v>3.1011012441449997E-4</v>
      </c>
      <c r="AF98" s="8">
        <v>-1.3104328500000001E-4</v>
      </c>
      <c r="AG98" s="8">
        <v>7.2953858250000008E-8</v>
      </c>
      <c r="AH98" s="8">
        <v>6.1385246621819993E-7</v>
      </c>
      <c r="AI98" s="8">
        <v>0</v>
      </c>
      <c r="AJ98" s="8">
        <v>1.4995523007E-7</v>
      </c>
      <c r="AK98" s="8">
        <v>-3.0458220750000001E-8</v>
      </c>
      <c r="AL98" s="8">
        <v>4.4737960499999998</v>
      </c>
      <c r="AM98" s="8">
        <v>4.9028051224349998</v>
      </c>
      <c r="AN98" s="8">
        <v>0</v>
      </c>
      <c r="AO98" s="8">
        <v>8.5739113831499996</v>
      </c>
      <c r="AP98" s="8">
        <v>-5.8442050124999998</v>
      </c>
      <c r="AQ98" s="8">
        <v>86.651317349999999</v>
      </c>
      <c r="AR98" s="8">
        <v>9.5565217184653513</v>
      </c>
      <c r="AS98" s="8">
        <v>0</v>
      </c>
      <c r="AT98" s="8">
        <v>-3.3526696797269979</v>
      </c>
      <c r="AU98" s="8">
        <v>-9.8165645954999992</v>
      </c>
      <c r="AV98" s="8">
        <v>4.4991125999999992</v>
      </c>
      <c r="AW98" s="8">
        <v>4.9862678805900007</v>
      </c>
      <c r="AX98" s="8">
        <v>0</v>
      </c>
      <c r="AY98" s="8">
        <v>8.6772969400500006</v>
      </c>
      <c r="AZ98" s="8">
        <v>-5.8455913949999996</v>
      </c>
      <c r="BA98" s="8">
        <v>82.152204749999996</v>
      </c>
      <c r="BB98" s="8">
        <v>4.5702538378753506</v>
      </c>
      <c r="BC98" s="8">
        <v>0</v>
      </c>
      <c r="BD98" s="8">
        <v>-12.029966619776998</v>
      </c>
      <c r="BE98" s="8">
        <v>-3.9709732005</v>
      </c>
    </row>
    <row r="99" spans="1:57" ht="15.3" x14ac:dyDescent="0.7">
      <c r="A99" s="9" t="s">
        <v>692</v>
      </c>
      <c r="B99" t="s">
        <v>693</v>
      </c>
      <c r="C99" t="s">
        <v>120</v>
      </c>
      <c r="D99" s="35" t="s">
        <v>121</v>
      </c>
      <c r="E99" s="6">
        <v>5.4226665000000001</v>
      </c>
      <c r="F99" s="7">
        <v>0</v>
      </c>
      <c r="G99" s="7">
        <v>0</v>
      </c>
      <c r="H99" s="8">
        <v>0.76876897500000008</v>
      </c>
      <c r="I99" s="8">
        <v>1.2708544472775001</v>
      </c>
      <c r="J99" s="8">
        <v>0</v>
      </c>
      <c r="K99" s="8">
        <v>3.3399452641500003</v>
      </c>
      <c r="L99" s="8">
        <v>-0.65254985099999996</v>
      </c>
      <c r="M99" s="8">
        <v>1.7384890275E-12</v>
      </c>
      <c r="N99" s="8">
        <v>9.5857314366630611E-8</v>
      </c>
      <c r="O99" s="8">
        <v>0</v>
      </c>
      <c r="P99" s="8">
        <v>1.1332294519936064E-7</v>
      </c>
      <c r="Q99" s="8">
        <v>-8.3186158815000014E-14</v>
      </c>
      <c r="R99" s="8">
        <v>5.7071891249999996E-3</v>
      </c>
      <c r="S99" s="8">
        <v>2.7978008138279998E-3</v>
      </c>
      <c r="T99" s="8">
        <v>0</v>
      </c>
      <c r="U99" s="8">
        <v>5.9692393720349995E-3</v>
      </c>
      <c r="V99" s="8">
        <v>-5.3222467499999999E-4</v>
      </c>
      <c r="W99" s="8">
        <v>1.3374794924999999E-3</v>
      </c>
      <c r="X99" s="8">
        <v>6.2077623874199999E-4</v>
      </c>
      <c r="Y99" s="8">
        <v>0</v>
      </c>
      <c r="Z99" s="8">
        <v>1.2893177340900001E-3</v>
      </c>
      <c r="AA99" s="8">
        <v>-1.60448445E-4</v>
      </c>
      <c r="AB99" s="8">
        <v>2.6217699907500002E-3</v>
      </c>
      <c r="AC99" s="8">
        <v>5.0339760582509998E-4</v>
      </c>
      <c r="AD99" s="8">
        <v>0</v>
      </c>
      <c r="AE99" s="8">
        <v>5.7403363455450003E-4</v>
      </c>
      <c r="AF99" s="8">
        <v>-2.4256948500000003E-4</v>
      </c>
      <c r="AG99" s="8">
        <v>1.3504224825E-7</v>
      </c>
      <c r="AH99" s="8">
        <v>1.1362800970422E-6</v>
      </c>
      <c r="AI99" s="8">
        <v>0</v>
      </c>
      <c r="AJ99" s="8">
        <v>2.7757670246999998E-7</v>
      </c>
      <c r="AK99" s="8">
        <v>-5.6380110750000004E-8</v>
      </c>
      <c r="AL99" s="8">
        <v>8.2812820499999997</v>
      </c>
      <c r="AM99" s="8">
        <v>9.0754052266350005</v>
      </c>
      <c r="AN99" s="8">
        <v>0</v>
      </c>
      <c r="AO99" s="8">
        <v>15.870857241149999</v>
      </c>
      <c r="AP99" s="8">
        <v>-10.817996512500001</v>
      </c>
      <c r="AQ99" s="8">
        <v>160.39711935</v>
      </c>
      <c r="AR99" s="8">
        <v>17.689731691627355</v>
      </c>
      <c r="AS99" s="8">
        <v>0</v>
      </c>
      <c r="AT99" s="8">
        <v>-6.2060055773669962</v>
      </c>
      <c r="AU99" s="8">
        <v>-18.171087655499999</v>
      </c>
      <c r="AV99" s="8">
        <v>8.3281445999999999</v>
      </c>
      <c r="AW99" s="8">
        <v>9.2299001193900025</v>
      </c>
      <c r="AX99" s="8">
        <v>0</v>
      </c>
      <c r="AY99" s="8">
        <v>16.06223050605</v>
      </c>
      <c r="AZ99" s="8">
        <v>-10.820562795000001</v>
      </c>
      <c r="BA99" s="8">
        <v>152.06897475</v>
      </c>
      <c r="BB99" s="8">
        <v>8.459831572237352</v>
      </c>
      <c r="BC99" s="8">
        <v>0</v>
      </c>
      <c r="BD99" s="8">
        <v>-22.268236083416998</v>
      </c>
      <c r="BE99" s="8">
        <v>-7.3505248605000002</v>
      </c>
    </row>
    <row r="100" spans="1:57" ht="15.3" x14ac:dyDescent="0.7">
      <c r="A100" s="9" t="s">
        <v>694</v>
      </c>
      <c r="B100" t="s">
        <v>693</v>
      </c>
      <c r="C100" t="s">
        <v>120</v>
      </c>
      <c r="D100" s="35" t="s">
        <v>121</v>
      </c>
      <c r="E100" s="6">
        <v>7.0847864999999999</v>
      </c>
      <c r="F100" s="7">
        <v>0</v>
      </c>
      <c r="G100" s="7">
        <v>0</v>
      </c>
      <c r="H100" s="8">
        <v>1.004406975</v>
      </c>
      <c r="I100" s="8">
        <v>1.6603883774775001</v>
      </c>
      <c r="J100" s="8">
        <v>0</v>
      </c>
      <c r="K100" s="8">
        <v>4.3636832761500006</v>
      </c>
      <c r="L100" s="8">
        <v>-0.85256513099999998</v>
      </c>
      <c r="M100" s="8">
        <v>2.2713592275E-12</v>
      </c>
      <c r="N100" s="8">
        <v>1.2523886666291585E-7</v>
      </c>
      <c r="O100" s="8">
        <v>0</v>
      </c>
      <c r="P100" s="8">
        <v>1.4805794755931791E-7</v>
      </c>
      <c r="Q100" s="8">
        <v>-1.0868383201500002E-13</v>
      </c>
      <c r="R100" s="8">
        <v>7.4565191249999991E-3</v>
      </c>
      <c r="S100" s="8">
        <v>3.6553642816679996E-3</v>
      </c>
      <c r="T100" s="8">
        <v>0</v>
      </c>
      <c r="U100" s="8">
        <v>7.798891286834999E-3</v>
      </c>
      <c r="V100" s="8">
        <v>-6.9535867499999999E-4</v>
      </c>
      <c r="W100" s="8">
        <v>1.7474348924999999E-3</v>
      </c>
      <c r="X100" s="8">
        <v>8.1105248050199999E-4</v>
      </c>
      <c r="Y100" s="8">
        <v>0</v>
      </c>
      <c r="Z100" s="8">
        <v>1.6845109092900002E-3</v>
      </c>
      <c r="AA100" s="8">
        <v>-2.0962804499999999E-4</v>
      </c>
      <c r="AB100" s="8">
        <v>3.4253776507500002E-3</v>
      </c>
      <c r="AC100" s="8">
        <v>6.5769572255309995E-4</v>
      </c>
      <c r="AD100" s="8">
        <v>0</v>
      </c>
      <c r="AE100" s="8">
        <v>7.4998264131449993E-4</v>
      </c>
      <c r="AF100" s="8">
        <v>-3.1692028500000005E-4</v>
      </c>
      <c r="AG100" s="8">
        <v>1.7643450824999999E-7</v>
      </c>
      <c r="AH100" s="8">
        <v>1.4845651842581998E-6</v>
      </c>
      <c r="AI100" s="8">
        <v>0</v>
      </c>
      <c r="AJ100" s="8">
        <v>3.6265768406999998E-7</v>
      </c>
      <c r="AK100" s="8">
        <v>-7.3661370749999995E-8</v>
      </c>
      <c r="AL100" s="8">
        <v>10.819606050000001</v>
      </c>
      <c r="AM100" s="8">
        <v>11.857138629434999</v>
      </c>
      <c r="AN100" s="8">
        <v>0</v>
      </c>
      <c r="AO100" s="8">
        <v>20.735487813149998</v>
      </c>
      <c r="AP100" s="8">
        <v>-14.133857512500001</v>
      </c>
      <c r="AQ100" s="8">
        <v>209.56098734999998</v>
      </c>
      <c r="AR100" s="8">
        <v>23.111871673735354</v>
      </c>
      <c r="AS100" s="8">
        <v>0</v>
      </c>
      <c r="AT100" s="8">
        <v>-8.1082295091269945</v>
      </c>
      <c r="AU100" s="8">
        <v>-23.740769695499999</v>
      </c>
      <c r="AV100" s="8">
        <v>10.880832599999998</v>
      </c>
      <c r="AW100" s="8">
        <v>12.058988278590002</v>
      </c>
      <c r="AX100" s="8">
        <v>0</v>
      </c>
      <c r="AY100" s="8">
        <v>20.98551955005</v>
      </c>
      <c r="AZ100" s="8">
        <v>-14.137210395</v>
      </c>
      <c r="BA100" s="8">
        <v>198.68015474999999</v>
      </c>
      <c r="BB100" s="8">
        <v>11.052883395145352</v>
      </c>
      <c r="BC100" s="8">
        <v>0</v>
      </c>
      <c r="BD100" s="8">
        <v>-29.093749059176996</v>
      </c>
      <c r="BE100" s="8">
        <v>-9.6035593005000006</v>
      </c>
    </row>
    <row r="101" spans="1:57" ht="15.3" x14ac:dyDescent="0.7">
      <c r="A101" s="9" t="s">
        <v>756</v>
      </c>
      <c r="B101" t="s">
        <v>757</v>
      </c>
      <c r="C101" t="s">
        <v>120</v>
      </c>
      <c r="D101" s="34" t="s">
        <v>121</v>
      </c>
      <c r="E101" s="6">
        <v>5.8589729999999998</v>
      </c>
      <c r="F101" s="7">
        <v>0</v>
      </c>
      <c r="G101" s="7">
        <v>0</v>
      </c>
      <c r="H101" s="8">
        <v>0.83062395</v>
      </c>
      <c r="I101" s="8">
        <v>1.373107103955</v>
      </c>
      <c r="J101" s="8">
        <v>0</v>
      </c>
      <c r="K101" s="8">
        <v>3.6086764923000003</v>
      </c>
      <c r="L101" s="8">
        <v>-0.70505386199999998</v>
      </c>
      <c r="M101" s="8">
        <v>1.8783674549999998E-12</v>
      </c>
      <c r="N101" s="8">
        <v>1.0356997184440549E-7</v>
      </c>
      <c r="O101" s="8">
        <v>0</v>
      </c>
      <c r="P101" s="8">
        <v>1.2244088331884944E-7</v>
      </c>
      <c r="Q101" s="8">
        <v>-8.9879298030000006E-14</v>
      </c>
      <c r="R101" s="8">
        <v>6.1663882499999991E-3</v>
      </c>
      <c r="S101" s="8">
        <v>3.0229112241359998E-3</v>
      </c>
      <c r="T101" s="8">
        <v>0</v>
      </c>
      <c r="U101" s="8">
        <v>6.4495229996699996E-3</v>
      </c>
      <c r="V101" s="8">
        <v>-5.7504734999999998E-4</v>
      </c>
      <c r="W101" s="8">
        <v>1.4450927849999999E-3</v>
      </c>
      <c r="X101" s="8">
        <v>6.7072375220399996E-4</v>
      </c>
      <c r="Y101" s="8">
        <v>0</v>
      </c>
      <c r="Z101" s="8">
        <v>1.3930559425800002E-3</v>
      </c>
      <c r="AA101" s="8">
        <v>-1.7335809E-4</v>
      </c>
      <c r="AB101" s="8">
        <v>2.8327170015E-3</v>
      </c>
      <c r="AC101" s="8">
        <v>5.4390086146619996E-4</v>
      </c>
      <c r="AD101" s="8">
        <v>0</v>
      </c>
      <c r="AE101" s="8">
        <v>6.2022024882899993E-4</v>
      </c>
      <c r="AF101" s="8">
        <v>-2.6208657000000002E-4</v>
      </c>
      <c r="AG101" s="8">
        <v>1.4590771650000002E-7</v>
      </c>
      <c r="AH101" s="8">
        <v>1.2277049324363999E-6</v>
      </c>
      <c r="AI101" s="8">
        <v>0</v>
      </c>
      <c r="AJ101" s="8">
        <v>2.9991046014000001E-7</v>
      </c>
      <c r="AK101" s="8">
        <v>-6.0916441500000001E-8</v>
      </c>
      <c r="AL101" s="8">
        <v>8.9475920999999996</v>
      </c>
      <c r="AM101" s="8">
        <v>9.8056102448699995</v>
      </c>
      <c r="AN101" s="8">
        <v>0</v>
      </c>
      <c r="AO101" s="8">
        <v>17.147822766299999</v>
      </c>
      <c r="AP101" s="8">
        <v>-11.688410025</v>
      </c>
      <c r="AQ101" s="8">
        <v>173.3026347</v>
      </c>
      <c r="AR101" s="8">
        <v>19.113043436930703</v>
      </c>
      <c r="AS101" s="8">
        <v>0</v>
      </c>
      <c r="AT101" s="8">
        <v>-6.7053393594539958</v>
      </c>
      <c r="AU101" s="8">
        <v>-19.633129190999998</v>
      </c>
      <c r="AV101" s="8">
        <v>8.9982251999999985</v>
      </c>
      <c r="AW101" s="8">
        <v>9.9725357611800014</v>
      </c>
      <c r="AX101" s="8">
        <v>0</v>
      </c>
      <c r="AY101" s="8">
        <v>17.354593880100001</v>
      </c>
      <c r="AZ101" s="8">
        <v>-11.691182789999999</v>
      </c>
      <c r="BA101" s="8">
        <v>164.30440949999999</v>
      </c>
      <c r="BB101" s="8">
        <v>9.1405076757507011</v>
      </c>
      <c r="BC101" s="8">
        <v>0</v>
      </c>
      <c r="BD101" s="8">
        <v>-24.059933239553995</v>
      </c>
      <c r="BE101" s="8">
        <v>-7.941946401</v>
      </c>
    </row>
    <row r="102" spans="1:57" ht="15.3" x14ac:dyDescent="0.7">
      <c r="A102" s="9" t="s">
        <v>760</v>
      </c>
      <c r="B102" t="s">
        <v>761</v>
      </c>
      <c r="C102" t="s">
        <v>120</v>
      </c>
      <c r="D102" s="34" t="s">
        <v>121</v>
      </c>
      <c r="E102" s="6">
        <v>4.0929704999999998</v>
      </c>
      <c r="F102" s="7">
        <v>0</v>
      </c>
      <c r="G102" s="7">
        <v>0</v>
      </c>
      <c r="H102" s="8">
        <v>0.580258575</v>
      </c>
      <c r="I102" s="8">
        <v>0.95922730311750004</v>
      </c>
      <c r="J102" s="8">
        <v>0</v>
      </c>
      <c r="K102" s="8">
        <v>2.5209548545500002</v>
      </c>
      <c r="L102" s="8">
        <v>-0.49253762699999998</v>
      </c>
      <c r="M102" s="8">
        <v>1.3121928675E-12</v>
      </c>
      <c r="N102" s="8">
        <v>7.2352072529602408E-8</v>
      </c>
      <c r="O102" s="8">
        <v>0</v>
      </c>
      <c r="P102" s="8">
        <v>8.5534943311394811E-8</v>
      </c>
      <c r="Q102" s="8">
        <v>-6.2788020255000013E-14</v>
      </c>
      <c r="R102" s="8">
        <v>4.3077251249999992E-3</v>
      </c>
      <c r="S102" s="8">
        <v>2.1117500395559999E-3</v>
      </c>
      <c r="T102" s="8">
        <v>0</v>
      </c>
      <c r="U102" s="8">
        <v>4.5055178401949992E-3</v>
      </c>
      <c r="V102" s="8">
        <v>-4.01717475E-4</v>
      </c>
      <c r="W102" s="8">
        <v>1.0095151724999999E-3</v>
      </c>
      <c r="X102" s="8">
        <v>4.6855524533399997E-4</v>
      </c>
      <c r="Y102" s="8">
        <v>0</v>
      </c>
      <c r="Z102" s="8">
        <v>9.7316319393000008E-4</v>
      </c>
      <c r="AA102" s="8">
        <v>-1.2110476499999999E-4</v>
      </c>
      <c r="AB102" s="8">
        <v>1.9788838627500002E-3</v>
      </c>
      <c r="AC102" s="8">
        <v>3.7995911244269998E-4</v>
      </c>
      <c r="AD102" s="8">
        <v>0</v>
      </c>
      <c r="AE102" s="8">
        <v>4.3327442914649995E-4</v>
      </c>
      <c r="AF102" s="8">
        <v>-1.8308884500000002E-4</v>
      </c>
      <c r="AG102" s="8">
        <v>1.0192844025000001E-7</v>
      </c>
      <c r="AH102" s="8">
        <v>8.5765202726939989E-7</v>
      </c>
      <c r="AI102" s="8">
        <v>0</v>
      </c>
      <c r="AJ102" s="8">
        <v>2.0951191718999999E-7</v>
      </c>
      <c r="AK102" s="8">
        <v>-4.2555102750000002E-8</v>
      </c>
      <c r="AL102" s="8">
        <v>6.2506228500000001</v>
      </c>
      <c r="AM102" s="8">
        <v>6.8500185043949999</v>
      </c>
      <c r="AN102" s="8">
        <v>0</v>
      </c>
      <c r="AO102" s="8">
        <v>11.979152783549999</v>
      </c>
      <c r="AP102" s="8">
        <v>-8.1653077125000006</v>
      </c>
      <c r="AQ102" s="8">
        <v>121.06602494999998</v>
      </c>
      <c r="AR102" s="8">
        <v>13.352019705940952</v>
      </c>
      <c r="AS102" s="8">
        <v>0</v>
      </c>
      <c r="AT102" s="8">
        <v>-4.6842264319589972</v>
      </c>
      <c r="AU102" s="8">
        <v>-13.7153420235</v>
      </c>
      <c r="AV102" s="8">
        <v>6.2859941999999993</v>
      </c>
      <c r="AW102" s="8">
        <v>6.9666295920300012</v>
      </c>
      <c r="AX102" s="8">
        <v>0</v>
      </c>
      <c r="AY102" s="8">
        <v>12.123599270850001</v>
      </c>
      <c r="AZ102" s="8">
        <v>-8.1672447150000007</v>
      </c>
      <c r="BA102" s="8">
        <v>114.78003074999999</v>
      </c>
      <c r="BB102" s="8">
        <v>6.385390113910951</v>
      </c>
      <c r="BC102" s="8">
        <v>0</v>
      </c>
      <c r="BD102" s="8">
        <v>-16.807825702808998</v>
      </c>
      <c r="BE102" s="8">
        <v>-5.5480973085</v>
      </c>
    </row>
    <row r="103" spans="1:57" ht="15.3" x14ac:dyDescent="0.7">
      <c r="A103" s="9" t="s">
        <v>764</v>
      </c>
      <c r="B103" t="s">
        <v>765</v>
      </c>
      <c r="C103" t="s">
        <v>120</v>
      </c>
      <c r="D103" s="34" t="s">
        <v>121</v>
      </c>
      <c r="E103" s="6">
        <v>5.4226665000000001</v>
      </c>
      <c r="F103" s="7">
        <v>0</v>
      </c>
      <c r="G103" s="7">
        <v>0</v>
      </c>
      <c r="H103" s="8">
        <v>0.76876897500000008</v>
      </c>
      <c r="I103" s="8">
        <v>1.2708544472775001</v>
      </c>
      <c r="J103" s="8">
        <v>0</v>
      </c>
      <c r="K103" s="8">
        <v>3.3399452641500003</v>
      </c>
      <c r="L103" s="8">
        <v>-0.65254985099999996</v>
      </c>
      <c r="M103" s="8">
        <v>1.7384890275E-12</v>
      </c>
      <c r="N103" s="8">
        <v>9.5857314366630611E-8</v>
      </c>
      <c r="O103" s="8">
        <v>0</v>
      </c>
      <c r="P103" s="8">
        <v>1.1332294519936064E-7</v>
      </c>
      <c r="Q103" s="8">
        <v>-8.3186158815000014E-14</v>
      </c>
      <c r="R103" s="8">
        <v>5.7071891249999996E-3</v>
      </c>
      <c r="S103" s="8">
        <v>2.7978008138279998E-3</v>
      </c>
      <c r="T103" s="8">
        <v>0</v>
      </c>
      <c r="U103" s="8">
        <v>5.9692393720349995E-3</v>
      </c>
      <c r="V103" s="8">
        <v>-5.3222467499999999E-4</v>
      </c>
      <c r="W103" s="8">
        <v>1.3374794924999999E-3</v>
      </c>
      <c r="X103" s="8">
        <v>6.2077623874199999E-4</v>
      </c>
      <c r="Y103" s="8">
        <v>0</v>
      </c>
      <c r="Z103" s="8">
        <v>1.2893177340900001E-3</v>
      </c>
      <c r="AA103" s="8">
        <v>-1.60448445E-4</v>
      </c>
      <c r="AB103" s="8">
        <v>2.6217699907500002E-3</v>
      </c>
      <c r="AC103" s="8">
        <v>5.0339760582509998E-4</v>
      </c>
      <c r="AD103" s="8">
        <v>0</v>
      </c>
      <c r="AE103" s="8">
        <v>5.7403363455450003E-4</v>
      </c>
      <c r="AF103" s="8">
        <v>-2.4256948500000003E-4</v>
      </c>
      <c r="AG103" s="8">
        <v>1.3504224825E-7</v>
      </c>
      <c r="AH103" s="8">
        <v>1.1362800970422E-6</v>
      </c>
      <c r="AI103" s="8">
        <v>0</v>
      </c>
      <c r="AJ103" s="8">
        <v>2.7757670246999998E-7</v>
      </c>
      <c r="AK103" s="8">
        <v>-5.6380110750000004E-8</v>
      </c>
      <c r="AL103" s="8">
        <v>8.2812820499999997</v>
      </c>
      <c r="AM103" s="8">
        <v>9.0754052266350005</v>
      </c>
      <c r="AN103" s="8">
        <v>0</v>
      </c>
      <c r="AO103" s="8">
        <v>15.870857241149999</v>
      </c>
      <c r="AP103" s="8">
        <v>-10.817996512500001</v>
      </c>
      <c r="AQ103" s="8">
        <v>160.39711935</v>
      </c>
      <c r="AR103" s="8">
        <v>17.689731691627355</v>
      </c>
      <c r="AS103" s="8">
        <v>0</v>
      </c>
      <c r="AT103" s="8">
        <v>-6.2060055773669962</v>
      </c>
      <c r="AU103" s="8">
        <v>-18.171087655499999</v>
      </c>
      <c r="AV103" s="8">
        <v>8.3281445999999999</v>
      </c>
      <c r="AW103" s="8">
        <v>9.2299001193900025</v>
      </c>
      <c r="AX103" s="8">
        <v>0</v>
      </c>
      <c r="AY103" s="8">
        <v>16.06223050605</v>
      </c>
      <c r="AZ103" s="8">
        <v>-10.820562795000001</v>
      </c>
      <c r="BA103" s="8">
        <v>152.06897475</v>
      </c>
      <c r="BB103" s="8">
        <v>8.459831572237352</v>
      </c>
      <c r="BC103" s="8">
        <v>0</v>
      </c>
      <c r="BD103" s="8">
        <v>-22.268236083416998</v>
      </c>
      <c r="BE103" s="8">
        <v>-7.3505248605000002</v>
      </c>
    </row>
    <row r="104" spans="1:57" ht="15.3" x14ac:dyDescent="0.7">
      <c r="A104" s="9" t="s">
        <v>766</v>
      </c>
      <c r="B104" t="s">
        <v>767</v>
      </c>
      <c r="C104" t="s">
        <v>120</v>
      </c>
      <c r="D104" s="35" t="s">
        <v>121</v>
      </c>
      <c r="E104" s="6">
        <v>14.169573</v>
      </c>
      <c r="F104" s="7">
        <v>0</v>
      </c>
      <c r="G104" s="7">
        <v>0</v>
      </c>
      <c r="H104" s="8">
        <v>2.00881395</v>
      </c>
      <c r="I104" s="8">
        <v>3.3207767549550002</v>
      </c>
      <c r="J104" s="8">
        <v>0</v>
      </c>
      <c r="K104" s="8">
        <v>8.7273665523000012</v>
      </c>
      <c r="L104" s="8">
        <v>-1.705130262</v>
      </c>
      <c r="M104" s="8">
        <v>4.542718455E-12</v>
      </c>
      <c r="N104" s="8">
        <v>2.504777333258317E-7</v>
      </c>
      <c r="O104" s="8">
        <v>0</v>
      </c>
      <c r="P104" s="8">
        <v>2.9611589511863582E-7</v>
      </c>
      <c r="Q104" s="8">
        <v>-2.1736766403000004E-13</v>
      </c>
      <c r="R104" s="8">
        <v>1.4913038249999998E-2</v>
      </c>
      <c r="S104" s="8">
        <v>7.3107285633359992E-3</v>
      </c>
      <c r="T104" s="8">
        <v>0</v>
      </c>
      <c r="U104" s="8">
        <v>1.5597782573669998E-2</v>
      </c>
      <c r="V104" s="8">
        <v>-1.39071735E-3</v>
      </c>
      <c r="W104" s="8">
        <v>3.4948697849999997E-3</v>
      </c>
      <c r="X104" s="8">
        <v>1.622104961004E-3</v>
      </c>
      <c r="Y104" s="8">
        <v>0</v>
      </c>
      <c r="Z104" s="8">
        <v>3.3690218185800005E-3</v>
      </c>
      <c r="AA104" s="8">
        <v>-4.1925608999999998E-4</v>
      </c>
      <c r="AB104" s="8">
        <v>6.8507553015000004E-3</v>
      </c>
      <c r="AC104" s="8">
        <v>1.3153914451061999E-3</v>
      </c>
      <c r="AD104" s="8">
        <v>0</v>
      </c>
      <c r="AE104" s="8">
        <v>1.4999652826289999E-3</v>
      </c>
      <c r="AF104" s="8">
        <v>-6.338405700000001E-4</v>
      </c>
      <c r="AG104" s="8">
        <v>3.5286901649999999E-7</v>
      </c>
      <c r="AH104" s="8">
        <v>2.9691303685163997E-6</v>
      </c>
      <c r="AI104" s="8">
        <v>0</v>
      </c>
      <c r="AJ104" s="8">
        <v>7.2531536813999995E-7</v>
      </c>
      <c r="AK104" s="8">
        <v>-1.4732274149999999E-7</v>
      </c>
      <c r="AL104" s="8">
        <v>21.639212100000002</v>
      </c>
      <c r="AM104" s="8">
        <v>23.714277258869998</v>
      </c>
      <c r="AN104" s="8">
        <v>0</v>
      </c>
      <c r="AO104" s="8">
        <v>41.470975626299996</v>
      </c>
      <c r="AP104" s="8">
        <v>-28.267715025000001</v>
      </c>
      <c r="AQ104" s="8">
        <v>419.12197469999995</v>
      </c>
      <c r="AR104" s="8">
        <v>46.223743347470709</v>
      </c>
      <c r="AS104" s="8">
        <v>0</v>
      </c>
      <c r="AT104" s="8">
        <v>-16.216459018253989</v>
      </c>
      <c r="AU104" s="8">
        <v>-47.481539390999998</v>
      </c>
      <c r="AV104" s="8">
        <v>21.761665199999996</v>
      </c>
      <c r="AW104" s="8">
        <v>24.117976557180004</v>
      </c>
      <c r="AX104" s="8">
        <v>0</v>
      </c>
      <c r="AY104" s="8">
        <v>41.9710391001</v>
      </c>
      <c r="AZ104" s="8">
        <v>-28.274420790000001</v>
      </c>
      <c r="BA104" s="8">
        <v>397.36030949999997</v>
      </c>
      <c r="BB104" s="8">
        <v>22.105766790290705</v>
      </c>
      <c r="BC104" s="8">
        <v>0</v>
      </c>
      <c r="BD104" s="8">
        <v>-58.187498118353993</v>
      </c>
      <c r="BE104" s="8">
        <v>-19.207118601000001</v>
      </c>
    </row>
    <row r="105" spans="1:57" ht="15.3" x14ac:dyDescent="0.7">
      <c r="A105" s="9" t="s">
        <v>768</v>
      </c>
      <c r="B105" t="s">
        <v>769</v>
      </c>
      <c r="C105" t="s">
        <v>120</v>
      </c>
      <c r="D105" s="34" t="s">
        <v>121</v>
      </c>
      <c r="E105" s="6">
        <v>20.818052999999999</v>
      </c>
      <c r="F105" s="7">
        <v>0</v>
      </c>
      <c r="G105" s="7">
        <v>0</v>
      </c>
      <c r="H105" s="8">
        <v>2.95136595</v>
      </c>
      <c r="I105" s="8">
        <v>4.8789124757550004</v>
      </c>
      <c r="J105" s="8">
        <v>0</v>
      </c>
      <c r="K105" s="8">
        <v>12.822318600300001</v>
      </c>
      <c r="L105" s="8">
        <v>-2.505191382</v>
      </c>
      <c r="M105" s="8">
        <v>6.6741992549999994E-12</v>
      </c>
      <c r="N105" s="8">
        <v>3.6800394251097264E-7</v>
      </c>
      <c r="O105" s="8">
        <v>0</v>
      </c>
      <c r="P105" s="8">
        <v>4.3505590455846497E-7</v>
      </c>
      <c r="Q105" s="8">
        <v>-3.1935835683000005E-13</v>
      </c>
      <c r="R105" s="8">
        <v>2.1910358249999994E-2</v>
      </c>
      <c r="S105" s="8">
        <v>1.0740982434695998E-2</v>
      </c>
      <c r="T105" s="8">
        <v>0</v>
      </c>
      <c r="U105" s="8">
        <v>2.2916390232869996E-2</v>
      </c>
      <c r="V105" s="8">
        <v>-2.04325335E-3</v>
      </c>
      <c r="W105" s="8">
        <v>5.1346913849999992E-3</v>
      </c>
      <c r="X105" s="8">
        <v>2.383209928044E-3</v>
      </c>
      <c r="Y105" s="8">
        <v>0</v>
      </c>
      <c r="Z105" s="8">
        <v>4.9497945193800004E-3</v>
      </c>
      <c r="AA105" s="8">
        <v>-6.1597448999999992E-4</v>
      </c>
      <c r="AB105" s="8">
        <v>1.00651859415E-2</v>
      </c>
      <c r="AC105" s="8">
        <v>1.9325839120182E-3</v>
      </c>
      <c r="AD105" s="8">
        <v>0</v>
      </c>
      <c r="AE105" s="8">
        <v>2.2037613096689999E-3</v>
      </c>
      <c r="AF105" s="8">
        <v>-9.3124377000000007E-4</v>
      </c>
      <c r="AG105" s="8">
        <v>5.1843805650000002E-7</v>
      </c>
      <c r="AH105" s="8">
        <v>4.3622707173803992E-6</v>
      </c>
      <c r="AI105" s="8">
        <v>0</v>
      </c>
      <c r="AJ105" s="8">
        <v>1.0656392945399998E-6</v>
      </c>
      <c r="AK105" s="8">
        <v>-2.1644778150000001E-7</v>
      </c>
      <c r="AL105" s="8">
        <v>31.792508099999999</v>
      </c>
      <c r="AM105" s="8">
        <v>34.84121087007</v>
      </c>
      <c r="AN105" s="8">
        <v>0</v>
      </c>
      <c r="AO105" s="8">
        <v>60.929497914299994</v>
      </c>
      <c r="AP105" s="8">
        <v>-41.531159025000001</v>
      </c>
      <c r="AQ105" s="8">
        <v>615.77744669999993</v>
      </c>
      <c r="AR105" s="8">
        <v>67.912303275902715</v>
      </c>
      <c r="AS105" s="8">
        <v>0</v>
      </c>
      <c r="AT105" s="8">
        <v>-23.825354745293986</v>
      </c>
      <c r="AU105" s="8">
        <v>-69.760267550999998</v>
      </c>
      <c r="AV105" s="8">
        <v>31.972417199999995</v>
      </c>
      <c r="AW105" s="8">
        <v>35.434329193980005</v>
      </c>
      <c r="AX105" s="8">
        <v>0</v>
      </c>
      <c r="AY105" s="8">
        <v>61.664195276099996</v>
      </c>
      <c r="AZ105" s="8">
        <v>-41.541011189999999</v>
      </c>
      <c r="BA105" s="8">
        <v>583.80502949999993</v>
      </c>
      <c r="BB105" s="8">
        <v>32.477974081922703</v>
      </c>
      <c r="BC105" s="8">
        <v>0</v>
      </c>
      <c r="BD105" s="8">
        <v>-85.489550021393981</v>
      </c>
      <c r="BE105" s="8">
        <v>-28.219256360999999</v>
      </c>
    </row>
    <row r="106" spans="1:57" ht="15.3" x14ac:dyDescent="0.7">
      <c r="A106" s="9" t="s">
        <v>770</v>
      </c>
      <c r="B106" t="s">
        <v>771</v>
      </c>
      <c r="C106" t="s">
        <v>120</v>
      </c>
      <c r="D106" s="35" t="s">
        <v>121</v>
      </c>
      <c r="E106" s="6">
        <v>60.991056</v>
      </c>
      <c r="F106" s="7">
        <v>0</v>
      </c>
      <c r="G106" s="7">
        <v>0</v>
      </c>
      <c r="H106" s="8">
        <v>8.6466744000000002</v>
      </c>
      <c r="I106" s="8">
        <v>14.293845059760001</v>
      </c>
      <c r="J106" s="8">
        <v>0</v>
      </c>
      <c r="K106" s="8">
        <v>37.565796945600006</v>
      </c>
      <c r="L106" s="8">
        <v>-7.3395080640000003</v>
      </c>
      <c r="M106" s="8">
        <v>1.9553531759999998E-11</v>
      </c>
      <c r="N106" s="8">
        <v>1.0781483295247407E-6</v>
      </c>
      <c r="O106" s="8">
        <v>0</v>
      </c>
      <c r="P106" s="8">
        <v>1.2745917708085379E-6</v>
      </c>
      <c r="Q106" s="8">
        <v>-9.3563040816000018E-13</v>
      </c>
      <c r="R106" s="8">
        <v>6.4191203999999988E-2</v>
      </c>
      <c r="S106" s="8">
        <v>3.1468065777791994E-2</v>
      </c>
      <c r="T106" s="8">
        <v>0</v>
      </c>
      <c r="U106" s="8">
        <v>6.7138595526239991E-2</v>
      </c>
      <c r="V106" s="8">
        <v>-5.9861592000000005E-3</v>
      </c>
      <c r="W106" s="8">
        <v>1.504320552E-2</v>
      </c>
      <c r="X106" s="8">
        <v>6.982136618688E-3</v>
      </c>
      <c r="Y106" s="8">
        <v>0</v>
      </c>
      <c r="Z106" s="8">
        <v>1.4501509565760002E-2</v>
      </c>
      <c r="AA106" s="8">
        <v>-1.8046324799999998E-3</v>
      </c>
      <c r="AB106" s="8">
        <v>2.9488171608000005E-2</v>
      </c>
      <c r="AC106" s="8">
        <v>5.6619287885663998E-3</v>
      </c>
      <c r="AD106" s="8">
        <v>0</v>
      </c>
      <c r="AE106" s="8">
        <v>6.4564025006879997E-3</v>
      </c>
      <c r="AF106" s="8">
        <v>-2.7282830400000005E-3</v>
      </c>
      <c r="AG106" s="8">
        <v>1.5188780880000001E-6</v>
      </c>
      <c r="AH106" s="8">
        <v>1.27802296214208E-5</v>
      </c>
      <c r="AI106" s="8">
        <v>0</v>
      </c>
      <c r="AJ106" s="8">
        <v>3.1220242300800001E-6</v>
      </c>
      <c r="AK106" s="8">
        <v>-6.3413128799999999E-7</v>
      </c>
      <c r="AL106" s="8">
        <v>93.143131199999999</v>
      </c>
      <c r="AM106" s="8">
        <v>102.07497518064</v>
      </c>
      <c r="AN106" s="8">
        <v>0</v>
      </c>
      <c r="AO106" s="8">
        <v>178.5063386736</v>
      </c>
      <c r="AP106" s="8">
        <v>-121.6746468</v>
      </c>
      <c r="AQ106" s="8">
        <v>1804.0551983999999</v>
      </c>
      <c r="AR106" s="8">
        <v>198.96399976451045</v>
      </c>
      <c r="AS106" s="8">
        <v>0</v>
      </c>
      <c r="AT106" s="8">
        <v>-69.801606590687953</v>
      </c>
      <c r="AU106" s="8">
        <v>-204.37801675200001</v>
      </c>
      <c r="AV106" s="8">
        <v>93.670214399999992</v>
      </c>
      <c r="AW106" s="8">
        <v>103.81264550496002</v>
      </c>
      <c r="AX106" s="8">
        <v>0</v>
      </c>
      <c r="AY106" s="8">
        <v>180.65879586720001</v>
      </c>
      <c r="AZ106" s="8">
        <v>-121.70351088000001</v>
      </c>
      <c r="BA106" s="8">
        <v>1710.384984</v>
      </c>
      <c r="BB106" s="8">
        <v>95.151354259550416</v>
      </c>
      <c r="BC106" s="8">
        <v>0</v>
      </c>
      <c r="BD106" s="8">
        <v>-250.46040245788797</v>
      </c>
      <c r="BE106" s="8">
        <v>-82.674505871999997</v>
      </c>
    </row>
    <row r="107" spans="1:57" ht="15.3" x14ac:dyDescent="0.7">
      <c r="A107" s="9" t="s">
        <v>712</v>
      </c>
      <c r="B107" t="s">
        <v>698</v>
      </c>
      <c r="C107" t="s">
        <v>688</v>
      </c>
      <c r="D107" s="35" t="s">
        <v>689</v>
      </c>
      <c r="E107" s="6">
        <v>101.08799999999999</v>
      </c>
      <c r="F107" s="7">
        <v>0</v>
      </c>
      <c r="G107" s="7">
        <v>0</v>
      </c>
      <c r="H107" s="8">
        <v>15.995200000000001</v>
      </c>
      <c r="I107" s="8">
        <v>23.857352479999999</v>
      </c>
      <c r="J107" s="8">
        <v>0</v>
      </c>
      <c r="K107" s="8">
        <v>62.262428800000002</v>
      </c>
      <c r="L107" s="8">
        <v>-12.164671999999999</v>
      </c>
      <c r="M107" s="8">
        <v>4.2910399999999995E-11</v>
      </c>
      <c r="N107" s="8">
        <v>1.7869492600245525E-6</v>
      </c>
      <c r="O107" s="8">
        <v>0</v>
      </c>
      <c r="P107" s="8">
        <v>2.1125381552254722E-6</v>
      </c>
      <c r="Q107" s="8">
        <v>-1.5507356800000001E-12</v>
      </c>
      <c r="R107" s="8">
        <v>0.15163199999999999</v>
      </c>
      <c r="S107" s="8">
        <v>5.6679906815999992E-2</v>
      </c>
      <c r="T107" s="8">
        <v>0</v>
      </c>
      <c r="U107" s="8">
        <v>0.11127707551999999</v>
      </c>
      <c r="V107" s="8">
        <v>-9.9215999999999992E-3</v>
      </c>
      <c r="W107" s="8">
        <v>2.6998399999999999E-2</v>
      </c>
      <c r="X107" s="8">
        <v>1.1778900223999999E-2</v>
      </c>
      <c r="Y107" s="8">
        <v>0</v>
      </c>
      <c r="Z107" s="8">
        <v>2.4035140480000002E-2</v>
      </c>
      <c r="AA107" s="8">
        <v>-2.9910399999999995E-3</v>
      </c>
      <c r="AB107" s="8">
        <v>8.3407999999999996E-2</v>
      </c>
      <c r="AC107" s="8">
        <v>1.28375745472E-2</v>
      </c>
      <c r="AD107" s="8">
        <v>0</v>
      </c>
      <c r="AE107" s="8">
        <v>1.0700992223999999E-2</v>
      </c>
      <c r="AF107" s="8">
        <v>-4.5219200000000005E-3</v>
      </c>
      <c r="AG107" s="8">
        <v>1.0537279999999997E-4</v>
      </c>
      <c r="AH107" s="8">
        <v>3.1467788518399997E-5</v>
      </c>
      <c r="AI107" s="8">
        <v>0</v>
      </c>
      <c r="AJ107" s="8">
        <v>5.17451584E-6</v>
      </c>
      <c r="AK107" s="8">
        <v>-1.051024E-6</v>
      </c>
      <c r="AL107" s="8">
        <v>178.88</v>
      </c>
      <c r="AM107" s="8">
        <v>171.63168671999998</v>
      </c>
      <c r="AN107" s="8">
        <v>0</v>
      </c>
      <c r="AO107" s="8">
        <v>295.86057279999994</v>
      </c>
      <c r="AP107" s="8">
        <v>-201.66639999999998</v>
      </c>
      <c r="AQ107" s="8">
        <v>3147.6639999999998</v>
      </c>
      <c r="AR107" s="8">
        <v>345.52565785920007</v>
      </c>
      <c r="AS107" s="8">
        <v>0</v>
      </c>
      <c r="AT107" s="8">
        <v>-115.69081222399993</v>
      </c>
      <c r="AU107" s="8">
        <v>-338.74089599999996</v>
      </c>
      <c r="AV107" s="8">
        <v>180.54400000000001</v>
      </c>
      <c r="AW107" s="8">
        <v>174.59078208000003</v>
      </c>
      <c r="AX107" s="8">
        <v>0</v>
      </c>
      <c r="AY107" s="8">
        <v>299.42810559999998</v>
      </c>
      <c r="AZ107" s="8">
        <v>-201.71423999999999</v>
      </c>
      <c r="BA107" s="8">
        <v>2967.12</v>
      </c>
      <c r="BB107" s="8">
        <v>170.93487577919998</v>
      </c>
      <c r="BC107" s="8">
        <v>0</v>
      </c>
      <c r="BD107" s="8">
        <v>-415.11891782399994</v>
      </c>
      <c r="BE107" s="8">
        <v>-137.026656</v>
      </c>
    </row>
    <row r="108" spans="1:57" ht="15.3" x14ac:dyDescent="0.7">
      <c r="A108" s="9" t="s">
        <v>713</v>
      </c>
      <c r="B108" t="s">
        <v>702</v>
      </c>
      <c r="C108" t="s">
        <v>688</v>
      </c>
      <c r="D108" s="35" t="s">
        <v>689</v>
      </c>
      <c r="E108" s="6">
        <v>50.543999999999997</v>
      </c>
      <c r="F108" s="7">
        <v>0</v>
      </c>
      <c r="G108" s="7">
        <v>0</v>
      </c>
      <c r="H108" s="8">
        <v>7.9976000000000003</v>
      </c>
      <c r="I108" s="8">
        <v>11.92867624</v>
      </c>
      <c r="J108" s="8">
        <v>0</v>
      </c>
      <c r="K108" s="8">
        <v>31.131214400000001</v>
      </c>
      <c r="L108" s="8">
        <v>-6.0823359999999997</v>
      </c>
      <c r="M108" s="8">
        <v>2.1455199999999998E-11</v>
      </c>
      <c r="N108" s="8">
        <v>8.9347463001227624E-7</v>
      </c>
      <c r="O108" s="8">
        <v>0</v>
      </c>
      <c r="P108" s="8">
        <v>1.0562690776127361E-6</v>
      </c>
      <c r="Q108" s="8">
        <v>-7.7536784000000004E-13</v>
      </c>
      <c r="R108" s="8">
        <v>7.5815999999999995E-2</v>
      </c>
      <c r="S108" s="8">
        <v>2.8339953407999996E-2</v>
      </c>
      <c r="T108" s="8">
        <v>0</v>
      </c>
      <c r="U108" s="8">
        <v>5.5638537759999995E-2</v>
      </c>
      <c r="V108" s="8">
        <v>-4.9607999999999996E-3</v>
      </c>
      <c r="W108" s="8">
        <v>1.3499199999999999E-2</v>
      </c>
      <c r="X108" s="8">
        <v>5.8894501119999996E-3</v>
      </c>
      <c r="Y108" s="8">
        <v>0</v>
      </c>
      <c r="Z108" s="8">
        <v>1.2017570240000001E-2</v>
      </c>
      <c r="AA108" s="8">
        <v>-1.4955199999999997E-3</v>
      </c>
      <c r="AB108" s="8">
        <v>4.1703999999999998E-2</v>
      </c>
      <c r="AC108" s="8">
        <v>6.4187872735999999E-3</v>
      </c>
      <c r="AD108" s="8">
        <v>0</v>
      </c>
      <c r="AE108" s="8">
        <v>5.3504961119999993E-3</v>
      </c>
      <c r="AF108" s="8">
        <v>-2.2609600000000002E-3</v>
      </c>
      <c r="AG108" s="8">
        <v>5.2686399999999984E-5</v>
      </c>
      <c r="AH108" s="8">
        <v>1.5733894259199999E-5</v>
      </c>
      <c r="AI108" s="8">
        <v>0</v>
      </c>
      <c r="AJ108" s="8">
        <v>2.58725792E-6</v>
      </c>
      <c r="AK108" s="8">
        <v>-5.25512E-7</v>
      </c>
      <c r="AL108" s="8">
        <v>89.44</v>
      </c>
      <c r="AM108" s="8">
        <v>85.815843359999988</v>
      </c>
      <c r="AN108" s="8">
        <v>0</v>
      </c>
      <c r="AO108" s="8">
        <v>147.93028639999997</v>
      </c>
      <c r="AP108" s="8">
        <v>-100.83319999999999</v>
      </c>
      <c r="AQ108" s="8">
        <v>1573.8319999999999</v>
      </c>
      <c r="AR108" s="8">
        <v>172.76282892960003</v>
      </c>
      <c r="AS108" s="8">
        <v>0</v>
      </c>
      <c r="AT108" s="8">
        <v>-57.845406111999964</v>
      </c>
      <c r="AU108" s="8">
        <v>-169.37044799999998</v>
      </c>
      <c r="AV108" s="8">
        <v>90.272000000000006</v>
      </c>
      <c r="AW108" s="8">
        <v>87.295391040000013</v>
      </c>
      <c r="AX108" s="8">
        <v>0</v>
      </c>
      <c r="AY108" s="8">
        <v>149.71405279999999</v>
      </c>
      <c r="AZ108" s="8">
        <v>-100.85711999999999</v>
      </c>
      <c r="BA108" s="8">
        <v>1483.56</v>
      </c>
      <c r="BB108" s="8">
        <v>85.467437889599992</v>
      </c>
      <c r="BC108" s="8">
        <v>0</v>
      </c>
      <c r="BD108" s="8">
        <v>-207.55945891199997</v>
      </c>
      <c r="BE108" s="8">
        <v>-68.513328000000001</v>
      </c>
    </row>
    <row r="109" spans="1:57" ht="15.3" x14ac:dyDescent="0.7">
      <c r="A109" s="9" t="s">
        <v>744</v>
      </c>
      <c r="B109" t="s">
        <v>698</v>
      </c>
      <c r="C109" t="s">
        <v>688</v>
      </c>
      <c r="D109" s="34" t="s">
        <v>689</v>
      </c>
      <c r="E109" s="6">
        <v>144.58499999999998</v>
      </c>
      <c r="F109" s="7">
        <v>0</v>
      </c>
      <c r="G109" s="7">
        <v>0</v>
      </c>
      <c r="H109" s="8">
        <v>22.877749999999999</v>
      </c>
      <c r="I109" s="8">
        <v>34.122895974999999</v>
      </c>
      <c r="J109" s="8">
        <v>0</v>
      </c>
      <c r="K109" s="8">
        <v>89.05323349999999</v>
      </c>
      <c r="L109" s="8">
        <v>-17.398989999999998</v>
      </c>
      <c r="M109" s="8">
        <v>6.1374249999999988E-11</v>
      </c>
      <c r="N109" s="8">
        <v>2.5558529079678092E-6</v>
      </c>
      <c r="O109" s="8">
        <v>0</v>
      </c>
      <c r="P109" s="8">
        <v>3.0215389479787399E-6</v>
      </c>
      <c r="Q109" s="8">
        <v>-2.2179993500000001E-12</v>
      </c>
      <c r="R109" s="8">
        <v>0.21687749999999997</v>
      </c>
      <c r="S109" s="8">
        <v>8.1068616719999986E-2</v>
      </c>
      <c r="T109" s="8">
        <v>0</v>
      </c>
      <c r="U109" s="8">
        <v>0.15915831714999998</v>
      </c>
      <c r="V109" s="8">
        <v>-1.4190749999999999E-2</v>
      </c>
      <c r="W109" s="8">
        <v>3.8615499999999997E-2</v>
      </c>
      <c r="X109" s="8">
        <v>1.684722508E-2</v>
      </c>
      <c r="Y109" s="8">
        <v>0</v>
      </c>
      <c r="Z109" s="8">
        <v>3.4377184099999999E-2</v>
      </c>
      <c r="AA109" s="8">
        <v>-4.2780499999999994E-3</v>
      </c>
      <c r="AB109" s="8">
        <v>0.11929749999999999</v>
      </c>
      <c r="AC109" s="8">
        <v>1.8361434749E-2</v>
      </c>
      <c r="AD109" s="8">
        <v>0</v>
      </c>
      <c r="AE109" s="8">
        <v>1.5305505704999998E-2</v>
      </c>
      <c r="AF109" s="8">
        <v>-6.4676500000000001E-3</v>
      </c>
      <c r="AG109" s="8">
        <v>1.5071349999999995E-4</v>
      </c>
      <c r="AH109" s="8">
        <v>4.5008014827999993E-5</v>
      </c>
      <c r="AI109" s="8">
        <v>0</v>
      </c>
      <c r="AJ109" s="8">
        <v>7.401050299999999E-6</v>
      </c>
      <c r="AK109" s="8">
        <v>-1.5032674999999999E-6</v>
      </c>
      <c r="AL109" s="8">
        <v>255.84999999999997</v>
      </c>
      <c r="AM109" s="8">
        <v>245.48282114999995</v>
      </c>
      <c r="AN109" s="8">
        <v>0</v>
      </c>
      <c r="AO109" s="8">
        <v>423.16596349999992</v>
      </c>
      <c r="AP109" s="8">
        <v>-288.44112499999994</v>
      </c>
      <c r="AQ109" s="8">
        <v>4502.0674999999992</v>
      </c>
      <c r="AR109" s="8">
        <v>494.20136160150003</v>
      </c>
      <c r="AS109" s="8">
        <v>0</v>
      </c>
      <c r="AT109" s="8">
        <v>-165.47123382999987</v>
      </c>
      <c r="AU109" s="8">
        <v>-484.49719499999992</v>
      </c>
      <c r="AV109" s="8">
        <v>258.22999999999996</v>
      </c>
      <c r="AW109" s="8">
        <v>249.71518110000002</v>
      </c>
      <c r="AX109" s="8">
        <v>0</v>
      </c>
      <c r="AY109" s="8">
        <v>428.26856449999997</v>
      </c>
      <c r="AZ109" s="8">
        <v>-288.50954999999999</v>
      </c>
      <c r="BA109" s="8">
        <v>4243.8374999999996</v>
      </c>
      <c r="BB109" s="8">
        <v>244.48618050149997</v>
      </c>
      <c r="BC109" s="8">
        <v>0</v>
      </c>
      <c r="BD109" s="8">
        <v>-593.73979832999987</v>
      </c>
      <c r="BE109" s="8">
        <v>-195.98764499999999</v>
      </c>
    </row>
    <row r="110" spans="1:57" ht="15.3" x14ac:dyDescent="0.7">
      <c r="A110" s="9" t="s">
        <v>745</v>
      </c>
      <c r="B110" t="s">
        <v>734</v>
      </c>
      <c r="C110" t="s">
        <v>688</v>
      </c>
      <c r="D110" s="34" t="s">
        <v>689</v>
      </c>
      <c r="E110" s="6">
        <v>26.73</v>
      </c>
      <c r="F110" s="7">
        <v>0</v>
      </c>
      <c r="G110" s="7">
        <v>0</v>
      </c>
      <c r="H110" s="8">
        <v>4.2295000000000007</v>
      </c>
      <c r="I110" s="8">
        <v>6.3084345500000012</v>
      </c>
      <c r="J110" s="8">
        <v>0</v>
      </c>
      <c r="K110" s="8">
        <v>16.463623000000002</v>
      </c>
      <c r="L110" s="8">
        <v>-3.2166200000000003</v>
      </c>
      <c r="M110" s="8">
        <v>1.1346500000000001E-11</v>
      </c>
      <c r="N110" s="8">
        <v>4.7251062164110766E-7</v>
      </c>
      <c r="O110" s="8">
        <v>0</v>
      </c>
      <c r="P110" s="8">
        <v>5.5860383912212012E-7</v>
      </c>
      <c r="Q110" s="8">
        <v>-4.1005030000000008E-13</v>
      </c>
      <c r="R110" s="8">
        <v>4.0094999999999999E-2</v>
      </c>
      <c r="S110" s="8">
        <v>1.4987475359999999E-2</v>
      </c>
      <c r="T110" s="8">
        <v>0</v>
      </c>
      <c r="U110" s="8">
        <v>2.9424226699999997E-2</v>
      </c>
      <c r="V110" s="8">
        <v>-2.6235E-3</v>
      </c>
      <c r="W110" s="8">
        <v>7.1390000000000004E-3</v>
      </c>
      <c r="X110" s="8">
        <v>3.1146130400000003E-3</v>
      </c>
      <c r="Y110" s="8">
        <v>0</v>
      </c>
      <c r="Z110" s="8">
        <v>6.3554458000000006E-3</v>
      </c>
      <c r="AA110" s="8">
        <v>-7.9089999999999998E-4</v>
      </c>
      <c r="AB110" s="8">
        <v>2.2055000000000002E-2</v>
      </c>
      <c r="AC110" s="8">
        <v>3.3945509620000001E-3</v>
      </c>
      <c r="AD110" s="8">
        <v>0</v>
      </c>
      <c r="AE110" s="8">
        <v>2.8295892900000001E-3</v>
      </c>
      <c r="AF110" s="8">
        <v>-1.1957000000000001E-3</v>
      </c>
      <c r="AG110" s="8">
        <v>2.7862999999999994E-5</v>
      </c>
      <c r="AH110" s="8">
        <v>8.3208094639999996E-6</v>
      </c>
      <c r="AI110" s="8">
        <v>0</v>
      </c>
      <c r="AJ110" s="8">
        <v>1.3682614E-6</v>
      </c>
      <c r="AK110" s="8">
        <v>-2.7791500000000001E-7</v>
      </c>
      <c r="AL110" s="8">
        <v>47.3</v>
      </c>
      <c r="AM110" s="8">
        <v>45.383378699999994</v>
      </c>
      <c r="AN110" s="8">
        <v>0</v>
      </c>
      <c r="AO110" s="8">
        <v>78.232362999999992</v>
      </c>
      <c r="AP110" s="8">
        <v>-53.325250000000004</v>
      </c>
      <c r="AQ110" s="8">
        <v>832.31500000000005</v>
      </c>
      <c r="AR110" s="8">
        <v>91.364957607000022</v>
      </c>
      <c r="AS110" s="8">
        <v>0</v>
      </c>
      <c r="AT110" s="8">
        <v>-30.59132053999998</v>
      </c>
      <c r="AU110" s="8">
        <v>-89.570909999999998</v>
      </c>
      <c r="AV110" s="8">
        <v>47.74</v>
      </c>
      <c r="AW110" s="8">
        <v>46.165831800000014</v>
      </c>
      <c r="AX110" s="8">
        <v>0</v>
      </c>
      <c r="AY110" s="8">
        <v>79.175701000000004</v>
      </c>
      <c r="AZ110" s="8">
        <v>-53.337900000000005</v>
      </c>
      <c r="BA110" s="8">
        <v>784.57500000000005</v>
      </c>
      <c r="BB110" s="8">
        <v>45.199125807000001</v>
      </c>
      <c r="BC110" s="8">
        <v>0</v>
      </c>
      <c r="BD110" s="8">
        <v>-109.76702153999999</v>
      </c>
      <c r="BE110" s="8">
        <v>-36.23301</v>
      </c>
    </row>
    <row r="111" spans="1:57" ht="15.3" x14ac:dyDescent="0.7">
      <c r="A111" s="9" t="s">
        <v>746</v>
      </c>
      <c r="B111" t="s">
        <v>702</v>
      </c>
      <c r="C111" t="s">
        <v>99</v>
      </c>
      <c r="D111" s="35" t="s">
        <v>100</v>
      </c>
      <c r="E111" s="6">
        <v>895.57650000000001</v>
      </c>
      <c r="F111" s="7">
        <v>0</v>
      </c>
      <c r="G111" s="7">
        <v>0</v>
      </c>
      <c r="H111" s="8">
        <v>152.57970000000003</v>
      </c>
      <c r="I111" s="8">
        <v>212.44845462750001</v>
      </c>
      <c r="J111" s="8">
        <v>0</v>
      </c>
      <c r="K111" s="8">
        <v>551.60620515000005</v>
      </c>
      <c r="L111" s="8">
        <v>-107.77139099999999</v>
      </c>
      <c r="M111" s="8">
        <v>1.2936105E-9</v>
      </c>
      <c r="N111" s="8">
        <v>1.5831344945647524E-5</v>
      </c>
      <c r="O111" s="8">
        <v>0</v>
      </c>
      <c r="P111" s="8">
        <v>1.871576771895067E-5</v>
      </c>
      <c r="Q111" s="8">
        <v>-1.3738548915000003E-11</v>
      </c>
      <c r="R111" s="8">
        <v>1.3378364999999999</v>
      </c>
      <c r="S111" s="8">
        <v>0.50159572444800005</v>
      </c>
      <c r="T111" s="8">
        <v>0</v>
      </c>
      <c r="U111" s="8">
        <v>0.98584534093499998</v>
      </c>
      <c r="V111" s="8">
        <v>-8.789917500000001E-2</v>
      </c>
      <c r="W111" s="8">
        <v>0.22859313750000002</v>
      </c>
      <c r="X111" s="8">
        <v>0.10329411292200001</v>
      </c>
      <c r="Y111" s="8">
        <v>0</v>
      </c>
      <c r="Z111" s="8">
        <v>0.21293632269000001</v>
      </c>
      <c r="AA111" s="8">
        <v>-2.6498744999999997E-2</v>
      </c>
      <c r="AB111" s="8">
        <v>0.45128947500000005</v>
      </c>
      <c r="AC111" s="8">
        <v>8.496755950410001E-2</v>
      </c>
      <c r="AD111" s="8">
        <v>0</v>
      </c>
      <c r="AE111" s="8">
        <v>9.4804102984499997E-2</v>
      </c>
      <c r="AF111" s="8">
        <v>-4.0061385000000005E-2</v>
      </c>
      <c r="AG111" s="8">
        <v>4.3702659000000007E-3</v>
      </c>
      <c r="AH111" s="8">
        <v>6.2245781390520005E-4</v>
      </c>
      <c r="AI111" s="8">
        <v>0</v>
      </c>
      <c r="AJ111" s="8">
        <v>4.5842976270000001E-5</v>
      </c>
      <c r="AK111" s="8">
        <v>-9.3114157500000001E-6</v>
      </c>
      <c r="AL111" s="8">
        <v>1687.9590000000001</v>
      </c>
      <c r="AM111" s="8">
        <v>1530.868874535</v>
      </c>
      <c r="AN111" s="8">
        <v>0</v>
      </c>
      <c r="AO111" s="8">
        <v>2621.13976215</v>
      </c>
      <c r="AP111" s="8">
        <v>-1786.6382625000001</v>
      </c>
      <c r="AQ111" s="8">
        <v>26835.415425000003</v>
      </c>
      <c r="AR111" s="8">
        <v>2956.0493425963505</v>
      </c>
      <c r="AS111" s="8">
        <v>0</v>
      </c>
      <c r="AT111" s="8">
        <v>-1024.9482895469994</v>
      </c>
      <c r="AU111" s="8">
        <v>-3001.0326255</v>
      </c>
      <c r="AV111" s="8">
        <v>1708.2292500000001</v>
      </c>
      <c r="AW111" s="8">
        <v>1557.6374349900002</v>
      </c>
      <c r="AX111" s="8">
        <v>0</v>
      </c>
      <c r="AY111" s="8">
        <v>2652.7458730500002</v>
      </c>
      <c r="AZ111" s="8">
        <v>-1787.062095</v>
      </c>
      <c r="BA111" s="8">
        <v>25127.186174999999</v>
      </c>
      <c r="BB111" s="8">
        <v>1398.4119076063503</v>
      </c>
      <c r="BC111" s="8">
        <v>0</v>
      </c>
      <c r="BD111" s="8">
        <v>-3677.6941625969994</v>
      </c>
      <c r="BE111" s="8">
        <v>-1213.9705305</v>
      </c>
    </row>
    <row r="112" spans="1:57" ht="15.3" x14ac:dyDescent="0.7">
      <c r="A112" s="9" t="s">
        <v>747</v>
      </c>
      <c r="B112" t="s">
        <v>704</v>
      </c>
      <c r="C112" t="s">
        <v>99</v>
      </c>
      <c r="D112" s="34" t="s">
        <v>100</v>
      </c>
      <c r="E112" s="6">
        <v>45.161549999999998</v>
      </c>
      <c r="F112" s="7">
        <v>0</v>
      </c>
      <c r="G112" s="7">
        <v>0</v>
      </c>
      <c r="H112" s="8">
        <v>7.6941900000000008</v>
      </c>
      <c r="I112" s="8">
        <v>10.71321266925</v>
      </c>
      <c r="J112" s="8">
        <v>0</v>
      </c>
      <c r="K112" s="8">
        <v>27.816039405000001</v>
      </c>
      <c r="L112" s="8">
        <v>-5.4346256999999998</v>
      </c>
      <c r="M112" s="8">
        <v>6.5233349999999999E-11</v>
      </c>
      <c r="N112" s="8">
        <v>7.9833277931043064E-7</v>
      </c>
      <c r="O112" s="8">
        <v>0</v>
      </c>
      <c r="P112" s="8">
        <v>9.4378657728041828E-7</v>
      </c>
      <c r="Q112" s="8">
        <v>-6.9279862050000009E-13</v>
      </c>
      <c r="R112" s="8">
        <v>6.7463549999999997E-2</v>
      </c>
      <c r="S112" s="8">
        <v>2.5294143369600001E-2</v>
      </c>
      <c r="T112" s="8">
        <v>0</v>
      </c>
      <c r="U112" s="8">
        <v>4.9713568474499994E-2</v>
      </c>
      <c r="V112" s="8">
        <v>-4.4325225000000001E-3</v>
      </c>
      <c r="W112" s="8">
        <v>1.1527346250000001E-2</v>
      </c>
      <c r="X112" s="8">
        <v>5.2088484294000002E-3</v>
      </c>
      <c r="Y112" s="8">
        <v>0</v>
      </c>
      <c r="Z112" s="8">
        <v>1.0737814563000001E-2</v>
      </c>
      <c r="AA112" s="8">
        <v>-1.3362614999999998E-3</v>
      </c>
      <c r="AB112" s="8">
        <v>2.2757332500000001E-2</v>
      </c>
      <c r="AC112" s="8">
        <v>4.2846888980700003E-3</v>
      </c>
      <c r="AD112" s="8">
        <v>0</v>
      </c>
      <c r="AE112" s="8">
        <v>4.7807197231500001E-3</v>
      </c>
      <c r="AF112" s="8">
        <v>-2.0201895000000001E-3</v>
      </c>
      <c r="AG112" s="8">
        <v>2.2038093000000003E-4</v>
      </c>
      <c r="AH112" s="8">
        <v>3.1388898308039999E-5</v>
      </c>
      <c r="AI112" s="8">
        <v>0</v>
      </c>
      <c r="AJ112" s="8">
        <v>2.3117398289999998E-6</v>
      </c>
      <c r="AK112" s="8">
        <v>-4.69550025E-7</v>
      </c>
      <c r="AL112" s="8">
        <v>85.119299999999996</v>
      </c>
      <c r="AM112" s="8">
        <v>77.1976611945</v>
      </c>
      <c r="AN112" s="8">
        <v>0</v>
      </c>
      <c r="AO112" s="8">
        <v>132.17713330499998</v>
      </c>
      <c r="AP112" s="8">
        <v>-90.095433749999998</v>
      </c>
      <c r="AQ112" s="8">
        <v>1353.2388974999999</v>
      </c>
      <c r="AR112" s="8">
        <v>149.06573607964503</v>
      </c>
      <c r="AS112" s="8">
        <v>0</v>
      </c>
      <c r="AT112" s="8">
        <v>-51.685426566899963</v>
      </c>
      <c r="AU112" s="8">
        <v>-151.33412385</v>
      </c>
      <c r="AV112" s="8">
        <v>86.141475</v>
      </c>
      <c r="AW112" s="8">
        <v>78.54752877300001</v>
      </c>
      <c r="AX112" s="8">
        <v>0</v>
      </c>
      <c r="AY112" s="8">
        <v>133.770945735</v>
      </c>
      <c r="AZ112" s="8">
        <v>-90.116806499999996</v>
      </c>
      <c r="BA112" s="8">
        <v>1267.0974225</v>
      </c>
      <c r="BB112" s="8">
        <v>70.51820730664501</v>
      </c>
      <c r="BC112" s="8">
        <v>0</v>
      </c>
      <c r="BD112" s="8">
        <v>-185.45637230189996</v>
      </c>
      <c r="BE112" s="8">
        <v>-61.217317350000002</v>
      </c>
    </row>
    <row r="113" spans="1:57" ht="15.3" x14ac:dyDescent="0.7">
      <c r="A113" s="9" t="s">
        <v>748</v>
      </c>
      <c r="B113" t="s">
        <v>738</v>
      </c>
      <c r="C113" t="s">
        <v>394</v>
      </c>
      <c r="D113" s="35" t="s">
        <v>395</v>
      </c>
      <c r="E113" s="6">
        <v>125.296875</v>
      </c>
      <c r="F113" s="7">
        <v>0</v>
      </c>
      <c r="G113" s="7">
        <v>0</v>
      </c>
      <c r="H113" s="8">
        <v>23.228906250000001</v>
      </c>
      <c r="I113" s="8">
        <v>29.911099453125001</v>
      </c>
      <c r="J113" s="8">
        <v>0</v>
      </c>
      <c r="K113" s="8">
        <v>77.173232812500004</v>
      </c>
      <c r="L113" s="8">
        <v>-15.07790625</v>
      </c>
      <c r="M113" s="8">
        <v>2.5342968750000003E-10</v>
      </c>
      <c r="N113" s="8">
        <v>2.2149135632395675E-6</v>
      </c>
      <c r="O113" s="8">
        <v>0</v>
      </c>
      <c r="P113" s="8">
        <v>2.6184554958849377E-6</v>
      </c>
      <c r="Q113" s="8">
        <v>-1.9221107812500004E-12</v>
      </c>
      <c r="R113" s="8">
        <v>0.21578906249999999</v>
      </c>
      <c r="S113" s="8">
        <v>7.3038165750000009E-2</v>
      </c>
      <c r="T113" s="8">
        <v>0</v>
      </c>
      <c r="U113" s="8">
        <v>0.13792606265624999</v>
      </c>
      <c r="V113" s="8">
        <v>-1.229765625E-2</v>
      </c>
      <c r="W113" s="8">
        <v>3.2597812499999997E-2</v>
      </c>
      <c r="X113" s="8">
        <v>1.4513123625000001E-2</v>
      </c>
      <c r="Y113" s="8">
        <v>0</v>
      </c>
      <c r="Z113" s="8">
        <v>2.9791152187500003E-2</v>
      </c>
      <c r="AA113" s="8">
        <v>-3.7073437499999997E-3</v>
      </c>
      <c r="AB113" s="8">
        <v>6.4478906249999995E-2</v>
      </c>
      <c r="AC113" s="8">
        <v>1.2021567009374999E-2</v>
      </c>
      <c r="AD113" s="8">
        <v>0</v>
      </c>
      <c r="AE113" s="8">
        <v>1.3263699796875E-2</v>
      </c>
      <c r="AF113" s="8">
        <v>-5.6048437500000005E-3</v>
      </c>
      <c r="AG113" s="8">
        <v>9.2080312500000003E-4</v>
      </c>
      <c r="AH113" s="8">
        <v>1.1802332561249999E-4</v>
      </c>
      <c r="AI113" s="8">
        <v>0</v>
      </c>
      <c r="AJ113" s="8">
        <v>6.4137253124999998E-6</v>
      </c>
      <c r="AK113" s="8">
        <v>-1.3027265625E-6</v>
      </c>
      <c r="AL113" s="8">
        <v>259.875</v>
      </c>
      <c r="AM113" s="8">
        <v>216.55021265624998</v>
      </c>
      <c r="AN113" s="8">
        <v>0</v>
      </c>
      <c r="AO113" s="8">
        <v>366.71420156249997</v>
      </c>
      <c r="AP113" s="8">
        <v>-249.96210937500001</v>
      </c>
      <c r="AQ113" s="8">
        <v>3779.8406249999998</v>
      </c>
      <c r="AR113" s="8">
        <v>416.10964503281258</v>
      </c>
      <c r="AS113" s="8">
        <v>0</v>
      </c>
      <c r="AT113" s="8">
        <v>-143.3968150312499</v>
      </c>
      <c r="AU113" s="8">
        <v>-419.86364062500002</v>
      </c>
      <c r="AV113" s="8">
        <v>263.484375</v>
      </c>
      <c r="AW113" s="8">
        <v>220.37264906250005</v>
      </c>
      <c r="AX113" s="8">
        <v>0</v>
      </c>
      <c r="AY113" s="8">
        <v>371.13609843750004</v>
      </c>
      <c r="AZ113" s="8">
        <v>-250.02140625000001</v>
      </c>
      <c r="BA113" s="8">
        <v>3516.3562500000003</v>
      </c>
      <c r="BB113" s="8">
        <v>195.73699597031253</v>
      </c>
      <c r="BC113" s="8">
        <v>0</v>
      </c>
      <c r="BD113" s="8">
        <v>-514.53291346874994</v>
      </c>
      <c r="BE113" s="8">
        <v>-169.842234375</v>
      </c>
    </row>
    <row r="114" spans="1:57" ht="15.3" x14ac:dyDescent="0.7">
      <c r="A114" s="9" t="s">
        <v>749</v>
      </c>
      <c r="B114" t="s">
        <v>740</v>
      </c>
      <c r="C114" t="s">
        <v>394</v>
      </c>
      <c r="D114" s="34" t="s">
        <v>395</v>
      </c>
      <c r="E114" s="6">
        <v>29.235937499999949</v>
      </c>
      <c r="F114" s="7">
        <v>0</v>
      </c>
      <c r="G114" s="7">
        <v>0</v>
      </c>
      <c r="H114" s="8">
        <v>5.420078124999991</v>
      </c>
      <c r="I114" s="8">
        <v>6.9792565390624874</v>
      </c>
      <c r="J114" s="8">
        <v>0</v>
      </c>
      <c r="K114" s="8">
        <v>18.007087656249968</v>
      </c>
      <c r="L114" s="8">
        <v>-3.5181781249999937</v>
      </c>
      <c r="M114" s="8">
        <v>5.9133593749999899E-11</v>
      </c>
      <c r="N114" s="8">
        <v>5.168131647558981E-7</v>
      </c>
      <c r="O114" s="8">
        <v>0</v>
      </c>
      <c r="P114" s="8">
        <v>6.1097294903981772E-7</v>
      </c>
      <c r="Q114" s="8">
        <v>-4.4849251562499927E-13</v>
      </c>
      <c r="R114" s="8">
        <v>5.0350781249999914E-2</v>
      </c>
      <c r="S114" s="8">
        <v>1.704223867499997E-2</v>
      </c>
      <c r="T114" s="8">
        <v>0</v>
      </c>
      <c r="U114" s="8">
        <v>3.2182747953124938E-2</v>
      </c>
      <c r="V114" s="8">
        <v>-2.8694531249999948E-3</v>
      </c>
      <c r="W114" s="8">
        <v>7.6061562499999862E-3</v>
      </c>
      <c r="X114" s="8">
        <v>3.3863955124999942E-3</v>
      </c>
      <c r="Y114" s="8">
        <v>0</v>
      </c>
      <c r="Z114" s="8">
        <v>6.9512688437499883E-3</v>
      </c>
      <c r="AA114" s="8">
        <v>-8.6504687499999841E-4</v>
      </c>
      <c r="AB114" s="8">
        <v>1.5045078124999974E-2</v>
      </c>
      <c r="AC114" s="8">
        <v>2.8050323021874949E-3</v>
      </c>
      <c r="AD114" s="8">
        <v>0</v>
      </c>
      <c r="AE114" s="8">
        <v>3.0948632859374944E-3</v>
      </c>
      <c r="AF114" s="8">
        <v>-1.307796874999998E-3</v>
      </c>
      <c r="AG114" s="8">
        <v>2.1485406249999961E-4</v>
      </c>
      <c r="AH114" s="8">
        <v>2.7538775976249951E-5</v>
      </c>
      <c r="AI114" s="8">
        <v>0</v>
      </c>
      <c r="AJ114" s="8">
        <v>1.4965359062499973E-6</v>
      </c>
      <c r="AK114" s="8">
        <v>-3.0396953124999948E-7</v>
      </c>
      <c r="AL114" s="8">
        <v>60.637499999999889</v>
      </c>
      <c r="AM114" s="8">
        <v>50.528382953124911</v>
      </c>
      <c r="AN114" s="8">
        <v>0</v>
      </c>
      <c r="AO114" s="8">
        <v>85.566647031249843</v>
      </c>
      <c r="AP114" s="8">
        <v>-58.324492187499899</v>
      </c>
      <c r="AQ114" s="8">
        <v>881.96281249999845</v>
      </c>
      <c r="AR114" s="8">
        <v>97.092250507656104</v>
      </c>
      <c r="AS114" s="8">
        <v>0</v>
      </c>
      <c r="AT114" s="8">
        <v>-33.459256840624924</v>
      </c>
      <c r="AU114" s="8">
        <v>-97.968182812499833</v>
      </c>
      <c r="AV114" s="8">
        <v>61.479687499999891</v>
      </c>
      <c r="AW114" s="8">
        <v>51.420284781249919</v>
      </c>
      <c r="AX114" s="8">
        <v>0</v>
      </c>
      <c r="AY114" s="8">
        <v>86.598422968749858</v>
      </c>
      <c r="AZ114" s="8">
        <v>-58.338328124999897</v>
      </c>
      <c r="BA114" s="8">
        <v>820.48312499999861</v>
      </c>
      <c r="BB114" s="8">
        <v>45.671965726406178</v>
      </c>
      <c r="BC114" s="8">
        <v>0</v>
      </c>
      <c r="BD114" s="8">
        <v>-120.05767980937478</v>
      </c>
      <c r="BE114" s="8">
        <v>-39.629854687499929</v>
      </c>
    </row>
    <row r="115" spans="1:57" ht="15.3" x14ac:dyDescent="0.7">
      <c r="A115" s="9" t="s">
        <v>676</v>
      </c>
      <c r="B115" t="s">
        <v>677</v>
      </c>
      <c r="C115" t="s">
        <v>762</v>
      </c>
      <c r="D115" s="34" t="s">
        <v>763</v>
      </c>
      <c r="E115" s="6">
        <v>223.78783679999952</v>
      </c>
      <c r="F115" s="7">
        <v>0</v>
      </c>
      <c r="G115" s="7">
        <v>0</v>
      </c>
      <c r="H115" s="8">
        <v>30.805362719999941</v>
      </c>
      <c r="I115" s="8">
        <v>52.35475460212789</v>
      </c>
      <c r="J115" s="8">
        <v>0</v>
      </c>
      <c r="K115" s="8">
        <v>137.83608593567971</v>
      </c>
      <c r="L115" s="8">
        <v>-26.930057299199945</v>
      </c>
      <c r="M115" s="8">
        <v>6.8609851199999859E-11</v>
      </c>
      <c r="N115" s="8">
        <v>3.9559318875925841E-6</v>
      </c>
      <c r="O115" s="8">
        <v>0</v>
      </c>
      <c r="P115" s="8">
        <v>4.6767207177446387E-6</v>
      </c>
      <c r="Q115" s="8">
        <v>-3.4330067196479935E-12</v>
      </c>
      <c r="R115" s="8">
        <v>0.23023439999999953</v>
      </c>
      <c r="S115" s="8">
        <v>0.11493280618997737</v>
      </c>
      <c r="T115" s="8">
        <v>0</v>
      </c>
      <c r="U115" s="8">
        <v>0.24634433380867146</v>
      </c>
      <c r="V115" s="8">
        <v>-2.1964361759999954E-2</v>
      </c>
      <c r="W115" s="8">
        <v>5.4335318399999881E-2</v>
      </c>
      <c r="X115" s="8">
        <v>2.5532685524966344E-2</v>
      </c>
      <c r="Y115" s="8">
        <v>0</v>
      </c>
      <c r="Z115" s="8">
        <v>5.320880910892789E-2</v>
      </c>
      <c r="AA115" s="8">
        <v>-6.6215413439999855E-3</v>
      </c>
      <c r="AB115" s="8">
        <v>0.10774969919999977</v>
      </c>
      <c r="AC115" s="8">
        <v>2.0729894822017876E-2</v>
      </c>
      <c r="AD115" s="8">
        <v>0</v>
      </c>
      <c r="AE115" s="8">
        <v>2.3689774270166348E-2</v>
      </c>
      <c r="AF115" s="8">
        <v>-1.0010591711999981E-2</v>
      </c>
      <c r="AG115" s="8">
        <v>5.3414380799999893E-6</v>
      </c>
      <c r="AH115" s="8">
        <v>4.6869942562122138E-5</v>
      </c>
      <c r="AI115" s="8">
        <v>0</v>
      </c>
      <c r="AJ115" s="8">
        <v>1.1455303362623975E-5</v>
      </c>
      <c r="AK115" s="8">
        <v>-2.3267488463999953E-6</v>
      </c>
      <c r="AL115" s="8">
        <v>329.6956607999993</v>
      </c>
      <c r="AM115" s="8">
        <v>373.32615709699121</v>
      </c>
      <c r="AN115" s="8">
        <v>0</v>
      </c>
      <c r="AO115" s="8">
        <v>654.97386021407851</v>
      </c>
      <c r="AP115" s="8">
        <v>-446.44752503999905</v>
      </c>
      <c r="AQ115" s="8">
        <v>6593.9132159999854</v>
      </c>
      <c r="AR115" s="8">
        <v>727.48593003901976</v>
      </c>
      <c r="AS115" s="8">
        <v>0</v>
      </c>
      <c r="AT115" s="8">
        <v>-256.1154301721657</v>
      </c>
      <c r="AU115" s="8">
        <v>-749.90198986559847</v>
      </c>
      <c r="AV115" s="8">
        <v>331.53753599999925</v>
      </c>
      <c r="AW115" s="8">
        <v>379.69279212268725</v>
      </c>
      <c r="AX115" s="8">
        <v>0</v>
      </c>
      <c r="AY115" s="8">
        <v>662.87163688415865</v>
      </c>
      <c r="AZ115" s="8">
        <v>-446.55343286399903</v>
      </c>
      <c r="BA115" s="8">
        <v>6262.3756799999865</v>
      </c>
      <c r="BB115" s="8">
        <v>347.79313791633246</v>
      </c>
      <c r="BC115" s="8">
        <v>0</v>
      </c>
      <c r="BD115" s="8">
        <v>-918.98706705632435</v>
      </c>
      <c r="BE115" s="8">
        <v>-303.34855700159937</v>
      </c>
    </row>
    <row r="116" spans="1:57" ht="15.3" x14ac:dyDescent="0.7">
      <c r="A116" s="9" t="s">
        <v>758</v>
      </c>
      <c r="B116" t="s">
        <v>759</v>
      </c>
      <c r="C116" t="s">
        <v>762</v>
      </c>
      <c r="D116" s="35" t="s">
        <v>763</v>
      </c>
      <c r="E116" s="6">
        <v>28.6947522</v>
      </c>
      <c r="F116" s="7">
        <v>0</v>
      </c>
      <c r="G116" s="7">
        <v>0</v>
      </c>
      <c r="H116" s="8">
        <v>3.9499566300000009</v>
      </c>
      <c r="I116" s="8">
        <v>6.7130847291869999</v>
      </c>
      <c r="J116" s="8">
        <v>0</v>
      </c>
      <c r="K116" s="8">
        <v>17.673759158220001</v>
      </c>
      <c r="L116" s="8">
        <v>-3.4530532668</v>
      </c>
      <c r="M116" s="8">
        <v>8.7973623000000005E-12</v>
      </c>
      <c r="N116" s="8">
        <v>5.072415322375005E-7</v>
      </c>
      <c r="O116" s="8">
        <v>0</v>
      </c>
      <c r="P116" s="8">
        <v>5.9966325258428359E-7</v>
      </c>
      <c r="Q116" s="8">
        <v>-4.4019048814200009E-13</v>
      </c>
      <c r="R116" s="8">
        <v>2.9521350000000002E-2</v>
      </c>
      <c r="S116" s="8">
        <v>1.4737031468870402E-2</v>
      </c>
      <c r="T116" s="8">
        <v>0</v>
      </c>
      <c r="U116" s="8">
        <v>3.1587014359637997E-2</v>
      </c>
      <c r="V116" s="8">
        <v>-2.8163367899999999E-3</v>
      </c>
      <c r="W116" s="8">
        <v>6.9670385999999994E-3</v>
      </c>
      <c r="X116" s="8">
        <v>3.2738780383056E-3</v>
      </c>
      <c r="Y116" s="8">
        <v>0</v>
      </c>
      <c r="Z116" s="8">
        <v>6.8225941770120009E-3</v>
      </c>
      <c r="AA116" s="8">
        <v>-8.4903402599999993E-4</v>
      </c>
      <c r="AB116" s="8">
        <v>1.38159918E-2</v>
      </c>
      <c r="AC116" s="8">
        <v>2.6580497115286802E-3</v>
      </c>
      <c r="AD116" s="8">
        <v>0</v>
      </c>
      <c r="AE116" s="8">
        <v>3.0375743922305999E-3</v>
      </c>
      <c r="AF116" s="8">
        <v>-1.2835882980000001E-3</v>
      </c>
      <c r="AG116" s="8">
        <v>6.8489532000000007E-7</v>
      </c>
      <c r="AH116" s="8">
        <v>6.0098055670929602E-6</v>
      </c>
      <c r="AI116" s="8">
        <v>0</v>
      </c>
      <c r="AJ116" s="8">
        <v>1.4688335883960001E-6</v>
      </c>
      <c r="AK116" s="8">
        <v>-2.983427631E-7</v>
      </c>
      <c r="AL116" s="8">
        <v>42.274573199999999</v>
      </c>
      <c r="AM116" s="8">
        <v>47.869007184917997</v>
      </c>
      <c r="AN116" s="8">
        <v>0</v>
      </c>
      <c r="AO116" s="8">
        <v>83.982726161819997</v>
      </c>
      <c r="AP116" s="8">
        <v>-57.244849785</v>
      </c>
      <c r="AQ116" s="8">
        <v>845.49146399999995</v>
      </c>
      <c r="AR116" s="8">
        <v>93.280442717324007</v>
      </c>
      <c r="AS116" s="8">
        <v>0</v>
      </c>
      <c r="AT116" s="8">
        <v>-32.839893840855581</v>
      </c>
      <c r="AU116" s="8">
        <v>-96.154697597400002</v>
      </c>
      <c r="AV116" s="8">
        <v>42.510743999999995</v>
      </c>
      <c r="AW116" s="8">
        <v>48.685356353052008</v>
      </c>
      <c r="AX116" s="8">
        <v>0</v>
      </c>
      <c r="AY116" s="8">
        <v>84.995402935140007</v>
      </c>
      <c r="AZ116" s="8">
        <v>-57.258429606</v>
      </c>
      <c r="BA116" s="8">
        <v>802.98071999999991</v>
      </c>
      <c r="BB116" s="8">
        <v>44.595086364271985</v>
      </c>
      <c r="BC116" s="8">
        <v>0</v>
      </c>
      <c r="BD116" s="8">
        <v>-117.83529677599559</v>
      </c>
      <c r="BE116" s="8">
        <v>-38.896267991400002</v>
      </c>
    </row>
    <row r="117" spans="1:57" ht="15.3" x14ac:dyDescent="0.7">
      <c r="A117" s="9" t="s">
        <v>692</v>
      </c>
      <c r="B117" t="s">
        <v>693</v>
      </c>
      <c r="C117" t="s">
        <v>762</v>
      </c>
      <c r="D117" s="34" t="s">
        <v>763</v>
      </c>
      <c r="E117" s="6">
        <v>13.640319</v>
      </c>
      <c r="F117" s="7">
        <v>0</v>
      </c>
      <c r="G117" s="7">
        <v>0</v>
      </c>
      <c r="H117" s="8">
        <v>1.8776488500000004</v>
      </c>
      <c r="I117" s="8">
        <v>3.1911276508649999</v>
      </c>
      <c r="J117" s="8">
        <v>0</v>
      </c>
      <c r="K117" s="8">
        <v>8.4013868169000006</v>
      </c>
      <c r="L117" s="8">
        <v>-1.641441186</v>
      </c>
      <c r="M117" s="8">
        <v>4.1819085000000002E-12</v>
      </c>
      <c r="N117" s="8">
        <v>2.4112200940241229E-7</v>
      </c>
      <c r="O117" s="8">
        <v>0</v>
      </c>
      <c r="P117" s="8">
        <v>2.8505553910401787E-7</v>
      </c>
      <c r="Q117" s="8">
        <v>-2.0924866809000002E-13</v>
      </c>
      <c r="R117" s="8">
        <v>1.4033250000000001E-2</v>
      </c>
      <c r="S117" s="8">
        <v>7.0053858262080007E-3</v>
      </c>
      <c r="T117" s="8">
        <v>0</v>
      </c>
      <c r="U117" s="8">
        <v>1.5015182885009999E-2</v>
      </c>
      <c r="V117" s="8">
        <v>-1.33877205E-3</v>
      </c>
      <c r="W117" s="8">
        <v>3.3118469999999997E-3</v>
      </c>
      <c r="X117" s="8">
        <v>1.5562685643119999E-3</v>
      </c>
      <c r="Y117" s="8">
        <v>0</v>
      </c>
      <c r="Z117" s="8">
        <v>3.2431839917400002E-3</v>
      </c>
      <c r="AA117" s="8">
        <v>-4.0359626999999999E-4</v>
      </c>
      <c r="AB117" s="8">
        <v>6.5675610000000004E-3</v>
      </c>
      <c r="AC117" s="8">
        <v>1.2635288059085999E-3</v>
      </c>
      <c r="AD117" s="8">
        <v>0</v>
      </c>
      <c r="AE117" s="8">
        <v>1.443939414687E-3</v>
      </c>
      <c r="AF117" s="8">
        <v>-6.1016571000000006E-4</v>
      </c>
      <c r="AG117" s="8">
        <v>3.2557140000000002E-7</v>
      </c>
      <c r="AH117" s="8">
        <v>2.8568173194791997E-6</v>
      </c>
      <c r="AI117" s="8">
        <v>0</v>
      </c>
      <c r="AJ117" s="8">
        <v>6.9822379241999997E-7</v>
      </c>
      <c r="AK117" s="8">
        <v>-1.4182002449999999E-7</v>
      </c>
      <c r="AL117" s="8">
        <v>20.095613999999998</v>
      </c>
      <c r="AM117" s="8">
        <v>22.75498055061</v>
      </c>
      <c r="AN117" s="8">
        <v>0</v>
      </c>
      <c r="AO117" s="8">
        <v>39.921974838899999</v>
      </c>
      <c r="AP117" s="8">
        <v>-27.211875075000002</v>
      </c>
      <c r="AQ117" s="8">
        <v>401.91227999999995</v>
      </c>
      <c r="AR117" s="8">
        <v>44.341731416852113</v>
      </c>
      <c r="AS117" s="8">
        <v>0</v>
      </c>
      <c r="AT117" s="8">
        <v>-15.61075087156199</v>
      </c>
      <c r="AU117" s="8">
        <v>-45.708035373000001</v>
      </c>
      <c r="AV117" s="8">
        <v>20.207879999999999</v>
      </c>
      <c r="AW117" s="8">
        <v>23.143039767540003</v>
      </c>
      <c r="AX117" s="8">
        <v>0</v>
      </c>
      <c r="AY117" s="8">
        <v>40.403360220300002</v>
      </c>
      <c r="AZ117" s="8">
        <v>-27.21833037</v>
      </c>
      <c r="BA117" s="8">
        <v>381.70439999999996</v>
      </c>
      <c r="BB117" s="8">
        <v>21.198691649312103</v>
      </c>
      <c r="BC117" s="8">
        <v>0</v>
      </c>
      <c r="BD117" s="8">
        <v>-56.014111091861992</v>
      </c>
      <c r="BE117" s="8">
        <v>-18.489705003000001</v>
      </c>
    </row>
    <row r="118" spans="1:57" ht="15.3" x14ac:dyDescent="0.7">
      <c r="A118" s="9" t="s">
        <v>694</v>
      </c>
      <c r="B118" t="s">
        <v>693</v>
      </c>
      <c r="C118" t="s">
        <v>762</v>
      </c>
      <c r="D118" s="34" t="s">
        <v>763</v>
      </c>
      <c r="E118" s="6">
        <v>13.640319</v>
      </c>
      <c r="F118" s="7">
        <v>0</v>
      </c>
      <c r="G118" s="7">
        <v>0</v>
      </c>
      <c r="H118" s="8">
        <v>1.8776488500000004</v>
      </c>
      <c r="I118" s="8">
        <v>3.1911276508649999</v>
      </c>
      <c r="J118" s="8">
        <v>0</v>
      </c>
      <c r="K118" s="8">
        <v>8.4013868169000006</v>
      </c>
      <c r="L118" s="8">
        <v>-1.641441186</v>
      </c>
      <c r="M118" s="8">
        <v>4.1819085000000002E-12</v>
      </c>
      <c r="N118" s="8">
        <v>2.4112200940241229E-7</v>
      </c>
      <c r="O118" s="8">
        <v>0</v>
      </c>
      <c r="P118" s="8">
        <v>2.8505553910401787E-7</v>
      </c>
      <c r="Q118" s="8">
        <v>-2.0924866809000002E-13</v>
      </c>
      <c r="R118" s="8">
        <v>1.4033250000000001E-2</v>
      </c>
      <c r="S118" s="8">
        <v>7.0053858262080007E-3</v>
      </c>
      <c r="T118" s="8">
        <v>0</v>
      </c>
      <c r="U118" s="8">
        <v>1.5015182885009999E-2</v>
      </c>
      <c r="V118" s="8">
        <v>-1.33877205E-3</v>
      </c>
      <c r="W118" s="8">
        <v>3.3118469999999997E-3</v>
      </c>
      <c r="X118" s="8">
        <v>1.5562685643119999E-3</v>
      </c>
      <c r="Y118" s="8">
        <v>0</v>
      </c>
      <c r="Z118" s="8">
        <v>3.2431839917400002E-3</v>
      </c>
      <c r="AA118" s="8">
        <v>-4.0359626999999999E-4</v>
      </c>
      <c r="AB118" s="8">
        <v>6.5675610000000004E-3</v>
      </c>
      <c r="AC118" s="8">
        <v>1.2635288059085999E-3</v>
      </c>
      <c r="AD118" s="8">
        <v>0</v>
      </c>
      <c r="AE118" s="8">
        <v>1.443939414687E-3</v>
      </c>
      <c r="AF118" s="8">
        <v>-6.1016571000000006E-4</v>
      </c>
      <c r="AG118" s="8">
        <v>3.2557140000000002E-7</v>
      </c>
      <c r="AH118" s="8">
        <v>2.8568173194791997E-6</v>
      </c>
      <c r="AI118" s="8">
        <v>0</v>
      </c>
      <c r="AJ118" s="8">
        <v>6.9822379241999997E-7</v>
      </c>
      <c r="AK118" s="8">
        <v>-1.4182002449999999E-7</v>
      </c>
      <c r="AL118" s="8">
        <v>20.095613999999998</v>
      </c>
      <c r="AM118" s="8">
        <v>22.75498055061</v>
      </c>
      <c r="AN118" s="8">
        <v>0</v>
      </c>
      <c r="AO118" s="8">
        <v>39.921974838899999</v>
      </c>
      <c r="AP118" s="8">
        <v>-27.211875075000002</v>
      </c>
      <c r="AQ118" s="8">
        <v>401.91227999999995</v>
      </c>
      <c r="AR118" s="8">
        <v>44.341731416852113</v>
      </c>
      <c r="AS118" s="8">
        <v>0</v>
      </c>
      <c r="AT118" s="8">
        <v>-15.61075087156199</v>
      </c>
      <c r="AU118" s="8">
        <v>-45.708035373000001</v>
      </c>
      <c r="AV118" s="8">
        <v>20.207879999999999</v>
      </c>
      <c r="AW118" s="8">
        <v>23.143039767540003</v>
      </c>
      <c r="AX118" s="8">
        <v>0</v>
      </c>
      <c r="AY118" s="8">
        <v>40.403360220300002</v>
      </c>
      <c r="AZ118" s="8">
        <v>-27.21833037</v>
      </c>
      <c r="BA118" s="8">
        <v>381.70439999999996</v>
      </c>
      <c r="BB118" s="8">
        <v>21.198691649312103</v>
      </c>
      <c r="BC118" s="8">
        <v>0</v>
      </c>
      <c r="BD118" s="8">
        <v>-56.014111091861992</v>
      </c>
      <c r="BE118" s="8">
        <v>-18.489705003000001</v>
      </c>
    </row>
    <row r="119" spans="1:57" ht="15.3" x14ac:dyDescent="0.7">
      <c r="A119" s="9" t="s">
        <v>756</v>
      </c>
      <c r="B119" t="s">
        <v>757</v>
      </c>
      <c r="C119" t="s">
        <v>762</v>
      </c>
      <c r="D119" s="35" t="s">
        <v>763</v>
      </c>
      <c r="E119" s="6">
        <v>27.280638</v>
      </c>
      <c r="F119" s="7">
        <v>0</v>
      </c>
      <c r="G119" s="7">
        <v>0</v>
      </c>
      <c r="H119" s="8">
        <v>3.7552977000000007</v>
      </c>
      <c r="I119" s="8">
        <v>6.3822553017299999</v>
      </c>
      <c r="J119" s="8">
        <v>0</v>
      </c>
      <c r="K119" s="8">
        <v>16.802773633800001</v>
      </c>
      <c r="L119" s="8">
        <v>-3.282882372</v>
      </c>
      <c r="M119" s="8">
        <v>8.3638170000000005E-12</v>
      </c>
      <c r="N119" s="8">
        <v>4.8224401880482458E-7</v>
      </c>
      <c r="O119" s="8">
        <v>0</v>
      </c>
      <c r="P119" s="8">
        <v>5.7011107820803575E-7</v>
      </c>
      <c r="Q119" s="8">
        <v>-4.1849733618000004E-13</v>
      </c>
      <c r="R119" s="8">
        <v>2.8066500000000001E-2</v>
      </c>
      <c r="S119" s="8">
        <v>1.4010771652416001E-2</v>
      </c>
      <c r="T119" s="8">
        <v>0</v>
      </c>
      <c r="U119" s="8">
        <v>3.0030365770019999E-2</v>
      </c>
      <c r="V119" s="8">
        <v>-2.6775441000000001E-3</v>
      </c>
      <c r="W119" s="8">
        <v>6.6236939999999994E-3</v>
      </c>
      <c r="X119" s="8">
        <v>3.1125371286239998E-3</v>
      </c>
      <c r="Y119" s="8">
        <v>0</v>
      </c>
      <c r="Z119" s="8">
        <v>6.4863679834800004E-3</v>
      </c>
      <c r="AA119" s="8">
        <v>-8.0719253999999999E-4</v>
      </c>
      <c r="AB119" s="8">
        <v>1.3135122000000001E-2</v>
      </c>
      <c r="AC119" s="8">
        <v>2.5270576118171999E-3</v>
      </c>
      <c r="AD119" s="8">
        <v>0</v>
      </c>
      <c r="AE119" s="8">
        <v>2.887878829374E-3</v>
      </c>
      <c r="AF119" s="8">
        <v>-1.2203314200000001E-3</v>
      </c>
      <c r="AG119" s="8">
        <v>6.5114280000000004E-7</v>
      </c>
      <c r="AH119" s="8">
        <v>5.7136346389583995E-6</v>
      </c>
      <c r="AI119" s="8">
        <v>0</v>
      </c>
      <c r="AJ119" s="8">
        <v>1.3964475848399999E-6</v>
      </c>
      <c r="AK119" s="8">
        <v>-2.8364004899999998E-7</v>
      </c>
      <c r="AL119" s="8">
        <v>40.191227999999995</v>
      </c>
      <c r="AM119" s="8">
        <v>45.50996110122</v>
      </c>
      <c r="AN119" s="8">
        <v>0</v>
      </c>
      <c r="AO119" s="8">
        <v>79.843949677799998</v>
      </c>
      <c r="AP119" s="8">
        <v>-54.423750150000004</v>
      </c>
      <c r="AQ119" s="8">
        <v>803.82455999999991</v>
      </c>
      <c r="AR119" s="8">
        <v>88.683462833704226</v>
      </c>
      <c r="AS119" s="8">
        <v>0</v>
      </c>
      <c r="AT119" s="8">
        <v>-31.22150174312398</v>
      </c>
      <c r="AU119" s="8">
        <v>-91.416070746000003</v>
      </c>
      <c r="AV119" s="8">
        <v>40.415759999999999</v>
      </c>
      <c r="AW119" s="8">
        <v>46.286079535080006</v>
      </c>
      <c r="AX119" s="8">
        <v>0</v>
      </c>
      <c r="AY119" s="8">
        <v>80.806720440600003</v>
      </c>
      <c r="AZ119" s="8">
        <v>-54.436660740000001</v>
      </c>
      <c r="BA119" s="8">
        <v>763.40879999999993</v>
      </c>
      <c r="BB119" s="8">
        <v>42.397383298624206</v>
      </c>
      <c r="BC119" s="8">
        <v>0</v>
      </c>
      <c r="BD119" s="8">
        <v>-112.02822218372398</v>
      </c>
      <c r="BE119" s="8">
        <v>-36.979410006000002</v>
      </c>
    </row>
    <row r="120" spans="1:57" ht="15.3" x14ac:dyDescent="0.7">
      <c r="A120" s="9" t="s">
        <v>760</v>
      </c>
      <c r="B120" t="s">
        <v>761</v>
      </c>
      <c r="C120" t="s">
        <v>345</v>
      </c>
      <c r="D120" s="35" t="s">
        <v>346</v>
      </c>
      <c r="E120" s="6">
        <v>2</v>
      </c>
      <c r="F120" s="7">
        <v>1</v>
      </c>
      <c r="G120" s="7">
        <v>0</v>
      </c>
      <c r="H120" s="8">
        <v>35.207999999999998</v>
      </c>
      <c r="I120" s="8">
        <v>10.655999999999999</v>
      </c>
      <c r="J120" s="8">
        <v>46.179359999999996</v>
      </c>
      <c r="K120" s="8">
        <v>0.31536000000000003</v>
      </c>
      <c r="L120" s="8">
        <v>0</v>
      </c>
      <c r="M120" s="8">
        <v>3.2831999999999998E-6</v>
      </c>
      <c r="N120" s="8">
        <v>1.7244E-6</v>
      </c>
      <c r="O120" s="8">
        <v>5.0947199999999994E-6</v>
      </c>
      <c r="P120" s="8">
        <v>8.7120000000000002E-8</v>
      </c>
      <c r="Q120" s="8">
        <v>0</v>
      </c>
      <c r="R120" s="8">
        <v>0.15587999999999999</v>
      </c>
      <c r="S120" s="8">
        <v>0.21960000000000002</v>
      </c>
      <c r="T120" s="8">
        <v>0.37748520000000002</v>
      </c>
      <c r="U120" s="8">
        <v>2.0052E-3</v>
      </c>
      <c r="V120" s="8">
        <v>0</v>
      </c>
      <c r="W120" s="8">
        <v>0.78120000000000001</v>
      </c>
      <c r="X120" s="8">
        <v>2.4120000000000003E-2</v>
      </c>
      <c r="Y120" s="8">
        <v>0.80584920000000004</v>
      </c>
      <c r="Z120" s="8">
        <v>5.2919999999999996E-4</v>
      </c>
      <c r="AA120" s="8">
        <v>0</v>
      </c>
      <c r="AB120" s="8">
        <v>1.4688E-2</v>
      </c>
      <c r="AC120" s="8">
        <v>1.4544E-2</v>
      </c>
      <c r="AD120" s="8">
        <v>2.9531520000000002E-2</v>
      </c>
      <c r="AE120" s="8">
        <v>2.9952000000000001E-4</v>
      </c>
      <c r="AF120" s="8">
        <v>0</v>
      </c>
      <c r="AG120" s="8">
        <v>2.2500000000000001E-5</v>
      </c>
      <c r="AH120" s="8">
        <v>3.5999999999999998E-6</v>
      </c>
      <c r="AI120" s="8">
        <v>2.6758800000000002E-5</v>
      </c>
      <c r="AJ120" s="8">
        <v>6.5879999999999994E-7</v>
      </c>
      <c r="AK120" s="8">
        <v>0</v>
      </c>
      <c r="AL120" s="8">
        <v>597.6</v>
      </c>
      <c r="AM120" s="8">
        <v>147.24</v>
      </c>
      <c r="AN120" s="8">
        <v>752.14800000000002</v>
      </c>
      <c r="AO120" s="8">
        <v>7.3080000000000007</v>
      </c>
      <c r="AP120" s="8">
        <v>0</v>
      </c>
      <c r="AQ120" s="8">
        <v>1843.2000000000003</v>
      </c>
      <c r="AR120" s="8">
        <v>157.19760000000002</v>
      </c>
      <c r="AS120" s="8">
        <v>2007.9666000000002</v>
      </c>
      <c r="AT120" s="8">
        <v>7.5689999999999991</v>
      </c>
      <c r="AU120" s="8">
        <v>0</v>
      </c>
      <c r="AV120" s="8">
        <v>597.6</v>
      </c>
      <c r="AW120" s="8">
        <v>154.08000000000001</v>
      </c>
      <c r="AX120" s="8">
        <v>759.09600000000012</v>
      </c>
      <c r="AY120" s="8">
        <v>7.4159999999999995</v>
      </c>
      <c r="AZ120" s="8">
        <v>0</v>
      </c>
      <c r="BA120" s="8">
        <v>1245.6000000000001</v>
      </c>
      <c r="BB120" s="8">
        <v>3.1175999999999999</v>
      </c>
      <c r="BC120" s="8">
        <v>1248.8706000000002</v>
      </c>
      <c r="BD120" s="8">
        <v>0.15300000000000002</v>
      </c>
      <c r="BE120" s="8">
        <v>0</v>
      </c>
    </row>
    <row r="121" spans="1:57" ht="15.3" x14ac:dyDescent="0.7">
      <c r="A121" s="9" t="s">
        <v>764</v>
      </c>
      <c r="B121" t="s">
        <v>765</v>
      </c>
      <c r="C121" t="s">
        <v>558</v>
      </c>
      <c r="D121" s="35" t="s">
        <v>559</v>
      </c>
      <c r="E121" s="6">
        <v>9.8280809999999992</v>
      </c>
      <c r="F121" s="7">
        <v>0</v>
      </c>
      <c r="G121" s="7">
        <v>2</v>
      </c>
      <c r="H121" s="8">
        <v>82.949003639999987</v>
      </c>
      <c r="I121" s="8">
        <v>4.1277940199999995E-2</v>
      </c>
      <c r="J121" s="8">
        <v>0</v>
      </c>
      <c r="K121" s="8">
        <v>1.8905183210665382</v>
      </c>
      <c r="L121" s="8">
        <v>-53.312347845399408</v>
      </c>
      <c r="M121" s="8">
        <v>5.6708027370000001E-6</v>
      </c>
      <c r="N121" s="8">
        <v>7.8231524760000003E-9</v>
      </c>
      <c r="O121" s="8">
        <v>0</v>
      </c>
      <c r="P121" s="8">
        <v>1.1302300322366803E-7</v>
      </c>
      <c r="Q121" s="8">
        <v>-3.3753584648130178E-6</v>
      </c>
      <c r="R121" s="8">
        <v>0.72531237780000002</v>
      </c>
      <c r="S121" s="8">
        <v>1.7277766397999999E-4</v>
      </c>
      <c r="T121" s="8">
        <v>0</v>
      </c>
      <c r="U121" s="8">
        <v>1.3849954107955722E-2</v>
      </c>
      <c r="V121" s="8">
        <v>-0.50695790895931947</v>
      </c>
      <c r="W121" s="8">
        <v>0.11990258819999999</v>
      </c>
      <c r="X121" s="8">
        <v>3.8526077519999992E-5</v>
      </c>
      <c r="Y121" s="8">
        <v>0</v>
      </c>
      <c r="Z121" s="8">
        <v>3.1321678149725321E-3</v>
      </c>
      <c r="AA121" s="8">
        <v>-7.5226012297189351E-2</v>
      </c>
      <c r="AB121" s="8">
        <v>6.2703156779999991E-2</v>
      </c>
      <c r="AC121" s="8">
        <v>1.9125445625999999E-5</v>
      </c>
      <c r="AD121" s="8">
        <v>0</v>
      </c>
      <c r="AE121" s="8">
        <v>8.6976467297723587E-4</v>
      </c>
      <c r="AF121" s="8">
        <v>-4.3827328903579883E-2</v>
      </c>
      <c r="AG121" s="8">
        <v>2.8894558139999995E-4</v>
      </c>
      <c r="AH121" s="8">
        <v>9.1794276539999985E-8</v>
      </c>
      <c r="AI121" s="8">
        <v>0</v>
      </c>
      <c r="AJ121" s="8">
        <v>2.5074042329107224E-5</v>
      </c>
      <c r="AK121" s="8">
        <v>2.459563532499408E-3</v>
      </c>
      <c r="AL121" s="8">
        <v>863.88831989999994</v>
      </c>
      <c r="AM121" s="8">
        <v>0.65061896219999993</v>
      </c>
      <c r="AN121" s="8">
        <v>0</v>
      </c>
      <c r="AO121" s="8">
        <v>14.864398529307868</v>
      </c>
      <c r="AP121" s="8">
        <v>-468.36369395467449</v>
      </c>
      <c r="AQ121" s="8">
        <v>1327.7737430999998</v>
      </c>
      <c r="AR121" s="8">
        <v>0.6720834911039999</v>
      </c>
      <c r="AS121" s="8">
        <v>0</v>
      </c>
      <c r="AT121" s="8">
        <v>17.548653283765823</v>
      </c>
      <c r="AU121" s="8">
        <v>-746.37286983559181</v>
      </c>
      <c r="AV121" s="8">
        <v>889.44133049999994</v>
      </c>
      <c r="AW121" s="8">
        <v>0.66241265939999994</v>
      </c>
      <c r="AX121" s="8">
        <v>0</v>
      </c>
      <c r="AY121" s="8">
        <v>15.527187059497988</v>
      </c>
      <c r="AZ121" s="8">
        <v>-476.86750404044381</v>
      </c>
      <c r="BA121" s="8">
        <v>438.3324126</v>
      </c>
      <c r="BB121" s="8">
        <v>9.6708317040000002E-3</v>
      </c>
      <c r="BC121" s="8">
        <v>0</v>
      </c>
      <c r="BD121" s="8">
        <v>2.0214662242678347</v>
      </c>
      <c r="BE121" s="8">
        <v>-269.50536579514795</v>
      </c>
    </row>
    <row r="122" spans="1:57" ht="15.3" x14ac:dyDescent="0.7">
      <c r="A122" s="9" t="s">
        <v>766</v>
      </c>
      <c r="B122" t="s">
        <v>767</v>
      </c>
      <c r="C122" t="s">
        <v>558</v>
      </c>
      <c r="D122" s="35" t="s">
        <v>559</v>
      </c>
      <c r="E122" s="6">
        <v>8.1394199999999994</v>
      </c>
      <c r="F122" s="7">
        <v>0</v>
      </c>
      <c r="G122" s="7">
        <v>2</v>
      </c>
      <c r="H122" s="8">
        <v>68.696704799999992</v>
      </c>
      <c r="I122" s="8">
        <v>3.4185563999999995E-2</v>
      </c>
      <c r="J122" s="8">
        <v>0</v>
      </c>
      <c r="K122" s="8">
        <v>1.5656894395615382</v>
      </c>
      <c r="L122" s="8">
        <v>-44.152219573668638</v>
      </c>
      <c r="M122" s="8">
        <v>4.6964453400000002E-6</v>
      </c>
      <c r="N122" s="8">
        <v>6.4789783199999999E-9</v>
      </c>
      <c r="O122" s="8">
        <v>0</v>
      </c>
      <c r="P122" s="8">
        <v>9.3603389400106497E-8</v>
      </c>
      <c r="Q122" s="8">
        <v>-2.7954043312899412E-6</v>
      </c>
      <c r="R122" s="8">
        <v>0.60068919600000004</v>
      </c>
      <c r="S122" s="8">
        <v>1.4309100359999999E-4</v>
      </c>
      <c r="T122" s="8">
        <v>0</v>
      </c>
      <c r="U122" s="8">
        <v>1.1470254820384261E-2</v>
      </c>
      <c r="V122" s="8">
        <v>-0.41985239471893487</v>
      </c>
      <c r="W122" s="8">
        <v>9.9300923999999999E-2</v>
      </c>
      <c r="X122" s="8">
        <v>3.1906526399999994E-5</v>
      </c>
      <c r="Y122" s="8">
        <v>0</v>
      </c>
      <c r="Z122" s="8">
        <v>2.5939987019382243E-3</v>
      </c>
      <c r="AA122" s="8">
        <v>-6.2300677926035504E-2</v>
      </c>
      <c r="AB122" s="8">
        <v>5.1929499599999998E-2</v>
      </c>
      <c r="AC122" s="8">
        <v>1.5839311320000001E-5</v>
      </c>
      <c r="AD122" s="8">
        <v>0</v>
      </c>
      <c r="AE122" s="8">
        <v>7.203216960182129E-4</v>
      </c>
      <c r="AF122" s="8">
        <v>-3.6296916704733728E-2</v>
      </c>
      <c r="AG122" s="8">
        <v>2.3929894799999999E-4</v>
      </c>
      <c r="AH122" s="8">
        <v>7.602218279999999E-8</v>
      </c>
      <c r="AI122" s="8">
        <v>0</v>
      </c>
      <c r="AJ122" s="8">
        <v>2.0765820063385917E-5</v>
      </c>
      <c r="AK122" s="8">
        <v>2.0369612956686388E-3</v>
      </c>
      <c r="AL122" s="8">
        <v>715.455018</v>
      </c>
      <c r="AM122" s="8">
        <v>0.53882960399999991</v>
      </c>
      <c r="AN122" s="8">
        <v>0</v>
      </c>
      <c r="AO122" s="8">
        <v>12.310397388607099</v>
      </c>
      <c r="AP122" s="8">
        <v>-387.88943821775143</v>
      </c>
      <c r="AQ122" s="8">
        <v>1099.635642</v>
      </c>
      <c r="AR122" s="8">
        <v>0.55660609727999999</v>
      </c>
      <c r="AS122" s="8">
        <v>0</v>
      </c>
      <c r="AT122" s="8">
        <v>14.533443457674924</v>
      </c>
      <c r="AU122" s="8">
        <v>-618.13107403136098</v>
      </c>
      <c r="AV122" s="8">
        <v>736.61750999999992</v>
      </c>
      <c r="AW122" s="8">
        <v>0.54859690799999994</v>
      </c>
      <c r="AX122" s="8">
        <v>0</v>
      </c>
      <c r="AY122" s="8">
        <v>12.859305585273374</v>
      </c>
      <c r="AZ122" s="8">
        <v>-394.93212354852074</v>
      </c>
      <c r="BA122" s="8">
        <v>363.01813199999998</v>
      </c>
      <c r="BB122" s="8">
        <v>8.0091892800000005E-3</v>
      </c>
      <c r="BC122" s="8">
        <v>0</v>
      </c>
      <c r="BD122" s="8">
        <v>1.6741378724015501</v>
      </c>
      <c r="BE122" s="8">
        <v>-223.19895048284025</v>
      </c>
    </row>
    <row r="123" spans="1:57" ht="15.3" x14ac:dyDescent="0.7">
      <c r="A123" s="9" t="s">
        <v>768</v>
      </c>
      <c r="B123" t="s">
        <v>769</v>
      </c>
      <c r="C123" t="s">
        <v>558</v>
      </c>
      <c r="D123" s="34" t="s">
        <v>559</v>
      </c>
      <c r="E123" s="6">
        <v>7.1793404999999986</v>
      </c>
      <c r="F123" s="7">
        <v>0</v>
      </c>
      <c r="G123" s="7">
        <v>2</v>
      </c>
      <c r="H123" s="8">
        <v>60.593633819999987</v>
      </c>
      <c r="I123" s="8">
        <v>3.0153230099999991E-2</v>
      </c>
      <c r="J123" s="8">
        <v>0</v>
      </c>
      <c r="K123" s="8">
        <v>1.3810096547255766</v>
      </c>
      <c r="L123" s="8">
        <v>-38.944275900510355</v>
      </c>
      <c r="M123" s="8">
        <v>4.1424794684999995E-6</v>
      </c>
      <c r="N123" s="8">
        <v>5.7147550379999989E-9</v>
      </c>
      <c r="O123" s="8">
        <v>0</v>
      </c>
      <c r="P123" s="8">
        <v>8.2562468143609154E-8</v>
      </c>
      <c r="Q123" s="8">
        <v>-2.4656744005721892E-6</v>
      </c>
      <c r="R123" s="8">
        <v>0.52983532889999996</v>
      </c>
      <c r="S123" s="8">
        <v>1.2621280598999998E-4</v>
      </c>
      <c r="T123" s="8">
        <v>0</v>
      </c>
      <c r="U123" s="8">
        <v>1.0117289066948866E-2</v>
      </c>
      <c r="V123" s="8">
        <v>-0.37032900396190821</v>
      </c>
      <c r="W123" s="8">
        <v>8.758795409999999E-2</v>
      </c>
      <c r="X123" s="8">
        <v>2.8143014759999993E-5</v>
      </c>
      <c r="Y123" s="8">
        <v>0</v>
      </c>
      <c r="Z123" s="8">
        <v>2.2880254290566799E-3</v>
      </c>
      <c r="AA123" s="8">
        <v>-5.4952045749186385E-2</v>
      </c>
      <c r="AB123" s="8">
        <v>4.5804192389999991E-2</v>
      </c>
      <c r="AC123" s="8">
        <v>1.3970996612999998E-5</v>
      </c>
      <c r="AD123" s="8">
        <v>0</v>
      </c>
      <c r="AE123" s="8">
        <v>6.3535666242216812E-4</v>
      </c>
      <c r="AF123" s="8">
        <v>-3.2015539697352068E-2</v>
      </c>
      <c r="AG123" s="8">
        <v>2.1107261069999996E-4</v>
      </c>
      <c r="AH123" s="8">
        <v>6.7055040269999984E-8</v>
      </c>
      <c r="AI123" s="8">
        <v>0</v>
      </c>
      <c r="AJ123" s="8">
        <v>1.8316402519685561E-5</v>
      </c>
      <c r="AK123" s="8">
        <v>1.7966929740603546E-3</v>
      </c>
      <c r="AL123" s="8">
        <v>631.06402994999996</v>
      </c>
      <c r="AM123" s="8">
        <v>0.47527234109999988</v>
      </c>
      <c r="AN123" s="8">
        <v>0</v>
      </c>
      <c r="AO123" s="8">
        <v>10.858333215772275</v>
      </c>
      <c r="AP123" s="8">
        <v>-342.13621527319515</v>
      </c>
      <c r="AQ123" s="8">
        <v>969.92890154999975</v>
      </c>
      <c r="AR123" s="8">
        <v>0.4909520207519999</v>
      </c>
      <c r="AS123" s="8">
        <v>0</v>
      </c>
      <c r="AT123" s="8">
        <v>12.819161466068296</v>
      </c>
      <c r="AU123" s="8">
        <v>-545.21986260714493</v>
      </c>
      <c r="AV123" s="8">
        <v>649.73031524999988</v>
      </c>
      <c r="AW123" s="8">
        <v>0.48388754969999992</v>
      </c>
      <c r="AX123" s="8">
        <v>0</v>
      </c>
      <c r="AY123" s="8">
        <v>11.342495336305205</v>
      </c>
      <c r="AZ123" s="8">
        <v>-348.34818566223373</v>
      </c>
      <c r="BA123" s="8">
        <v>320.19858629999993</v>
      </c>
      <c r="BB123" s="8">
        <v>7.064471051999999E-3</v>
      </c>
      <c r="BC123" s="8">
        <v>0</v>
      </c>
      <c r="BD123" s="8">
        <v>1.4766661297630888</v>
      </c>
      <c r="BE123" s="8">
        <v>-196.87167694491123</v>
      </c>
    </row>
    <row r="124" spans="1:57" ht="15.3" x14ac:dyDescent="0.7">
      <c r="A124" s="9" t="s">
        <v>770</v>
      </c>
      <c r="B124" t="s">
        <v>771</v>
      </c>
      <c r="C124" t="s">
        <v>558</v>
      </c>
      <c r="D124" s="34" t="s">
        <v>559</v>
      </c>
      <c r="E124" s="6">
        <v>20.163680999999976</v>
      </c>
      <c r="F124" s="7">
        <v>0</v>
      </c>
      <c r="G124" s="7">
        <v>2</v>
      </c>
      <c r="H124" s="8">
        <v>170.18146763999979</v>
      </c>
      <c r="I124" s="8">
        <v>8.4687460199999898E-2</v>
      </c>
      <c r="J124" s="8">
        <v>0</v>
      </c>
      <c r="K124" s="8">
        <v>3.8786624113742256</v>
      </c>
      <c r="L124" s="8">
        <v>-109.37772850220402</v>
      </c>
      <c r="M124" s="8">
        <v>1.1634443936999987E-5</v>
      </c>
      <c r="N124" s="8">
        <v>1.6050290075999983E-8</v>
      </c>
      <c r="O124" s="8">
        <v>0</v>
      </c>
      <c r="P124" s="8">
        <v>2.3188247865112338E-7</v>
      </c>
      <c r="Q124" s="8">
        <v>-6.9250193751088686E-6</v>
      </c>
      <c r="R124" s="8">
        <v>1.4880796577999982</v>
      </c>
      <c r="S124" s="8">
        <v>3.5447751197999959E-4</v>
      </c>
      <c r="T124" s="8">
        <v>0</v>
      </c>
      <c r="U124" s="8">
        <v>2.8415115473453916E-2</v>
      </c>
      <c r="V124" s="8">
        <v>-1.0400949642847621</v>
      </c>
      <c r="W124" s="8">
        <v>0.24599690819999973</v>
      </c>
      <c r="X124" s="8">
        <v>7.9041629519999894E-5</v>
      </c>
      <c r="Y124" s="8">
        <v>0</v>
      </c>
      <c r="Z124" s="8">
        <v>6.4260797870482637E-3</v>
      </c>
      <c r="AA124" s="8">
        <v>-0.15433667211967439</v>
      </c>
      <c r="AB124" s="8">
        <v>0.12864428477999984</v>
      </c>
      <c r="AC124" s="8">
        <v>3.9238523225999954E-5</v>
      </c>
      <c r="AD124" s="8">
        <v>0</v>
      </c>
      <c r="AE124" s="8">
        <v>1.7844437190721449E-3</v>
      </c>
      <c r="AF124" s="8">
        <v>-8.9917887234940735E-2</v>
      </c>
      <c r="AG124" s="8">
        <v>5.9281222139999932E-4</v>
      </c>
      <c r="AH124" s="8">
        <v>1.8832878053999977E-7</v>
      </c>
      <c r="AI124" s="8">
        <v>0</v>
      </c>
      <c r="AJ124" s="8">
        <v>5.1442900287921361E-5</v>
      </c>
      <c r="AK124" s="8">
        <v>5.0461381493041363E-3</v>
      </c>
      <c r="AL124" s="8">
        <v>1772.387559899998</v>
      </c>
      <c r="AM124" s="8">
        <v>1.3348356821999983</v>
      </c>
      <c r="AN124" s="8">
        <v>0</v>
      </c>
      <c r="AO124" s="8">
        <v>30.496389905804872</v>
      </c>
      <c r="AP124" s="8">
        <v>-960.91354119727691</v>
      </c>
      <c r="AQ124" s="8">
        <v>2724.1133030999968</v>
      </c>
      <c r="AR124" s="8">
        <v>1.3788731615039984</v>
      </c>
      <c r="AS124" s="8">
        <v>0</v>
      </c>
      <c r="AT124" s="8">
        <v>36.003513482790403</v>
      </c>
      <c r="AU124" s="8">
        <v>-1531.2881990308563</v>
      </c>
      <c r="AV124" s="8">
        <v>1824.8131304999979</v>
      </c>
      <c r="AW124" s="8">
        <v>1.3590320993999985</v>
      </c>
      <c r="AX124" s="8">
        <v>0</v>
      </c>
      <c r="AY124" s="8">
        <v>31.856193156634049</v>
      </c>
      <c r="AZ124" s="8">
        <v>-978.36029543689244</v>
      </c>
      <c r="BA124" s="8">
        <v>899.30017259999897</v>
      </c>
      <c r="BB124" s="8">
        <v>1.9841062103999978E-2</v>
      </c>
      <c r="BC124" s="8">
        <v>0</v>
      </c>
      <c r="BD124" s="8">
        <v>4.1473203261563505</v>
      </c>
      <c r="BE124" s="8">
        <v>-552.92790359396395</v>
      </c>
    </row>
    <row r="125" spans="1:57" ht="15.3" x14ac:dyDescent="0.7">
      <c r="A125" s="9" t="s">
        <v>712</v>
      </c>
      <c r="B125" t="s">
        <v>698</v>
      </c>
      <c r="C125" t="s">
        <v>558</v>
      </c>
      <c r="D125" s="34" t="s">
        <v>559</v>
      </c>
      <c r="E125" s="6">
        <v>15.506099999999972</v>
      </c>
      <c r="F125" s="7">
        <v>0</v>
      </c>
      <c r="G125" s="7">
        <v>2</v>
      </c>
      <c r="H125" s="8">
        <v>130.87148399999975</v>
      </c>
      <c r="I125" s="8">
        <v>6.512561999999987E-2</v>
      </c>
      <c r="J125" s="8">
        <v>0</v>
      </c>
      <c r="K125" s="8">
        <v>2.9827355043461479</v>
      </c>
      <c r="L125" s="8">
        <v>-84.112717113905177</v>
      </c>
      <c r="M125" s="8">
        <v>8.9470196999999839E-6</v>
      </c>
      <c r="N125" s="8">
        <v>1.2342855599999977E-8</v>
      </c>
      <c r="O125" s="8">
        <v>0</v>
      </c>
      <c r="P125" s="8">
        <v>1.7832026316088724E-7</v>
      </c>
      <c r="Q125" s="8">
        <v>-5.3254186540828313E-6</v>
      </c>
      <c r="R125" s="8">
        <v>1.144350179999998</v>
      </c>
      <c r="S125" s="8">
        <v>2.725972379999995E-4</v>
      </c>
      <c r="T125" s="8">
        <v>0</v>
      </c>
      <c r="U125" s="8">
        <v>2.1851546949335464E-2</v>
      </c>
      <c r="V125" s="8">
        <v>-0.79984485599112276</v>
      </c>
      <c r="W125" s="8">
        <v>0.18917441999999968</v>
      </c>
      <c r="X125" s="8">
        <v>6.0783911999999884E-5</v>
      </c>
      <c r="Y125" s="8">
        <v>0</v>
      </c>
      <c r="Z125" s="8">
        <v>4.9417284366851978E-3</v>
      </c>
      <c r="AA125" s="8">
        <v>-0.11868665605029564</v>
      </c>
      <c r="AB125" s="8">
        <v>9.8928917999999824E-2</v>
      </c>
      <c r="AC125" s="8">
        <v>3.0174870599999945E-5</v>
      </c>
      <c r="AD125" s="8">
        <v>0</v>
      </c>
      <c r="AE125" s="8">
        <v>1.3722575135117724E-3</v>
      </c>
      <c r="AF125" s="8">
        <v>-6.9147877872780941E-2</v>
      </c>
      <c r="AG125" s="8">
        <v>4.5587933999999915E-4</v>
      </c>
      <c r="AH125" s="8">
        <v>1.4482697399999972E-7</v>
      </c>
      <c r="AI125" s="8">
        <v>0</v>
      </c>
      <c r="AJ125" s="8">
        <v>3.9560175354615906E-5</v>
      </c>
      <c r="AK125" s="8">
        <v>3.8805376239053183E-3</v>
      </c>
      <c r="AL125" s="8">
        <v>1362.9861899999976</v>
      </c>
      <c r="AM125" s="8">
        <v>1.0265038199999981</v>
      </c>
      <c r="AN125" s="8">
        <v>0</v>
      </c>
      <c r="AO125" s="8">
        <v>23.452070657059128</v>
      </c>
      <c r="AP125" s="8">
        <v>-738.95344114792761</v>
      </c>
      <c r="AQ125" s="8">
        <v>2094.8741099999961</v>
      </c>
      <c r="AR125" s="8">
        <v>1.0603691423999981</v>
      </c>
      <c r="AS125" s="8">
        <v>0</v>
      </c>
      <c r="AT125" s="8">
        <v>27.687111317397644</v>
      </c>
      <c r="AU125" s="8">
        <v>-1177.5780395946726</v>
      </c>
      <c r="AV125" s="8">
        <v>1403.3020499999975</v>
      </c>
      <c r="AW125" s="8">
        <v>1.0451111399999982</v>
      </c>
      <c r="AX125" s="8">
        <v>0</v>
      </c>
      <c r="AY125" s="8">
        <v>24.497774821278064</v>
      </c>
      <c r="AZ125" s="8">
        <v>-752.37019357100462</v>
      </c>
      <c r="BA125" s="8">
        <v>691.57205999999871</v>
      </c>
      <c r="BB125" s="8">
        <v>1.5258002399999974E-2</v>
      </c>
      <c r="BC125" s="8">
        <v>0</v>
      </c>
      <c r="BD125" s="8">
        <v>3.1893364961195796</v>
      </c>
      <c r="BE125" s="8">
        <v>-425.20784602366791</v>
      </c>
    </row>
    <row r="126" spans="1:57" ht="15.3" x14ac:dyDescent="0.7">
      <c r="A126" s="9" t="s">
        <v>713</v>
      </c>
      <c r="B126" t="s">
        <v>702</v>
      </c>
      <c r="C126" t="s">
        <v>558</v>
      </c>
      <c r="D126" s="35" t="s">
        <v>559</v>
      </c>
      <c r="E126" s="6">
        <v>34.889400000000002</v>
      </c>
      <c r="F126" s="7">
        <v>0</v>
      </c>
      <c r="G126" s="7">
        <v>2</v>
      </c>
      <c r="H126" s="8">
        <v>294.46653600000002</v>
      </c>
      <c r="I126" s="8">
        <v>0.14653548</v>
      </c>
      <c r="J126" s="8">
        <v>0</v>
      </c>
      <c r="K126" s="8">
        <v>6.7112847269999998</v>
      </c>
      <c r="L126" s="8">
        <v>-189.25727503846159</v>
      </c>
      <c r="M126" s="8">
        <v>2.0131183800000001E-5</v>
      </c>
      <c r="N126" s="8">
        <v>2.7771962400000003E-8</v>
      </c>
      <c r="O126" s="8">
        <v>0</v>
      </c>
      <c r="P126" s="8">
        <v>4.0122835461692306E-7</v>
      </c>
      <c r="Q126" s="8">
        <v>-1.1982423793846156E-5</v>
      </c>
      <c r="R126" s="8">
        <v>2.5748377200000001</v>
      </c>
      <c r="S126" s="8">
        <v>6.133556520000001E-4</v>
      </c>
      <c r="T126" s="8">
        <v>0</v>
      </c>
      <c r="U126" s="8">
        <v>4.9166931861276929E-2</v>
      </c>
      <c r="V126" s="8">
        <v>-1.7996857442307692</v>
      </c>
      <c r="W126" s="8">
        <v>0.42565068000000006</v>
      </c>
      <c r="X126" s="8">
        <v>1.36766448E-4</v>
      </c>
      <c r="Y126" s="8">
        <v>0</v>
      </c>
      <c r="Z126" s="8">
        <v>1.1119104102184614E-2</v>
      </c>
      <c r="AA126" s="8">
        <v>-0.2670501426923077</v>
      </c>
      <c r="AB126" s="8">
        <v>0.22259437200000001</v>
      </c>
      <c r="AC126" s="8">
        <v>6.7894772400000009E-5</v>
      </c>
      <c r="AD126" s="8">
        <v>0</v>
      </c>
      <c r="AE126" s="8">
        <v>3.0876391414938458E-3</v>
      </c>
      <c r="AF126" s="8">
        <v>-0.15558573530769235</v>
      </c>
      <c r="AG126" s="8">
        <v>1.02574836E-3</v>
      </c>
      <c r="AH126" s="8">
        <v>3.25866996E-7</v>
      </c>
      <c r="AI126" s="8">
        <v>0</v>
      </c>
      <c r="AJ126" s="8">
        <v>8.9012116651984615E-5</v>
      </c>
      <c r="AK126" s="8">
        <v>8.7313785784615388E-3</v>
      </c>
      <c r="AL126" s="8">
        <v>3066.7782600000005</v>
      </c>
      <c r="AM126" s="8">
        <v>2.30967828</v>
      </c>
      <c r="AN126" s="8">
        <v>0</v>
      </c>
      <c r="AO126" s="8">
        <v>52.768179876461538</v>
      </c>
      <c r="AP126" s="8">
        <v>-1662.677410153846</v>
      </c>
      <c r="AQ126" s="8">
        <v>4713.5579399999997</v>
      </c>
      <c r="AR126" s="8">
        <v>2.3858767296000001</v>
      </c>
      <c r="AS126" s="8">
        <v>0</v>
      </c>
      <c r="AT126" s="8">
        <v>62.297205718860013</v>
      </c>
      <c r="AU126" s="8">
        <v>-2649.6018505384623</v>
      </c>
      <c r="AV126" s="8">
        <v>3157.4907000000003</v>
      </c>
      <c r="AW126" s="8">
        <v>2.3515455600000004</v>
      </c>
      <c r="AX126" s="8">
        <v>0</v>
      </c>
      <c r="AY126" s="8">
        <v>55.121059766769243</v>
      </c>
      <c r="AZ126" s="8">
        <v>-1692.8656871538465</v>
      </c>
      <c r="BA126" s="8">
        <v>1556.0672400000001</v>
      </c>
      <c r="BB126" s="8">
        <v>3.4331169600000003E-2</v>
      </c>
      <c r="BC126" s="8">
        <v>0</v>
      </c>
      <c r="BD126" s="8">
        <v>7.1761459520907689</v>
      </c>
      <c r="BE126" s="8">
        <v>-956.73616338461557</v>
      </c>
    </row>
    <row r="127" spans="1:57" ht="15.3" x14ac:dyDescent="0.7">
      <c r="A127" s="9" t="s">
        <v>744</v>
      </c>
      <c r="B127" t="s">
        <v>698</v>
      </c>
      <c r="C127" t="s">
        <v>558</v>
      </c>
      <c r="D127" s="34" t="s">
        <v>559</v>
      </c>
      <c r="E127" s="6">
        <v>4.9140404999999996</v>
      </c>
      <c r="F127" s="7">
        <v>0</v>
      </c>
      <c r="G127" s="7">
        <v>2</v>
      </c>
      <c r="H127" s="8">
        <v>41.474501819999993</v>
      </c>
      <c r="I127" s="8">
        <v>2.0638970099999997E-2</v>
      </c>
      <c r="J127" s="8">
        <v>0</v>
      </c>
      <c r="K127" s="8">
        <v>0.94525916053326908</v>
      </c>
      <c r="L127" s="8">
        <v>-26.656173922699704</v>
      </c>
      <c r="M127" s="8">
        <v>2.8354013685E-6</v>
      </c>
      <c r="N127" s="8">
        <v>3.9115762380000002E-9</v>
      </c>
      <c r="O127" s="8">
        <v>0</v>
      </c>
      <c r="P127" s="8">
        <v>5.6511501611834013E-8</v>
      </c>
      <c r="Q127" s="8">
        <v>-1.6876792324065089E-6</v>
      </c>
      <c r="R127" s="8">
        <v>0.36265618890000001</v>
      </c>
      <c r="S127" s="8">
        <v>8.6388831989999993E-5</v>
      </c>
      <c r="T127" s="8">
        <v>0</v>
      </c>
      <c r="U127" s="8">
        <v>6.9249770539778609E-3</v>
      </c>
      <c r="V127" s="8">
        <v>-0.25347895447965973</v>
      </c>
      <c r="W127" s="8">
        <v>5.9951294099999997E-2</v>
      </c>
      <c r="X127" s="8">
        <v>1.9263038759999996E-5</v>
      </c>
      <c r="Y127" s="8">
        <v>0</v>
      </c>
      <c r="Z127" s="8">
        <v>1.5660839074862661E-3</v>
      </c>
      <c r="AA127" s="8">
        <v>-3.7613006148594676E-2</v>
      </c>
      <c r="AB127" s="8">
        <v>3.1351578389999996E-2</v>
      </c>
      <c r="AC127" s="8">
        <v>9.5627228129999996E-6</v>
      </c>
      <c r="AD127" s="8">
        <v>0</v>
      </c>
      <c r="AE127" s="8">
        <v>4.3488233648861794E-4</v>
      </c>
      <c r="AF127" s="8">
        <v>-2.1913664451789942E-2</v>
      </c>
      <c r="AG127" s="8">
        <v>1.4447279069999998E-4</v>
      </c>
      <c r="AH127" s="8">
        <v>4.5897138269999992E-8</v>
      </c>
      <c r="AI127" s="8">
        <v>0</v>
      </c>
      <c r="AJ127" s="8">
        <v>1.2537021164553612E-5</v>
      </c>
      <c r="AK127" s="8">
        <v>1.229781766249704E-3</v>
      </c>
      <c r="AL127" s="8">
        <v>431.94415994999997</v>
      </c>
      <c r="AM127" s="8">
        <v>0.32530948109999996</v>
      </c>
      <c r="AN127" s="8">
        <v>0</v>
      </c>
      <c r="AO127" s="8">
        <v>7.4321992646539341</v>
      </c>
      <c r="AP127" s="8">
        <v>-234.18184697733724</v>
      </c>
      <c r="AQ127" s="8">
        <v>663.88687154999991</v>
      </c>
      <c r="AR127" s="8">
        <v>0.33604174555199995</v>
      </c>
      <c r="AS127" s="8">
        <v>0</v>
      </c>
      <c r="AT127" s="8">
        <v>8.7743266418829116</v>
      </c>
      <c r="AU127" s="8">
        <v>-373.18643491779591</v>
      </c>
      <c r="AV127" s="8">
        <v>444.72066524999997</v>
      </c>
      <c r="AW127" s="8">
        <v>0.33120632969999997</v>
      </c>
      <c r="AX127" s="8">
        <v>0</v>
      </c>
      <c r="AY127" s="8">
        <v>7.7635935297489942</v>
      </c>
      <c r="AZ127" s="8">
        <v>-238.4337520202219</v>
      </c>
      <c r="BA127" s="8">
        <v>219.1662063</v>
      </c>
      <c r="BB127" s="8">
        <v>4.8354158520000001E-3</v>
      </c>
      <c r="BC127" s="8">
        <v>0</v>
      </c>
      <c r="BD127" s="8">
        <v>1.0107331121339174</v>
      </c>
      <c r="BE127" s="8">
        <v>-134.75268289757398</v>
      </c>
    </row>
    <row r="128" spans="1:57" ht="15.3" x14ac:dyDescent="0.7">
      <c r="A128" s="9" t="s">
        <v>745</v>
      </c>
      <c r="B128" t="s">
        <v>734</v>
      </c>
      <c r="C128" t="s">
        <v>558</v>
      </c>
      <c r="D128" s="35" t="s">
        <v>559</v>
      </c>
      <c r="E128" s="6">
        <v>7.1793404999999986</v>
      </c>
      <c r="F128" s="7">
        <v>0</v>
      </c>
      <c r="G128" s="7">
        <v>2</v>
      </c>
      <c r="H128" s="8">
        <v>60.593633819999987</v>
      </c>
      <c r="I128" s="8">
        <v>3.0153230099999991E-2</v>
      </c>
      <c r="J128" s="8">
        <v>0</v>
      </c>
      <c r="K128" s="8">
        <v>1.3810096547255766</v>
      </c>
      <c r="L128" s="8">
        <v>-38.944275900510355</v>
      </c>
      <c r="M128" s="8">
        <v>4.1424794684999995E-6</v>
      </c>
      <c r="N128" s="8">
        <v>5.7147550379999989E-9</v>
      </c>
      <c r="O128" s="8">
        <v>0</v>
      </c>
      <c r="P128" s="8">
        <v>8.2562468143609154E-8</v>
      </c>
      <c r="Q128" s="8">
        <v>-2.4656744005721892E-6</v>
      </c>
      <c r="R128" s="8">
        <v>0.52983532889999996</v>
      </c>
      <c r="S128" s="8">
        <v>1.2621280598999998E-4</v>
      </c>
      <c r="T128" s="8">
        <v>0</v>
      </c>
      <c r="U128" s="8">
        <v>1.0117289066948866E-2</v>
      </c>
      <c r="V128" s="8">
        <v>-0.37032900396190821</v>
      </c>
      <c r="W128" s="8">
        <v>8.758795409999999E-2</v>
      </c>
      <c r="X128" s="8">
        <v>2.8143014759999993E-5</v>
      </c>
      <c r="Y128" s="8">
        <v>0</v>
      </c>
      <c r="Z128" s="8">
        <v>2.2880254290566799E-3</v>
      </c>
      <c r="AA128" s="8">
        <v>-5.4952045749186385E-2</v>
      </c>
      <c r="AB128" s="8">
        <v>4.5804192389999991E-2</v>
      </c>
      <c r="AC128" s="8">
        <v>1.3970996612999998E-5</v>
      </c>
      <c r="AD128" s="8">
        <v>0</v>
      </c>
      <c r="AE128" s="8">
        <v>6.3535666242216812E-4</v>
      </c>
      <c r="AF128" s="8">
        <v>-3.2015539697352068E-2</v>
      </c>
      <c r="AG128" s="8">
        <v>2.1107261069999996E-4</v>
      </c>
      <c r="AH128" s="8">
        <v>6.7055040269999984E-8</v>
      </c>
      <c r="AI128" s="8">
        <v>0</v>
      </c>
      <c r="AJ128" s="8">
        <v>1.8316402519685561E-5</v>
      </c>
      <c r="AK128" s="8">
        <v>1.7966929740603546E-3</v>
      </c>
      <c r="AL128" s="8">
        <v>631.06402994999996</v>
      </c>
      <c r="AM128" s="8">
        <v>0.47527234109999988</v>
      </c>
      <c r="AN128" s="8">
        <v>0</v>
      </c>
      <c r="AO128" s="8">
        <v>10.858333215772275</v>
      </c>
      <c r="AP128" s="8">
        <v>-342.13621527319515</v>
      </c>
      <c r="AQ128" s="8">
        <v>969.92890154999975</v>
      </c>
      <c r="AR128" s="8">
        <v>0.4909520207519999</v>
      </c>
      <c r="AS128" s="8">
        <v>0</v>
      </c>
      <c r="AT128" s="8">
        <v>12.819161466068296</v>
      </c>
      <c r="AU128" s="8">
        <v>-545.21986260714493</v>
      </c>
      <c r="AV128" s="8">
        <v>649.73031524999988</v>
      </c>
      <c r="AW128" s="8">
        <v>0.48388754969999992</v>
      </c>
      <c r="AX128" s="8">
        <v>0</v>
      </c>
      <c r="AY128" s="8">
        <v>11.342495336305205</v>
      </c>
      <c r="AZ128" s="8">
        <v>-348.34818566223373</v>
      </c>
      <c r="BA128" s="8">
        <v>320.19858629999993</v>
      </c>
      <c r="BB128" s="8">
        <v>7.064471051999999E-3</v>
      </c>
      <c r="BC128" s="8">
        <v>0</v>
      </c>
      <c r="BD128" s="8">
        <v>1.4766661297630888</v>
      </c>
      <c r="BE128" s="8">
        <v>-196.87167694491123</v>
      </c>
    </row>
    <row r="129" spans="1:57" ht="15.3" x14ac:dyDescent="0.7">
      <c r="A129" s="9" t="s">
        <v>746</v>
      </c>
      <c r="B129" t="s">
        <v>702</v>
      </c>
      <c r="C129" t="s">
        <v>558</v>
      </c>
      <c r="D129" s="34" t="s">
        <v>559</v>
      </c>
      <c r="E129" s="6">
        <v>10.0818405</v>
      </c>
      <c r="F129" s="7">
        <v>0</v>
      </c>
      <c r="G129" s="7">
        <v>2</v>
      </c>
      <c r="H129" s="8">
        <v>85.090733819999997</v>
      </c>
      <c r="I129" s="8">
        <v>4.2343730099999997E-2</v>
      </c>
      <c r="J129" s="8">
        <v>0</v>
      </c>
      <c r="K129" s="8">
        <v>1.9393312056871153</v>
      </c>
      <c r="L129" s="8">
        <v>-54.688864251102082</v>
      </c>
      <c r="M129" s="8">
        <v>5.8172219685000002E-6</v>
      </c>
      <c r="N129" s="8">
        <v>8.0251450380000013E-9</v>
      </c>
      <c r="O129" s="8">
        <v>0</v>
      </c>
      <c r="P129" s="8">
        <v>1.1594123932556184E-7</v>
      </c>
      <c r="Q129" s="8">
        <v>-3.4625096875544385E-6</v>
      </c>
      <c r="R129" s="8">
        <v>0.74403982890000009</v>
      </c>
      <c r="S129" s="8">
        <v>1.7723875599000001E-4</v>
      </c>
      <c r="T129" s="8">
        <v>0</v>
      </c>
      <c r="U129" s="8">
        <v>1.4207557736726975E-2</v>
      </c>
      <c r="V129" s="8">
        <v>-0.52004748214238161</v>
      </c>
      <c r="W129" s="8">
        <v>0.12299845410000002</v>
      </c>
      <c r="X129" s="8">
        <v>3.9520814760000001E-5</v>
      </c>
      <c r="Y129" s="8">
        <v>0</v>
      </c>
      <c r="Z129" s="8">
        <v>3.2130398935241358E-3</v>
      </c>
      <c r="AA129" s="8">
        <v>-7.7168336059837292E-2</v>
      </c>
      <c r="AB129" s="8">
        <v>6.4322142390000003E-2</v>
      </c>
      <c r="AC129" s="8">
        <v>1.9619261613000001E-5</v>
      </c>
      <c r="AD129" s="8">
        <v>0</v>
      </c>
      <c r="AE129" s="8">
        <v>8.9222185953607362E-4</v>
      </c>
      <c r="AF129" s="8">
        <v>-4.4958943617470423E-2</v>
      </c>
      <c r="AG129" s="8">
        <v>2.9640611069999998E-4</v>
      </c>
      <c r="AH129" s="8">
        <v>9.4164390269999991E-8</v>
      </c>
      <c r="AI129" s="8">
        <v>0</v>
      </c>
      <c r="AJ129" s="8">
        <v>2.5721450143960714E-5</v>
      </c>
      <c r="AK129" s="8">
        <v>2.5230690746520712E-3</v>
      </c>
      <c r="AL129" s="8">
        <v>886.19377995000002</v>
      </c>
      <c r="AM129" s="8">
        <v>0.66741784109999991</v>
      </c>
      <c r="AN129" s="8">
        <v>0</v>
      </c>
      <c r="AO129" s="8">
        <v>15.248194952902455</v>
      </c>
      <c r="AP129" s="8">
        <v>-480.45677059863903</v>
      </c>
      <c r="AQ129" s="8">
        <v>1362.05665155</v>
      </c>
      <c r="AR129" s="8">
        <v>0.68943658075199998</v>
      </c>
      <c r="AS129" s="8">
        <v>0</v>
      </c>
      <c r="AT129" s="8">
        <v>18.001756741395223</v>
      </c>
      <c r="AU129" s="8">
        <v>-765.64409951542916</v>
      </c>
      <c r="AV129" s="8">
        <v>912.40656524999997</v>
      </c>
      <c r="AW129" s="8">
        <v>0.67951604970000001</v>
      </c>
      <c r="AX129" s="8">
        <v>0</v>
      </c>
      <c r="AY129" s="8">
        <v>15.928096578317044</v>
      </c>
      <c r="AZ129" s="8">
        <v>-489.18014771844685</v>
      </c>
      <c r="BA129" s="8">
        <v>449.6500863</v>
      </c>
      <c r="BB129" s="8">
        <v>9.9205310520000013E-3</v>
      </c>
      <c r="BC129" s="8">
        <v>0</v>
      </c>
      <c r="BD129" s="8">
        <v>2.0736601630781779</v>
      </c>
      <c r="BE129" s="8">
        <v>-276.46395179698231</v>
      </c>
    </row>
    <row r="130" spans="1:57" ht="15.3" x14ac:dyDescent="0.7">
      <c r="A130" s="9" t="s">
        <v>747</v>
      </c>
      <c r="B130" t="s">
        <v>704</v>
      </c>
      <c r="C130" t="s">
        <v>368</v>
      </c>
      <c r="D130" s="34" t="s">
        <v>369</v>
      </c>
      <c r="E130" s="6">
        <v>24.889787999999999</v>
      </c>
      <c r="F130" s="7">
        <v>1</v>
      </c>
      <c r="G130" s="7">
        <v>0</v>
      </c>
      <c r="H130" s="8">
        <v>25.63648164</v>
      </c>
      <c r="I130" s="8">
        <v>0.1045371096</v>
      </c>
      <c r="J130" s="8">
        <v>25.959053292480004</v>
      </c>
      <c r="K130" s="8">
        <v>0.21803454288000002</v>
      </c>
      <c r="L130" s="8">
        <v>0</v>
      </c>
      <c r="M130" s="8">
        <v>2.0459405735999999E-6</v>
      </c>
      <c r="N130" s="8">
        <v>1.9812271248E-8</v>
      </c>
      <c r="O130" s="8">
        <v>2.1259861318079998E-6</v>
      </c>
      <c r="P130" s="8">
        <v>6.0233286959999997E-8</v>
      </c>
      <c r="Q130" s="8">
        <v>0</v>
      </c>
      <c r="R130" s="8">
        <v>0.25636481639999997</v>
      </c>
      <c r="S130" s="8">
        <v>4.3756247304000003E-4</v>
      </c>
      <c r="T130" s="8">
        <v>0.25818874006463999</v>
      </c>
      <c r="U130" s="8">
        <v>1.3863611916E-3</v>
      </c>
      <c r="V130" s="8">
        <v>0</v>
      </c>
      <c r="W130" s="8">
        <v>2.8374358319999998E-2</v>
      </c>
      <c r="X130" s="8">
        <v>9.7567968959999987E-5</v>
      </c>
      <c r="Y130" s="8">
        <v>2.8837806172559998E-2</v>
      </c>
      <c r="Z130" s="8">
        <v>3.6587988359999997E-4</v>
      </c>
      <c r="AA130" s="8">
        <v>0</v>
      </c>
      <c r="AB130" s="8">
        <v>1.4884093224E-2</v>
      </c>
      <c r="AC130" s="8">
        <v>4.8435527448000003E-5</v>
      </c>
      <c r="AD130" s="8">
        <v>1.5139611787607999E-2</v>
      </c>
      <c r="AE130" s="8">
        <v>2.0708303615999998E-4</v>
      </c>
      <c r="AF130" s="8">
        <v>0</v>
      </c>
      <c r="AG130" s="8">
        <v>1.1175514812000001E-4</v>
      </c>
      <c r="AH130" s="8">
        <v>2.3247061991999998E-7</v>
      </c>
      <c r="AI130" s="8">
        <v>1.1244310186032002E-4</v>
      </c>
      <c r="AJ130" s="8">
        <v>4.5548312039999997E-7</v>
      </c>
      <c r="AK130" s="8">
        <v>0</v>
      </c>
      <c r="AL130" s="8">
        <v>278.76562559999996</v>
      </c>
      <c r="AM130" s="8">
        <v>1.6477039655999999</v>
      </c>
      <c r="AN130" s="8">
        <v>285.46595652959996</v>
      </c>
      <c r="AO130" s="8">
        <v>5.0526269639999999</v>
      </c>
      <c r="AP130" s="8">
        <v>0</v>
      </c>
      <c r="AQ130" s="8">
        <v>298.45344790799999</v>
      </c>
      <c r="AR130" s="8">
        <v>1.702063262592</v>
      </c>
      <c r="AS130" s="8">
        <v>305.42393259655199</v>
      </c>
      <c r="AT130" s="8">
        <v>5.2684214259599997</v>
      </c>
      <c r="AU130" s="8">
        <v>0</v>
      </c>
      <c r="AV130" s="8">
        <v>286.23256199999997</v>
      </c>
      <c r="AW130" s="8">
        <v>1.6775717111999999</v>
      </c>
      <c r="AX130" s="8">
        <v>293.03743003919999</v>
      </c>
      <c r="AY130" s="8">
        <v>5.1272963279999999</v>
      </c>
      <c r="AZ130" s="8">
        <v>0</v>
      </c>
      <c r="BA130" s="8">
        <v>12.220885908</v>
      </c>
      <c r="BB130" s="8">
        <v>2.4491551392000002E-2</v>
      </c>
      <c r="BC130" s="8">
        <v>12.386502557351999</v>
      </c>
      <c r="BD130" s="8">
        <v>0.14112509796</v>
      </c>
      <c r="BE130" s="8">
        <v>0</v>
      </c>
    </row>
    <row r="131" spans="1:57" ht="15.3" x14ac:dyDescent="0.7">
      <c r="A131" s="9" t="s">
        <v>748</v>
      </c>
      <c r="B131" t="s">
        <v>738</v>
      </c>
      <c r="C131" t="s">
        <v>368</v>
      </c>
      <c r="D131" s="35" t="s">
        <v>369</v>
      </c>
      <c r="E131" s="6">
        <v>38.720385</v>
      </c>
      <c r="F131" s="7">
        <v>1</v>
      </c>
      <c r="G131" s="7">
        <v>0</v>
      </c>
      <c r="H131" s="8">
        <v>39.881996550000004</v>
      </c>
      <c r="I131" s="8">
        <v>0.162625617</v>
      </c>
      <c r="J131" s="8">
        <v>40.383812739600003</v>
      </c>
      <c r="K131" s="8">
        <v>0.33919057260000002</v>
      </c>
      <c r="L131" s="8">
        <v>0</v>
      </c>
      <c r="M131" s="8">
        <v>3.1828156469999999E-6</v>
      </c>
      <c r="N131" s="8">
        <v>3.0821426460000001E-8</v>
      </c>
      <c r="O131" s="8">
        <v>3.3073404051600003E-6</v>
      </c>
      <c r="P131" s="8">
        <v>9.3703331700000004E-8</v>
      </c>
      <c r="Q131" s="8">
        <v>0</v>
      </c>
      <c r="R131" s="8">
        <v>0.39881996549999998</v>
      </c>
      <c r="S131" s="8">
        <v>6.8070436830000006E-4</v>
      </c>
      <c r="T131" s="8">
        <v>0.40165739531280004</v>
      </c>
      <c r="U131" s="8">
        <v>2.1567254445000001E-3</v>
      </c>
      <c r="V131" s="8">
        <v>0</v>
      </c>
      <c r="W131" s="8">
        <v>4.4141238899999997E-2</v>
      </c>
      <c r="X131" s="8">
        <v>1.5178390919999999E-4</v>
      </c>
      <c r="Y131" s="8">
        <v>4.4862212468700001E-2</v>
      </c>
      <c r="Z131" s="8">
        <v>5.6918965949999997E-4</v>
      </c>
      <c r="AA131" s="8">
        <v>0</v>
      </c>
      <c r="AB131" s="8">
        <v>2.315479023E-2</v>
      </c>
      <c r="AC131" s="8">
        <v>7.534986921000001E-5</v>
      </c>
      <c r="AD131" s="8">
        <v>2.355229370241E-2</v>
      </c>
      <c r="AE131" s="8">
        <v>3.2215360319999998E-4</v>
      </c>
      <c r="AF131" s="8">
        <v>0</v>
      </c>
      <c r="AG131" s="8">
        <v>1.7385452865E-4</v>
      </c>
      <c r="AH131" s="8">
        <v>3.616483959E-7</v>
      </c>
      <c r="AI131" s="8">
        <v>1.7492476009140003E-4</v>
      </c>
      <c r="AJ131" s="8">
        <v>7.0858304549999994E-7</v>
      </c>
      <c r="AK131" s="8">
        <v>0</v>
      </c>
      <c r="AL131" s="8">
        <v>433.66831199999996</v>
      </c>
      <c r="AM131" s="8">
        <v>2.563289487</v>
      </c>
      <c r="AN131" s="8">
        <v>444.09183964199997</v>
      </c>
      <c r="AO131" s="8">
        <v>7.8602381550000002</v>
      </c>
      <c r="AP131" s="8">
        <v>0</v>
      </c>
      <c r="AQ131" s="8">
        <v>464.29613653500002</v>
      </c>
      <c r="AR131" s="8">
        <v>2.6478548078399999</v>
      </c>
      <c r="AS131" s="8">
        <v>475.13993523579001</v>
      </c>
      <c r="AT131" s="8">
        <v>8.1959438929499999</v>
      </c>
      <c r="AU131" s="8">
        <v>0</v>
      </c>
      <c r="AV131" s="8">
        <v>445.28442749999999</v>
      </c>
      <c r="AW131" s="8">
        <v>2.6097539489999999</v>
      </c>
      <c r="AX131" s="8">
        <v>455.87058075899995</v>
      </c>
      <c r="AY131" s="8">
        <v>7.9763993099999997</v>
      </c>
      <c r="AZ131" s="8">
        <v>0</v>
      </c>
      <c r="BA131" s="8">
        <v>19.011709034999999</v>
      </c>
      <c r="BB131" s="8">
        <v>3.8100858840000001E-2</v>
      </c>
      <c r="BC131" s="8">
        <v>19.269354476789999</v>
      </c>
      <c r="BD131" s="8">
        <v>0.21954458294999998</v>
      </c>
      <c r="BE131" s="8">
        <v>0</v>
      </c>
    </row>
    <row r="132" spans="1:57" ht="15.3" x14ac:dyDescent="0.7">
      <c r="A132" s="9" t="s">
        <v>749</v>
      </c>
      <c r="B132" t="s">
        <v>740</v>
      </c>
      <c r="C132" t="s">
        <v>368</v>
      </c>
      <c r="D132" s="34" t="s">
        <v>369</v>
      </c>
      <c r="E132" s="6">
        <v>14.963454</v>
      </c>
      <c r="F132" s="7">
        <v>1</v>
      </c>
      <c r="G132" s="7">
        <v>0</v>
      </c>
      <c r="H132" s="8">
        <v>15.412357620000002</v>
      </c>
      <c r="I132" s="8">
        <v>6.2846506799999993E-2</v>
      </c>
      <c r="J132" s="8">
        <v>15.606283983840003</v>
      </c>
      <c r="K132" s="8">
        <v>0.13107985704</v>
      </c>
      <c r="L132" s="8">
        <v>0</v>
      </c>
      <c r="M132" s="8">
        <v>1.2299959188000001E-6</v>
      </c>
      <c r="N132" s="8">
        <v>1.1910909384000002E-8</v>
      </c>
      <c r="O132" s="8">
        <v>1.2781183868640002E-6</v>
      </c>
      <c r="P132" s="8">
        <v>3.6211558680000001E-8</v>
      </c>
      <c r="Q132" s="8">
        <v>0</v>
      </c>
      <c r="R132" s="8">
        <v>0.1541235762</v>
      </c>
      <c r="S132" s="8">
        <v>2.6305752132E-4</v>
      </c>
      <c r="T132" s="8">
        <v>0.15522009810912002</v>
      </c>
      <c r="U132" s="8">
        <v>8.3346438780000003E-4</v>
      </c>
      <c r="V132" s="8">
        <v>0</v>
      </c>
      <c r="W132" s="8">
        <v>1.7058337560000001E-2</v>
      </c>
      <c r="X132" s="8">
        <v>5.8656739679999999E-5</v>
      </c>
      <c r="Y132" s="8">
        <v>1.733695707348E-2</v>
      </c>
      <c r="Z132" s="8">
        <v>2.1996277379999999E-4</v>
      </c>
      <c r="AA132" s="8">
        <v>0</v>
      </c>
      <c r="AB132" s="8">
        <v>8.9481454920000009E-3</v>
      </c>
      <c r="AC132" s="8">
        <v>2.9118881484000001E-5</v>
      </c>
      <c r="AD132" s="8">
        <v>9.101760310764E-3</v>
      </c>
      <c r="AE132" s="8">
        <v>1.2449593728E-4</v>
      </c>
      <c r="AF132" s="8">
        <v>0</v>
      </c>
      <c r="AG132" s="8">
        <v>6.7185908460000004E-5</v>
      </c>
      <c r="AH132" s="8">
        <v>1.3975866036E-7</v>
      </c>
      <c r="AI132" s="8">
        <v>6.7599498328560018E-5</v>
      </c>
      <c r="AJ132" s="8">
        <v>2.7383120819999999E-7</v>
      </c>
      <c r="AK132" s="8">
        <v>0</v>
      </c>
      <c r="AL132" s="8">
        <v>167.59068479999999</v>
      </c>
      <c r="AM132" s="8">
        <v>0.9905806547999999</v>
      </c>
      <c r="AN132" s="8">
        <v>171.6188466168</v>
      </c>
      <c r="AO132" s="8">
        <v>3.0375811620000004</v>
      </c>
      <c r="AP132" s="8">
        <v>0</v>
      </c>
      <c r="AQ132" s="8">
        <v>179.42677691399999</v>
      </c>
      <c r="AR132" s="8">
        <v>1.023260838336</v>
      </c>
      <c r="AS132" s="8">
        <v>183.617352060516</v>
      </c>
      <c r="AT132" s="8">
        <v>3.1673143081799999</v>
      </c>
      <c r="AU132" s="8">
        <v>0</v>
      </c>
      <c r="AV132" s="8">
        <v>172.07972100000001</v>
      </c>
      <c r="AW132" s="8">
        <v>1.0085367996000001</v>
      </c>
      <c r="AX132" s="8">
        <v>176.1707293236</v>
      </c>
      <c r="AY132" s="8">
        <v>3.0824715239999998</v>
      </c>
      <c r="AZ132" s="8">
        <v>0</v>
      </c>
      <c r="BA132" s="8">
        <v>7.3470559140000002</v>
      </c>
      <c r="BB132" s="8">
        <v>1.4724038736000001E-2</v>
      </c>
      <c r="BC132" s="8">
        <v>7.4466227369159999</v>
      </c>
      <c r="BD132" s="8">
        <v>8.4842784179999992E-2</v>
      </c>
      <c r="BE132" s="8">
        <v>0</v>
      </c>
    </row>
    <row r="133" spans="1:57" ht="15.3" x14ac:dyDescent="0.7">
      <c r="A133" s="9" t="s">
        <v>786</v>
      </c>
      <c r="B133" t="s">
        <v>786</v>
      </c>
      <c r="C133" t="s">
        <v>368</v>
      </c>
      <c r="D133" s="34" t="s">
        <v>369</v>
      </c>
      <c r="E133" s="6">
        <v>78.151787999999996</v>
      </c>
      <c r="F133" s="7">
        <v>1</v>
      </c>
      <c r="G133" s="7">
        <v>0</v>
      </c>
      <c r="H133" s="8">
        <v>80.496341639999997</v>
      </c>
      <c r="I133" s="8">
        <v>0.32823750959999998</v>
      </c>
      <c r="J133" s="8">
        <v>81.509188812480005</v>
      </c>
      <c r="K133" s="8">
        <v>0.68460966288000002</v>
      </c>
      <c r="L133" s="8">
        <v>0</v>
      </c>
      <c r="M133" s="8">
        <v>6.4240769735999994E-6</v>
      </c>
      <c r="N133" s="8">
        <v>6.2208823248000002E-8</v>
      </c>
      <c r="O133" s="8">
        <v>6.6754131238079999E-6</v>
      </c>
      <c r="P133" s="8">
        <v>1.8912732695999997E-7</v>
      </c>
      <c r="Q133" s="8">
        <v>0</v>
      </c>
      <c r="R133" s="8">
        <v>0.80496341640000002</v>
      </c>
      <c r="S133" s="8">
        <v>1.37390843304E-3</v>
      </c>
      <c r="T133" s="8">
        <v>0.81069037942463995</v>
      </c>
      <c r="U133" s="8">
        <v>4.3530545915999993E-3</v>
      </c>
      <c r="V133" s="8">
        <v>0</v>
      </c>
      <c r="W133" s="8">
        <v>8.9093038319999998E-2</v>
      </c>
      <c r="X133" s="8">
        <v>3.0635500895999997E-4</v>
      </c>
      <c r="Y133" s="8">
        <v>9.0548224612559999E-2</v>
      </c>
      <c r="Z133" s="8">
        <v>1.1488312835999999E-3</v>
      </c>
      <c r="AA133" s="8">
        <v>0</v>
      </c>
      <c r="AB133" s="8">
        <v>4.6734769224000001E-2</v>
      </c>
      <c r="AC133" s="8">
        <v>1.52083379448E-4</v>
      </c>
      <c r="AD133" s="8">
        <v>4.7537075479607997E-2</v>
      </c>
      <c r="AE133" s="8">
        <v>6.5022287616000002E-4</v>
      </c>
      <c r="AF133" s="8">
        <v>0</v>
      </c>
      <c r="AG133" s="8">
        <v>3.5090152812000002E-4</v>
      </c>
      <c r="AH133" s="8">
        <v>7.2993769991999991E-7</v>
      </c>
      <c r="AI133" s="8">
        <v>3.5306164354032005E-4</v>
      </c>
      <c r="AJ133" s="8">
        <v>1.4301777203999998E-6</v>
      </c>
      <c r="AK133" s="8">
        <v>0</v>
      </c>
      <c r="AL133" s="8">
        <v>875.30002559999991</v>
      </c>
      <c r="AM133" s="8">
        <v>5.1736483655999992</v>
      </c>
      <c r="AN133" s="8">
        <v>896.33848692959987</v>
      </c>
      <c r="AO133" s="8">
        <v>15.864812964</v>
      </c>
      <c r="AP133" s="8">
        <v>0</v>
      </c>
      <c r="AQ133" s="8">
        <v>937.11808990799989</v>
      </c>
      <c r="AR133" s="8">
        <v>5.3443318705919998</v>
      </c>
      <c r="AS133" s="8">
        <v>959.00481074455195</v>
      </c>
      <c r="AT133" s="8">
        <v>16.542388965960001</v>
      </c>
      <c r="AU133" s="8">
        <v>0</v>
      </c>
      <c r="AV133" s="8">
        <v>898.74556199999995</v>
      </c>
      <c r="AW133" s="8">
        <v>5.2674305111999997</v>
      </c>
      <c r="AX133" s="8">
        <v>920.11226083919985</v>
      </c>
      <c r="AY133" s="8">
        <v>16.099268327999997</v>
      </c>
      <c r="AZ133" s="8">
        <v>0</v>
      </c>
      <c r="BA133" s="8">
        <v>38.372527907999995</v>
      </c>
      <c r="BB133" s="8">
        <v>7.6901359392000004E-2</v>
      </c>
      <c r="BC133" s="8">
        <v>38.892549905351999</v>
      </c>
      <c r="BD133" s="8">
        <v>0.44312063795999995</v>
      </c>
      <c r="BE133" s="8">
        <v>0</v>
      </c>
    </row>
    <row r="134" spans="1:57" ht="15.3" x14ac:dyDescent="0.7">
      <c r="A134" s="9" t="s">
        <v>787</v>
      </c>
      <c r="B134" t="s">
        <v>787</v>
      </c>
      <c r="C134" t="s">
        <v>368</v>
      </c>
      <c r="D134" s="35" t="s">
        <v>369</v>
      </c>
      <c r="E134" s="6">
        <v>104.48014499999999</v>
      </c>
      <c r="F134" s="7">
        <v>1</v>
      </c>
      <c r="G134" s="7">
        <v>0</v>
      </c>
      <c r="H134" s="8">
        <v>107.61454934999999</v>
      </c>
      <c r="I134" s="8">
        <v>0.43881660899999997</v>
      </c>
      <c r="J134" s="8">
        <v>108.9686120292</v>
      </c>
      <c r="K134" s="8">
        <v>0.91524607020000004</v>
      </c>
      <c r="L134" s="8">
        <v>0</v>
      </c>
      <c r="M134" s="8">
        <v>8.5882679189999989E-6</v>
      </c>
      <c r="N134" s="8">
        <v>8.3166195420000001E-8</v>
      </c>
      <c r="O134" s="8">
        <v>8.924276065319999E-6</v>
      </c>
      <c r="P134" s="8">
        <v>2.5284195089999999E-7</v>
      </c>
      <c r="Q134" s="8">
        <v>0</v>
      </c>
      <c r="R134" s="8">
        <v>1.0761454934999999</v>
      </c>
      <c r="S134" s="8">
        <v>1.8367609491E-3</v>
      </c>
      <c r="T134" s="8">
        <v>1.0838017985255999</v>
      </c>
      <c r="U134" s="8">
        <v>5.8195440764999993E-3</v>
      </c>
      <c r="V134" s="8">
        <v>0</v>
      </c>
      <c r="W134" s="8">
        <v>0.11910736529999999</v>
      </c>
      <c r="X134" s="8">
        <v>4.0956216839999992E-4</v>
      </c>
      <c r="Y134" s="8">
        <v>0.12105278559989999</v>
      </c>
      <c r="Z134" s="8">
        <v>1.5358581314999999E-3</v>
      </c>
      <c r="AA134" s="8">
        <v>0</v>
      </c>
      <c r="AB134" s="8">
        <v>6.2479126709999999E-2</v>
      </c>
      <c r="AC134" s="8">
        <v>2.0331836216999998E-4</v>
      </c>
      <c r="AD134" s="8">
        <v>6.3551719878570001E-2</v>
      </c>
      <c r="AE134" s="8">
        <v>8.692748063999999E-4</v>
      </c>
      <c r="AF134" s="8">
        <v>0</v>
      </c>
      <c r="AG134" s="8">
        <v>4.6911585104999999E-4</v>
      </c>
      <c r="AH134" s="8">
        <v>9.7584455429999989E-7</v>
      </c>
      <c r="AI134" s="8">
        <v>4.7200368225780003E-4</v>
      </c>
      <c r="AJ134" s="8">
        <v>1.9119866534999996E-6</v>
      </c>
      <c r="AK134" s="8">
        <v>0</v>
      </c>
      <c r="AL134" s="8">
        <v>1170.1776239999999</v>
      </c>
      <c r="AM134" s="8">
        <v>6.9165855989999994</v>
      </c>
      <c r="AN134" s="8">
        <v>1198.3036790339997</v>
      </c>
      <c r="AO134" s="8">
        <v>21.209469434999999</v>
      </c>
      <c r="AP134" s="8">
        <v>0</v>
      </c>
      <c r="AQ134" s="8">
        <v>1252.8214186949999</v>
      </c>
      <c r="AR134" s="8">
        <v>7.1447702356799994</v>
      </c>
      <c r="AS134" s="8">
        <v>1282.08150122283</v>
      </c>
      <c r="AT134" s="8">
        <v>22.115312292149998</v>
      </c>
      <c r="AU134" s="8">
        <v>0</v>
      </c>
      <c r="AV134" s="8">
        <v>1201.5216674999999</v>
      </c>
      <c r="AW134" s="8">
        <v>7.0419617729999997</v>
      </c>
      <c r="AX134" s="8">
        <v>1230.0865391429998</v>
      </c>
      <c r="AY134" s="8">
        <v>21.522909869999996</v>
      </c>
      <c r="AZ134" s="8">
        <v>0</v>
      </c>
      <c r="BA134" s="8">
        <v>51.299751194999999</v>
      </c>
      <c r="BB134" s="8">
        <v>0.10280846268</v>
      </c>
      <c r="BC134" s="8">
        <v>51.994962079829996</v>
      </c>
      <c r="BD134" s="8">
        <v>0.59240242214999994</v>
      </c>
      <c r="BE134" s="8">
        <v>0</v>
      </c>
    </row>
    <row r="135" spans="1:57" ht="15.3" x14ac:dyDescent="0.7">
      <c r="A135" s="9" t="s">
        <v>788</v>
      </c>
      <c r="B135" t="s">
        <v>789</v>
      </c>
      <c r="C135" t="s">
        <v>368</v>
      </c>
      <c r="D135" s="35" t="s">
        <v>369</v>
      </c>
      <c r="E135" s="6">
        <v>243.57068999999998</v>
      </c>
      <c r="F135" s="7">
        <v>1</v>
      </c>
      <c r="G135" s="7">
        <v>0</v>
      </c>
      <c r="H135" s="8">
        <v>250.8778107</v>
      </c>
      <c r="I135" s="8">
        <v>1.0229968979999999</v>
      </c>
      <c r="J135" s="8">
        <v>254.03448684240001</v>
      </c>
      <c r="K135" s="8">
        <v>2.1336792444000001</v>
      </c>
      <c r="L135" s="8">
        <v>0</v>
      </c>
      <c r="M135" s="8">
        <v>2.0021510717999999E-5</v>
      </c>
      <c r="N135" s="8">
        <v>1.9388226923999999E-7</v>
      </c>
      <c r="O135" s="8">
        <v>2.0804834057039999E-5</v>
      </c>
      <c r="P135" s="8">
        <v>5.8944106979999999E-7</v>
      </c>
      <c r="Q135" s="8">
        <v>0</v>
      </c>
      <c r="R135" s="8">
        <v>2.5087781069999999</v>
      </c>
      <c r="S135" s="8">
        <v>4.2819727301999996E-3</v>
      </c>
      <c r="T135" s="8">
        <v>2.5266269671632</v>
      </c>
      <c r="U135" s="8">
        <v>1.3566887432999998E-2</v>
      </c>
      <c r="V135" s="8">
        <v>0</v>
      </c>
      <c r="W135" s="8">
        <v>0.27767058659999999</v>
      </c>
      <c r="X135" s="8">
        <v>9.5479710479999991E-4</v>
      </c>
      <c r="Y135" s="8">
        <v>0.28220587284779997</v>
      </c>
      <c r="Z135" s="8">
        <v>3.5804891429999999E-3</v>
      </c>
      <c r="AA135" s="8">
        <v>0</v>
      </c>
      <c r="AB135" s="8">
        <v>0.14565527262</v>
      </c>
      <c r="AC135" s="8">
        <v>4.7398856274E-4</v>
      </c>
      <c r="AD135" s="8">
        <v>0.14815576932353999</v>
      </c>
      <c r="AE135" s="8">
        <v>2.0265081407999999E-3</v>
      </c>
      <c r="AF135" s="8">
        <v>0</v>
      </c>
      <c r="AG135" s="8">
        <v>1.0936323981E-3</v>
      </c>
      <c r="AH135" s="8">
        <v>2.2749502445999998E-6</v>
      </c>
      <c r="AI135" s="8">
        <v>1.1003646919716002E-3</v>
      </c>
      <c r="AJ135" s="8">
        <v>4.4573436269999996E-6</v>
      </c>
      <c r="AK135" s="8">
        <v>0</v>
      </c>
      <c r="AL135" s="8">
        <v>2727.9917279999995</v>
      </c>
      <c r="AM135" s="8">
        <v>16.124379677999997</v>
      </c>
      <c r="AN135" s="8">
        <v>2793.5609577479995</v>
      </c>
      <c r="AO135" s="8">
        <v>49.444850070000001</v>
      </c>
      <c r="AP135" s="8">
        <v>0</v>
      </c>
      <c r="AQ135" s="8">
        <v>2920.6561437899995</v>
      </c>
      <c r="AR135" s="8">
        <v>16.65633806496</v>
      </c>
      <c r="AS135" s="8">
        <v>2988.8690898072596</v>
      </c>
      <c r="AT135" s="8">
        <v>51.556607952299998</v>
      </c>
      <c r="AU135" s="8">
        <v>0</v>
      </c>
      <c r="AV135" s="8">
        <v>2801.0629349999999</v>
      </c>
      <c r="AW135" s="8">
        <v>16.416664506</v>
      </c>
      <c r="AX135" s="8">
        <v>2867.6551616459997</v>
      </c>
      <c r="AY135" s="8">
        <v>50.175562139999997</v>
      </c>
      <c r="AZ135" s="8">
        <v>0</v>
      </c>
      <c r="BA135" s="8">
        <v>119.59320878999999</v>
      </c>
      <c r="BB135" s="8">
        <v>0.23967355896</v>
      </c>
      <c r="BC135" s="8">
        <v>121.21392816125999</v>
      </c>
      <c r="BD135" s="8">
        <v>1.3810458122999998</v>
      </c>
      <c r="BE135" s="8">
        <v>0</v>
      </c>
    </row>
    <row r="136" spans="1:57" ht="15.3" x14ac:dyDescent="0.7">
      <c r="A136" s="9" t="s">
        <v>790</v>
      </c>
      <c r="B136" t="s">
        <v>791</v>
      </c>
      <c r="C136" t="s">
        <v>368</v>
      </c>
      <c r="D136" s="34" t="s">
        <v>369</v>
      </c>
      <c r="E136" s="6">
        <v>12.444894</v>
      </c>
      <c r="F136" s="7">
        <v>1</v>
      </c>
      <c r="G136" s="7">
        <v>0</v>
      </c>
      <c r="H136" s="8">
        <v>12.81824082</v>
      </c>
      <c r="I136" s="8">
        <v>5.2268554799999999E-2</v>
      </c>
      <c r="J136" s="8">
        <v>12.979526646240002</v>
      </c>
      <c r="K136" s="8">
        <v>0.10901727144000001</v>
      </c>
      <c r="L136" s="8">
        <v>0</v>
      </c>
      <c r="M136" s="8">
        <v>1.0229702867999999E-6</v>
      </c>
      <c r="N136" s="8">
        <v>9.906135624E-9</v>
      </c>
      <c r="O136" s="8">
        <v>1.0629930659039999E-6</v>
      </c>
      <c r="P136" s="8">
        <v>3.0116643479999998E-8</v>
      </c>
      <c r="Q136" s="8">
        <v>0</v>
      </c>
      <c r="R136" s="8">
        <v>0.12818240819999999</v>
      </c>
      <c r="S136" s="8">
        <v>2.1878123652000001E-4</v>
      </c>
      <c r="T136" s="8">
        <v>0.12909437003231999</v>
      </c>
      <c r="U136" s="8">
        <v>6.9318059579999999E-4</v>
      </c>
      <c r="V136" s="8">
        <v>0</v>
      </c>
      <c r="W136" s="8">
        <v>1.4187179159999999E-2</v>
      </c>
      <c r="X136" s="8">
        <v>4.8783984479999994E-5</v>
      </c>
      <c r="Y136" s="8">
        <v>1.4418903086279999E-2</v>
      </c>
      <c r="Z136" s="8">
        <v>1.8293994179999998E-4</v>
      </c>
      <c r="AA136" s="8">
        <v>0</v>
      </c>
      <c r="AB136" s="8">
        <v>7.4420466120000001E-3</v>
      </c>
      <c r="AC136" s="8">
        <v>2.4217763724000001E-5</v>
      </c>
      <c r="AD136" s="8">
        <v>7.5698058938039993E-3</v>
      </c>
      <c r="AE136" s="8">
        <v>1.0354151807999999E-4</v>
      </c>
      <c r="AF136" s="8">
        <v>0</v>
      </c>
      <c r="AG136" s="8">
        <v>5.5877574060000003E-5</v>
      </c>
      <c r="AH136" s="8">
        <v>1.1623530995999999E-7</v>
      </c>
      <c r="AI136" s="8">
        <v>5.6221550930160009E-5</v>
      </c>
      <c r="AJ136" s="8">
        <v>2.2774156019999998E-7</v>
      </c>
      <c r="AK136" s="8">
        <v>0</v>
      </c>
      <c r="AL136" s="8">
        <v>139.38281279999998</v>
      </c>
      <c r="AM136" s="8">
        <v>0.82385198279999994</v>
      </c>
      <c r="AN136" s="8">
        <v>142.73297826479998</v>
      </c>
      <c r="AO136" s="8">
        <v>2.5263134819999999</v>
      </c>
      <c r="AP136" s="8">
        <v>0</v>
      </c>
      <c r="AQ136" s="8">
        <v>149.22672395399999</v>
      </c>
      <c r="AR136" s="8">
        <v>0.85103163129600001</v>
      </c>
      <c r="AS136" s="8">
        <v>152.711966298276</v>
      </c>
      <c r="AT136" s="8">
        <v>2.6342107129799999</v>
      </c>
      <c r="AU136" s="8">
        <v>0</v>
      </c>
      <c r="AV136" s="8">
        <v>143.11628099999999</v>
      </c>
      <c r="AW136" s="8">
        <v>0.83878585559999996</v>
      </c>
      <c r="AX136" s="8">
        <v>146.51871501959999</v>
      </c>
      <c r="AY136" s="8">
        <v>2.563648164</v>
      </c>
      <c r="AZ136" s="8">
        <v>0</v>
      </c>
      <c r="BA136" s="8">
        <v>6.1104429539999998</v>
      </c>
      <c r="BB136" s="8">
        <v>1.2245775696000001E-2</v>
      </c>
      <c r="BC136" s="8">
        <v>6.1932512786759997</v>
      </c>
      <c r="BD136" s="8">
        <v>7.0562548980000001E-2</v>
      </c>
      <c r="BE136" s="8">
        <v>0</v>
      </c>
    </row>
    <row r="137" spans="1:57" ht="15.3" x14ac:dyDescent="0.7">
      <c r="A137" s="9" t="s">
        <v>792</v>
      </c>
      <c r="B137" t="s">
        <v>793</v>
      </c>
      <c r="C137" t="s">
        <v>368</v>
      </c>
      <c r="D137" s="35" t="s">
        <v>369</v>
      </c>
      <c r="E137" s="6">
        <v>14.963454</v>
      </c>
      <c r="F137" s="7">
        <v>1</v>
      </c>
      <c r="G137" s="7">
        <v>0</v>
      </c>
      <c r="H137" s="8">
        <v>15.412357620000002</v>
      </c>
      <c r="I137" s="8">
        <v>6.2846506799999993E-2</v>
      </c>
      <c r="J137" s="8">
        <v>15.606283983840003</v>
      </c>
      <c r="K137" s="8">
        <v>0.13107985704</v>
      </c>
      <c r="L137" s="8">
        <v>0</v>
      </c>
      <c r="M137" s="8">
        <v>1.2299959188000001E-6</v>
      </c>
      <c r="N137" s="8">
        <v>1.1910909384000002E-8</v>
      </c>
      <c r="O137" s="8">
        <v>1.2781183868640002E-6</v>
      </c>
      <c r="P137" s="8">
        <v>3.6211558680000001E-8</v>
      </c>
      <c r="Q137" s="8">
        <v>0</v>
      </c>
      <c r="R137" s="8">
        <v>0.1541235762</v>
      </c>
      <c r="S137" s="8">
        <v>2.6305752132E-4</v>
      </c>
      <c r="T137" s="8">
        <v>0.15522009810912002</v>
      </c>
      <c r="U137" s="8">
        <v>8.3346438780000003E-4</v>
      </c>
      <c r="V137" s="8">
        <v>0</v>
      </c>
      <c r="W137" s="8">
        <v>1.7058337560000001E-2</v>
      </c>
      <c r="X137" s="8">
        <v>5.8656739679999999E-5</v>
      </c>
      <c r="Y137" s="8">
        <v>1.733695707348E-2</v>
      </c>
      <c r="Z137" s="8">
        <v>2.1996277379999999E-4</v>
      </c>
      <c r="AA137" s="8">
        <v>0</v>
      </c>
      <c r="AB137" s="8">
        <v>8.9481454920000009E-3</v>
      </c>
      <c r="AC137" s="8">
        <v>2.9118881484000001E-5</v>
      </c>
      <c r="AD137" s="8">
        <v>9.101760310764E-3</v>
      </c>
      <c r="AE137" s="8">
        <v>1.2449593728E-4</v>
      </c>
      <c r="AF137" s="8">
        <v>0</v>
      </c>
      <c r="AG137" s="8">
        <v>6.7185908460000004E-5</v>
      </c>
      <c r="AH137" s="8">
        <v>1.3975866036E-7</v>
      </c>
      <c r="AI137" s="8">
        <v>6.7599498328560018E-5</v>
      </c>
      <c r="AJ137" s="8">
        <v>2.7383120819999999E-7</v>
      </c>
      <c r="AK137" s="8">
        <v>0</v>
      </c>
      <c r="AL137" s="8">
        <v>167.59068479999999</v>
      </c>
      <c r="AM137" s="8">
        <v>0.9905806547999999</v>
      </c>
      <c r="AN137" s="8">
        <v>171.6188466168</v>
      </c>
      <c r="AO137" s="8">
        <v>3.0375811620000004</v>
      </c>
      <c r="AP137" s="8">
        <v>0</v>
      </c>
      <c r="AQ137" s="8">
        <v>179.42677691399999</v>
      </c>
      <c r="AR137" s="8">
        <v>1.023260838336</v>
      </c>
      <c r="AS137" s="8">
        <v>183.617352060516</v>
      </c>
      <c r="AT137" s="8">
        <v>3.1673143081799999</v>
      </c>
      <c r="AU137" s="8">
        <v>0</v>
      </c>
      <c r="AV137" s="8">
        <v>172.07972100000001</v>
      </c>
      <c r="AW137" s="8">
        <v>1.0085367996000001</v>
      </c>
      <c r="AX137" s="8">
        <v>176.1707293236</v>
      </c>
      <c r="AY137" s="8">
        <v>3.0824715239999998</v>
      </c>
      <c r="AZ137" s="8">
        <v>0</v>
      </c>
      <c r="BA137" s="8">
        <v>7.3470559140000002</v>
      </c>
      <c r="BB137" s="8">
        <v>1.4724038736000001E-2</v>
      </c>
      <c r="BC137" s="8">
        <v>7.4466227369159999</v>
      </c>
      <c r="BD137" s="8">
        <v>8.4842784179999992E-2</v>
      </c>
      <c r="BE137" s="8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76E1-6FB9-4F9A-9672-2B52B17F039D}">
  <dimension ref="A1:BE85"/>
  <sheetViews>
    <sheetView topLeftCell="Q39" zoomScale="70" zoomScaleNormal="70" workbookViewId="0">
      <selection activeCell="W22" sqref="W22:AA85"/>
    </sheetView>
  </sheetViews>
  <sheetFormatPr defaultRowHeight="14.4" x14ac:dyDescent="0.55000000000000004"/>
  <cols>
    <col min="1" max="1" width="39.83984375" bestFit="1" customWidth="1"/>
    <col min="2" max="2" width="58" bestFit="1" customWidth="1"/>
    <col min="3" max="3" width="30.578125" bestFit="1" customWidth="1"/>
    <col min="4" max="4" width="55.68359375" customWidth="1"/>
    <col min="5" max="5" width="26.26171875" customWidth="1"/>
    <col min="6" max="6" width="31.578125" customWidth="1"/>
    <col min="7" max="7" width="20.578125" customWidth="1"/>
    <col min="8" max="8" width="23.83984375" customWidth="1"/>
    <col min="9" max="9" width="24.26171875" customWidth="1"/>
    <col min="10" max="10" width="24.41796875" customWidth="1"/>
    <col min="11" max="11" width="23.83984375" customWidth="1"/>
    <col min="12" max="12" width="18.578125" customWidth="1"/>
    <col min="13" max="13" width="23.41796875" customWidth="1"/>
    <col min="14" max="14" width="23.83984375" customWidth="1"/>
    <col min="15" max="15" width="24.15625" customWidth="1"/>
    <col min="16" max="16" width="23.41796875" customWidth="1"/>
    <col min="17" max="17" width="18.15625" customWidth="1"/>
    <col min="18" max="18" width="21.578125" customWidth="1"/>
    <col min="19" max="19" width="22" customWidth="1"/>
    <col min="20" max="20" width="22.26171875" customWidth="1"/>
    <col min="21" max="21" width="21.578125" customWidth="1"/>
    <col min="22" max="22" width="16.26171875" customWidth="1"/>
    <col min="23" max="23" width="21.41796875" customWidth="1"/>
    <col min="24" max="24" width="21.83984375" customWidth="1"/>
    <col min="25" max="25" width="22" customWidth="1"/>
    <col min="26" max="26" width="21.41796875" customWidth="1"/>
    <col min="27" max="27" width="16.15625" customWidth="1"/>
    <col min="28" max="28" width="25.15625" customWidth="1"/>
    <col min="29" max="29" width="25.578125" customWidth="1"/>
    <col min="30" max="30" width="25.68359375" customWidth="1"/>
    <col min="31" max="31" width="25.15625" customWidth="1"/>
    <col min="32" max="32" width="19.83984375" customWidth="1"/>
    <col min="33" max="33" width="24.68359375" customWidth="1"/>
    <col min="34" max="34" width="25.15625" customWidth="1"/>
    <col min="35" max="35" width="25.26171875" customWidth="1"/>
    <col min="36" max="36" width="24.68359375" customWidth="1"/>
    <col min="37" max="37" width="19.41796875" customWidth="1"/>
    <col min="38" max="38" width="24.68359375" customWidth="1"/>
    <col min="39" max="39" width="25.15625" customWidth="1"/>
    <col min="40" max="40" width="25.26171875" customWidth="1"/>
    <col min="41" max="41" width="24.68359375" customWidth="1"/>
    <col min="42" max="42" width="19.41796875" customWidth="1"/>
    <col min="43" max="43" width="22.83984375" customWidth="1"/>
    <col min="44" max="44" width="23.26171875" customWidth="1"/>
    <col min="45" max="45" width="23.41796875" customWidth="1"/>
    <col min="46" max="46" width="22.83984375" customWidth="1"/>
    <col min="47" max="47" width="17.578125" customWidth="1"/>
    <col min="48" max="48" width="26.15625" customWidth="1"/>
    <col min="49" max="49" width="26.578125" customWidth="1"/>
    <col min="50" max="50" width="26.68359375" customWidth="1"/>
    <col min="51" max="51" width="26.15625" customWidth="1"/>
    <col min="52" max="52" width="20.83984375" customWidth="1"/>
    <col min="53" max="53" width="24.41796875" customWidth="1"/>
    <col min="54" max="54" width="24.83984375" customWidth="1"/>
    <col min="55" max="55" width="25.15625" customWidth="1"/>
    <col min="56" max="56" width="24.41796875" customWidth="1"/>
    <col min="57" max="57" width="19.1562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20" t="s">
        <v>1</v>
      </c>
      <c r="G1" s="20" t="s">
        <v>2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</row>
    <row r="2" spans="1:14" ht="16.8" x14ac:dyDescent="0.8">
      <c r="A2" s="3" t="s">
        <v>17</v>
      </c>
      <c r="B2" s="3" t="s">
        <v>794</v>
      </c>
      <c r="D2" s="1" t="s">
        <v>10</v>
      </c>
      <c r="E2" s="2">
        <f>21674.0149821996-H60</f>
        <v>21579.879582199599</v>
      </c>
      <c r="F2" s="21">
        <v>5.5709914196737538E-4</v>
      </c>
      <c r="G2" s="21">
        <v>131.86972447027429</v>
      </c>
      <c r="H2" s="21">
        <v>22.74793862199256</v>
      </c>
      <c r="I2" s="21">
        <v>36.745584975800107</v>
      </c>
      <c r="J2" s="21">
        <v>2.9181370880099259E-2</v>
      </c>
      <c r="K2" s="21">
        <v>232046.52228018187</v>
      </c>
      <c r="L2" s="21">
        <v>544328.92560890235</v>
      </c>
      <c r="M2" s="21">
        <v>236208.22885416006</v>
      </c>
      <c r="N2" s="21">
        <v>308120.69675474206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f>4304.26551473232-I60</f>
        <v>4295.2157953323203</v>
      </c>
      <c r="F3" s="21">
        <v>3.5819658801662039E-4</v>
      </c>
      <c r="G3" s="21">
        <v>24.61487595714943</v>
      </c>
      <c r="H3" s="21">
        <v>4.8202207756744873</v>
      </c>
      <c r="I3" s="21">
        <v>5.3448464870803631</v>
      </c>
      <c r="J3" s="21">
        <v>4.7040852486134391E-3</v>
      </c>
      <c r="K3" s="21">
        <v>49487.44555440329</v>
      </c>
      <c r="L3" s="21">
        <v>69254.713117675346</v>
      </c>
      <c r="M3" s="21">
        <v>50179.913046196576</v>
      </c>
      <c r="N3" s="21">
        <v>19074.80007147877</v>
      </c>
    </row>
    <row r="4" spans="1:14" ht="16.8" x14ac:dyDescent="0.8">
      <c r="A4" s="3" t="s">
        <v>21</v>
      </c>
      <c r="B4" s="3">
        <v>4</v>
      </c>
      <c r="D4" s="1" t="s">
        <v>12</v>
      </c>
      <c r="E4" s="2">
        <v>4159.2545941384842</v>
      </c>
      <c r="F4" s="21">
        <v>1.5471484879507158E-4</v>
      </c>
      <c r="G4" s="21">
        <v>21.215986554087607</v>
      </c>
      <c r="H4" s="21">
        <v>2.1790370241231809</v>
      </c>
      <c r="I4" s="21">
        <v>5.1106311987508475</v>
      </c>
      <c r="J4" s="21">
        <v>6.2917545402972428E-3</v>
      </c>
      <c r="K4" s="21">
        <v>74502.202267027591</v>
      </c>
      <c r="L4" s="21">
        <v>82293.127961405786</v>
      </c>
      <c r="M4" s="21">
        <v>79523.537357094901</v>
      </c>
      <c r="N4" s="21">
        <v>2769.5906043108971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f>8402.71930924397-K60</f>
        <v>8401.3830954039695</v>
      </c>
      <c r="F5" s="21">
        <v>4.311568634125148E-4</v>
      </c>
      <c r="G5" s="21">
        <v>19.429315900936931</v>
      </c>
      <c r="H5" s="21">
        <v>10.327819078265804</v>
      </c>
      <c r="I5" s="21">
        <v>2.1193534212794067</v>
      </c>
      <c r="J5" s="21">
        <v>2.2519276934769858E-3</v>
      </c>
      <c r="K5" s="21">
        <v>53138.102453737301</v>
      </c>
      <c r="L5" s="21">
        <v>13194.30357219422</v>
      </c>
      <c r="M5" s="21">
        <v>53557.023111931048</v>
      </c>
      <c r="N5" s="21">
        <v>-40362.71953973682</v>
      </c>
    </row>
    <row r="6" spans="1:14" ht="16.8" x14ac:dyDescent="0.8">
      <c r="A6" s="3" t="s">
        <v>23</v>
      </c>
      <c r="B6" s="3" t="s">
        <v>608</v>
      </c>
      <c r="D6" s="1" t="s">
        <v>14</v>
      </c>
      <c r="E6" s="2">
        <f>-3070.04237066854-L60</f>
        <v>-3068.9229226685402</v>
      </c>
      <c r="F6" s="21">
        <v>-6.9717252328322987E-5</v>
      </c>
      <c r="G6" s="21">
        <v>-11.594599169119613</v>
      </c>
      <c r="H6" s="21">
        <v>-1.9947121745099579</v>
      </c>
      <c r="I6" s="21">
        <v>-2.0361969140497775</v>
      </c>
      <c r="J6" s="21">
        <v>4.7151288021457752E-2</v>
      </c>
      <c r="K6" s="21">
        <v>-37669.593116743279</v>
      </c>
      <c r="L6" s="21">
        <v>-54862.313718748563</v>
      </c>
      <c r="M6" s="21">
        <v>-37408.897771075142</v>
      </c>
      <c r="N6" s="21">
        <v>-17453.415947673424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25875.095377531921</v>
      </c>
      <c r="F7" s="22">
        <f t="shared" ref="F7:N7" si="0">F2+F3</f>
        <v>9.1529572998399577E-4</v>
      </c>
      <c r="G7" s="22">
        <f t="shared" si="0"/>
        <v>156.48460042742371</v>
      </c>
      <c r="H7" s="22">
        <f t="shared" si="0"/>
        <v>27.568159397667046</v>
      </c>
      <c r="I7" s="22">
        <f t="shared" si="0"/>
        <v>42.090431462880467</v>
      </c>
      <c r="J7" s="22">
        <f t="shared" si="0"/>
        <v>3.3885456128712702E-2</v>
      </c>
      <c r="K7" s="22">
        <f t="shared" si="0"/>
        <v>281533.96783458517</v>
      </c>
      <c r="L7" s="22">
        <f t="shared" si="0"/>
        <v>613583.63872657774</v>
      </c>
      <c r="M7" s="22">
        <f t="shared" si="0"/>
        <v>286388.14190035663</v>
      </c>
      <c r="N7" s="22">
        <f t="shared" si="0"/>
        <v>327195.49682622083</v>
      </c>
    </row>
    <row r="8" spans="1:14" ht="16.8" x14ac:dyDescent="0.8">
      <c r="A8" s="3" t="s">
        <v>26</v>
      </c>
      <c r="B8" s="3">
        <v>146</v>
      </c>
      <c r="D8" s="11" t="s">
        <v>936</v>
      </c>
      <c r="E8" s="14">
        <f>SUM(E2:E5)</f>
        <v>38435.733067074376</v>
      </c>
      <c r="F8" s="22">
        <f t="shared" ref="F8:N8" si="1">SUM(F2:F5)</f>
        <v>1.5011674421915823E-3</v>
      </c>
      <c r="G8" s="22">
        <f t="shared" si="1"/>
        <v>197.12990288244825</v>
      </c>
      <c r="H8" s="22">
        <f t="shared" si="1"/>
        <v>40.075015500056033</v>
      </c>
      <c r="I8" s="22">
        <f t="shared" si="1"/>
        <v>49.320416082910718</v>
      </c>
      <c r="J8" s="22">
        <f t="shared" si="1"/>
        <v>4.2429138362486928E-2</v>
      </c>
      <c r="K8" s="22">
        <f t="shared" si="1"/>
        <v>409174.27255535003</v>
      </c>
      <c r="L8" s="22">
        <f t="shared" si="1"/>
        <v>709071.07026017772</v>
      </c>
      <c r="M8" s="22">
        <f t="shared" si="1"/>
        <v>419468.7023693826</v>
      </c>
      <c r="N8" s="22">
        <f t="shared" si="1"/>
        <v>289602.36789079494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35366.810144405834</v>
      </c>
      <c r="F9" s="23">
        <f t="shared" ref="F9:N9" si="2">SUM(F2:F6)</f>
        <v>1.4314501898632594E-3</v>
      </c>
      <c r="G9" s="23">
        <f t="shared" si="2"/>
        <v>185.53530371332863</v>
      </c>
      <c r="H9" s="23">
        <f t="shared" si="2"/>
        <v>38.080303325546076</v>
      </c>
      <c r="I9" s="23">
        <f t="shared" si="2"/>
        <v>47.284219168860943</v>
      </c>
      <c r="J9" s="23">
        <f t="shared" si="2"/>
        <v>8.9580426383944672E-2</v>
      </c>
      <c r="K9" s="23">
        <f t="shared" si="2"/>
        <v>371504.67943860678</v>
      </c>
      <c r="L9" s="23">
        <f t="shared" si="2"/>
        <v>654208.7565414292</v>
      </c>
      <c r="M9" s="23">
        <f t="shared" si="2"/>
        <v>382059.80459830747</v>
      </c>
      <c r="N9" s="23">
        <f t="shared" si="2"/>
        <v>272148.9519431215</v>
      </c>
    </row>
    <row r="10" spans="1:14" ht="16.8" x14ac:dyDescent="0.8">
      <c r="A10" s="3" t="s">
        <v>29</v>
      </c>
      <c r="B10" s="3">
        <v>1</v>
      </c>
      <c r="D10" s="12" t="s">
        <v>933</v>
      </c>
      <c r="E10" s="8">
        <f>E7/$B$8</f>
        <v>177.22668066802686</v>
      </c>
      <c r="F10" s="23">
        <f t="shared" ref="F10:N12" si="3">F7/$B$8</f>
        <v>6.2691488355068205E-6</v>
      </c>
      <c r="G10" s="23">
        <f t="shared" si="3"/>
        <v>1.071812331694683</v>
      </c>
      <c r="H10" s="23">
        <f t="shared" si="3"/>
        <v>0.18882300957306195</v>
      </c>
      <c r="I10" s="23">
        <f t="shared" si="3"/>
        <v>0.2882906264580854</v>
      </c>
      <c r="J10" s="23">
        <f t="shared" si="3"/>
        <v>2.320921652651555E-4</v>
      </c>
      <c r="K10" s="23">
        <f t="shared" si="3"/>
        <v>1928.3148481820901</v>
      </c>
      <c r="L10" s="23">
        <f t="shared" si="3"/>
        <v>4202.6276625108067</v>
      </c>
      <c r="M10" s="23">
        <f t="shared" si="3"/>
        <v>1961.5626157558672</v>
      </c>
      <c r="N10" s="23">
        <f t="shared" si="3"/>
        <v>2241.0650467549372</v>
      </c>
    </row>
    <row r="11" spans="1:14" ht="16.8" x14ac:dyDescent="0.8">
      <c r="A11" s="3" t="s">
        <v>30</v>
      </c>
      <c r="B11" s="3" t="s">
        <v>372</v>
      </c>
      <c r="D11" s="12" t="s">
        <v>937</v>
      </c>
      <c r="E11" s="8">
        <f>E8/$B$8</f>
        <v>263.25844566489297</v>
      </c>
      <c r="F11" s="23">
        <f t="shared" si="3"/>
        <v>1.0281968782134125E-5</v>
      </c>
      <c r="G11" s="23">
        <f t="shared" si="3"/>
        <v>1.3502048142633443</v>
      </c>
      <c r="H11" s="23">
        <f t="shared" si="3"/>
        <v>0.27448640753463038</v>
      </c>
      <c r="I11" s="23">
        <f t="shared" si="3"/>
        <v>0.33781106906103231</v>
      </c>
      <c r="J11" s="23">
        <f t="shared" si="3"/>
        <v>2.9061053672936252E-4</v>
      </c>
      <c r="K11" s="23">
        <f t="shared" si="3"/>
        <v>2802.5635106530826</v>
      </c>
      <c r="L11" s="23">
        <f t="shared" si="3"/>
        <v>4856.6511661656004</v>
      </c>
      <c r="M11" s="23">
        <f t="shared" si="3"/>
        <v>2873.073303899881</v>
      </c>
      <c r="N11" s="23">
        <f t="shared" si="3"/>
        <v>1983.5778622657187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242.2384256466153</v>
      </c>
      <c r="F12" s="23">
        <f t="shared" si="3"/>
        <v>9.8044533552278038E-6</v>
      </c>
      <c r="G12" s="23">
        <f t="shared" si="3"/>
        <v>1.270789751461155</v>
      </c>
      <c r="H12" s="23">
        <f t="shared" si="3"/>
        <v>0.26082399538045259</v>
      </c>
      <c r="I12" s="23">
        <f t="shared" si="3"/>
        <v>0.32386451485521195</v>
      </c>
      <c r="J12" s="23">
        <f t="shared" si="3"/>
        <v>6.135645642735936E-4</v>
      </c>
      <c r="K12" s="23">
        <f t="shared" si="3"/>
        <v>2544.5525988945669</v>
      </c>
      <c r="L12" s="23">
        <f t="shared" si="3"/>
        <v>4480.8818941193786</v>
      </c>
      <c r="M12" s="23">
        <f t="shared" si="3"/>
        <v>2616.8479767007361</v>
      </c>
      <c r="N12" s="23">
        <f t="shared" si="3"/>
        <v>1864.0339174186404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6468.7738443829803</v>
      </c>
      <c r="F13" s="23">
        <f t="shared" ref="F13:N15" si="4">F7/$B$4</f>
        <v>2.2882393249599894E-4</v>
      </c>
      <c r="G13" s="23">
        <f t="shared" si="4"/>
        <v>39.121150106855929</v>
      </c>
      <c r="H13" s="23">
        <f t="shared" si="4"/>
        <v>6.8920398494167614</v>
      </c>
      <c r="I13" s="23">
        <f t="shared" si="4"/>
        <v>10.522607865720117</v>
      </c>
      <c r="J13" s="23">
        <f t="shared" si="4"/>
        <v>8.4713640321781754E-3</v>
      </c>
      <c r="K13" s="23">
        <f t="shared" si="4"/>
        <v>70383.491958646293</v>
      </c>
      <c r="L13" s="23">
        <f t="shared" si="4"/>
        <v>153395.90968164444</v>
      </c>
      <c r="M13" s="23">
        <f t="shared" si="4"/>
        <v>71597.035475089157</v>
      </c>
      <c r="N13" s="23">
        <f t="shared" si="4"/>
        <v>81798.874206555207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9608.933266768594</v>
      </c>
      <c r="F14" s="23">
        <f t="shared" si="4"/>
        <v>3.7529186054789557E-4</v>
      </c>
      <c r="G14" s="23">
        <f t="shared" si="4"/>
        <v>49.282475720612062</v>
      </c>
      <c r="H14" s="23">
        <f t="shared" si="4"/>
        <v>10.018753875014008</v>
      </c>
      <c r="I14" s="23">
        <f t="shared" si="4"/>
        <v>12.33010402072768</v>
      </c>
      <c r="J14" s="23">
        <f t="shared" si="4"/>
        <v>1.0607284590621732E-2</v>
      </c>
      <c r="K14" s="23">
        <f t="shared" si="4"/>
        <v>102293.56813883751</v>
      </c>
      <c r="L14" s="23">
        <f t="shared" si="4"/>
        <v>177267.76756504443</v>
      </c>
      <c r="M14" s="23">
        <f t="shared" si="4"/>
        <v>104867.17559234565</v>
      </c>
      <c r="N14" s="23">
        <f t="shared" si="4"/>
        <v>72400.591972698734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8841.7025361014585</v>
      </c>
      <c r="F15" s="23">
        <f t="shared" si="4"/>
        <v>3.5786254746581484E-4</v>
      </c>
      <c r="G15" s="23">
        <f t="shared" si="4"/>
        <v>46.383825928332158</v>
      </c>
      <c r="H15" s="23">
        <f t="shared" si="4"/>
        <v>9.520075831386519</v>
      </c>
      <c r="I15" s="23">
        <f t="shared" si="4"/>
        <v>11.821054792215236</v>
      </c>
      <c r="J15" s="23">
        <f t="shared" si="4"/>
        <v>2.2395106595986168E-2</v>
      </c>
      <c r="K15" s="23">
        <f t="shared" si="4"/>
        <v>92876.169859651694</v>
      </c>
      <c r="L15" s="23">
        <f t="shared" si="4"/>
        <v>163552.1891353573</v>
      </c>
      <c r="M15" s="23">
        <f t="shared" si="4"/>
        <v>95514.951149576867</v>
      </c>
      <c r="N15" s="23">
        <f t="shared" si="4"/>
        <v>68037.237985780375</v>
      </c>
    </row>
    <row r="16" spans="1:14" ht="16.8" x14ac:dyDescent="0.8">
      <c r="A16" s="3" t="s">
        <v>38</v>
      </c>
      <c r="B16" s="3" t="s">
        <v>39</v>
      </c>
    </row>
    <row r="22" spans="1:57" ht="16.8" x14ac:dyDescent="0.8">
      <c r="A22" s="4" t="s">
        <v>40</v>
      </c>
      <c r="B22" s="4" t="s">
        <v>41</v>
      </c>
      <c r="C22" s="4" t="s">
        <v>42</v>
      </c>
      <c r="D22" s="4" t="s">
        <v>43</v>
      </c>
      <c r="E22" s="4" t="s">
        <v>44</v>
      </c>
      <c r="F22" s="4" t="s">
        <v>45</v>
      </c>
      <c r="G22" s="4" t="s">
        <v>46</v>
      </c>
      <c r="H22" s="4" t="s">
        <v>47</v>
      </c>
      <c r="I22" s="4" t="s">
        <v>48</v>
      </c>
      <c r="J22" s="4" t="s">
        <v>49</v>
      </c>
      <c r="K22" s="4" t="s">
        <v>50</v>
      </c>
      <c r="L22" s="4" t="s">
        <v>51</v>
      </c>
      <c r="M22" s="4" t="s">
        <v>52</v>
      </c>
      <c r="N22" s="4" t="s">
        <v>53</v>
      </c>
      <c r="O22" s="4" t="s">
        <v>54</v>
      </c>
      <c r="P22" s="4" t="s">
        <v>55</v>
      </c>
      <c r="Q22" s="4" t="s">
        <v>56</v>
      </c>
      <c r="R22" s="4" t="s">
        <v>57</v>
      </c>
      <c r="S22" s="4" t="s">
        <v>58</v>
      </c>
      <c r="T22" s="4" t="s">
        <v>59</v>
      </c>
      <c r="U22" s="4" t="s">
        <v>60</v>
      </c>
      <c r="V22" s="4" t="s">
        <v>61</v>
      </c>
      <c r="W22" s="4" t="s">
        <v>62</v>
      </c>
      <c r="X22" s="4" t="s">
        <v>63</v>
      </c>
      <c r="Y22" s="4" t="s">
        <v>64</v>
      </c>
      <c r="Z22" s="4" t="s">
        <v>65</v>
      </c>
      <c r="AA22" s="4" t="s">
        <v>66</v>
      </c>
      <c r="AB22" s="4" t="s">
        <v>67</v>
      </c>
      <c r="AC22" s="4" t="s">
        <v>68</v>
      </c>
      <c r="AD22" s="4" t="s">
        <v>69</v>
      </c>
      <c r="AE22" s="4" t="s">
        <v>70</v>
      </c>
      <c r="AF22" s="4" t="s">
        <v>71</v>
      </c>
      <c r="AG22" s="4" t="s">
        <v>72</v>
      </c>
      <c r="AH22" s="4" t="s">
        <v>73</v>
      </c>
      <c r="AI22" s="4" t="s">
        <v>74</v>
      </c>
      <c r="AJ22" s="4" t="s">
        <v>75</v>
      </c>
      <c r="AK22" s="4" t="s">
        <v>76</v>
      </c>
      <c r="AL22" s="4" t="s">
        <v>77</v>
      </c>
      <c r="AM22" s="4" t="s">
        <v>78</v>
      </c>
      <c r="AN22" s="4" t="s">
        <v>79</v>
      </c>
      <c r="AO22" s="4" t="s">
        <v>80</v>
      </c>
      <c r="AP22" s="4" t="s">
        <v>81</v>
      </c>
      <c r="AQ22" s="4" t="s">
        <v>82</v>
      </c>
      <c r="AR22" s="4" t="s">
        <v>83</v>
      </c>
      <c r="AS22" s="4" t="s">
        <v>84</v>
      </c>
      <c r="AT22" s="4" t="s">
        <v>85</v>
      </c>
      <c r="AU22" s="4" t="s">
        <v>86</v>
      </c>
      <c r="AV22" s="4" t="s">
        <v>87</v>
      </c>
      <c r="AW22" s="4" t="s">
        <v>88</v>
      </c>
      <c r="AX22" s="4" t="s">
        <v>89</v>
      </c>
      <c r="AY22" s="4" t="s">
        <v>90</v>
      </c>
      <c r="AZ22" s="4" t="s">
        <v>91</v>
      </c>
      <c r="BA22" s="4" t="s">
        <v>92</v>
      </c>
      <c r="BB22" s="4" t="s">
        <v>93</v>
      </c>
      <c r="BC22" s="4" t="s">
        <v>94</v>
      </c>
      <c r="BD22" s="4" t="s">
        <v>95</v>
      </c>
      <c r="BE22" s="4" t="s">
        <v>96</v>
      </c>
    </row>
    <row r="23" spans="1:57" ht="15.3" x14ac:dyDescent="0.7">
      <c r="A23" s="9" t="s">
        <v>178</v>
      </c>
      <c r="B23" t="s">
        <v>813</v>
      </c>
      <c r="C23" t="s">
        <v>519</v>
      </c>
      <c r="D23" t="s">
        <v>520</v>
      </c>
      <c r="E23" s="6">
        <v>36.258000000000003</v>
      </c>
      <c r="F23" s="7">
        <v>1</v>
      </c>
      <c r="G23" s="7">
        <v>0</v>
      </c>
      <c r="H23" s="8">
        <v>500.36040000000008</v>
      </c>
      <c r="I23" s="8">
        <v>68.527619999999999</v>
      </c>
      <c r="J23" s="8">
        <v>751.26576</v>
      </c>
      <c r="K23" s="8">
        <v>182.37773999999999</v>
      </c>
      <c r="L23" s="8">
        <v>0</v>
      </c>
      <c r="M23" s="8">
        <v>1.8274032000000002E-6</v>
      </c>
      <c r="N23" s="8">
        <v>1.355740970742E-6</v>
      </c>
      <c r="O23" s="8">
        <v>3.1853595345420003E-6</v>
      </c>
      <c r="P23" s="8">
        <v>2.2153638000000001E-9</v>
      </c>
      <c r="Q23" s="8">
        <v>0</v>
      </c>
      <c r="R23" s="8">
        <v>1.0079724000000001</v>
      </c>
      <c r="S23" s="8">
        <v>0.20946902869800002</v>
      </c>
      <c r="T23" s="8">
        <v>1.240679180898</v>
      </c>
      <c r="U23" s="8">
        <v>2.3237752200000003E-2</v>
      </c>
      <c r="V23" s="8">
        <v>0</v>
      </c>
      <c r="W23" s="8">
        <v>0.16823712000000002</v>
      </c>
      <c r="X23" s="8">
        <v>3.8621938206600002E-2</v>
      </c>
      <c r="Y23" s="8">
        <v>0.31184518494660007</v>
      </c>
      <c r="Z23" s="8">
        <v>0.10498612674000002</v>
      </c>
      <c r="AA23" s="8">
        <v>0</v>
      </c>
      <c r="AB23" s="8">
        <v>0.19905642000000001</v>
      </c>
      <c r="AC23" s="8">
        <v>2.8789268967000004E-2</v>
      </c>
      <c r="AD23" s="8">
        <v>0.25439923526700003</v>
      </c>
      <c r="AE23" s="8">
        <v>2.6553546300000001E-2</v>
      </c>
      <c r="AF23" s="8">
        <v>0</v>
      </c>
      <c r="AG23" s="8">
        <v>4.2421860000000001E-4</v>
      </c>
      <c r="AH23" s="8">
        <v>4.4121997619999996E-5</v>
      </c>
      <c r="AI23" s="8">
        <v>4.6919266062000006E-4</v>
      </c>
      <c r="AJ23" s="8">
        <v>8.52063E-7</v>
      </c>
      <c r="AK23" s="8">
        <v>0</v>
      </c>
      <c r="AL23" s="8">
        <v>9644.6280000000006</v>
      </c>
      <c r="AM23" s="8">
        <v>975.01750379999999</v>
      </c>
      <c r="AN23" s="8">
        <v>10684.547323800001</v>
      </c>
      <c r="AO23" s="8">
        <v>64.901820000000001</v>
      </c>
      <c r="AP23" s="8">
        <v>0</v>
      </c>
      <c r="AQ23" s="8">
        <v>10097.853000000001</v>
      </c>
      <c r="AR23" s="8">
        <v>1021.2981214499999</v>
      </c>
      <c r="AS23" s="8">
        <v>11186.953581450001</v>
      </c>
      <c r="AT23" s="8">
        <v>67.802460000000011</v>
      </c>
      <c r="AU23" s="8">
        <v>0</v>
      </c>
      <c r="AV23" s="8">
        <v>9644.6280000000006</v>
      </c>
      <c r="AW23" s="8">
        <v>978.28072380000003</v>
      </c>
      <c r="AX23" s="8">
        <v>10687.8105438</v>
      </c>
      <c r="AY23" s="8">
        <v>64.901820000000001</v>
      </c>
      <c r="AZ23" s="8">
        <v>0</v>
      </c>
      <c r="BA23" s="8">
        <v>453.22500000000002</v>
      </c>
      <c r="BB23" s="8">
        <v>43.017397650000007</v>
      </c>
      <c r="BC23" s="8">
        <v>499.14303765000005</v>
      </c>
      <c r="BD23" s="8">
        <v>2.9006400000000001</v>
      </c>
      <c r="BE23" s="8">
        <v>0</v>
      </c>
    </row>
    <row r="24" spans="1:57" ht="15.3" x14ac:dyDescent="0.7">
      <c r="A24" s="9" t="s">
        <v>364</v>
      </c>
      <c r="B24" t="s">
        <v>821</v>
      </c>
      <c r="C24" t="s">
        <v>106</v>
      </c>
      <c r="D24" t="s">
        <v>107</v>
      </c>
      <c r="E24" s="6">
        <v>67.765236220472431</v>
      </c>
      <c r="F24" s="7">
        <v>1</v>
      </c>
      <c r="G24" s="7">
        <v>1</v>
      </c>
      <c r="H24" s="8">
        <v>271.35751046709964</v>
      </c>
      <c r="I24" s="8">
        <v>2.9717219663423808</v>
      </c>
      <c r="J24" s="8">
        <v>284.73080563848345</v>
      </c>
      <c r="K24" s="8">
        <v>3.9154926550414535</v>
      </c>
      <c r="L24" s="8">
        <v>-157.23490803132952</v>
      </c>
      <c r="M24" s="8">
        <v>5.8571703078964128E-8</v>
      </c>
      <c r="N24" s="8">
        <v>5.8571775818414031E-10</v>
      </c>
      <c r="O24" s="8">
        <v>7.5448262012960408E-7</v>
      </c>
      <c r="P24" s="8">
        <v>4.7096860749245581E-7</v>
      </c>
      <c r="Q24" s="8">
        <v>9.8808821986901054E-7</v>
      </c>
      <c r="R24" s="8">
        <v>2.4318377987215487</v>
      </c>
      <c r="S24" s="8">
        <v>2.481073751980643E-2</v>
      </c>
      <c r="T24" s="8">
        <v>2.5473767923896085</v>
      </c>
      <c r="U24" s="8">
        <v>6.5332956148253019E-2</v>
      </c>
      <c r="V24" s="8">
        <v>0.15322527467533931</v>
      </c>
      <c r="W24" s="8">
        <v>0.13123027145540064</v>
      </c>
      <c r="X24" s="8">
        <v>1.4122190302747052E-3</v>
      </c>
      <c r="Y24" s="8">
        <v>0.13982263597658071</v>
      </c>
      <c r="Z24" s="8">
        <v>7.1801454909053422E-3</v>
      </c>
      <c r="AA24" s="8">
        <v>2.5489812048794764E-2</v>
      </c>
      <c r="AB24" s="8">
        <v>0.13478905847792</v>
      </c>
      <c r="AC24" s="8">
        <v>1.2186965056713429E-3</v>
      </c>
      <c r="AD24" s="8">
        <v>0.15245599772384744</v>
      </c>
      <c r="AE24" s="8">
        <v>4.3552427402561242E-3</v>
      </c>
      <c r="AF24" s="8">
        <v>-5.5275659836150452E-2</v>
      </c>
      <c r="AG24" s="8">
        <v>2.1649287720325984E-3</v>
      </c>
      <c r="AH24" s="8">
        <v>2.165317003344146E-5</v>
      </c>
      <c r="AI24" s="8">
        <v>2.18862642767548E-3</v>
      </c>
      <c r="AJ24" s="8">
        <v>2.0040073023476552E-6</v>
      </c>
      <c r="AK24" s="8">
        <v>-5.1552428862730983E-5</v>
      </c>
      <c r="AL24" s="8">
        <v>3499.4739054773504</v>
      </c>
      <c r="AM24" s="8">
        <v>38.443527205687701</v>
      </c>
      <c r="AN24" s="8">
        <v>3740.1817670193818</v>
      </c>
      <c r="AO24" s="8">
        <v>57.385740484443623</v>
      </c>
      <c r="AP24" s="8">
        <v>-1497.884460844906</v>
      </c>
      <c r="AQ24" s="8">
        <v>4159.3323325694782</v>
      </c>
      <c r="AR24" s="8">
        <v>45.219545318214699</v>
      </c>
      <c r="AS24" s="8">
        <v>4441.1578154836034</v>
      </c>
      <c r="AT24" s="8">
        <v>78.181297236010352</v>
      </c>
      <c r="AU24" s="8">
        <v>-1279.3594429434409</v>
      </c>
      <c r="AV24" s="8">
        <v>3558.7870225193396</v>
      </c>
      <c r="AW24" s="8">
        <v>39.037332388801254</v>
      </c>
      <c r="AX24" s="8">
        <v>3816.0486450867065</v>
      </c>
      <c r="AY24" s="8">
        <v>59.801536326665513</v>
      </c>
      <c r="AZ24" s="8">
        <v>-1394.7796031194441</v>
      </c>
      <c r="BA24" s="8">
        <v>600.5453100501386</v>
      </c>
      <c r="BB24" s="8">
        <v>6.1822129294134491</v>
      </c>
      <c r="BC24" s="8">
        <v>625.10917039689673</v>
      </c>
      <c r="BD24" s="8">
        <v>18.379760909344839</v>
      </c>
      <c r="BE24" s="8">
        <v>115.42016017600328</v>
      </c>
    </row>
    <row r="25" spans="1:57" ht="15.3" x14ac:dyDescent="0.7">
      <c r="A25" s="9" t="s">
        <v>108</v>
      </c>
      <c r="B25" t="s">
        <v>801</v>
      </c>
      <c r="C25" t="s">
        <v>355</v>
      </c>
      <c r="D25" t="s">
        <v>356</v>
      </c>
      <c r="E25" s="6">
        <v>25388.801273885263</v>
      </c>
      <c r="F25" s="7">
        <v>0</v>
      </c>
      <c r="G25" s="7">
        <v>0</v>
      </c>
      <c r="H25" s="8">
        <v>2949.4224458598624</v>
      </c>
      <c r="I25" s="8">
        <v>197.50782560086554</v>
      </c>
      <c r="J25" s="8">
        <v>0</v>
      </c>
      <c r="K25" s="8">
        <v>385.32342594106751</v>
      </c>
      <c r="L25" s="8">
        <v>-14.000908350496768</v>
      </c>
      <c r="M25" s="8">
        <v>1.1884119745222888E-4</v>
      </c>
      <c r="N25" s="8">
        <v>2.0461618002077894E-5</v>
      </c>
      <c r="O25" s="8">
        <v>0</v>
      </c>
      <c r="P25" s="8">
        <v>8.6785338091208204E-5</v>
      </c>
      <c r="Q25" s="8">
        <v>-1.5436898950547719E-6</v>
      </c>
      <c r="R25" s="8">
        <v>9.7989969171974192</v>
      </c>
      <c r="S25" s="8">
        <v>0.78662533961346992</v>
      </c>
      <c r="T25" s="8">
        <v>0</v>
      </c>
      <c r="U25" s="8">
        <v>2.6560485018355848</v>
      </c>
      <c r="V25" s="8">
        <v>-9.3852242789044277E-2</v>
      </c>
      <c r="W25" s="8">
        <v>3.662469630573236</v>
      </c>
      <c r="X25" s="8">
        <v>0.2360536179531508</v>
      </c>
      <c r="Y25" s="8">
        <v>0</v>
      </c>
      <c r="Z25" s="8">
        <v>0.61497316311727224</v>
      </c>
      <c r="AA25" s="8">
        <v>-2.9181380408178244E-2</v>
      </c>
      <c r="AB25" s="8">
        <v>0.50021340382165436</v>
      </c>
      <c r="AC25" s="8">
        <v>6.3054659692549087E-2</v>
      </c>
      <c r="AD25" s="8">
        <v>0</v>
      </c>
      <c r="AE25" s="8">
        <v>0.28315088092619467</v>
      </c>
      <c r="AF25" s="8">
        <v>-1.5026615921961733E-2</v>
      </c>
      <c r="AG25" s="8">
        <v>3.3383572738853382E-3</v>
      </c>
      <c r="AH25" s="8">
        <v>2.8276641507674809E-4</v>
      </c>
      <c r="AI25" s="8">
        <v>0</v>
      </c>
      <c r="AJ25" s="8">
        <v>4.2740170563319109E-4</v>
      </c>
      <c r="AK25" s="8">
        <v>-1.2975200779031805E-4</v>
      </c>
      <c r="AL25" s="8">
        <v>14477.018598726067</v>
      </c>
      <c r="AM25" s="8">
        <v>1880.2710269643758</v>
      </c>
      <c r="AN25" s="8">
        <v>0</v>
      </c>
      <c r="AO25" s="8">
        <v>7153.5540978699055</v>
      </c>
      <c r="AP25" s="8">
        <v>-162.06179629146445</v>
      </c>
      <c r="AQ25" s="8">
        <v>15919.318585987206</v>
      </c>
      <c r="AR25" s="8">
        <v>1977.3204212129419</v>
      </c>
      <c r="AS25" s="8">
        <v>0</v>
      </c>
      <c r="AT25" s="8">
        <v>7337.7765649109379</v>
      </c>
      <c r="AU25" s="8">
        <v>-206.88521716448338</v>
      </c>
      <c r="AV25" s="8">
        <v>14909.168407643259</v>
      </c>
      <c r="AW25" s="8">
        <v>1918.176788163662</v>
      </c>
      <c r="AX25" s="8">
        <v>0</v>
      </c>
      <c r="AY25" s="8">
        <v>7233.7982241092077</v>
      </c>
      <c r="AZ25" s="8">
        <v>-165.13891900585932</v>
      </c>
      <c r="BA25" s="8">
        <v>1010.1501783439456</v>
      </c>
      <c r="BB25" s="8">
        <v>59.143633049279799</v>
      </c>
      <c r="BC25" s="8">
        <v>0</v>
      </c>
      <c r="BD25" s="8">
        <v>103.97834080172986</v>
      </c>
      <c r="BE25" s="8">
        <v>-41.746298158624064</v>
      </c>
    </row>
    <row r="26" spans="1:57" ht="15.3" x14ac:dyDescent="0.7">
      <c r="A26" s="9" t="s">
        <v>178</v>
      </c>
      <c r="B26" t="s">
        <v>478</v>
      </c>
      <c r="C26" t="s">
        <v>355</v>
      </c>
      <c r="D26" t="s">
        <v>356</v>
      </c>
      <c r="E26" s="6">
        <v>30390.439490445802</v>
      </c>
      <c r="F26" s="7">
        <v>0</v>
      </c>
      <c r="G26" s="7">
        <v>0</v>
      </c>
      <c r="H26" s="8">
        <v>3530.4638216560443</v>
      </c>
      <c r="I26" s="8">
        <v>236.41721237885304</v>
      </c>
      <c r="J26" s="8">
        <v>0</v>
      </c>
      <c r="K26" s="8">
        <v>461.232814184034</v>
      </c>
      <c r="L26" s="8">
        <v>-16.759111761401243</v>
      </c>
      <c r="M26" s="8">
        <v>1.4225312101910799E-4</v>
      </c>
      <c r="N26" s="8">
        <v>2.4492592504096769E-5</v>
      </c>
      <c r="O26" s="8">
        <v>0</v>
      </c>
      <c r="P26" s="8">
        <v>1.0388220134802508E-4</v>
      </c>
      <c r="Q26" s="8">
        <v>-1.8477995018980859E-6</v>
      </c>
      <c r="R26" s="8">
        <v>11.729416433120997</v>
      </c>
      <c r="S26" s="8">
        <v>0.94159190610404919</v>
      </c>
      <c r="T26" s="8">
        <v>0</v>
      </c>
      <c r="U26" s="8">
        <v>3.1792946980033285</v>
      </c>
      <c r="V26" s="8">
        <v>-0.11234129862038196</v>
      </c>
      <c r="W26" s="8">
        <v>4.3839825477706924</v>
      </c>
      <c r="X26" s="8">
        <v>0.28255659318129883</v>
      </c>
      <c r="Y26" s="8">
        <v>0</v>
      </c>
      <c r="Z26" s="8">
        <v>0.73612395088488092</v>
      </c>
      <c r="AA26" s="8">
        <v>-3.4930163341528597E-2</v>
      </c>
      <c r="AB26" s="8">
        <v>0.59875631847133648</v>
      </c>
      <c r="AC26" s="8">
        <v>7.5476537836708144E-2</v>
      </c>
      <c r="AD26" s="8">
        <v>0</v>
      </c>
      <c r="AE26" s="8">
        <v>0.33893209926004131</v>
      </c>
      <c r="AF26" s="8">
        <v>-1.7986885516815255E-2</v>
      </c>
      <c r="AG26" s="8">
        <v>3.9960194904458514E-3</v>
      </c>
      <c r="AH26" s="8">
        <v>3.3847189296641974E-4</v>
      </c>
      <c r="AI26" s="8">
        <v>0</v>
      </c>
      <c r="AJ26" s="8">
        <v>5.1160058850510356E-4</v>
      </c>
      <c r="AK26" s="8">
        <v>-1.5531338005987235E-4</v>
      </c>
      <c r="AL26" s="8">
        <v>17329.016560509524</v>
      </c>
      <c r="AM26" s="8">
        <v>2250.687704951843</v>
      </c>
      <c r="AN26" s="8">
        <v>0</v>
      </c>
      <c r="AO26" s="8">
        <v>8562.8167556127064</v>
      </c>
      <c r="AP26" s="8">
        <v>-193.98825335541369</v>
      </c>
      <c r="AQ26" s="8">
        <v>19055.45216560506</v>
      </c>
      <c r="AR26" s="8">
        <v>2366.8559994561278</v>
      </c>
      <c r="AS26" s="8">
        <v>0</v>
      </c>
      <c r="AT26" s="8">
        <v>8783.3313705799683</v>
      </c>
      <c r="AU26" s="8">
        <v>-247.64196646700591</v>
      </c>
      <c r="AV26" s="8">
        <v>17846.30063694264</v>
      </c>
      <c r="AW26" s="8">
        <v>2296.0609673457279</v>
      </c>
      <c r="AX26" s="8">
        <v>0</v>
      </c>
      <c r="AY26" s="8">
        <v>8658.8691149435745</v>
      </c>
      <c r="AZ26" s="8">
        <v>-197.67157462165568</v>
      </c>
      <c r="BA26" s="8">
        <v>1209.1515286624183</v>
      </c>
      <c r="BB26" s="8">
        <v>70.795032110399873</v>
      </c>
      <c r="BC26" s="8">
        <v>0</v>
      </c>
      <c r="BD26" s="8">
        <v>124.46225563639439</v>
      </c>
      <c r="BE26" s="8">
        <v>-49.970391845350228</v>
      </c>
    </row>
    <row r="27" spans="1:57" ht="15.3" x14ac:dyDescent="0.7">
      <c r="A27" s="9" t="s">
        <v>815</v>
      </c>
      <c r="B27" t="s">
        <v>816</v>
      </c>
      <c r="C27" t="s">
        <v>173</v>
      </c>
      <c r="D27" t="s">
        <v>174</v>
      </c>
      <c r="E27" s="6">
        <v>88.61666666666666</v>
      </c>
      <c r="F27" s="7">
        <v>0</v>
      </c>
      <c r="G27" s="7">
        <v>0</v>
      </c>
      <c r="H27" s="8">
        <v>107.02166666666665</v>
      </c>
      <c r="I27" s="8">
        <v>17.096510158333327</v>
      </c>
      <c r="J27" s="8">
        <v>0</v>
      </c>
      <c r="K27" s="8">
        <v>10.865357666666666</v>
      </c>
      <c r="L27" s="8">
        <v>-0.43456250000000002</v>
      </c>
      <c r="M27" s="8">
        <v>4.199066666666666E-10</v>
      </c>
      <c r="N27" s="8">
        <v>1.3599846323141792E-6</v>
      </c>
      <c r="O27" s="8">
        <v>0</v>
      </c>
      <c r="P27" s="8">
        <v>5.4768542416666669E-8</v>
      </c>
      <c r="Q27" s="8">
        <v>-3.612833333333333E-14</v>
      </c>
      <c r="R27" s="8">
        <v>0.38718666666666662</v>
      </c>
      <c r="S27" s="8">
        <v>0.18069006499999998</v>
      </c>
      <c r="T27" s="8">
        <v>0</v>
      </c>
      <c r="U27" s="8">
        <v>2.42128E-2</v>
      </c>
      <c r="V27" s="8">
        <v>-3.2038333333333328E-3</v>
      </c>
      <c r="W27" s="8">
        <v>7.9754999999999993E-2</v>
      </c>
      <c r="X27" s="8">
        <v>2.5309020545833331E-2</v>
      </c>
      <c r="Y27" s="8">
        <v>0</v>
      </c>
      <c r="Z27" s="8">
        <v>1.0903462833333334E-2</v>
      </c>
      <c r="AA27" s="8">
        <v>-7.3960833333333337E-4</v>
      </c>
      <c r="AB27" s="8">
        <v>0.15064833333333333</v>
      </c>
      <c r="AC27" s="8">
        <v>2.6763613708333335E-2</v>
      </c>
      <c r="AD27" s="8">
        <v>0</v>
      </c>
      <c r="AE27" s="8">
        <v>5.7628099999999993E-3</v>
      </c>
      <c r="AF27" s="8">
        <v>-1.3139124999999999E-3</v>
      </c>
      <c r="AG27" s="8">
        <v>3.1424833333333331E-5</v>
      </c>
      <c r="AH27" s="8">
        <v>8.4673487441666668E-5</v>
      </c>
      <c r="AI27" s="8">
        <v>0</v>
      </c>
      <c r="AJ27" s="8">
        <v>2.4083283333333329E-6</v>
      </c>
      <c r="AK27" s="8">
        <v>-8.4771728650137741E-7</v>
      </c>
      <c r="AL27" s="8">
        <v>1438.3166666666664</v>
      </c>
      <c r="AM27" s="8">
        <v>324.15041079166667</v>
      </c>
      <c r="AN27" s="8">
        <v>0</v>
      </c>
      <c r="AO27" s="8">
        <v>108.12392166666665</v>
      </c>
      <c r="AP27" s="8">
        <v>-5.3169999999999993</v>
      </c>
      <c r="AQ27" s="8">
        <v>3435.6</v>
      </c>
      <c r="AR27" s="8">
        <v>498.19656629416676</v>
      </c>
      <c r="AS27" s="8">
        <v>0</v>
      </c>
      <c r="AT27" s="8">
        <v>116.74412836666664</v>
      </c>
      <c r="AU27" s="8">
        <v>-13.002791666666665</v>
      </c>
      <c r="AV27" s="8">
        <v>1663.2666666666667</v>
      </c>
      <c r="AW27" s="8">
        <v>348.75383987499998</v>
      </c>
      <c r="AX27" s="8">
        <v>0</v>
      </c>
      <c r="AY27" s="8">
        <v>110.15119833333333</v>
      </c>
      <c r="AZ27" s="8">
        <v>-5.3169999999999993</v>
      </c>
      <c r="BA27" s="8">
        <v>1772.3333333333333</v>
      </c>
      <c r="BB27" s="8">
        <v>149.44272641916669</v>
      </c>
      <c r="BC27" s="8">
        <v>0</v>
      </c>
      <c r="BD27" s="8">
        <v>6.5929300333333334</v>
      </c>
      <c r="BE27" s="8">
        <v>-7.6857916666666668</v>
      </c>
    </row>
    <row r="28" spans="1:57" ht="15.3" x14ac:dyDescent="0.7">
      <c r="A28" s="9" t="s">
        <v>815</v>
      </c>
      <c r="B28" t="s">
        <v>817</v>
      </c>
      <c r="C28" t="s">
        <v>173</v>
      </c>
      <c r="D28" t="s">
        <v>174</v>
      </c>
      <c r="E28" s="6">
        <v>59.37533333333333</v>
      </c>
      <c r="F28" s="7">
        <v>0</v>
      </c>
      <c r="G28" s="7">
        <v>0</v>
      </c>
      <c r="H28" s="8">
        <v>71.707133333333331</v>
      </c>
      <c r="I28" s="8">
        <v>11.455079813666664</v>
      </c>
      <c r="J28" s="8">
        <v>0</v>
      </c>
      <c r="K28" s="8">
        <v>7.2800552933333327</v>
      </c>
      <c r="L28" s="8">
        <v>-0.29116750000000002</v>
      </c>
      <c r="M28" s="8">
        <v>2.8134773333333328E-10</v>
      </c>
      <c r="N28" s="8">
        <v>9.1122295510850291E-7</v>
      </c>
      <c r="O28" s="8">
        <v>0</v>
      </c>
      <c r="P28" s="8">
        <v>3.6696262503333338E-8</v>
      </c>
      <c r="Q28" s="8">
        <v>-2.4206866666666665E-14</v>
      </c>
      <c r="R28" s="8">
        <v>0.25942453333333332</v>
      </c>
      <c r="S28" s="8">
        <v>0.1210667614</v>
      </c>
      <c r="T28" s="8">
        <v>0</v>
      </c>
      <c r="U28" s="8">
        <v>1.6223168E-2</v>
      </c>
      <c r="V28" s="8">
        <v>-2.1466466666666666E-3</v>
      </c>
      <c r="W28" s="8">
        <v>5.3437799999999994E-2</v>
      </c>
      <c r="X28" s="8">
        <v>1.6957662568166665E-2</v>
      </c>
      <c r="Y28" s="8">
        <v>0</v>
      </c>
      <c r="Z28" s="8">
        <v>7.3055866866666664E-3</v>
      </c>
      <c r="AA28" s="8">
        <v>-4.955556666666667E-4</v>
      </c>
      <c r="AB28" s="8">
        <v>0.10093806666666667</v>
      </c>
      <c r="AC28" s="8">
        <v>1.7932275551666668E-2</v>
      </c>
      <c r="AD28" s="8">
        <v>0</v>
      </c>
      <c r="AE28" s="8">
        <v>3.8612235999999998E-3</v>
      </c>
      <c r="AF28" s="8">
        <v>-8.8035349999999991E-4</v>
      </c>
      <c r="AG28" s="8">
        <v>2.1055406666666664E-5</v>
      </c>
      <c r="AH28" s="8">
        <v>5.6733306842333335E-5</v>
      </c>
      <c r="AI28" s="8">
        <v>0</v>
      </c>
      <c r="AJ28" s="8">
        <v>1.6136388666666667E-6</v>
      </c>
      <c r="AK28" s="8">
        <v>-5.6799130853994488E-7</v>
      </c>
      <c r="AL28" s="8">
        <v>963.70733333333328</v>
      </c>
      <c r="AM28" s="8">
        <v>217.18870066833335</v>
      </c>
      <c r="AN28" s="8">
        <v>0</v>
      </c>
      <c r="AO28" s="8">
        <v>72.44567113333332</v>
      </c>
      <c r="AP28" s="8">
        <v>-3.5625199999999997</v>
      </c>
      <c r="AQ28" s="8">
        <v>2301.9360000000001</v>
      </c>
      <c r="AR28" s="8">
        <v>333.80388026223341</v>
      </c>
      <c r="AS28" s="8">
        <v>0</v>
      </c>
      <c r="AT28" s="8">
        <v>78.221420385333317</v>
      </c>
      <c r="AU28" s="8">
        <v>-8.7121883333333319</v>
      </c>
      <c r="AV28" s="8">
        <v>1114.4293333333333</v>
      </c>
      <c r="AW28" s="8">
        <v>233.67359970500002</v>
      </c>
      <c r="AX28" s="8">
        <v>0</v>
      </c>
      <c r="AY28" s="8">
        <v>73.803996066666656</v>
      </c>
      <c r="AZ28" s="8">
        <v>-3.5625199999999997</v>
      </c>
      <c r="BA28" s="8">
        <v>1187.5066666666667</v>
      </c>
      <c r="BB28" s="8">
        <v>100.13028055723335</v>
      </c>
      <c r="BC28" s="8">
        <v>0</v>
      </c>
      <c r="BD28" s="8">
        <v>4.4174243186666668</v>
      </c>
      <c r="BE28" s="8">
        <v>-5.1496683333333335</v>
      </c>
    </row>
    <row r="29" spans="1:57" ht="15.3" x14ac:dyDescent="0.7">
      <c r="A29" s="9" t="s">
        <v>493</v>
      </c>
      <c r="B29" t="s">
        <v>818</v>
      </c>
      <c r="C29" t="s">
        <v>173</v>
      </c>
      <c r="D29" t="s">
        <v>174</v>
      </c>
      <c r="E29" s="6">
        <v>55.648666666666664</v>
      </c>
      <c r="F29" s="7">
        <v>0</v>
      </c>
      <c r="G29" s="7">
        <v>0</v>
      </c>
      <c r="H29" s="8">
        <v>67.206466666666657</v>
      </c>
      <c r="I29" s="8">
        <v>10.736106770333331</v>
      </c>
      <c r="J29" s="8">
        <v>0</v>
      </c>
      <c r="K29" s="8">
        <v>6.8231258266666659</v>
      </c>
      <c r="L29" s="8">
        <v>-0.27289250000000004</v>
      </c>
      <c r="M29" s="8">
        <v>2.6368906666666664E-10</v>
      </c>
      <c r="N29" s="8">
        <v>8.5403044734370121E-7</v>
      </c>
      <c r="O29" s="8">
        <v>0</v>
      </c>
      <c r="P29" s="8">
        <v>3.4393037736666669E-8</v>
      </c>
      <c r="Q29" s="8">
        <v>-2.2687533333333332E-14</v>
      </c>
      <c r="R29" s="8">
        <v>0.24314186666666665</v>
      </c>
      <c r="S29" s="8">
        <v>0.11346805939999999</v>
      </c>
      <c r="T29" s="8">
        <v>0</v>
      </c>
      <c r="U29" s="8">
        <v>1.5204928000000001E-2</v>
      </c>
      <c r="V29" s="8">
        <v>-2.0119133333333333E-3</v>
      </c>
      <c r="W29" s="8">
        <v>5.0083799999999998E-2</v>
      </c>
      <c r="X29" s="8">
        <v>1.5893322339833333E-2</v>
      </c>
      <c r="Y29" s="8">
        <v>0</v>
      </c>
      <c r="Z29" s="8">
        <v>6.8470547533333332E-3</v>
      </c>
      <c r="AA29" s="8">
        <v>-4.6445233333333334E-4</v>
      </c>
      <c r="AB29" s="8">
        <v>9.4602733333333341E-2</v>
      </c>
      <c r="AC29" s="8">
        <v>1.6806764168333335E-2</v>
      </c>
      <c r="AD29" s="8">
        <v>0</v>
      </c>
      <c r="AE29" s="8">
        <v>3.6188755999999999E-3</v>
      </c>
      <c r="AF29" s="8">
        <v>-8.2509849999999997E-4</v>
      </c>
      <c r="AG29" s="8">
        <v>1.973387333333333E-5</v>
      </c>
      <c r="AH29" s="8">
        <v>5.3172465805666667E-5</v>
      </c>
      <c r="AI29" s="8">
        <v>0</v>
      </c>
      <c r="AJ29" s="8">
        <v>1.5123595333333333E-6</v>
      </c>
      <c r="AK29" s="8">
        <v>-5.3234158402203857E-7</v>
      </c>
      <c r="AL29" s="8">
        <v>903.2206666666666</v>
      </c>
      <c r="AM29" s="8">
        <v>203.55694745166667</v>
      </c>
      <c r="AN29" s="8">
        <v>0</v>
      </c>
      <c r="AO29" s="8">
        <v>67.898650466666652</v>
      </c>
      <c r="AP29" s="8">
        <v>-3.3389199999999999</v>
      </c>
      <c r="AQ29" s="8">
        <v>2157.4560000000001</v>
      </c>
      <c r="AR29" s="8">
        <v>312.85282661856672</v>
      </c>
      <c r="AS29" s="8">
        <v>0</v>
      </c>
      <c r="AT29" s="8">
        <v>73.311887358666652</v>
      </c>
      <c r="AU29" s="8">
        <v>-8.1653716666666654</v>
      </c>
      <c r="AV29" s="8">
        <v>1044.4826666666665</v>
      </c>
      <c r="AW29" s="8">
        <v>219.00717905500002</v>
      </c>
      <c r="AX29" s="8">
        <v>0</v>
      </c>
      <c r="AY29" s="8">
        <v>69.171720733333331</v>
      </c>
      <c r="AZ29" s="8">
        <v>-3.3389199999999999</v>
      </c>
      <c r="BA29" s="8">
        <v>1112.9733333333334</v>
      </c>
      <c r="BB29" s="8">
        <v>93.845647563566686</v>
      </c>
      <c r="BC29" s="8">
        <v>0</v>
      </c>
      <c r="BD29" s="8">
        <v>4.1401666253333334</v>
      </c>
      <c r="BE29" s="8">
        <v>-4.8264516666666664</v>
      </c>
    </row>
    <row r="30" spans="1:57" ht="15.3" x14ac:dyDescent="0.7">
      <c r="A30" s="9" t="s">
        <v>496</v>
      </c>
      <c r="B30" t="s">
        <v>819</v>
      </c>
      <c r="C30" t="s">
        <v>173</v>
      </c>
      <c r="D30" t="s">
        <v>174</v>
      </c>
      <c r="E30" s="6">
        <v>31.2</v>
      </c>
      <c r="F30" s="7">
        <v>0</v>
      </c>
      <c r="G30" s="7">
        <v>0</v>
      </c>
      <c r="H30" s="8">
        <v>37.68</v>
      </c>
      <c r="I30" s="8">
        <v>6.0193091999999986</v>
      </c>
      <c r="J30" s="8">
        <v>0</v>
      </c>
      <c r="K30" s="8">
        <v>3.825456</v>
      </c>
      <c r="L30" s="8">
        <v>-0.15300000000000002</v>
      </c>
      <c r="M30" s="8">
        <v>1.4783999999999998E-10</v>
      </c>
      <c r="N30" s="8">
        <v>4.7882099524020002E-7</v>
      </c>
      <c r="O30" s="8">
        <v>0</v>
      </c>
      <c r="P30" s="8">
        <v>1.9282812000000001E-8</v>
      </c>
      <c r="Q30" s="8">
        <v>-1.2719999999999998E-14</v>
      </c>
      <c r="R30" s="8">
        <v>0.13632</v>
      </c>
      <c r="S30" s="8">
        <v>6.361704E-2</v>
      </c>
      <c r="T30" s="8">
        <v>0</v>
      </c>
      <c r="U30" s="8">
        <v>8.5248000000000008E-3</v>
      </c>
      <c r="V30" s="8">
        <v>-1.1279999999999999E-3</v>
      </c>
      <c r="W30" s="8">
        <v>2.8079999999999997E-2</v>
      </c>
      <c r="X30" s="8">
        <v>8.9107553999999995E-3</v>
      </c>
      <c r="Y30" s="8">
        <v>0</v>
      </c>
      <c r="Z30" s="8">
        <v>3.8388720000000001E-3</v>
      </c>
      <c r="AA30" s="8">
        <v>-2.6040000000000004E-4</v>
      </c>
      <c r="AB30" s="8">
        <v>5.3040000000000004E-2</v>
      </c>
      <c r="AC30" s="8">
        <v>9.4228860000000001E-3</v>
      </c>
      <c r="AD30" s="8">
        <v>0</v>
      </c>
      <c r="AE30" s="8">
        <v>2.0289599999999998E-3</v>
      </c>
      <c r="AF30" s="8">
        <v>-4.6259999999999997E-4</v>
      </c>
      <c r="AG30" s="8">
        <v>1.1063999999999999E-5</v>
      </c>
      <c r="AH30" s="8">
        <v>2.9811692400000002E-5</v>
      </c>
      <c r="AI30" s="8">
        <v>0</v>
      </c>
      <c r="AJ30" s="8">
        <v>8.4791999999999999E-7</v>
      </c>
      <c r="AK30" s="8">
        <v>-2.9846280991735538E-7</v>
      </c>
      <c r="AL30" s="8">
        <v>506.4</v>
      </c>
      <c r="AM30" s="8">
        <v>114.12630600000001</v>
      </c>
      <c r="AN30" s="8">
        <v>0</v>
      </c>
      <c r="AO30" s="8">
        <v>38.068079999999995</v>
      </c>
      <c r="AP30" s="8">
        <v>-1.8719999999999999</v>
      </c>
      <c r="AQ30" s="8">
        <v>1209.6000000000001</v>
      </c>
      <c r="AR30" s="8">
        <v>175.40417004000003</v>
      </c>
      <c r="AS30" s="8">
        <v>0</v>
      </c>
      <c r="AT30" s="8">
        <v>41.103067199999991</v>
      </c>
      <c r="AU30" s="8">
        <v>-4.5779999999999994</v>
      </c>
      <c r="AV30" s="8">
        <v>585.6</v>
      </c>
      <c r="AW30" s="8">
        <v>122.78863800000001</v>
      </c>
      <c r="AX30" s="8">
        <v>0</v>
      </c>
      <c r="AY30" s="8">
        <v>38.781839999999995</v>
      </c>
      <c r="AZ30" s="8">
        <v>-1.8719999999999999</v>
      </c>
      <c r="BA30" s="8">
        <v>624</v>
      </c>
      <c r="BB30" s="8">
        <v>52.615532040000012</v>
      </c>
      <c r="BC30" s="8">
        <v>0</v>
      </c>
      <c r="BD30" s="8">
        <v>2.3212272</v>
      </c>
      <c r="BE30" s="8">
        <v>-2.706</v>
      </c>
    </row>
    <row r="31" spans="1:57" ht="15.3" x14ac:dyDescent="0.7">
      <c r="A31" s="9" t="s">
        <v>496</v>
      </c>
      <c r="B31" t="s">
        <v>820</v>
      </c>
      <c r="C31" t="s">
        <v>173</v>
      </c>
      <c r="D31" t="s">
        <v>174</v>
      </c>
      <c r="E31" s="6">
        <v>26.060666666666666</v>
      </c>
      <c r="F31" s="7">
        <v>0</v>
      </c>
      <c r="G31" s="7">
        <v>0</v>
      </c>
      <c r="H31" s="8">
        <v>31.473266666666664</v>
      </c>
      <c r="I31" s="8">
        <v>5.0277952123333325</v>
      </c>
      <c r="J31" s="8">
        <v>0</v>
      </c>
      <c r="K31" s="8">
        <v>3.1953183866666666</v>
      </c>
      <c r="L31" s="8">
        <v>-0.12779750000000001</v>
      </c>
      <c r="M31" s="8">
        <v>1.2348746666666666E-10</v>
      </c>
      <c r="N31" s="8">
        <v>3.999485368575782E-7</v>
      </c>
      <c r="O31" s="8">
        <v>0</v>
      </c>
      <c r="P31" s="8">
        <v>1.6106504356666669E-8</v>
      </c>
      <c r="Q31" s="8">
        <v>-1.0624733333333333E-14</v>
      </c>
      <c r="R31" s="8">
        <v>0.11386506666666667</v>
      </c>
      <c r="S31" s="8">
        <v>5.3137899799999999E-2</v>
      </c>
      <c r="T31" s="8">
        <v>0</v>
      </c>
      <c r="U31" s="8">
        <v>7.1205760000000009E-3</v>
      </c>
      <c r="V31" s="8">
        <v>-9.4219333333333329E-4</v>
      </c>
      <c r="W31" s="8">
        <v>2.3454599999999999E-2</v>
      </c>
      <c r="X31" s="8">
        <v>7.4429559688333332E-3</v>
      </c>
      <c r="Y31" s="8">
        <v>0</v>
      </c>
      <c r="Z31" s="8">
        <v>3.2065244733333336E-3</v>
      </c>
      <c r="AA31" s="8">
        <v>-2.1750633333333336E-4</v>
      </c>
      <c r="AB31" s="8">
        <v>4.4303133333333335E-2</v>
      </c>
      <c r="AC31" s="8">
        <v>7.8707272783333348E-3</v>
      </c>
      <c r="AD31" s="8">
        <v>0</v>
      </c>
      <c r="AE31" s="8">
        <v>1.6947452E-3</v>
      </c>
      <c r="AF31" s="8">
        <v>-3.8639950000000001E-4</v>
      </c>
      <c r="AG31" s="8">
        <v>9.2415133333333332E-6</v>
      </c>
      <c r="AH31" s="8">
        <v>2.490104417966667E-5</v>
      </c>
      <c r="AI31" s="8">
        <v>0</v>
      </c>
      <c r="AJ31" s="8">
        <v>7.0824873333333331E-7</v>
      </c>
      <c r="AK31" s="8">
        <v>-2.4929935261707993E-7</v>
      </c>
      <c r="AL31" s="8">
        <v>422.98466666666661</v>
      </c>
      <c r="AM31" s="8">
        <v>95.327167261666673</v>
      </c>
      <c r="AN31" s="8">
        <v>0</v>
      </c>
      <c r="AO31" s="8">
        <v>31.79742126666666</v>
      </c>
      <c r="AP31" s="8">
        <v>-1.5636399999999999</v>
      </c>
      <c r="AQ31" s="8">
        <v>1010.3520000000001</v>
      </c>
      <c r="AR31" s="8">
        <v>146.5112053639667</v>
      </c>
      <c r="AS31" s="8">
        <v>0</v>
      </c>
      <c r="AT31" s="8">
        <v>34.332478630666664</v>
      </c>
      <c r="AU31" s="8">
        <v>-3.8239016666666665</v>
      </c>
      <c r="AV31" s="8">
        <v>489.13866666666667</v>
      </c>
      <c r="AW31" s="8">
        <v>102.56262068500001</v>
      </c>
      <c r="AX31" s="8">
        <v>0</v>
      </c>
      <c r="AY31" s="8">
        <v>32.393609133333328</v>
      </c>
      <c r="AZ31" s="8">
        <v>-1.5636399999999999</v>
      </c>
      <c r="BA31" s="8">
        <v>521.21333333333337</v>
      </c>
      <c r="BB31" s="8">
        <v>43.948584678966675</v>
      </c>
      <c r="BC31" s="8">
        <v>0</v>
      </c>
      <c r="BD31" s="8">
        <v>1.9388694973333334</v>
      </c>
      <c r="BE31" s="8">
        <v>-2.2602616666666666</v>
      </c>
    </row>
    <row r="32" spans="1:57" ht="15.3" x14ac:dyDescent="0.7">
      <c r="A32" s="9" t="s">
        <v>496</v>
      </c>
      <c r="B32" t="s">
        <v>818</v>
      </c>
      <c r="C32" t="s">
        <v>173</v>
      </c>
      <c r="D32" t="s">
        <v>174</v>
      </c>
      <c r="E32" s="6">
        <v>111.21933333333332</v>
      </c>
      <c r="F32" s="7">
        <v>0</v>
      </c>
      <c r="G32" s="7">
        <v>0</v>
      </c>
      <c r="H32" s="8">
        <v>134.31873333333331</v>
      </c>
      <c r="I32" s="8">
        <v>21.45716526766666</v>
      </c>
      <c r="J32" s="8">
        <v>0</v>
      </c>
      <c r="K32" s="8">
        <v>13.636688013333332</v>
      </c>
      <c r="L32" s="8">
        <v>-0.54540250000000001</v>
      </c>
      <c r="M32" s="8">
        <v>5.2700853333333323E-10</v>
      </c>
      <c r="N32" s="8">
        <v>1.706863842199302E-6</v>
      </c>
      <c r="O32" s="8">
        <v>0</v>
      </c>
      <c r="P32" s="8">
        <v>6.873786844333334E-8</v>
      </c>
      <c r="Q32" s="8">
        <v>-4.5343266666666658E-14</v>
      </c>
      <c r="R32" s="8">
        <v>0.48594293333333333</v>
      </c>
      <c r="S32" s="8">
        <v>0.22677707619999998</v>
      </c>
      <c r="T32" s="8">
        <v>0</v>
      </c>
      <c r="U32" s="8">
        <v>3.0388544E-2</v>
      </c>
      <c r="V32" s="8">
        <v>-4.021006666666666E-3</v>
      </c>
      <c r="W32" s="8">
        <v>0.10009739999999999</v>
      </c>
      <c r="X32" s="8">
        <v>3.1764367791166662E-2</v>
      </c>
      <c r="Y32" s="8">
        <v>0</v>
      </c>
      <c r="Z32" s="8">
        <v>1.3684512326666667E-2</v>
      </c>
      <c r="AA32" s="8">
        <v>-9.2825366666666673E-4</v>
      </c>
      <c r="AB32" s="8">
        <v>0.18907286666666667</v>
      </c>
      <c r="AC32" s="8">
        <v>3.3589971121666666E-2</v>
      </c>
      <c r="AD32" s="8">
        <v>0</v>
      </c>
      <c r="AE32" s="8">
        <v>7.2326787999999996E-3</v>
      </c>
      <c r="AF32" s="8">
        <v>-1.6490404999999998E-3</v>
      </c>
      <c r="AG32" s="8">
        <v>3.9440086666666663E-5</v>
      </c>
      <c r="AH32" s="8">
        <v>1.0627040238033334E-4</v>
      </c>
      <c r="AI32" s="8">
        <v>0</v>
      </c>
      <c r="AJ32" s="8">
        <v>3.0225992666666663E-6</v>
      </c>
      <c r="AK32" s="8">
        <v>-1.0639370110192838E-6</v>
      </c>
      <c r="AL32" s="8">
        <v>1805.1753333333331</v>
      </c>
      <c r="AM32" s="8">
        <v>406.82857913833334</v>
      </c>
      <c r="AN32" s="8">
        <v>0</v>
      </c>
      <c r="AO32" s="8">
        <v>135.70213073333329</v>
      </c>
      <c r="AP32" s="8">
        <v>-6.6731599999999993</v>
      </c>
      <c r="AQ32" s="8">
        <v>4311.8879999999999</v>
      </c>
      <c r="AR32" s="8">
        <v>625.2671428120334</v>
      </c>
      <c r="AS32" s="8">
        <v>0</v>
      </c>
      <c r="AT32" s="8">
        <v>146.5210170493333</v>
      </c>
      <c r="AU32" s="8">
        <v>-16.319298333333332</v>
      </c>
      <c r="AV32" s="8">
        <v>2087.5013333333332</v>
      </c>
      <c r="AW32" s="8">
        <v>437.707386515</v>
      </c>
      <c r="AX32" s="8">
        <v>0</v>
      </c>
      <c r="AY32" s="8">
        <v>138.24648686666666</v>
      </c>
      <c r="AZ32" s="8">
        <v>-6.6731599999999993</v>
      </c>
      <c r="BA32" s="8">
        <v>2224.3866666666663</v>
      </c>
      <c r="BB32" s="8">
        <v>187.55975629703335</v>
      </c>
      <c r="BC32" s="8">
        <v>0</v>
      </c>
      <c r="BD32" s="8">
        <v>8.2745301826666662</v>
      </c>
      <c r="BE32" s="8">
        <v>-9.646138333333333</v>
      </c>
    </row>
    <row r="33" spans="1:57" ht="15.3" x14ac:dyDescent="0.7">
      <c r="A33" s="9" t="s">
        <v>108</v>
      </c>
      <c r="B33" t="s">
        <v>801</v>
      </c>
      <c r="C33" t="s">
        <v>514</v>
      </c>
      <c r="D33" t="s">
        <v>515</v>
      </c>
      <c r="E33" s="6">
        <v>36.244</v>
      </c>
      <c r="F33" s="7">
        <v>0</v>
      </c>
      <c r="G33" s="7">
        <v>0</v>
      </c>
      <c r="H33" s="8">
        <v>268.2056</v>
      </c>
      <c r="I33" s="8">
        <v>125.56213538669725</v>
      </c>
      <c r="J33" s="8">
        <v>0</v>
      </c>
      <c r="K33" s="8">
        <v>7.6112400000000004</v>
      </c>
      <c r="L33" s="8">
        <v>-12.620753313052015</v>
      </c>
      <c r="M33" s="8">
        <v>4.1816515E-6</v>
      </c>
      <c r="N33" s="8">
        <v>5.3065602118619068E-6</v>
      </c>
      <c r="O33" s="8">
        <v>0</v>
      </c>
      <c r="P33" s="8">
        <v>6.3880050000000004E-7</v>
      </c>
      <c r="Q33" s="8">
        <v>-2.8030945116210662E-7</v>
      </c>
      <c r="R33" s="8">
        <v>0.79736800000000008</v>
      </c>
      <c r="S33" s="8">
        <v>0.50896301237959962</v>
      </c>
      <c r="T33" s="8">
        <v>0</v>
      </c>
      <c r="U33" s="8">
        <v>3.0852705000000001E-2</v>
      </c>
      <c r="V33" s="8">
        <v>-4.5477754978141514E-2</v>
      </c>
      <c r="W33" s="8">
        <v>0.18710965000000002</v>
      </c>
      <c r="X33" s="8">
        <v>9.5885573593306322E-2</v>
      </c>
      <c r="Y33" s="8">
        <v>0</v>
      </c>
      <c r="Z33" s="8">
        <v>7.7471550000000004E-3</v>
      </c>
      <c r="AA33" s="8">
        <v>-9.4521868920116811E-3</v>
      </c>
      <c r="AB33" s="8">
        <v>3.9007605000000001E-2</v>
      </c>
      <c r="AC33" s="8">
        <v>3.3645127859601248E-2</v>
      </c>
      <c r="AD33" s="8">
        <v>0</v>
      </c>
      <c r="AE33" s="8">
        <v>1.8982794999999998E-3</v>
      </c>
      <c r="AF33" s="8">
        <v>-2.3255798025165731E-3</v>
      </c>
      <c r="AG33" s="8">
        <v>1.3953940000000002E-4</v>
      </c>
      <c r="AH33" s="8">
        <v>1.4715439955445011E-4</v>
      </c>
      <c r="AI33" s="8">
        <v>0</v>
      </c>
      <c r="AJ33" s="8">
        <v>3.1033925000000003E-5</v>
      </c>
      <c r="AK33" s="8">
        <v>-6.6510949454027586E-6</v>
      </c>
      <c r="AL33" s="8">
        <v>2446.4699999999998</v>
      </c>
      <c r="AM33" s="8">
        <v>1530.4317981526308</v>
      </c>
      <c r="AN33" s="8">
        <v>0</v>
      </c>
      <c r="AO33" s="8">
        <v>109.63809999999999</v>
      </c>
      <c r="AP33" s="8">
        <v>-118.09735759268506</v>
      </c>
      <c r="AQ33" s="8">
        <v>3207.5940000000001</v>
      </c>
      <c r="AR33" s="8">
        <v>1622.5547682717834</v>
      </c>
      <c r="AS33" s="8">
        <v>0</v>
      </c>
      <c r="AT33" s="8">
        <v>115.49603649999999</v>
      </c>
      <c r="AU33" s="8">
        <v>-152.80049949194301</v>
      </c>
      <c r="AV33" s="8">
        <v>1354.6195</v>
      </c>
      <c r="AW33" s="8">
        <v>1288.1640859310723</v>
      </c>
      <c r="AX33" s="8">
        <v>0</v>
      </c>
      <c r="AY33" s="8">
        <v>114.1686</v>
      </c>
      <c r="AZ33" s="8">
        <v>-69.261284743134112</v>
      </c>
      <c r="BA33" s="8">
        <v>1852.9745</v>
      </c>
      <c r="BB33" s="8">
        <v>334.39068234071101</v>
      </c>
      <c r="BC33" s="8">
        <v>0</v>
      </c>
      <c r="BD33" s="8">
        <v>1.3274364999999999</v>
      </c>
      <c r="BE33" s="8">
        <v>-83.539214748808902</v>
      </c>
    </row>
    <row r="34" spans="1:57" ht="15.3" x14ac:dyDescent="0.7">
      <c r="A34" s="9" t="s">
        <v>330</v>
      </c>
      <c r="B34" t="s">
        <v>822</v>
      </c>
      <c r="C34" t="s">
        <v>514</v>
      </c>
      <c r="D34" t="s">
        <v>515</v>
      </c>
      <c r="E34" s="6">
        <v>32.353999999999999</v>
      </c>
      <c r="F34" s="7">
        <v>0</v>
      </c>
      <c r="G34" s="7">
        <v>0</v>
      </c>
      <c r="H34" s="8">
        <v>239.4196</v>
      </c>
      <c r="I34" s="8">
        <v>112.08578877334739</v>
      </c>
      <c r="J34" s="8">
        <v>0</v>
      </c>
      <c r="K34" s="8">
        <v>6.79434</v>
      </c>
      <c r="L34" s="8">
        <v>-11.266191719746299</v>
      </c>
      <c r="M34" s="8">
        <v>3.7328427499999999E-6</v>
      </c>
      <c r="N34" s="8">
        <v>4.7370171364799721E-6</v>
      </c>
      <c r="O34" s="8">
        <v>0</v>
      </c>
      <c r="P34" s="8">
        <v>5.7023925000000004E-7</v>
      </c>
      <c r="Q34" s="8">
        <v>-2.5022436769944808E-7</v>
      </c>
      <c r="R34" s="8">
        <v>0.71178800000000009</v>
      </c>
      <c r="S34" s="8">
        <v>0.45433697446555477</v>
      </c>
      <c r="T34" s="8">
        <v>0</v>
      </c>
      <c r="U34" s="8">
        <v>2.75413425E-2</v>
      </c>
      <c r="V34" s="8">
        <v>-4.0596713512934292E-2</v>
      </c>
      <c r="W34" s="8">
        <v>0.16702752500000001</v>
      </c>
      <c r="X34" s="8">
        <v>8.5594356253113138E-2</v>
      </c>
      <c r="Y34" s="8">
        <v>0</v>
      </c>
      <c r="Z34" s="8">
        <v>6.9156675000000001E-3</v>
      </c>
      <c r="AA34" s="8">
        <v>-8.4377015424386363E-3</v>
      </c>
      <c r="AB34" s="8">
        <v>3.4820992499999995E-2</v>
      </c>
      <c r="AC34" s="8">
        <v>3.0034059893210979E-2</v>
      </c>
      <c r="AD34" s="8">
        <v>0</v>
      </c>
      <c r="AE34" s="8">
        <v>1.6945407499999998E-3</v>
      </c>
      <c r="AF34" s="8">
        <v>-2.0759797188671558E-3</v>
      </c>
      <c r="AG34" s="8">
        <v>1.245629E-4</v>
      </c>
      <c r="AH34" s="8">
        <v>1.3136059604857848E-4</v>
      </c>
      <c r="AI34" s="8">
        <v>0</v>
      </c>
      <c r="AJ34" s="8">
        <v>2.77031125E-5</v>
      </c>
      <c r="AK34" s="8">
        <v>-5.9372454989394343E-6</v>
      </c>
      <c r="AL34" s="8">
        <v>2183.895</v>
      </c>
      <c r="AM34" s="8">
        <v>1366.1734465685415</v>
      </c>
      <c r="AN34" s="8">
        <v>0</v>
      </c>
      <c r="AO34" s="8">
        <v>97.87084999999999</v>
      </c>
      <c r="AP34" s="8">
        <v>-105.42219146765622</v>
      </c>
      <c r="AQ34" s="8">
        <v>2863.3289999999997</v>
      </c>
      <c r="AR34" s="8">
        <v>1448.4090324651054</v>
      </c>
      <c r="AS34" s="8">
        <v>0</v>
      </c>
      <c r="AT34" s="8">
        <v>103.10006524999999</v>
      </c>
      <c r="AU34" s="8">
        <v>-136.40071075384407</v>
      </c>
      <c r="AV34" s="8">
        <v>1209.2307499999999</v>
      </c>
      <c r="AW34" s="8">
        <v>1149.9078698878136</v>
      </c>
      <c r="AX34" s="8">
        <v>0</v>
      </c>
      <c r="AY34" s="8">
        <v>101.9151</v>
      </c>
      <c r="AZ34" s="8">
        <v>-61.827601991484414</v>
      </c>
      <c r="BA34" s="8">
        <v>1654.09825</v>
      </c>
      <c r="BB34" s="8">
        <v>298.50116257729178</v>
      </c>
      <c r="BC34" s="8">
        <v>0</v>
      </c>
      <c r="BD34" s="8">
        <v>1.1849652499999999</v>
      </c>
      <c r="BE34" s="8">
        <v>-74.573108762359652</v>
      </c>
    </row>
    <row r="35" spans="1:57" ht="15.3" hidden="1" x14ac:dyDescent="0.7">
      <c r="A35" s="15" t="s">
        <v>178</v>
      </c>
      <c r="B35" s="16" t="s">
        <v>478</v>
      </c>
      <c r="C35" s="16" t="s">
        <v>353</v>
      </c>
      <c r="D35" s="16" t="s">
        <v>354</v>
      </c>
      <c r="E35" s="17">
        <v>10573.875</v>
      </c>
      <c r="F35" s="18">
        <v>0</v>
      </c>
      <c r="G35" s="18">
        <v>0</v>
      </c>
      <c r="H35" s="19">
        <v>59.742393749999998</v>
      </c>
      <c r="I35" s="19">
        <v>55.724321250000003</v>
      </c>
      <c r="J35" s="19">
        <v>0</v>
      </c>
      <c r="K35" s="19">
        <v>59.002222500000002</v>
      </c>
      <c r="L35" s="19">
        <v>-31.006302356249996</v>
      </c>
      <c r="M35" s="19">
        <v>4.2612716250000001E-6</v>
      </c>
      <c r="N35" s="19">
        <v>1.0372971375E-5</v>
      </c>
      <c r="O35" s="19">
        <v>0</v>
      </c>
      <c r="P35" s="19">
        <v>1.5014902500000001E-5</v>
      </c>
      <c r="Q35" s="19">
        <v>-2.2115999733750001E-6</v>
      </c>
      <c r="R35" s="19">
        <v>0.37854472500000003</v>
      </c>
      <c r="S35" s="19">
        <v>0.26117471250000002</v>
      </c>
      <c r="T35" s="19">
        <v>0</v>
      </c>
      <c r="U35" s="19">
        <v>0.36902823750000002</v>
      </c>
      <c r="V35" s="19">
        <v>-0.19646471227500001</v>
      </c>
      <c r="W35" s="19">
        <v>0.124771725</v>
      </c>
      <c r="X35" s="19">
        <v>7.0527746249999995E-2</v>
      </c>
      <c r="Y35" s="19">
        <v>0</v>
      </c>
      <c r="Z35" s="19">
        <v>9.7914082499999999E-2</v>
      </c>
      <c r="AA35" s="19">
        <v>-6.4756525275000004E-2</v>
      </c>
      <c r="AB35" s="19">
        <v>5.3609546249999994E-2</v>
      </c>
      <c r="AC35" s="19">
        <v>4.2189761249999999E-2</v>
      </c>
      <c r="AD35" s="19">
        <v>0</v>
      </c>
      <c r="AE35" s="19">
        <v>5.5089888750000003E-2</v>
      </c>
      <c r="AF35" s="19">
        <v>-2.7823354503749998E-2</v>
      </c>
      <c r="AG35" s="19">
        <v>1.0267232625E-3</v>
      </c>
      <c r="AH35" s="19">
        <v>1.3323082500000001E-4</v>
      </c>
      <c r="AI35" s="19">
        <v>0</v>
      </c>
      <c r="AJ35" s="19">
        <v>1.4063253750000001E-4</v>
      </c>
      <c r="AK35" s="19">
        <v>-5.3286937323749999E-4</v>
      </c>
      <c r="AL35" s="19">
        <v>587.90744999999993</v>
      </c>
      <c r="AM35" s="19">
        <v>857.54126250000002</v>
      </c>
      <c r="AN35" s="19">
        <v>0</v>
      </c>
      <c r="AO35" s="19">
        <v>1258.291125</v>
      </c>
      <c r="AP35" s="19">
        <v>-305.12396654999998</v>
      </c>
      <c r="AQ35" s="19">
        <v>912.52541250000002</v>
      </c>
      <c r="AR35" s="19">
        <v>892.64652750000005</v>
      </c>
      <c r="AS35" s="19">
        <v>0</v>
      </c>
      <c r="AT35" s="19">
        <v>1311.583455</v>
      </c>
      <c r="AU35" s="19">
        <v>-473.60068908750003</v>
      </c>
      <c r="AV35" s="19">
        <v>602.71087499999999</v>
      </c>
      <c r="AW35" s="19">
        <v>872.34468750000008</v>
      </c>
      <c r="AX35" s="19">
        <v>0</v>
      </c>
      <c r="AY35" s="19">
        <v>1279.4388750000001</v>
      </c>
      <c r="AZ35" s="19">
        <v>-312.80694412500003</v>
      </c>
      <c r="BA35" s="19">
        <v>309.81453749999997</v>
      </c>
      <c r="BB35" s="19">
        <v>20.301840000000002</v>
      </c>
      <c r="BC35" s="19">
        <v>0</v>
      </c>
      <c r="BD35" s="19">
        <v>32.144580000000005</v>
      </c>
      <c r="BE35" s="19">
        <v>-160.7937449625</v>
      </c>
    </row>
    <row r="36" spans="1:57" ht="15.3" x14ac:dyDescent="0.7">
      <c r="A36" s="9" t="s">
        <v>108</v>
      </c>
      <c r="B36" t="s">
        <v>795</v>
      </c>
      <c r="C36" t="s">
        <v>798</v>
      </c>
      <c r="D36" t="s">
        <v>799</v>
      </c>
      <c r="E36" s="6">
        <v>204.74100000000001</v>
      </c>
      <c r="F36" s="7">
        <v>0</v>
      </c>
      <c r="G36" s="7">
        <v>0</v>
      </c>
      <c r="H36" s="8">
        <v>196.55136000000002</v>
      </c>
      <c r="I36" s="8">
        <v>29.977153515000001</v>
      </c>
      <c r="J36" s="8">
        <v>0</v>
      </c>
      <c r="K36" s="8">
        <v>1.70344512</v>
      </c>
      <c r="L36" s="8">
        <v>-9.8275680000000012</v>
      </c>
      <c r="M36" s="8">
        <v>3.2758560000000001E-11</v>
      </c>
      <c r="N36" s="8">
        <v>9.3714869484000003E-8</v>
      </c>
      <c r="O36" s="8">
        <v>0</v>
      </c>
      <c r="P36" s="8">
        <v>4.709043E-7</v>
      </c>
      <c r="Q36" s="8">
        <v>-1.6379280000000003E-12</v>
      </c>
      <c r="R36" s="8">
        <v>0.82715364000000013</v>
      </c>
      <c r="S36" s="8">
        <v>0.1261426703985</v>
      </c>
      <c r="T36" s="8">
        <v>0</v>
      </c>
      <c r="U36" s="8">
        <v>1.0830798900000001E-2</v>
      </c>
      <c r="V36" s="8">
        <v>-4.1357682000000007E-2</v>
      </c>
      <c r="W36" s="8">
        <v>0.17177769900000001</v>
      </c>
      <c r="X36" s="8">
        <v>2.6228141064000003E-2</v>
      </c>
      <c r="Y36" s="8">
        <v>0</v>
      </c>
      <c r="Z36" s="8">
        <v>2.8663740000000001E-3</v>
      </c>
      <c r="AA36" s="8">
        <v>-8.588884950000002E-3</v>
      </c>
      <c r="AB36" s="8">
        <v>6.7974012E-2</v>
      </c>
      <c r="AC36" s="8">
        <v>1.0425196741949999E-2</v>
      </c>
      <c r="AD36" s="8">
        <v>0</v>
      </c>
      <c r="AE36" s="8">
        <v>1.6174539000000001E-3</v>
      </c>
      <c r="AF36" s="8">
        <v>-3.3987006000000004E-3</v>
      </c>
      <c r="AG36" s="8">
        <v>7.0430904000000008E-5</v>
      </c>
      <c r="AH36" s="8">
        <v>1.16641971405E-5</v>
      </c>
      <c r="AI36" s="8">
        <v>0</v>
      </c>
      <c r="AJ36" s="8">
        <v>3.5624934000000004E-6</v>
      </c>
      <c r="AK36" s="8">
        <v>-3.5215452000000006E-6</v>
      </c>
      <c r="AL36" s="8">
        <v>2968.7445000000002</v>
      </c>
      <c r="AM36" s="8">
        <v>453.10514116500002</v>
      </c>
      <c r="AN36" s="8">
        <v>0</v>
      </c>
      <c r="AO36" s="8">
        <v>39.515013000000003</v>
      </c>
      <c r="AP36" s="8">
        <v>-148.43722500000004</v>
      </c>
      <c r="AQ36" s="8">
        <v>4903.5469499999999</v>
      </c>
      <c r="AR36" s="8">
        <v>743.58262241279999</v>
      </c>
      <c r="AS36" s="8">
        <v>0</v>
      </c>
      <c r="AT36" s="8">
        <v>41.232789990000008</v>
      </c>
      <c r="AU36" s="8">
        <v>-245.17734750000002</v>
      </c>
      <c r="AV36" s="8">
        <v>3009.6927000000001</v>
      </c>
      <c r="AW36" s="8">
        <v>459.38864245499997</v>
      </c>
      <c r="AX36" s="8">
        <v>0</v>
      </c>
      <c r="AY36" s="8">
        <v>40.129236000000006</v>
      </c>
      <c r="AZ36" s="8">
        <v>-150.484635</v>
      </c>
      <c r="BA36" s="8">
        <v>1893.8542500000001</v>
      </c>
      <c r="BB36" s="8">
        <v>284.19397995780002</v>
      </c>
      <c r="BC36" s="8">
        <v>0</v>
      </c>
      <c r="BD36" s="8">
        <v>1.10355399</v>
      </c>
      <c r="BE36" s="8">
        <v>-94.692712500000013</v>
      </c>
    </row>
    <row r="37" spans="1:57" ht="15.3" x14ac:dyDescent="0.7">
      <c r="A37" s="9" t="s">
        <v>330</v>
      </c>
      <c r="B37" t="s">
        <v>331</v>
      </c>
      <c r="C37" t="s">
        <v>470</v>
      </c>
      <c r="D37" t="s">
        <v>471</v>
      </c>
      <c r="E37" s="6">
        <v>253.65518181818189</v>
      </c>
      <c r="F37" s="7">
        <v>0</v>
      </c>
      <c r="G37" s="7">
        <v>0</v>
      </c>
      <c r="H37" s="8">
        <v>243.50897454545461</v>
      </c>
      <c r="I37" s="8">
        <v>37.1389234459091</v>
      </c>
      <c r="J37" s="8">
        <v>0</v>
      </c>
      <c r="K37" s="8">
        <v>2.1104111127272733</v>
      </c>
      <c r="L37" s="8">
        <v>-12.17544872727273</v>
      </c>
      <c r="M37" s="8">
        <v>4.05848290909091E-11</v>
      </c>
      <c r="N37" s="8">
        <v>1.1610406444254548E-7</v>
      </c>
      <c r="O37" s="8">
        <v>0</v>
      </c>
      <c r="P37" s="8">
        <v>5.8340691818181827E-7</v>
      </c>
      <c r="Q37" s="8">
        <v>-2.0292414545454552E-12</v>
      </c>
      <c r="R37" s="8">
        <v>1.0247669345454549</v>
      </c>
      <c r="S37" s="8">
        <v>0.15627911358722729</v>
      </c>
      <c r="T37" s="8">
        <v>0</v>
      </c>
      <c r="U37" s="8">
        <v>1.3418359118181821E-2</v>
      </c>
      <c r="V37" s="8">
        <v>-5.1238346727272746E-2</v>
      </c>
      <c r="W37" s="8">
        <v>0.2128166975454546</v>
      </c>
      <c r="X37" s="8">
        <v>3.2494243411636377E-2</v>
      </c>
      <c r="Y37" s="8">
        <v>0</v>
      </c>
      <c r="Z37" s="8">
        <v>3.5511725454545466E-3</v>
      </c>
      <c r="AA37" s="8">
        <v>-1.064083487727273E-2</v>
      </c>
      <c r="AB37" s="8">
        <v>8.4213520363636385E-2</v>
      </c>
      <c r="AC37" s="8">
        <v>1.2915855520240912E-2</v>
      </c>
      <c r="AD37" s="8">
        <v>0</v>
      </c>
      <c r="AE37" s="8">
        <v>2.0038759363636372E-3</v>
      </c>
      <c r="AF37" s="8">
        <v>-4.2106760181818198E-3</v>
      </c>
      <c r="AG37" s="8">
        <v>8.7257382545454578E-5</v>
      </c>
      <c r="AH37" s="8">
        <v>1.4450862535772731E-5</v>
      </c>
      <c r="AI37" s="8">
        <v>0</v>
      </c>
      <c r="AJ37" s="8">
        <v>4.4136001636363651E-6</v>
      </c>
      <c r="AK37" s="8">
        <v>-4.3628691272727291E-6</v>
      </c>
      <c r="AL37" s="8">
        <v>3678.0001363636375</v>
      </c>
      <c r="AM37" s="8">
        <v>561.35540495045461</v>
      </c>
      <c r="AN37" s="8">
        <v>0</v>
      </c>
      <c r="AO37" s="8">
        <v>48.955450090909103</v>
      </c>
      <c r="AP37" s="8">
        <v>-183.90000681818188</v>
      </c>
      <c r="AQ37" s="8">
        <v>6075.0416045454558</v>
      </c>
      <c r="AR37" s="8">
        <v>921.23016535505474</v>
      </c>
      <c r="AS37" s="8">
        <v>0</v>
      </c>
      <c r="AT37" s="8">
        <v>51.083617066363651</v>
      </c>
      <c r="AU37" s="8">
        <v>-303.75208022727281</v>
      </c>
      <c r="AV37" s="8">
        <v>3728.7311727272736</v>
      </c>
      <c r="AW37" s="8">
        <v>569.14008248045468</v>
      </c>
      <c r="AX37" s="8">
        <v>0</v>
      </c>
      <c r="AY37" s="8">
        <v>49.716415636363649</v>
      </c>
      <c r="AZ37" s="8">
        <v>-186.43655863636369</v>
      </c>
      <c r="BA37" s="8">
        <v>2346.3104318181827</v>
      </c>
      <c r="BB37" s="8">
        <v>352.09008287460006</v>
      </c>
      <c r="BC37" s="8">
        <v>0</v>
      </c>
      <c r="BD37" s="8">
        <v>1.3672014300000004</v>
      </c>
      <c r="BE37" s="8">
        <v>-117.31552159090913</v>
      </c>
    </row>
    <row r="38" spans="1:57" ht="15.3" x14ac:dyDescent="0.7">
      <c r="A38" s="9" t="s">
        <v>108</v>
      </c>
      <c r="B38" t="s">
        <v>801</v>
      </c>
      <c r="C38" t="s">
        <v>357</v>
      </c>
      <c r="D38" t="s">
        <v>358</v>
      </c>
      <c r="E38" s="6">
        <v>18.12</v>
      </c>
      <c r="F38" s="7">
        <v>0</v>
      </c>
      <c r="G38" s="7">
        <v>0</v>
      </c>
      <c r="H38" s="8">
        <v>56.28978</v>
      </c>
      <c r="I38" s="8">
        <v>10.654107</v>
      </c>
      <c r="J38" s="8">
        <v>0</v>
      </c>
      <c r="K38" s="8">
        <v>2.0656800000000004</v>
      </c>
      <c r="L38" s="8">
        <v>-2.8144890000000005</v>
      </c>
      <c r="M38" s="8">
        <v>3.5515200000000002E-9</v>
      </c>
      <c r="N38" s="8">
        <v>3.3212872800000004E-7</v>
      </c>
      <c r="O38" s="8">
        <v>0</v>
      </c>
      <c r="P38" s="8">
        <v>5.8346400000000007E-8</v>
      </c>
      <c r="Q38" s="8">
        <v>-1.7757600000000004E-10</v>
      </c>
      <c r="R38" s="8">
        <v>0.13589999999999999</v>
      </c>
      <c r="S38" s="8">
        <v>4.9920599999999996E-2</v>
      </c>
      <c r="T38" s="8">
        <v>0</v>
      </c>
      <c r="U38" s="8">
        <v>3.0079200000000003E-3</v>
      </c>
      <c r="V38" s="8">
        <v>-6.7950000000000007E-3</v>
      </c>
      <c r="W38" s="8">
        <v>1.28652E-2</v>
      </c>
      <c r="X38" s="8">
        <v>5.9370180000000002E-2</v>
      </c>
      <c r="Y38" s="8">
        <v>0</v>
      </c>
      <c r="Z38" s="8">
        <v>0.34065600000000001</v>
      </c>
      <c r="AA38" s="8">
        <v>-6.432600000000001E-4</v>
      </c>
      <c r="AB38" s="8">
        <v>0.29082600000000003</v>
      </c>
      <c r="AC38" s="8">
        <v>4.5979500000000006E-2</v>
      </c>
      <c r="AD38" s="8">
        <v>0</v>
      </c>
      <c r="AE38" s="8">
        <v>5.7621600000000005E-4</v>
      </c>
      <c r="AF38" s="8">
        <v>-1.4541300000000004E-2</v>
      </c>
      <c r="AG38" s="8">
        <v>2.7180000000000001E-5</v>
      </c>
      <c r="AH38" s="8">
        <v>5.5900200000000004E-6</v>
      </c>
      <c r="AI38" s="8">
        <v>0</v>
      </c>
      <c r="AJ38" s="8">
        <v>4.9648800000000002E-7</v>
      </c>
      <c r="AK38" s="8">
        <v>-1.3590000000000002E-6</v>
      </c>
      <c r="AL38" s="8">
        <v>1580.4264000000001</v>
      </c>
      <c r="AM38" s="8">
        <v>264.96876000000003</v>
      </c>
      <c r="AN38" s="8">
        <v>0</v>
      </c>
      <c r="AO38" s="8">
        <v>5.2729200000000001</v>
      </c>
      <c r="AP38" s="8">
        <v>-79.021320000000003</v>
      </c>
      <c r="AQ38" s="8">
        <v>1650.57798</v>
      </c>
      <c r="AR38" s="8">
        <v>276.95740499999999</v>
      </c>
      <c r="AS38" s="8">
        <v>0</v>
      </c>
      <c r="AT38" s="8">
        <v>5.6324208000000002</v>
      </c>
      <c r="AU38" s="8">
        <v>-82.528899000000024</v>
      </c>
      <c r="AV38" s="8">
        <v>1616.6664000000001</v>
      </c>
      <c r="AW38" s="8">
        <v>271.31076000000002</v>
      </c>
      <c r="AX38" s="8">
        <v>0</v>
      </c>
      <c r="AY38" s="8">
        <v>5.4541200000000005</v>
      </c>
      <c r="AZ38" s="8">
        <v>-80.833320000000015</v>
      </c>
      <c r="BA38" s="8">
        <v>33.911580000000001</v>
      </c>
      <c r="BB38" s="8">
        <v>5.6466450000000004</v>
      </c>
      <c r="BC38" s="8">
        <v>0</v>
      </c>
      <c r="BD38" s="8">
        <v>0.17830080000000001</v>
      </c>
      <c r="BE38" s="8">
        <v>-1.6955790000000002</v>
      </c>
    </row>
    <row r="39" spans="1:57" ht="15.3" x14ac:dyDescent="0.7">
      <c r="A39" s="9" t="s">
        <v>178</v>
      </c>
      <c r="B39" t="s">
        <v>478</v>
      </c>
      <c r="C39" t="s">
        <v>357</v>
      </c>
      <c r="D39" t="s">
        <v>358</v>
      </c>
      <c r="E39" s="6">
        <v>65.08</v>
      </c>
      <c r="F39" s="7">
        <v>0</v>
      </c>
      <c r="G39" s="7">
        <v>0</v>
      </c>
      <c r="H39" s="8">
        <v>202.17102</v>
      </c>
      <c r="I39" s="8">
        <v>38.265412999999995</v>
      </c>
      <c r="J39" s="8">
        <v>0</v>
      </c>
      <c r="K39" s="8">
        <v>7.4191200000000004</v>
      </c>
      <c r="L39" s="8">
        <v>-10.108551</v>
      </c>
      <c r="M39" s="8">
        <v>1.2755679999999999E-8</v>
      </c>
      <c r="N39" s="8">
        <v>1.1928773520000001E-6</v>
      </c>
      <c r="O39" s="8">
        <v>0</v>
      </c>
      <c r="P39" s="8">
        <v>2.0955760000000001E-7</v>
      </c>
      <c r="Q39" s="8">
        <v>-6.3778400000000008E-10</v>
      </c>
      <c r="R39" s="8">
        <v>0.48809999999999998</v>
      </c>
      <c r="S39" s="8">
        <v>0.17929539999999997</v>
      </c>
      <c r="T39" s="8">
        <v>0</v>
      </c>
      <c r="U39" s="8">
        <v>1.080328E-2</v>
      </c>
      <c r="V39" s="8">
        <v>-2.4405E-2</v>
      </c>
      <c r="W39" s="8">
        <v>4.6206799999999999E-2</v>
      </c>
      <c r="X39" s="8">
        <v>0.21323461999999999</v>
      </c>
      <c r="Y39" s="8">
        <v>0</v>
      </c>
      <c r="Z39" s="8">
        <v>1.2235039999999999</v>
      </c>
      <c r="AA39" s="8">
        <v>-2.3103400000000001E-3</v>
      </c>
      <c r="AB39" s="8">
        <v>1.0445340000000001</v>
      </c>
      <c r="AC39" s="8">
        <v>0.16514050000000002</v>
      </c>
      <c r="AD39" s="8">
        <v>0</v>
      </c>
      <c r="AE39" s="8">
        <v>2.069544E-3</v>
      </c>
      <c r="AF39" s="8">
        <v>-5.2226700000000008E-2</v>
      </c>
      <c r="AG39" s="8">
        <v>9.7620000000000004E-5</v>
      </c>
      <c r="AH39" s="8">
        <v>2.007718E-5</v>
      </c>
      <c r="AI39" s="8">
        <v>0</v>
      </c>
      <c r="AJ39" s="8">
        <v>1.7831919999999999E-6</v>
      </c>
      <c r="AK39" s="8">
        <v>-4.8810000000000004E-6</v>
      </c>
      <c r="AL39" s="8">
        <v>5676.2775999999994</v>
      </c>
      <c r="AM39" s="8">
        <v>951.66484000000003</v>
      </c>
      <c r="AN39" s="8">
        <v>0</v>
      </c>
      <c r="AO39" s="8">
        <v>18.938279999999999</v>
      </c>
      <c r="AP39" s="8">
        <v>-283.81387999999998</v>
      </c>
      <c r="AQ39" s="8">
        <v>5928.2348199999997</v>
      </c>
      <c r="AR39" s="8">
        <v>994.72339499999987</v>
      </c>
      <c r="AS39" s="8">
        <v>0</v>
      </c>
      <c r="AT39" s="8">
        <v>20.229467199999998</v>
      </c>
      <c r="AU39" s="8">
        <v>-296.41174100000006</v>
      </c>
      <c r="AV39" s="8">
        <v>5806.4376000000002</v>
      </c>
      <c r="AW39" s="8">
        <v>974.44283999999993</v>
      </c>
      <c r="AX39" s="8">
        <v>0</v>
      </c>
      <c r="AY39" s="8">
        <v>19.589079999999999</v>
      </c>
      <c r="AZ39" s="8">
        <v>-290.32188000000002</v>
      </c>
      <c r="BA39" s="8">
        <v>121.79722</v>
      </c>
      <c r="BB39" s="8">
        <v>20.280555</v>
      </c>
      <c r="BC39" s="8">
        <v>0</v>
      </c>
      <c r="BD39" s="8">
        <v>0.64038719999999993</v>
      </c>
      <c r="BE39" s="8">
        <v>-6.089861</v>
      </c>
    </row>
    <row r="40" spans="1:57" ht="15.3" x14ac:dyDescent="0.7">
      <c r="A40" s="9" t="s">
        <v>178</v>
      </c>
      <c r="B40" t="s">
        <v>478</v>
      </c>
      <c r="C40" t="s">
        <v>479</v>
      </c>
      <c r="D40" t="s">
        <v>480</v>
      </c>
      <c r="E40" s="6">
        <v>59.867619999999995</v>
      </c>
      <c r="F40" s="7">
        <v>0</v>
      </c>
      <c r="G40" s="7">
        <v>0</v>
      </c>
      <c r="H40" s="8">
        <v>153.85978339999997</v>
      </c>
      <c r="I40" s="8">
        <v>24.785194679999996</v>
      </c>
      <c r="J40" s="8">
        <v>0</v>
      </c>
      <c r="K40" s="8">
        <v>6.8847762999999995</v>
      </c>
      <c r="L40" s="8">
        <v>0</v>
      </c>
      <c r="M40" s="8">
        <v>3.3944940539999997E-6</v>
      </c>
      <c r="N40" s="8">
        <v>1.7840550759999999E-6</v>
      </c>
      <c r="O40" s="8">
        <v>0</v>
      </c>
      <c r="P40" s="8">
        <v>2.0295123179999998E-7</v>
      </c>
      <c r="Q40" s="8">
        <v>0</v>
      </c>
      <c r="R40" s="8">
        <v>0.67051734399999996</v>
      </c>
      <c r="S40" s="8">
        <v>0.23468107039999997</v>
      </c>
      <c r="T40" s="8">
        <v>0</v>
      </c>
      <c r="U40" s="8">
        <v>8.6808049000000002E-3</v>
      </c>
      <c r="V40" s="8">
        <v>0</v>
      </c>
      <c r="W40" s="8">
        <v>0.1903790316</v>
      </c>
      <c r="X40" s="8">
        <v>0.15026772619999998</v>
      </c>
      <c r="Y40" s="8">
        <v>0</v>
      </c>
      <c r="Z40" s="8">
        <v>1.119524494</v>
      </c>
      <c r="AA40" s="8">
        <v>0</v>
      </c>
      <c r="AB40" s="8">
        <v>0.15984654539999998</v>
      </c>
      <c r="AC40" s="8">
        <v>2.7838443299999998E-2</v>
      </c>
      <c r="AD40" s="8">
        <v>0</v>
      </c>
      <c r="AE40" s="8">
        <v>1.939710888E-3</v>
      </c>
      <c r="AF40" s="8">
        <v>0</v>
      </c>
      <c r="AG40" s="8">
        <v>6.7650410599999996E-5</v>
      </c>
      <c r="AH40" s="8">
        <v>9.9978925399999984E-6</v>
      </c>
      <c r="AI40" s="8">
        <v>0</v>
      </c>
      <c r="AJ40" s="8">
        <v>1.7241874559999998E-6</v>
      </c>
      <c r="AK40" s="8">
        <v>0</v>
      </c>
      <c r="AL40" s="8">
        <v>4549.93912</v>
      </c>
      <c r="AM40" s="8">
        <v>577.722533</v>
      </c>
      <c r="AN40" s="8">
        <v>0</v>
      </c>
      <c r="AO40" s="8">
        <v>18.319491719999998</v>
      </c>
      <c r="AP40" s="8">
        <v>0</v>
      </c>
      <c r="AQ40" s="8">
        <v>5170.7663393999992</v>
      </c>
      <c r="AR40" s="8">
        <v>647.82751601999996</v>
      </c>
      <c r="AS40" s="8">
        <v>0</v>
      </c>
      <c r="AT40" s="8">
        <v>19.534804405999996</v>
      </c>
      <c r="AU40" s="8">
        <v>0</v>
      </c>
      <c r="AV40" s="8">
        <v>4945.065411999999</v>
      </c>
      <c r="AW40" s="8">
        <v>622.62324799999999</v>
      </c>
      <c r="AX40" s="8">
        <v>0</v>
      </c>
      <c r="AY40" s="8">
        <v>18.918167919999998</v>
      </c>
      <c r="AZ40" s="8">
        <v>0</v>
      </c>
      <c r="BA40" s="8">
        <v>225.70092739999998</v>
      </c>
      <c r="BB40" s="8">
        <v>25.204268019999997</v>
      </c>
      <c r="BC40" s="8">
        <v>0</v>
      </c>
      <c r="BD40" s="8">
        <v>0.61663648599999998</v>
      </c>
      <c r="BE40" s="8">
        <v>0</v>
      </c>
    </row>
    <row r="41" spans="1:57" ht="15.3" x14ac:dyDescent="0.7">
      <c r="A41" s="5" t="s">
        <v>108</v>
      </c>
      <c r="B41" t="s">
        <v>795</v>
      </c>
      <c r="C41" t="s">
        <v>104</v>
      </c>
      <c r="D41" t="s">
        <v>105</v>
      </c>
      <c r="E41" s="6">
        <v>51.158900000000003</v>
      </c>
      <c r="F41" s="7">
        <v>0</v>
      </c>
      <c r="G41" s="7">
        <v>0</v>
      </c>
      <c r="H41" s="8">
        <v>131.478373</v>
      </c>
      <c r="I41" s="8">
        <v>21.179784600000001</v>
      </c>
      <c r="J41" s="8">
        <v>0</v>
      </c>
      <c r="K41" s="8">
        <v>5.8832735000000005</v>
      </c>
      <c r="L41" s="8">
        <v>0</v>
      </c>
      <c r="M41" s="8">
        <v>2.90070963E-6</v>
      </c>
      <c r="N41" s="8">
        <v>1.52453522E-6</v>
      </c>
      <c r="O41" s="8">
        <v>0</v>
      </c>
      <c r="P41" s="8">
        <v>1.7342867100000001E-7</v>
      </c>
      <c r="Q41" s="8">
        <v>0</v>
      </c>
      <c r="R41" s="8">
        <v>0.57297967999999999</v>
      </c>
      <c r="S41" s="8">
        <v>0.200542888</v>
      </c>
      <c r="T41" s="8">
        <v>0</v>
      </c>
      <c r="U41" s="8">
        <v>7.4180405000000005E-3</v>
      </c>
      <c r="V41" s="8">
        <v>0</v>
      </c>
      <c r="W41" s="8">
        <v>0.162685302</v>
      </c>
      <c r="X41" s="8">
        <v>0.12840883900000002</v>
      </c>
      <c r="Y41" s="8">
        <v>0</v>
      </c>
      <c r="Z41" s="8">
        <v>0.9566714300000001</v>
      </c>
      <c r="AA41" s="8">
        <v>0</v>
      </c>
      <c r="AB41" s="8">
        <v>0.13659426300000002</v>
      </c>
      <c r="AC41" s="8">
        <v>2.3788888500000004E-2</v>
      </c>
      <c r="AD41" s="8">
        <v>0</v>
      </c>
      <c r="AE41" s="8">
        <v>1.6575483600000001E-3</v>
      </c>
      <c r="AF41" s="8">
        <v>0</v>
      </c>
      <c r="AG41" s="8">
        <v>5.7809557000000005E-5</v>
      </c>
      <c r="AH41" s="8">
        <v>8.5435363000000004E-6</v>
      </c>
      <c r="AI41" s="8">
        <v>0</v>
      </c>
      <c r="AJ41" s="8">
        <v>1.47337632E-6</v>
      </c>
      <c r="AK41" s="8">
        <v>0</v>
      </c>
      <c r="AL41" s="8">
        <v>3888.0764000000004</v>
      </c>
      <c r="AM41" s="8">
        <v>493.68338500000004</v>
      </c>
      <c r="AN41" s="8">
        <v>0</v>
      </c>
      <c r="AO41" s="8">
        <v>15.6546234</v>
      </c>
      <c r="AP41" s="8">
        <v>0</v>
      </c>
      <c r="AQ41" s="8">
        <v>4418.5941929999999</v>
      </c>
      <c r="AR41" s="8">
        <v>553.59045690000005</v>
      </c>
      <c r="AS41" s="8">
        <v>0</v>
      </c>
      <c r="AT41" s="8">
        <v>16.69314907</v>
      </c>
      <c r="AU41" s="8">
        <v>0</v>
      </c>
      <c r="AV41" s="8">
        <v>4225.7251399999996</v>
      </c>
      <c r="AW41" s="8">
        <v>532.05256000000008</v>
      </c>
      <c r="AX41" s="8">
        <v>0</v>
      </c>
      <c r="AY41" s="8">
        <v>16.166212400000003</v>
      </c>
      <c r="AZ41" s="8">
        <v>0</v>
      </c>
      <c r="BA41" s="8">
        <v>192.86905300000001</v>
      </c>
      <c r="BB41" s="8">
        <v>21.5378969</v>
      </c>
      <c r="BC41" s="8">
        <v>0</v>
      </c>
      <c r="BD41" s="8">
        <v>0.52693667</v>
      </c>
      <c r="BE41" s="8">
        <v>0</v>
      </c>
    </row>
    <row r="42" spans="1:57" ht="15.3" x14ac:dyDescent="0.7">
      <c r="A42" s="9" t="s">
        <v>108</v>
      </c>
      <c r="B42" t="s">
        <v>800</v>
      </c>
      <c r="C42" t="s">
        <v>104</v>
      </c>
      <c r="D42" t="s">
        <v>105</v>
      </c>
      <c r="E42" s="6">
        <v>0.41905999999999999</v>
      </c>
      <c r="F42" s="7">
        <v>0</v>
      </c>
      <c r="G42" s="7">
        <v>0</v>
      </c>
      <c r="H42" s="8">
        <v>1.0769841999999998</v>
      </c>
      <c r="I42" s="8">
        <v>0.17349083999999998</v>
      </c>
      <c r="J42" s="8">
        <v>0</v>
      </c>
      <c r="K42" s="8">
        <v>4.8191900000000003E-2</v>
      </c>
      <c r="L42" s="8">
        <v>0</v>
      </c>
      <c r="M42" s="8">
        <v>2.3760701999999998E-8</v>
      </c>
      <c r="N42" s="8">
        <v>1.2487987999999999E-8</v>
      </c>
      <c r="O42" s="8">
        <v>0</v>
      </c>
      <c r="P42" s="8">
        <v>1.4206134E-9</v>
      </c>
      <c r="Q42" s="8">
        <v>0</v>
      </c>
      <c r="R42" s="8">
        <v>4.6934719999999997E-3</v>
      </c>
      <c r="S42" s="8">
        <v>1.6427152E-3</v>
      </c>
      <c r="T42" s="8">
        <v>0</v>
      </c>
      <c r="U42" s="8">
        <v>6.0763699999999996E-5</v>
      </c>
      <c r="V42" s="8">
        <v>0</v>
      </c>
      <c r="W42" s="8">
        <v>1.3326108E-3</v>
      </c>
      <c r="X42" s="8">
        <v>1.0518406000000001E-3</v>
      </c>
      <c r="Y42" s="8">
        <v>0</v>
      </c>
      <c r="Z42" s="8">
        <v>7.8364220000000009E-3</v>
      </c>
      <c r="AA42" s="8">
        <v>0</v>
      </c>
      <c r="AB42" s="8">
        <v>1.1188902000000001E-3</v>
      </c>
      <c r="AC42" s="8">
        <v>1.948629E-4</v>
      </c>
      <c r="AD42" s="8">
        <v>0</v>
      </c>
      <c r="AE42" s="8">
        <v>1.3577544E-5</v>
      </c>
      <c r="AF42" s="8">
        <v>0</v>
      </c>
      <c r="AG42" s="8">
        <v>4.735378E-7</v>
      </c>
      <c r="AH42" s="8">
        <v>6.9983019999999992E-8</v>
      </c>
      <c r="AI42" s="8">
        <v>0</v>
      </c>
      <c r="AJ42" s="8">
        <v>1.2068927999999999E-8</v>
      </c>
      <c r="AK42" s="8">
        <v>0</v>
      </c>
      <c r="AL42" s="8">
        <v>31.848559999999999</v>
      </c>
      <c r="AM42" s="8">
        <v>4.0439290000000003</v>
      </c>
      <c r="AN42" s="8">
        <v>0</v>
      </c>
      <c r="AO42" s="8">
        <v>0.12823235999999999</v>
      </c>
      <c r="AP42" s="8">
        <v>0</v>
      </c>
      <c r="AQ42" s="8">
        <v>36.194212199999996</v>
      </c>
      <c r="AR42" s="8">
        <v>4.53464826</v>
      </c>
      <c r="AS42" s="8">
        <v>0</v>
      </c>
      <c r="AT42" s="8">
        <v>0.13673927799999999</v>
      </c>
      <c r="AU42" s="8">
        <v>0</v>
      </c>
      <c r="AV42" s="8">
        <v>34.614355999999994</v>
      </c>
      <c r="AW42" s="8">
        <v>4.3582239999999999</v>
      </c>
      <c r="AX42" s="8">
        <v>0</v>
      </c>
      <c r="AY42" s="8">
        <v>0.13242296000000001</v>
      </c>
      <c r="AZ42" s="8">
        <v>0</v>
      </c>
      <c r="BA42" s="8">
        <v>1.5798562</v>
      </c>
      <c r="BB42" s="8">
        <v>0.17642426</v>
      </c>
      <c r="BC42" s="8">
        <v>0</v>
      </c>
      <c r="BD42" s="8">
        <v>4.3163179999999995E-3</v>
      </c>
      <c r="BE42" s="8">
        <v>0</v>
      </c>
    </row>
    <row r="43" spans="1:57" ht="15.3" x14ac:dyDescent="0.7">
      <c r="A43" s="9" t="s">
        <v>97</v>
      </c>
      <c r="B43" t="s">
        <v>812</v>
      </c>
      <c r="C43" t="s">
        <v>104</v>
      </c>
      <c r="D43" t="s">
        <v>105</v>
      </c>
      <c r="E43" s="6">
        <v>89.58914</v>
      </c>
      <c r="F43" s="7">
        <v>0</v>
      </c>
      <c r="G43" s="7">
        <v>0</v>
      </c>
      <c r="H43" s="8">
        <v>230.24408979999998</v>
      </c>
      <c r="I43" s="8">
        <v>37.089903960000001</v>
      </c>
      <c r="J43" s="8">
        <v>0</v>
      </c>
      <c r="K43" s="8">
        <v>10.3027511</v>
      </c>
      <c r="L43" s="8">
        <v>0</v>
      </c>
      <c r="M43" s="8">
        <v>5.0797042380000002E-6</v>
      </c>
      <c r="N43" s="8">
        <v>2.669756372E-6</v>
      </c>
      <c r="O43" s="8">
        <v>0</v>
      </c>
      <c r="P43" s="8">
        <v>3.0370718459999998E-7</v>
      </c>
      <c r="Q43" s="8">
        <v>0</v>
      </c>
      <c r="R43" s="8">
        <v>1.003398368</v>
      </c>
      <c r="S43" s="8">
        <v>0.35118942879999998</v>
      </c>
      <c r="T43" s="8">
        <v>0</v>
      </c>
      <c r="U43" s="8">
        <v>1.29904253E-2</v>
      </c>
      <c r="V43" s="8">
        <v>0</v>
      </c>
      <c r="W43" s="8">
        <v>0.28489346520000003</v>
      </c>
      <c r="X43" s="8">
        <v>0.22486874140000002</v>
      </c>
      <c r="Y43" s="8">
        <v>0</v>
      </c>
      <c r="Z43" s="8">
        <v>1.675316918</v>
      </c>
      <c r="AA43" s="8">
        <v>0</v>
      </c>
      <c r="AB43" s="8">
        <v>0.23920300380000001</v>
      </c>
      <c r="AC43" s="8">
        <v>4.1658950100000001E-2</v>
      </c>
      <c r="AD43" s="8">
        <v>0</v>
      </c>
      <c r="AE43" s="8">
        <v>2.9026881359999999E-3</v>
      </c>
      <c r="AF43" s="8">
        <v>0</v>
      </c>
      <c r="AG43" s="8">
        <v>1.012357282E-4</v>
      </c>
      <c r="AH43" s="8">
        <v>1.4961386380000001E-5</v>
      </c>
      <c r="AI43" s="8">
        <v>0</v>
      </c>
      <c r="AJ43" s="8">
        <v>2.580167232E-6</v>
      </c>
      <c r="AK43" s="8">
        <v>0</v>
      </c>
      <c r="AL43" s="8">
        <v>6808.7746399999996</v>
      </c>
      <c r="AM43" s="8">
        <v>864.53520100000003</v>
      </c>
      <c r="AN43" s="8">
        <v>0</v>
      </c>
      <c r="AO43" s="8">
        <v>27.414276839999999</v>
      </c>
      <c r="AP43" s="8">
        <v>0</v>
      </c>
      <c r="AQ43" s="8">
        <v>7737.814021799999</v>
      </c>
      <c r="AR43" s="8">
        <v>969.44408393999993</v>
      </c>
      <c r="AS43" s="8">
        <v>0</v>
      </c>
      <c r="AT43" s="8">
        <v>29.232936381999998</v>
      </c>
      <c r="AU43" s="8">
        <v>0</v>
      </c>
      <c r="AV43" s="8">
        <v>7400.0629639999997</v>
      </c>
      <c r="AW43" s="8">
        <v>931.72705600000006</v>
      </c>
      <c r="AX43" s="8">
        <v>0</v>
      </c>
      <c r="AY43" s="8">
        <v>28.310168239999999</v>
      </c>
      <c r="AZ43" s="8">
        <v>0</v>
      </c>
      <c r="BA43" s="8">
        <v>337.75105780000001</v>
      </c>
      <c r="BB43" s="8">
        <v>37.717027940000001</v>
      </c>
      <c r="BC43" s="8">
        <v>0</v>
      </c>
      <c r="BD43" s="8">
        <v>0.92276814200000001</v>
      </c>
      <c r="BE43" s="8">
        <v>0</v>
      </c>
    </row>
    <row r="44" spans="1:57" ht="15.3" x14ac:dyDescent="0.7">
      <c r="A44" s="9" t="s">
        <v>108</v>
      </c>
      <c r="B44" t="s">
        <v>795</v>
      </c>
      <c r="C44" t="s">
        <v>101</v>
      </c>
      <c r="D44" t="s">
        <v>102</v>
      </c>
      <c r="E44" s="6">
        <v>111.215</v>
      </c>
      <c r="F44" s="7">
        <v>0</v>
      </c>
      <c r="G44" s="7">
        <v>6</v>
      </c>
      <c r="H44" s="8">
        <v>47.488804999999999</v>
      </c>
      <c r="I44" s="8">
        <v>12.161360250000001</v>
      </c>
      <c r="J44" s="8">
        <v>357.90099149999998</v>
      </c>
      <c r="K44" s="8">
        <v>1.3323556999999999</v>
      </c>
      <c r="L44" s="8">
        <v>0</v>
      </c>
      <c r="M44" s="8">
        <v>1.9573840000000001E-6</v>
      </c>
      <c r="N44" s="8">
        <v>1.05943409E-7</v>
      </c>
      <c r="O44" s="8">
        <v>1.2379964453999998E-5</v>
      </c>
      <c r="P44" s="8">
        <v>4.8044879999999999E-8</v>
      </c>
      <c r="Q44" s="8">
        <v>0</v>
      </c>
      <c r="R44" s="8">
        <v>0.22243000000000002</v>
      </c>
      <c r="S44" s="8">
        <v>1.1121500000000001E-2</v>
      </c>
      <c r="T44" s="8">
        <v>1.4013089999999999</v>
      </c>
      <c r="U44" s="8">
        <v>1.3234585E-3</v>
      </c>
      <c r="V44" s="8">
        <v>0</v>
      </c>
      <c r="W44" s="8">
        <v>0</v>
      </c>
      <c r="X44" s="8">
        <v>0</v>
      </c>
      <c r="Y44" s="8">
        <v>0</v>
      </c>
      <c r="Z44" s="8">
        <v>0.20841691000000001</v>
      </c>
      <c r="AA44" s="8">
        <v>0</v>
      </c>
      <c r="AB44" s="8">
        <v>0</v>
      </c>
      <c r="AC44" s="8">
        <v>0.11121500000000001</v>
      </c>
      <c r="AD44" s="8">
        <v>0.66728999999999994</v>
      </c>
      <c r="AE44" s="8">
        <v>4.0259830000000004E-4</v>
      </c>
      <c r="AF44" s="8">
        <v>0</v>
      </c>
      <c r="AG44" s="8">
        <v>3.7226452686032997E-7</v>
      </c>
      <c r="AH44" s="8">
        <v>0</v>
      </c>
      <c r="AI44" s="8">
        <v>2.2335871611619798E-6</v>
      </c>
      <c r="AJ44" s="8">
        <v>4.0927120000000002E-7</v>
      </c>
      <c r="AK44" s="8">
        <v>0</v>
      </c>
      <c r="AL44" s="8">
        <v>1319.991794992</v>
      </c>
      <c r="AM44" s="8">
        <v>12.404865492500001</v>
      </c>
      <c r="AN44" s="8">
        <v>7994.379962906999</v>
      </c>
      <c r="AO44" s="8">
        <v>4.3373850000000003</v>
      </c>
      <c r="AP44" s="8">
        <v>0</v>
      </c>
      <c r="AQ44" s="8">
        <v>1444.5692772419995</v>
      </c>
      <c r="AR44" s="8">
        <v>12.405532782500002</v>
      </c>
      <c r="AS44" s="8">
        <v>8741.848860146998</v>
      </c>
      <c r="AT44" s="8">
        <v>4.6140879200000002</v>
      </c>
      <c r="AU44" s="8">
        <v>0</v>
      </c>
      <c r="AV44" s="8">
        <v>1444.5525949919997</v>
      </c>
      <c r="AW44" s="8">
        <v>12.404865492500001</v>
      </c>
      <c r="AX44" s="8">
        <v>8741.7447629069975</v>
      </c>
      <c r="AY44" s="8">
        <v>4.4708430000000003</v>
      </c>
      <c r="AZ44" s="8">
        <v>0</v>
      </c>
      <c r="BA44" s="8">
        <v>1.6682250000000003E-2</v>
      </c>
      <c r="BB44" s="8">
        <v>6.6729000000000007E-4</v>
      </c>
      <c r="BC44" s="8">
        <v>0.10409724000000001</v>
      </c>
      <c r="BD44" s="8">
        <v>0.14324492000000003</v>
      </c>
      <c r="BE44" s="8">
        <v>0</v>
      </c>
    </row>
    <row r="45" spans="1:57" ht="15.3" x14ac:dyDescent="0.7">
      <c r="A45" s="9" t="s">
        <v>108</v>
      </c>
      <c r="B45" t="s">
        <v>800</v>
      </c>
      <c r="C45" t="s">
        <v>101</v>
      </c>
      <c r="D45" t="s">
        <v>102</v>
      </c>
      <c r="E45" s="6">
        <v>0.91100000000000003</v>
      </c>
      <c r="F45" s="7">
        <v>0</v>
      </c>
      <c r="G45" s="7">
        <v>6</v>
      </c>
      <c r="H45" s="8">
        <v>0.38899699999999998</v>
      </c>
      <c r="I45" s="8">
        <v>9.9617850000000008E-2</v>
      </c>
      <c r="J45" s="8">
        <v>2.9316891000000003</v>
      </c>
      <c r="K45" s="8">
        <v>1.091378E-2</v>
      </c>
      <c r="L45" s="8">
        <v>0</v>
      </c>
      <c r="M45" s="8">
        <v>1.6033599999999998E-8</v>
      </c>
      <c r="N45" s="8">
        <v>8.6781860000000008E-10</v>
      </c>
      <c r="O45" s="8">
        <v>1.014085116E-7</v>
      </c>
      <c r="P45" s="8">
        <v>3.9355200000000002E-10</v>
      </c>
      <c r="Q45" s="8">
        <v>0</v>
      </c>
      <c r="R45" s="8">
        <v>1.8220000000000001E-3</v>
      </c>
      <c r="S45" s="8">
        <v>9.1100000000000005E-5</v>
      </c>
      <c r="T45" s="8">
        <v>1.14786E-2</v>
      </c>
      <c r="U45" s="8">
        <v>1.08409E-5</v>
      </c>
      <c r="V45" s="8">
        <v>0</v>
      </c>
      <c r="W45" s="8">
        <v>0</v>
      </c>
      <c r="X45" s="8">
        <v>0</v>
      </c>
      <c r="Y45" s="8">
        <v>0</v>
      </c>
      <c r="Z45" s="8">
        <v>1.7072140000000001E-3</v>
      </c>
      <c r="AA45" s="8">
        <v>0</v>
      </c>
      <c r="AB45" s="8">
        <v>0</v>
      </c>
      <c r="AC45" s="8">
        <v>9.1100000000000003E-4</v>
      </c>
      <c r="AD45" s="8">
        <v>5.4660000000000004E-3</v>
      </c>
      <c r="AE45" s="8">
        <v>3.2978200000000001E-6</v>
      </c>
      <c r="AF45" s="8">
        <v>0</v>
      </c>
      <c r="AG45" s="8">
        <v>3.0493457174819997E-9</v>
      </c>
      <c r="AH45" s="8">
        <v>0</v>
      </c>
      <c r="AI45" s="8">
        <v>1.8296074304891998E-8</v>
      </c>
      <c r="AJ45" s="8">
        <v>3.3524800000000004E-9</v>
      </c>
      <c r="AK45" s="8">
        <v>0</v>
      </c>
      <c r="AL45" s="8">
        <v>10.812503036799999</v>
      </c>
      <c r="AM45" s="8">
        <v>0.1016124845</v>
      </c>
      <c r="AN45" s="8">
        <v>65.4846931278</v>
      </c>
      <c r="AO45" s="8">
        <v>3.5528999999999998E-2</v>
      </c>
      <c r="AP45" s="8">
        <v>0</v>
      </c>
      <c r="AQ45" s="8">
        <v>11.832959686799997</v>
      </c>
      <c r="AR45" s="8">
        <v>0.10161795050000001</v>
      </c>
      <c r="AS45" s="8">
        <v>71.607465823799984</v>
      </c>
      <c r="AT45" s="8">
        <v>3.7795568000000002E-2</v>
      </c>
      <c r="AU45" s="8">
        <v>0</v>
      </c>
      <c r="AV45" s="8">
        <v>11.832823036799997</v>
      </c>
      <c r="AW45" s="8">
        <v>0.1016124845</v>
      </c>
      <c r="AX45" s="8">
        <v>71.606613127799974</v>
      </c>
      <c r="AY45" s="8">
        <v>3.6622200000000001E-2</v>
      </c>
      <c r="AZ45" s="8">
        <v>0</v>
      </c>
      <c r="BA45" s="8">
        <v>1.3665000000000001E-4</v>
      </c>
      <c r="BB45" s="8">
        <v>5.4660000000000007E-6</v>
      </c>
      <c r="BC45" s="8">
        <v>8.5269600000000012E-4</v>
      </c>
      <c r="BD45" s="8">
        <v>1.1733680000000002E-3</v>
      </c>
      <c r="BE45" s="8">
        <v>0</v>
      </c>
    </row>
    <row r="46" spans="1:57" ht="15.3" x14ac:dyDescent="0.7">
      <c r="A46" s="9" t="s">
        <v>108</v>
      </c>
      <c r="B46" t="s">
        <v>801</v>
      </c>
      <c r="C46" t="s">
        <v>101</v>
      </c>
      <c r="D46" t="s">
        <v>102</v>
      </c>
      <c r="E46" s="6">
        <v>36.244</v>
      </c>
      <c r="F46" s="7">
        <v>0</v>
      </c>
      <c r="G46" s="7">
        <v>6</v>
      </c>
      <c r="H46" s="8">
        <v>15.476187999999999</v>
      </c>
      <c r="I46" s="8">
        <v>3.9632814000000001</v>
      </c>
      <c r="J46" s="8">
        <v>116.6368164</v>
      </c>
      <c r="K46" s="8">
        <v>0.43420312</v>
      </c>
      <c r="L46" s="8">
        <v>0</v>
      </c>
      <c r="M46" s="8">
        <v>6.3789439999999998E-7</v>
      </c>
      <c r="N46" s="8">
        <v>3.4526034399999999E-8</v>
      </c>
      <c r="O46" s="8">
        <v>4.0345226063999996E-6</v>
      </c>
      <c r="P46" s="8">
        <v>1.5657408E-8</v>
      </c>
      <c r="Q46" s="8">
        <v>0</v>
      </c>
      <c r="R46" s="8">
        <v>7.2487999999999997E-2</v>
      </c>
      <c r="S46" s="8">
        <v>3.6244000000000003E-3</v>
      </c>
      <c r="T46" s="8">
        <v>0.45667439999999998</v>
      </c>
      <c r="U46" s="8">
        <v>4.313036E-4</v>
      </c>
      <c r="V46" s="8">
        <v>0</v>
      </c>
      <c r="W46" s="8">
        <v>0</v>
      </c>
      <c r="X46" s="8">
        <v>0</v>
      </c>
      <c r="Y46" s="8">
        <v>0</v>
      </c>
      <c r="Z46" s="8">
        <v>6.7921255999999999E-2</v>
      </c>
      <c r="AA46" s="8">
        <v>0</v>
      </c>
      <c r="AB46" s="8">
        <v>0</v>
      </c>
      <c r="AC46" s="8">
        <v>3.6243999999999998E-2</v>
      </c>
      <c r="AD46" s="8">
        <v>0.21746399999999999</v>
      </c>
      <c r="AE46" s="8">
        <v>1.3120328E-4</v>
      </c>
      <c r="AF46" s="8">
        <v>0</v>
      </c>
      <c r="AG46" s="8">
        <v>1.21317767491128E-7</v>
      </c>
      <c r="AH46" s="8">
        <v>0</v>
      </c>
      <c r="AI46" s="8">
        <v>7.2790660494676787E-7</v>
      </c>
      <c r="AJ46" s="8">
        <v>1.3337791999999999E-7</v>
      </c>
      <c r="AK46" s="8">
        <v>0</v>
      </c>
      <c r="AL46" s="8">
        <v>430.17383102719998</v>
      </c>
      <c r="AM46" s="8">
        <v>4.0426376379999995</v>
      </c>
      <c r="AN46" s="8">
        <v>2605.2988119911997</v>
      </c>
      <c r="AO46" s="8">
        <v>1.413516</v>
      </c>
      <c r="AP46" s="8">
        <v>0</v>
      </c>
      <c r="AQ46" s="8">
        <v>470.77254762719986</v>
      </c>
      <c r="AR46" s="8">
        <v>4.0428551019999999</v>
      </c>
      <c r="AS46" s="8">
        <v>2848.892416375199</v>
      </c>
      <c r="AT46" s="8">
        <v>1.5036910719999999</v>
      </c>
      <c r="AU46" s="8">
        <v>0</v>
      </c>
      <c r="AV46" s="8">
        <v>470.76711102719986</v>
      </c>
      <c r="AW46" s="8">
        <v>4.0426376379999995</v>
      </c>
      <c r="AX46" s="8">
        <v>2848.8584919911991</v>
      </c>
      <c r="AY46" s="8">
        <v>1.4570087999999999</v>
      </c>
      <c r="AZ46" s="8">
        <v>0</v>
      </c>
      <c r="BA46" s="8">
        <v>5.4366000000000006E-3</v>
      </c>
      <c r="BB46" s="8">
        <v>2.17464E-4</v>
      </c>
      <c r="BC46" s="8">
        <v>3.3924384000000002E-2</v>
      </c>
      <c r="BD46" s="8">
        <v>4.6682272000000004E-2</v>
      </c>
      <c r="BE46" s="8">
        <v>0</v>
      </c>
    </row>
    <row r="47" spans="1:57" ht="15.3" x14ac:dyDescent="0.7">
      <c r="A47" s="9" t="s">
        <v>108</v>
      </c>
      <c r="B47" t="s">
        <v>802</v>
      </c>
      <c r="C47" t="s">
        <v>101</v>
      </c>
      <c r="D47" t="s">
        <v>102</v>
      </c>
      <c r="E47" s="6">
        <v>9.1229999999999993</v>
      </c>
      <c r="F47" s="7">
        <v>0</v>
      </c>
      <c r="G47" s="7">
        <v>6</v>
      </c>
      <c r="H47" s="8">
        <v>3.8955209999999996</v>
      </c>
      <c r="I47" s="8">
        <v>0.99760004999999996</v>
      </c>
      <c r="J47" s="8">
        <v>29.358726300000001</v>
      </c>
      <c r="K47" s="8">
        <v>0.10929353999999998</v>
      </c>
      <c r="L47" s="8">
        <v>0</v>
      </c>
      <c r="M47" s="8">
        <v>1.6056479999999997E-7</v>
      </c>
      <c r="N47" s="8">
        <v>8.6905698E-9</v>
      </c>
      <c r="O47" s="8">
        <v>1.0155322188E-6</v>
      </c>
      <c r="P47" s="8">
        <v>3.9411359999999999E-9</v>
      </c>
      <c r="Q47" s="8">
        <v>0</v>
      </c>
      <c r="R47" s="8">
        <v>1.8245999999999998E-2</v>
      </c>
      <c r="S47" s="8">
        <v>9.123E-4</v>
      </c>
      <c r="T47" s="8">
        <v>0.11494979999999999</v>
      </c>
      <c r="U47" s="8">
        <v>1.0856369999999999E-4</v>
      </c>
      <c r="V47" s="8">
        <v>0</v>
      </c>
      <c r="W47" s="8">
        <v>0</v>
      </c>
      <c r="X47" s="8">
        <v>0</v>
      </c>
      <c r="Y47" s="8">
        <v>0</v>
      </c>
      <c r="Z47" s="8">
        <v>1.7096502E-2</v>
      </c>
      <c r="AA47" s="8">
        <v>0</v>
      </c>
      <c r="AB47" s="8">
        <v>0</v>
      </c>
      <c r="AC47" s="8">
        <v>9.1229999999999992E-3</v>
      </c>
      <c r="AD47" s="8">
        <v>5.4738000000000002E-2</v>
      </c>
      <c r="AE47" s="8">
        <v>3.3025260000000001E-5</v>
      </c>
      <c r="AF47" s="8">
        <v>0</v>
      </c>
      <c r="AG47" s="8">
        <v>3.0536971438625998E-8</v>
      </c>
      <c r="AH47" s="8">
        <v>0</v>
      </c>
      <c r="AI47" s="8">
        <v>1.8322182863175599E-7</v>
      </c>
      <c r="AJ47" s="8">
        <v>3.3572639999999997E-8</v>
      </c>
      <c r="AK47" s="8">
        <v>0</v>
      </c>
      <c r="AL47" s="8">
        <v>108.27932514239998</v>
      </c>
      <c r="AM47" s="8">
        <v>1.0175748585</v>
      </c>
      <c r="AN47" s="8">
        <v>655.78140000539986</v>
      </c>
      <c r="AO47" s="8">
        <v>0.35579699999999997</v>
      </c>
      <c r="AP47" s="8">
        <v>0</v>
      </c>
      <c r="AQ47" s="8">
        <v>118.49845359239995</v>
      </c>
      <c r="AR47" s="8">
        <v>1.0176295965</v>
      </c>
      <c r="AS47" s="8">
        <v>717.09649913339979</v>
      </c>
      <c r="AT47" s="8">
        <v>0.37849502399999996</v>
      </c>
      <c r="AU47" s="8">
        <v>0</v>
      </c>
      <c r="AV47" s="8">
        <v>118.49708514239997</v>
      </c>
      <c r="AW47" s="8">
        <v>1.0175748585</v>
      </c>
      <c r="AX47" s="8">
        <v>717.08796000539974</v>
      </c>
      <c r="AY47" s="8">
        <v>0.36674459999999998</v>
      </c>
      <c r="AZ47" s="8">
        <v>0</v>
      </c>
      <c r="BA47" s="8">
        <v>1.36845E-3</v>
      </c>
      <c r="BB47" s="8">
        <v>5.4737999999999997E-5</v>
      </c>
      <c r="BC47" s="8">
        <v>8.5391280000000017E-3</v>
      </c>
      <c r="BD47" s="8">
        <v>1.1750424000000001E-2</v>
      </c>
      <c r="BE47" s="8">
        <v>0</v>
      </c>
    </row>
    <row r="48" spans="1:57" ht="15.3" x14ac:dyDescent="0.7">
      <c r="A48" s="9" t="s">
        <v>330</v>
      </c>
      <c r="B48" t="s">
        <v>822</v>
      </c>
      <c r="C48" t="s">
        <v>101</v>
      </c>
      <c r="D48" t="s">
        <v>102</v>
      </c>
      <c r="E48" s="6">
        <v>32.353999999999999</v>
      </c>
      <c r="F48" s="7">
        <v>0</v>
      </c>
      <c r="G48" s="7">
        <v>6</v>
      </c>
      <c r="H48" s="8">
        <v>13.815157999999998</v>
      </c>
      <c r="I48" s="8">
        <v>3.5379098999999998</v>
      </c>
      <c r="J48" s="8">
        <v>104.1184074</v>
      </c>
      <c r="K48" s="8">
        <v>0.38760091999999996</v>
      </c>
      <c r="L48" s="8">
        <v>0</v>
      </c>
      <c r="M48" s="8">
        <v>5.6943039999999995E-7</v>
      </c>
      <c r="N48" s="8">
        <v>3.0820420400000002E-8</v>
      </c>
      <c r="O48" s="8">
        <v>3.6015049223999999E-6</v>
      </c>
      <c r="P48" s="8">
        <v>1.3976928E-8</v>
      </c>
      <c r="Q48" s="8">
        <v>0</v>
      </c>
      <c r="R48" s="8">
        <v>6.4708000000000002E-2</v>
      </c>
      <c r="S48" s="8">
        <v>3.2354000000000003E-3</v>
      </c>
      <c r="T48" s="8">
        <v>0.40766039999999998</v>
      </c>
      <c r="U48" s="8">
        <v>3.8501259999999999E-4</v>
      </c>
      <c r="V48" s="8">
        <v>0</v>
      </c>
      <c r="W48" s="8">
        <v>0</v>
      </c>
      <c r="X48" s="8">
        <v>0</v>
      </c>
      <c r="Y48" s="8">
        <v>0</v>
      </c>
      <c r="Z48" s="8">
        <v>6.0631395999999997E-2</v>
      </c>
      <c r="AA48" s="8">
        <v>0</v>
      </c>
      <c r="AB48" s="8">
        <v>0</v>
      </c>
      <c r="AC48" s="8">
        <v>3.2354000000000001E-2</v>
      </c>
      <c r="AD48" s="8">
        <v>0.19412399999999999</v>
      </c>
      <c r="AE48" s="8">
        <v>1.1712148E-4</v>
      </c>
      <c r="AF48" s="8">
        <v>0</v>
      </c>
      <c r="AG48" s="8">
        <v>1.0829696085994798E-7</v>
      </c>
      <c r="AH48" s="8">
        <v>0</v>
      </c>
      <c r="AI48" s="8">
        <v>6.4978176515968787E-7</v>
      </c>
      <c r="AJ48" s="8">
        <v>1.1906272E-7</v>
      </c>
      <c r="AK48" s="8">
        <v>0</v>
      </c>
      <c r="AL48" s="8">
        <v>384.00408699519994</v>
      </c>
      <c r="AM48" s="8">
        <v>3.6087489829999999</v>
      </c>
      <c r="AN48" s="8">
        <v>2325.6770158691997</v>
      </c>
      <c r="AO48" s="8">
        <v>1.261806</v>
      </c>
      <c r="AP48" s="8">
        <v>0</v>
      </c>
      <c r="AQ48" s="8">
        <v>420.24542009519985</v>
      </c>
      <c r="AR48" s="8">
        <v>3.608943107</v>
      </c>
      <c r="AS48" s="8">
        <v>2543.1261792131991</v>
      </c>
      <c r="AT48" s="8">
        <v>1.3423027519999999</v>
      </c>
      <c r="AU48" s="8">
        <v>0</v>
      </c>
      <c r="AV48" s="8">
        <v>420.24056699519986</v>
      </c>
      <c r="AW48" s="8">
        <v>3.6087489829999999</v>
      </c>
      <c r="AX48" s="8">
        <v>2543.095895869199</v>
      </c>
      <c r="AY48" s="8">
        <v>1.3006308</v>
      </c>
      <c r="AZ48" s="8">
        <v>0</v>
      </c>
      <c r="BA48" s="8">
        <v>4.8530999999999999E-3</v>
      </c>
      <c r="BB48" s="8">
        <v>1.94124E-4</v>
      </c>
      <c r="BC48" s="8">
        <v>3.0283344000000004E-2</v>
      </c>
      <c r="BD48" s="8">
        <v>4.1671951999999998E-2</v>
      </c>
      <c r="BE48" s="8">
        <v>0</v>
      </c>
    </row>
    <row r="49" spans="1:57" ht="15.3" x14ac:dyDescent="0.7">
      <c r="A49" s="9" t="s">
        <v>108</v>
      </c>
      <c r="B49" t="s">
        <v>795</v>
      </c>
      <c r="C49" t="s">
        <v>112</v>
      </c>
      <c r="D49" t="s">
        <v>113</v>
      </c>
      <c r="E49" s="6">
        <v>111.215</v>
      </c>
      <c r="F49" s="7">
        <v>0</v>
      </c>
      <c r="G49" s="7">
        <v>0</v>
      </c>
      <c r="H49" s="8">
        <v>30.361695000000005</v>
      </c>
      <c r="I49" s="8">
        <v>6.5227597500000005</v>
      </c>
      <c r="J49" s="8">
        <v>0</v>
      </c>
      <c r="K49" s="8">
        <v>0.86414055000000001</v>
      </c>
      <c r="L49" s="8">
        <v>0</v>
      </c>
      <c r="M49" s="8">
        <v>1.2678509999999999E-6</v>
      </c>
      <c r="N49" s="8">
        <v>6.8630776499999998E-8</v>
      </c>
      <c r="O49" s="8">
        <v>0</v>
      </c>
      <c r="P49" s="8">
        <v>3.1140200000000004E-8</v>
      </c>
      <c r="Q49" s="8">
        <v>0</v>
      </c>
      <c r="R49" s="8">
        <v>0.11121500000000001</v>
      </c>
      <c r="S49" s="8">
        <v>5.5607500000000006E-3</v>
      </c>
      <c r="T49" s="8">
        <v>0</v>
      </c>
      <c r="U49" s="8">
        <v>8.585798000000001E-4</v>
      </c>
      <c r="V49" s="8">
        <v>0</v>
      </c>
      <c r="W49" s="8">
        <v>0</v>
      </c>
      <c r="X49" s="8">
        <v>0</v>
      </c>
      <c r="Y49" s="8">
        <v>0</v>
      </c>
      <c r="Z49" s="8">
        <v>0.13457015</v>
      </c>
      <c r="AA49" s="8">
        <v>0</v>
      </c>
      <c r="AB49" s="8">
        <v>0</v>
      </c>
      <c r="AC49" s="8">
        <v>0.11121500000000001</v>
      </c>
      <c r="AD49" s="8">
        <v>0</v>
      </c>
      <c r="AE49" s="8">
        <v>2.6135524999999998E-4</v>
      </c>
      <c r="AF49" s="8">
        <v>0</v>
      </c>
      <c r="AG49" s="8">
        <v>1.76443660381755E-7</v>
      </c>
      <c r="AH49" s="8">
        <v>0</v>
      </c>
      <c r="AI49" s="8">
        <v>0</v>
      </c>
      <c r="AJ49" s="8">
        <v>2.646917E-7</v>
      </c>
      <c r="AK49" s="8">
        <v>0</v>
      </c>
      <c r="AL49" s="8">
        <v>410.85638075949998</v>
      </c>
      <c r="AM49" s="8">
        <v>8.4266826995000006</v>
      </c>
      <c r="AN49" s="8">
        <v>0</v>
      </c>
      <c r="AO49" s="8">
        <v>2.8137395000000001</v>
      </c>
      <c r="AP49" s="8">
        <v>0</v>
      </c>
      <c r="AQ49" s="8">
        <v>495.00164975949986</v>
      </c>
      <c r="AR49" s="8">
        <v>8.9827576995000005</v>
      </c>
      <c r="AS49" s="8">
        <v>0</v>
      </c>
      <c r="AT49" s="8">
        <v>2.9844545249999999</v>
      </c>
      <c r="AU49" s="8">
        <v>0</v>
      </c>
      <c r="AV49" s="8">
        <v>473.13678075949986</v>
      </c>
      <c r="AW49" s="8">
        <v>8.4266826995000006</v>
      </c>
      <c r="AX49" s="8">
        <v>0</v>
      </c>
      <c r="AY49" s="8">
        <v>2.8915899999999999</v>
      </c>
      <c r="AZ49" s="8">
        <v>0</v>
      </c>
      <c r="BA49" s="8">
        <v>21.864868999999999</v>
      </c>
      <c r="BB49" s="8">
        <v>0.55607499999999999</v>
      </c>
      <c r="BC49" s="8">
        <v>0</v>
      </c>
      <c r="BD49" s="8">
        <v>9.2864525000000003E-2</v>
      </c>
      <c r="BE49" s="8">
        <v>0</v>
      </c>
    </row>
    <row r="50" spans="1:57" ht="15.3" x14ac:dyDescent="0.7">
      <c r="A50" s="9" t="s">
        <v>108</v>
      </c>
      <c r="B50" t="s">
        <v>800</v>
      </c>
      <c r="C50" t="s">
        <v>112</v>
      </c>
      <c r="D50" t="s">
        <v>113</v>
      </c>
      <c r="E50" s="6">
        <v>0.91100000000000003</v>
      </c>
      <c r="F50" s="7">
        <v>0</v>
      </c>
      <c r="G50" s="7">
        <v>0</v>
      </c>
      <c r="H50" s="8">
        <v>0.24870300000000004</v>
      </c>
      <c r="I50" s="8">
        <v>5.3430150000000003E-2</v>
      </c>
      <c r="J50" s="8">
        <v>0</v>
      </c>
      <c r="K50" s="8">
        <v>7.0784699999999999E-3</v>
      </c>
      <c r="L50" s="8">
        <v>0</v>
      </c>
      <c r="M50" s="8">
        <v>1.03854E-8</v>
      </c>
      <c r="N50" s="8">
        <v>5.6217810000000003E-10</v>
      </c>
      <c r="O50" s="8">
        <v>0</v>
      </c>
      <c r="P50" s="8">
        <v>2.5508000000000001E-10</v>
      </c>
      <c r="Q50" s="8">
        <v>0</v>
      </c>
      <c r="R50" s="8">
        <v>9.1100000000000003E-4</v>
      </c>
      <c r="S50" s="8">
        <v>4.5550000000000003E-5</v>
      </c>
      <c r="T50" s="8">
        <v>0</v>
      </c>
      <c r="U50" s="8">
        <v>7.0329200000000006E-6</v>
      </c>
      <c r="V50" s="8">
        <v>0</v>
      </c>
      <c r="W50" s="8">
        <v>0</v>
      </c>
      <c r="X50" s="8">
        <v>0</v>
      </c>
      <c r="Y50" s="8">
        <v>0</v>
      </c>
      <c r="Z50" s="8">
        <v>1.10231E-3</v>
      </c>
      <c r="AA50" s="8">
        <v>0</v>
      </c>
      <c r="AB50" s="8">
        <v>0</v>
      </c>
      <c r="AC50" s="8">
        <v>9.1100000000000003E-4</v>
      </c>
      <c r="AD50" s="8">
        <v>0</v>
      </c>
      <c r="AE50" s="8">
        <v>2.14085E-6</v>
      </c>
      <c r="AF50" s="8">
        <v>0</v>
      </c>
      <c r="AG50" s="8">
        <v>1.4453102064269999E-9</v>
      </c>
      <c r="AH50" s="8">
        <v>0</v>
      </c>
      <c r="AI50" s="8">
        <v>0</v>
      </c>
      <c r="AJ50" s="8">
        <v>2.1681800000000003E-9</v>
      </c>
      <c r="AK50" s="8">
        <v>0</v>
      </c>
      <c r="AL50" s="8">
        <v>3.3654647562999997</v>
      </c>
      <c r="AM50" s="8">
        <v>6.9025832300000006E-2</v>
      </c>
      <c r="AN50" s="8">
        <v>0</v>
      </c>
      <c r="AO50" s="8">
        <v>2.3048300000000001E-2</v>
      </c>
      <c r="AP50" s="8">
        <v>0</v>
      </c>
      <c r="AQ50" s="8">
        <v>4.054727356299999</v>
      </c>
      <c r="AR50" s="8">
        <v>7.358083230000001E-2</v>
      </c>
      <c r="AS50" s="8">
        <v>0</v>
      </c>
      <c r="AT50" s="8">
        <v>2.4446684999999999E-2</v>
      </c>
      <c r="AU50" s="8">
        <v>0</v>
      </c>
      <c r="AV50" s="8">
        <v>3.8756247562999988</v>
      </c>
      <c r="AW50" s="8">
        <v>6.9025832300000006E-2</v>
      </c>
      <c r="AX50" s="8">
        <v>0</v>
      </c>
      <c r="AY50" s="8">
        <v>2.3685999999999999E-2</v>
      </c>
      <c r="AZ50" s="8">
        <v>0</v>
      </c>
      <c r="BA50" s="8">
        <v>0.1791026</v>
      </c>
      <c r="BB50" s="8">
        <v>4.555E-3</v>
      </c>
      <c r="BC50" s="8">
        <v>0</v>
      </c>
      <c r="BD50" s="8">
        <v>7.6068500000000009E-4</v>
      </c>
      <c r="BE50" s="8">
        <v>0</v>
      </c>
    </row>
    <row r="51" spans="1:57" ht="15.3" x14ac:dyDescent="0.7">
      <c r="A51" s="9" t="s">
        <v>108</v>
      </c>
      <c r="B51" t="s">
        <v>801</v>
      </c>
      <c r="C51" t="s">
        <v>112</v>
      </c>
      <c r="D51" t="s">
        <v>113</v>
      </c>
      <c r="E51" s="6">
        <v>36.244</v>
      </c>
      <c r="F51" s="7">
        <v>0</v>
      </c>
      <c r="G51" s="7">
        <v>0</v>
      </c>
      <c r="H51" s="8">
        <v>9.8946120000000004</v>
      </c>
      <c r="I51" s="8">
        <v>2.1257106000000001</v>
      </c>
      <c r="J51" s="8">
        <v>0</v>
      </c>
      <c r="K51" s="8">
        <v>0.28161587999999999</v>
      </c>
      <c r="L51" s="8">
        <v>0</v>
      </c>
      <c r="M51" s="8">
        <v>4.1318159999999998E-7</v>
      </c>
      <c r="N51" s="8">
        <v>2.2366172399999999E-8</v>
      </c>
      <c r="O51" s="8">
        <v>0</v>
      </c>
      <c r="P51" s="8">
        <v>1.014832E-8</v>
      </c>
      <c r="Q51" s="8">
        <v>0</v>
      </c>
      <c r="R51" s="8">
        <v>3.6243999999999998E-2</v>
      </c>
      <c r="S51" s="8">
        <v>1.8122000000000001E-3</v>
      </c>
      <c r="T51" s="8">
        <v>0</v>
      </c>
      <c r="U51" s="8">
        <v>2.7980368000000001E-4</v>
      </c>
      <c r="V51" s="8">
        <v>0</v>
      </c>
      <c r="W51" s="8">
        <v>0</v>
      </c>
      <c r="X51" s="8">
        <v>0</v>
      </c>
      <c r="Y51" s="8">
        <v>0</v>
      </c>
      <c r="Z51" s="8">
        <v>4.3855239999999997E-2</v>
      </c>
      <c r="AA51" s="8">
        <v>0</v>
      </c>
      <c r="AB51" s="8">
        <v>0</v>
      </c>
      <c r="AC51" s="8">
        <v>3.6243999999999998E-2</v>
      </c>
      <c r="AD51" s="8">
        <v>0</v>
      </c>
      <c r="AE51" s="8">
        <v>8.5173399999999993E-5</v>
      </c>
      <c r="AF51" s="8">
        <v>0</v>
      </c>
      <c r="AG51" s="8">
        <v>5.7501452383907994E-8</v>
      </c>
      <c r="AH51" s="8">
        <v>0</v>
      </c>
      <c r="AI51" s="8">
        <v>0</v>
      </c>
      <c r="AJ51" s="8">
        <v>8.6260719999999997E-8</v>
      </c>
      <c r="AK51" s="8">
        <v>0</v>
      </c>
      <c r="AL51" s="8">
        <v>133.89451660519998</v>
      </c>
      <c r="AM51" s="8">
        <v>2.7461825092000001</v>
      </c>
      <c r="AN51" s="8">
        <v>0</v>
      </c>
      <c r="AO51" s="8">
        <v>0.91697319999999993</v>
      </c>
      <c r="AP51" s="8">
        <v>0</v>
      </c>
      <c r="AQ51" s="8">
        <v>161.31672700519994</v>
      </c>
      <c r="AR51" s="8">
        <v>2.9274025092000002</v>
      </c>
      <c r="AS51" s="8">
        <v>0</v>
      </c>
      <c r="AT51" s="8">
        <v>0.97260773999999994</v>
      </c>
      <c r="AU51" s="8">
        <v>0</v>
      </c>
      <c r="AV51" s="8">
        <v>154.19115660519995</v>
      </c>
      <c r="AW51" s="8">
        <v>2.7461825092000001</v>
      </c>
      <c r="AX51" s="8">
        <v>0</v>
      </c>
      <c r="AY51" s="8">
        <v>0.94234399999999996</v>
      </c>
      <c r="AZ51" s="8">
        <v>0</v>
      </c>
      <c r="BA51" s="8">
        <v>7.1255704</v>
      </c>
      <c r="BB51" s="8">
        <v>0.18121999999999999</v>
      </c>
      <c r="BC51" s="8">
        <v>0</v>
      </c>
      <c r="BD51" s="8">
        <v>3.0263740000000001E-2</v>
      </c>
      <c r="BE51" s="8">
        <v>0</v>
      </c>
    </row>
    <row r="52" spans="1:57" ht="15.3" x14ac:dyDescent="0.7">
      <c r="A52" s="9" t="s">
        <v>108</v>
      </c>
      <c r="B52" t="s">
        <v>802</v>
      </c>
      <c r="C52" t="s">
        <v>112</v>
      </c>
      <c r="D52" t="s">
        <v>113</v>
      </c>
      <c r="E52" s="6">
        <v>9.1229999999999993</v>
      </c>
      <c r="F52" s="7">
        <v>0</v>
      </c>
      <c r="G52" s="7">
        <v>0</v>
      </c>
      <c r="H52" s="8">
        <v>2.4905789999999999</v>
      </c>
      <c r="I52" s="8">
        <v>0.53506394999999995</v>
      </c>
      <c r="J52" s="8">
        <v>0</v>
      </c>
      <c r="K52" s="8">
        <v>7.0885709999999991E-2</v>
      </c>
      <c r="L52" s="8">
        <v>0</v>
      </c>
      <c r="M52" s="8">
        <v>1.0400219999999999E-7</v>
      </c>
      <c r="N52" s="8">
        <v>5.6298032999999991E-9</v>
      </c>
      <c r="O52" s="8">
        <v>0</v>
      </c>
      <c r="P52" s="8">
        <v>2.5544400000000001E-9</v>
      </c>
      <c r="Q52" s="8">
        <v>0</v>
      </c>
      <c r="R52" s="8">
        <v>9.1229999999999992E-3</v>
      </c>
      <c r="S52" s="8">
        <v>4.5615E-4</v>
      </c>
      <c r="T52" s="8">
        <v>0</v>
      </c>
      <c r="U52" s="8">
        <v>7.0429559999999998E-5</v>
      </c>
      <c r="V52" s="8">
        <v>0</v>
      </c>
      <c r="W52" s="8">
        <v>0</v>
      </c>
      <c r="X52" s="8">
        <v>0</v>
      </c>
      <c r="Y52" s="8">
        <v>0</v>
      </c>
      <c r="Z52" s="8">
        <v>1.1038829999999998E-2</v>
      </c>
      <c r="AA52" s="8">
        <v>0</v>
      </c>
      <c r="AB52" s="8">
        <v>0</v>
      </c>
      <c r="AC52" s="8">
        <v>9.1229999999999992E-3</v>
      </c>
      <c r="AD52" s="8">
        <v>0</v>
      </c>
      <c r="AE52" s="8">
        <v>2.1439049999999999E-5</v>
      </c>
      <c r="AF52" s="8">
        <v>0</v>
      </c>
      <c r="AG52" s="8">
        <v>1.4473726688510997E-8</v>
      </c>
      <c r="AH52" s="8">
        <v>0</v>
      </c>
      <c r="AI52" s="8">
        <v>0</v>
      </c>
      <c r="AJ52" s="8">
        <v>2.171274E-8</v>
      </c>
      <c r="AK52" s="8">
        <v>0</v>
      </c>
      <c r="AL52" s="8">
        <v>33.702672855899998</v>
      </c>
      <c r="AM52" s="8">
        <v>0.69124332389999998</v>
      </c>
      <c r="AN52" s="8">
        <v>0</v>
      </c>
      <c r="AO52" s="8">
        <v>0.23081189999999999</v>
      </c>
      <c r="AP52" s="8">
        <v>0</v>
      </c>
      <c r="AQ52" s="8">
        <v>40.605134655899981</v>
      </c>
      <c r="AR52" s="8">
        <v>0.73685832389999995</v>
      </c>
      <c r="AS52" s="8">
        <v>0</v>
      </c>
      <c r="AT52" s="8">
        <v>0.24481570499999997</v>
      </c>
      <c r="AU52" s="8">
        <v>0</v>
      </c>
      <c r="AV52" s="8">
        <v>38.811552855899983</v>
      </c>
      <c r="AW52" s="8">
        <v>0.69124332389999998</v>
      </c>
      <c r="AX52" s="8">
        <v>0</v>
      </c>
      <c r="AY52" s="8">
        <v>0.23719799999999996</v>
      </c>
      <c r="AZ52" s="8">
        <v>0</v>
      </c>
      <c r="BA52" s="8">
        <v>1.7935817999999999</v>
      </c>
      <c r="BB52" s="8">
        <v>4.5614999999999996E-2</v>
      </c>
      <c r="BC52" s="8">
        <v>0</v>
      </c>
      <c r="BD52" s="8">
        <v>7.6177049999999998E-3</v>
      </c>
      <c r="BE52" s="8">
        <v>0</v>
      </c>
    </row>
    <row r="53" spans="1:57" ht="15.3" x14ac:dyDescent="0.7">
      <c r="A53" s="9" t="s">
        <v>330</v>
      </c>
      <c r="B53" t="s">
        <v>822</v>
      </c>
      <c r="C53" t="s">
        <v>112</v>
      </c>
      <c r="D53" t="s">
        <v>113</v>
      </c>
      <c r="E53" s="6">
        <v>32.353999999999999</v>
      </c>
      <c r="F53" s="7">
        <v>0</v>
      </c>
      <c r="G53" s="7">
        <v>0</v>
      </c>
      <c r="H53" s="8">
        <v>8.8326419999999999</v>
      </c>
      <c r="I53" s="8">
        <v>1.8975621</v>
      </c>
      <c r="J53" s="8">
        <v>0</v>
      </c>
      <c r="K53" s="8">
        <v>0.25139057999999997</v>
      </c>
      <c r="L53" s="8">
        <v>0</v>
      </c>
      <c r="M53" s="8">
        <v>3.6883559999999999E-7</v>
      </c>
      <c r="N53" s="8">
        <v>1.9965653399999997E-8</v>
      </c>
      <c r="O53" s="8">
        <v>0</v>
      </c>
      <c r="P53" s="8">
        <v>9.0591200000000005E-9</v>
      </c>
      <c r="Q53" s="8">
        <v>0</v>
      </c>
      <c r="R53" s="8">
        <v>3.2354000000000001E-2</v>
      </c>
      <c r="S53" s="8">
        <v>1.6177000000000001E-3</v>
      </c>
      <c r="T53" s="8">
        <v>0</v>
      </c>
      <c r="U53" s="8">
        <v>2.4977288E-4</v>
      </c>
      <c r="V53" s="8">
        <v>0</v>
      </c>
      <c r="W53" s="8">
        <v>0</v>
      </c>
      <c r="X53" s="8">
        <v>0</v>
      </c>
      <c r="Y53" s="8">
        <v>0</v>
      </c>
      <c r="Z53" s="8">
        <v>3.9148339999999997E-2</v>
      </c>
      <c r="AA53" s="8">
        <v>0</v>
      </c>
      <c r="AB53" s="8">
        <v>0</v>
      </c>
      <c r="AC53" s="8">
        <v>3.2354000000000001E-2</v>
      </c>
      <c r="AD53" s="8">
        <v>0</v>
      </c>
      <c r="AE53" s="8">
        <v>7.60319E-5</v>
      </c>
      <c r="AF53" s="8">
        <v>0</v>
      </c>
      <c r="AG53" s="8">
        <v>5.1329930207177993E-8</v>
      </c>
      <c r="AH53" s="8">
        <v>0</v>
      </c>
      <c r="AI53" s="8">
        <v>0</v>
      </c>
      <c r="AJ53" s="8">
        <v>7.7002519999999997E-8</v>
      </c>
      <c r="AK53" s="8">
        <v>0</v>
      </c>
      <c r="AL53" s="8">
        <v>119.52387126819998</v>
      </c>
      <c r="AM53" s="8">
        <v>2.4514399322</v>
      </c>
      <c r="AN53" s="8">
        <v>0</v>
      </c>
      <c r="AO53" s="8">
        <v>0.81855619999999996</v>
      </c>
      <c r="AP53" s="8">
        <v>0</v>
      </c>
      <c r="AQ53" s="8">
        <v>144.00290766819995</v>
      </c>
      <c r="AR53" s="8">
        <v>2.6132099322000002</v>
      </c>
      <c r="AS53" s="8">
        <v>0</v>
      </c>
      <c r="AT53" s="8">
        <v>0.86821958999999993</v>
      </c>
      <c r="AU53" s="8">
        <v>0</v>
      </c>
      <c r="AV53" s="8">
        <v>137.64211126819995</v>
      </c>
      <c r="AW53" s="8">
        <v>2.4514399322</v>
      </c>
      <c r="AX53" s="8">
        <v>0</v>
      </c>
      <c r="AY53" s="8">
        <v>0.84120399999999995</v>
      </c>
      <c r="AZ53" s="8">
        <v>0</v>
      </c>
      <c r="BA53" s="8">
        <v>6.3607963999999999</v>
      </c>
      <c r="BB53" s="8">
        <v>0.16177</v>
      </c>
      <c r="BC53" s="8">
        <v>0</v>
      </c>
      <c r="BD53" s="8">
        <v>2.7015589999999999E-2</v>
      </c>
      <c r="BE53" s="8">
        <v>0</v>
      </c>
    </row>
    <row r="54" spans="1:57" ht="15.3" x14ac:dyDescent="0.7">
      <c r="A54" s="9" t="s">
        <v>108</v>
      </c>
      <c r="B54" t="s">
        <v>795</v>
      </c>
      <c r="C54" t="s">
        <v>134</v>
      </c>
      <c r="D54" t="s">
        <v>135</v>
      </c>
      <c r="E54" s="6">
        <v>111.215</v>
      </c>
      <c r="F54" s="7">
        <v>0</v>
      </c>
      <c r="G54" s="7">
        <v>0</v>
      </c>
      <c r="H54" s="8">
        <v>21.130850000000002</v>
      </c>
      <c r="I54" s="8">
        <v>1.7961222499999998</v>
      </c>
      <c r="J54" s="8">
        <v>0</v>
      </c>
      <c r="K54" s="8">
        <v>0.27203189000000005</v>
      </c>
      <c r="L54" s="8">
        <v>-0.24467300000000003</v>
      </c>
      <c r="M54" s="8">
        <v>7.7183209999999994E-7</v>
      </c>
      <c r="N54" s="8">
        <v>1.1789471747949999E-8</v>
      </c>
      <c r="O54" s="8">
        <v>0</v>
      </c>
      <c r="P54" s="8">
        <v>4.630658955E-12</v>
      </c>
      <c r="Q54" s="8">
        <v>1.2344864999999999E-12</v>
      </c>
      <c r="R54" s="8">
        <v>0.2491216</v>
      </c>
      <c r="S54" s="8">
        <v>9.6534619999999998E-3</v>
      </c>
      <c r="T54" s="8">
        <v>0</v>
      </c>
      <c r="U54" s="8">
        <v>3.42653415E-3</v>
      </c>
      <c r="V54" s="8">
        <v>-1.6682250000000002E-4</v>
      </c>
      <c r="W54" s="8">
        <v>1.245608E-3</v>
      </c>
      <c r="X54" s="8">
        <v>4.7533291000000002E-4</v>
      </c>
      <c r="Y54" s="8">
        <v>0</v>
      </c>
      <c r="Z54" s="8">
        <v>1.4762345455000003E-3</v>
      </c>
      <c r="AA54" s="8">
        <v>0</v>
      </c>
      <c r="AB54" s="8">
        <v>1.0254023000000001E-2</v>
      </c>
      <c r="AC54" s="8">
        <v>9.0084149999999984E-4</v>
      </c>
      <c r="AD54" s="8">
        <v>0</v>
      </c>
      <c r="AE54" s="8">
        <v>1.4543585550000002E-3</v>
      </c>
      <c r="AF54" s="8">
        <v>-1.07767335E-4</v>
      </c>
      <c r="AG54" s="8">
        <v>1.0565425000000001E-4</v>
      </c>
      <c r="AH54" s="8">
        <v>1.6462044300000002E-6</v>
      </c>
      <c r="AI54" s="8">
        <v>0</v>
      </c>
      <c r="AJ54" s="8">
        <v>9.3113646600000006E-8</v>
      </c>
      <c r="AK54" s="8">
        <v>2.3021505E-8</v>
      </c>
      <c r="AL54" s="8">
        <v>357.00015000000002</v>
      </c>
      <c r="AM54" s="8">
        <v>25.512720999999999</v>
      </c>
      <c r="AN54" s="8">
        <v>0</v>
      </c>
      <c r="AO54" s="8">
        <v>4.0682447000000002</v>
      </c>
      <c r="AP54" s="8">
        <v>-2.2020570000000004</v>
      </c>
      <c r="AQ54" s="8">
        <v>384.15885299999997</v>
      </c>
      <c r="AR54" s="8">
        <v>26.528113950000002</v>
      </c>
      <c r="AS54" s="8">
        <v>0</v>
      </c>
      <c r="AT54" s="8">
        <v>4.4054485799999998</v>
      </c>
      <c r="AU54" s="8">
        <v>-1.9551597000000003</v>
      </c>
      <c r="AV54" s="8">
        <v>375.9067</v>
      </c>
      <c r="AW54" s="8">
        <v>25.801880000000001</v>
      </c>
      <c r="AX54" s="8">
        <v>0</v>
      </c>
      <c r="AY54" s="8">
        <v>4.1572166999999993</v>
      </c>
      <c r="AZ54" s="8">
        <v>-2.0908420000000003</v>
      </c>
      <c r="BA54" s="8">
        <v>8.2521529999999998</v>
      </c>
      <c r="BB54" s="8">
        <v>0.72623395000000002</v>
      </c>
      <c r="BC54" s="8">
        <v>0</v>
      </c>
      <c r="BD54" s="8">
        <v>0.24823188000000002</v>
      </c>
      <c r="BE54" s="8">
        <v>0.13568230000000001</v>
      </c>
    </row>
    <row r="55" spans="1:57" ht="15.3" x14ac:dyDescent="0.7">
      <c r="A55" s="9" t="s">
        <v>108</v>
      </c>
      <c r="B55" t="s">
        <v>800</v>
      </c>
      <c r="C55" t="s">
        <v>134</v>
      </c>
      <c r="D55" t="s">
        <v>135</v>
      </c>
      <c r="E55" s="6">
        <v>0.91100000000000003</v>
      </c>
      <c r="F55" s="7">
        <v>0</v>
      </c>
      <c r="G55" s="7">
        <v>0</v>
      </c>
      <c r="H55" s="8">
        <v>0.17309000000000002</v>
      </c>
      <c r="I55" s="8">
        <v>1.4712649999999999E-2</v>
      </c>
      <c r="J55" s="8">
        <v>0</v>
      </c>
      <c r="K55" s="8">
        <v>2.2283060000000002E-3</v>
      </c>
      <c r="L55" s="8">
        <v>-2.0042000000000003E-3</v>
      </c>
      <c r="M55" s="8">
        <v>6.3223399999999995E-9</v>
      </c>
      <c r="N55" s="8">
        <v>9.6571584429999998E-11</v>
      </c>
      <c r="O55" s="8">
        <v>0</v>
      </c>
      <c r="P55" s="8">
        <v>3.7931307E-14</v>
      </c>
      <c r="Q55" s="8">
        <v>1.01121E-14</v>
      </c>
      <c r="R55" s="8">
        <v>2.0406399999999998E-3</v>
      </c>
      <c r="S55" s="8">
        <v>7.9074799999999997E-5</v>
      </c>
      <c r="T55" s="8">
        <v>0</v>
      </c>
      <c r="U55" s="8">
        <v>2.806791E-5</v>
      </c>
      <c r="V55" s="8">
        <v>-1.3665000000000002E-6</v>
      </c>
      <c r="W55" s="8">
        <v>1.0203199999999999E-5</v>
      </c>
      <c r="X55" s="8">
        <v>3.8936140000000003E-6</v>
      </c>
      <c r="Y55" s="8">
        <v>0</v>
      </c>
      <c r="Z55" s="8">
        <v>1.2092340700000002E-5</v>
      </c>
      <c r="AA55" s="8">
        <v>0</v>
      </c>
      <c r="AB55" s="8">
        <v>8.399420000000001E-5</v>
      </c>
      <c r="AC55" s="8">
        <v>7.3790999999999994E-6</v>
      </c>
      <c r="AD55" s="8">
        <v>0</v>
      </c>
      <c r="AE55" s="8">
        <v>1.1913147000000001E-5</v>
      </c>
      <c r="AF55" s="8">
        <v>-8.8275899999999997E-7</v>
      </c>
      <c r="AG55" s="8">
        <v>8.6545000000000001E-7</v>
      </c>
      <c r="AH55" s="8">
        <v>1.3484622000000002E-8</v>
      </c>
      <c r="AI55" s="8">
        <v>0</v>
      </c>
      <c r="AJ55" s="8">
        <v>7.6272564000000003E-10</v>
      </c>
      <c r="AK55" s="8">
        <v>1.8857700000000001E-10</v>
      </c>
      <c r="AL55" s="8">
        <v>2.9243100000000002</v>
      </c>
      <c r="AM55" s="8">
        <v>0.20898340000000001</v>
      </c>
      <c r="AN55" s="8">
        <v>0</v>
      </c>
      <c r="AO55" s="8">
        <v>3.3324380000000001E-2</v>
      </c>
      <c r="AP55" s="8">
        <v>-1.8037800000000003E-2</v>
      </c>
      <c r="AQ55" s="8">
        <v>3.1467761999999997</v>
      </c>
      <c r="AR55" s="8">
        <v>0.21730083</v>
      </c>
      <c r="AS55" s="8">
        <v>0</v>
      </c>
      <c r="AT55" s="8">
        <v>3.6086531999999998E-2</v>
      </c>
      <c r="AU55" s="8">
        <v>-1.6015380000000003E-2</v>
      </c>
      <c r="AV55" s="8">
        <v>3.07918</v>
      </c>
      <c r="AW55" s="8">
        <v>0.21135199999999998</v>
      </c>
      <c r="AX55" s="8">
        <v>0</v>
      </c>
      <c r="AY55" s="8">
        <v>3.4053179999999995E-2</v>
      </c>
      <c r="AZ55" s="8">
        <v>-1.7126800000000001E-2</v>
      </c>
      <c r="BA55" s="8">
        <v>6.7596200000000009E-2</v>
      </c>
      <c r="BB55" s="8">
        <v>5.9488300000000004E-3</v>
      </c>
      <c r="BC55" s="8">
        <v>0</v>
      </c>
      <c r="BD55" s="8">
        <v>2.033352E-3</v>
      </c>
      <c r="BE55" s="8">
        <v>1.1114199999999999E-3</v>
      </c>
    </row>
    <row r="56" spans="1:57" ht="15.3" x14ac:dyDescent="0.7">
      <c r="A56" s="9" t="s">
        <v>108</v>
      </c>
      <c r="B56" t="s">
        <v>315</v>
      </c>
      <c r="C56" t="s">
        <v>134</v>
      </c>
      <c r="D56" t="s">
        <v>135</v>
      </c>
      <c r="E56" s="6">
        <v>254.42</v>
      </c>
      <c r="F56" s="7">
        <v>0</v>
      </c>
      <c r="G56" s="7">
        <v>0</v>
      </c>
      <c r="H56" s="8">
        <v>48.339799999999997</v>
      </c>
      <c r="I56" s="8">
        <v>4.1088829999999996</v>
      </c>
      <c r="J56" s="8">
        <v>0</v>
      </c>
      <c r="K56" s="8">
        <v>0.62231132</v>
      </c>
      <c r="L56" s="8">
        <v>-0.559724</v>
      </c>
      <c r="M56" s="8">
        <v>1.7656747999999997E-6</v>
      </c>
      <c r="N56" s="8">
        <v>2.6970079594599998E-8</v>
      </c>
      <c r="O56" s="8">
        <v>0</v>
      </c>
      <c r="P56" s="8">
        <v>1.0593285539999999E-11</v>
      </c>
      <c r="Q56" s="8">
        <v>2.8240619999999999E-12</v>
      </c>
      <c r="R56" s="8">
        <v>0.56990079999999987</v>
      </c>
      <c r="S56" s="8">
        <v>2.2083655999999997E-2</v>
      </c>
      <c r="T56" s="8">
        <v>0</v>
      </c>
      <c r="U56" s="8">
        <v>7.8386801999999998E-3</v>
      </c>
      <c r="V56" s="8">
        <v>-3.8162999999999999E-4</v>
      </c>
      <c r="W56" s="8">
        <v>2.8495039999999997E-3</v>
      </c>
      <c r="X56" s="8">
        <v>1.0873910799999999E-3</v>
      </c>
      <c r="Y56" s="8">
        <v>0</v>
      </c>
      <c r="Z56" s="8">
        <v>3.3770947540000002E-3</v>
      </c>
      <c r="AA56" s="8">
        <v>0</v>
      </c>
      <c r="AB56" s="8">
        <v>2.3457524E-2</v>
      </c>
      <c r="AC56" s="8">
        <v>2.0608019999999996E-3</v>
      </c>
      <c r="AD56" s="8">
        <v>0</v>
      </c>
      <c r="AE56" s="8">
        <v>3.3270503399999997E-3</v>
      </c>
      <c r="AF56" s="8">
        <v>-2.4653297999999998E-4</v>
      </c>
      <c r="AG56" s="8">
        <v>2.4169899999999998E-4</v>
      </c>
      <c r="AH56" s="8">
        <v>3.7659248400000001E-6</v>
      </c>
      <c r="AI56" s="8">
        <v>0</v>
      </c>
      <c r="AJ56" s="8">
        <v>2.1301060079999999E-7</v>
      </c>
      <c r="AK56" s="8">
        <v>5.2664940000000003E-8</v>
      </c>
      <c r="AL56" s="8">
        <v>816.68819999999994</v>
      </c>
      <c r="AM56" s="8">
        <v>58.363947999999993</v>
      </c>
      <c r="AN56" s="8">
        <v>0</v>
      </c>
      <c r="AO56" s="8">
        <v>9.3066835999999995</v>
      </c>
      <c r="AP56" s="8">
        <v>-5.0375160000000001</v>
      </c>
      <c r="AQ56" s="8">
        <v>878.81756399999983</v>
      </c>
      <c r="AR56" s="8">
        <v>60.686802599999993</v>
      </c>
      <c r="AS56" s="8">
        <v>0</v>
      </c>
      <c r="AT56" s="8">
        <v>10.078085039999998</v>
      </c>
      <c r="AU56" s="8">
        <v>-4.4727036</v>
      </c>
      <c r="AV56" s="8">
        <v>859.93959999999993</v>
      </c>
      <c r="AW56" s="8">
        <v>59.025439999999996</v>
      </c>
      <c r="AX56" s="8">
        <v>0</v>
      </c>
      <c r="AY56" s="8">
        <v>9.5102195999999992</v>
      </c>
      <c r="AZ56" s="8">
        <v>-4.7830959999999996</v>
      </c>
      <c r="BA56" s="8">
        <v>18.877963999999999</v>
      </c>
      <c r="BB56" s="8">
        <v>1.6613625999999999</v>
      </c>
      <c r="BC56" s="8">
        <v>0</v>
      </c>
      <c r="BD56" s="8">
        <v>0.56786543999999994</v>
      </c>
      <c r="BE56" s="8">
        <v>0.31039239999999996</v>
      </c>
    </row>
    <row r="57" spans="1:57" ht="15.3" x14ac:dyDescent="0.7">
      <c r="A57" s="9" t="s">
        <v>330</v>
      </c>
      <c r="B57" t="s">
        <v>331</v>
      </c>
      <c r="C57" t="s">
        <v>134</v>
      </c>
      <c r="D57" t="s">
        <v>135</v>
      </c>
      <c r="E57" s="6">
        <v>142.01599999999999</v>
      </c>
      <c r="F57" s="7">
        <v>0</v>
      </c>
      <c r="G57" s="7">
        <v>0</v>
      </c>
      <c r="H57" s="8">
        <v>26.983039999999999</v>
      </c>
      <c r="I57" s="8">
        <v>2.2935583999999993</v>
      </c>
      <c r="J57" s="8">
        <v>0</v>
      </c>
      <c r="K57" s="8">
        <v>0.34737113600000002</v>
      </c>
      <c r="L57" s="8">
        <v>-0.31243520000000002</v>
      </c>
      <c r="M57" s="8">
        <v>9.8559103999999983E-7</v>
      </c>
      <c r="N57" s="8">
        <v>1.5054566558079998E-8</v>
      </c>
      <c r="O57" s="8">
        <v>0</v>
      </c>
      <c r="P57" s="8">
        <v>5.9131201919999989E-12</v>
      </c>
      <c r="Q57" s="8">
        <v>1.5763775999999998E-12</v>
      </c>
      <c r="R57" s="8">
        <v>0.31811583999999993</v>
      </c>
      <c r="S57" s="8">
        <v>1.2326988799999999E-2</v>
      </c>
      <c r="T57" s="8">
        <v>0</v>
      </c>
      <c r="U57" s="8">
        <v>4.3755129599999994E-3</v>
      </c>
      <c r="V57" s="8">
        <v>-2.13024E-4</v>
      </c>
      <c r="W57" s="8">
        <v>1.5905791999999998E-3</v>
      </c>
      <c r="X57" s="8">
        <v>6.0697638399999994E-4</v>
      </c>
      <c r="Y57" s="8">
        <v>0</v>
      </c>
      <c r="Z57" s="8">
        <v>1.8850777792000001E-3</v>
      </c>
      <c r="AA57" s="8">
        <v>0</v>
      </c>
      <c r="AB57" s="8">
        <v>1.3093875200000001E-2</v>
      </c>
      <c r="AC57" s="8">
        <v>1.1503295999999998E-3</v>
      </c>
      <c r="AD57" s="8">
        <v>0</v>
      </c>
      <c r="AE57" s="8">
        <v>1.8571432319999998E-3</v>
      </c>
      <c r="AF57" s="8">
        <v>-1.3761350399999999E-4</v>
      </c>
      <c r="AG57" s="8">
        <v>1.3491520000000001E-4</v>
      </c>
      <c r="AH57" s="8">
        <v>2.1021208319999999E-6</v>
      </c>
      <c r="AI57" s="8">
        <v>0</v>
      </c>
      <c r="AJ57" s="8">
        <v>1.1890147584E-7</v>
      </c>
      <c r="AK57" s="8">
        <v>2.9397311999999999E-8</v>
      </c>
      <c r="AL57" s="8">
        <v>455.87135999999998</v>
      </c>
      <c r="AM57" s="8">
        <v>32.5784704</v>
      </c>
      <c r="AN57" s="8">
        <v>0</v>
      </c>
      <c r="AO57" s="8">
        <v>5.1949452799999998</v>
      </c>
      <c r="AP57" s="8">
        <v>-2.8119168000000001</v>
      </c>
      <c r="AQ57" s="8">
        <v>490.55166719999994</v>
      </c>
      <c r="AR57" s="8">
        <v>33.875076479999997</v>
      </c>
      <c r="AS57" s="8">
        <v>0</v>
      </c>
      <c r="AT57" s="8">
        <v>5.6255377919999985</v>
      </c>
      <c r="AU57" s="8">
        <v>-2.49664128</v>
      </c>
      <c r="AV57" s="8">
        <v>480.01407999999998</v>
      </c>
      <c r="AW57" s="8">
        <v>32.947711999999996</v>
      </c>
      <c r="AX57" s="8">
        <v>0</v>
      </c>
      <c r="AY57" s="8">
        <v>5.3085580799999992</v>
      </c>
      <c r="AZ57" s="8">
        <v>-2.6699007999999997</v>
      </c>
      <c r="BA57" s="8">
        <v>10.537587199999999</v>
      </c>
      <c r="BB57" s="8">
        <v>0.92736447999999994</v>
      </c>
      <c r="BC57" s="8">
        <v>0</v>
      </c>
      <c r="BD57" s="8">
        <v>0.31697971199999997</v>
      </c>
      <c r="BE57" s="8">
        <v>0.17325951999999997</v>
      </c>
    </row>
    <row r="58" spans="1:57" ht="15.3" x14ac:dyDescent="0.7">
      <c r="A58" s="9" t="s">
        <v>108</v>
      </c>
      <c r="B58" t="s">
        <v>795</v>
      </c>
      <c r="C58" t="s">
        <v>130</v>
      </c>
      <c r="D58" t="s">
        <v>131</v>
      </c>
      <c r="E58" s="6">
        <v>111.215</v>
      </c>
      <c r="F58" s="7">
        <v>0</v>
      </c>
      <c r="G58" s="7">
        <v>6</v>
      </c>
      <c r="H58" s="8">
        <v>41.149549999999998</v>
      </c>
      <c r="I58" s="8">
        <v>3.9559175499999997</v>
      </c>
      <c r="J58" s="8">
        <v>357.90099149999998</v>
      </c>
      <c r="K58" s="8">
        <v>0.58410118</v>
      </c>
      <c r="L58" s="8">
        <v>-0.48934600000000006</v>
      </c>
      <c r="M58" s="8">
        <v>2.2465430000000001E-6</v>
      </c>
      <c r="N58" s="8">
        <v>5.8943950000000006E-8</v>
      </c>
      <c r="O58" s="8">
        <v>1.2379964453999998E-5</v>
      </c>
      <c r="P58" s="8">
        <v>9.9419537099999999E-12</v>
      </c>
      <c r="Q58" s="8">
        <v>2.4578514999999997E-12</v>
      </c>
      <c r="R58" s="8">
        <v>0.59833670000000005</v>
      </c>
      <c r="S58" s="8">
        <v>2.6980759E-2</v>
      </c>
      <c r="T58" s="8">
        <v>1.4013089999999999</v>
      </c>
      <c r="U58" s="8">
        <v>7.3735544999999998E-3</v>
      </c>
      <c r="V58" s="8">
        <v>-3.3253285000000004E-4</v>
      </c>
      <c r="W58" s="8">
        <v>5.8499090000000004E-2</v>
      </c>
      <c r="X58" s="8">
        <v>4.1672260500000002E-3</v>
      </c>
      <c r="Y58" s="8">
        <v>0</v>
      </c>
      <c r="Z58" s="8">
        <v>3.2153368650000001E-3</v>
      </c>
      <c r="AA58" s="8">
        <v>1.6348605000000002E-5</v>
      </c>
      <c r="AB58" s="8">
        <v>2.1242065000000001E-2</v>
      </c>
      <c r="AC58" s="8">
        <v>3.1184686000000007E-2</v>
      </c>
      <c r="AD58" s="8">
        <v>0.66728999999999994</v>
      </c>
      <c r="AE58" s="8">
        <v>3.1240293500000003E-3</v>
      </c>
      <c r="AF58" s="8">
        <v>-2.1575710000000002E-4</v>
      </c>
      <c r="AG58" s="8">
        <v>6.4949560000000003E-5</v>
      </c>
      <c r="AH58" s="8">
        <v>1.579253E-6</v>
      </c>
      <c r="AI58" s="8">
        <v>2.2335871611619798E-6</v>
      </c>
      <c r="AJ58" s="8">
        <v>2.00565131E-7</v>
      </c>
      <c r="AK58" s="8">
        <v>4.6043010000000001E-8</v>
      </c>
      <c r="AL58" s="8">
        <v>655.05634999999995</v>
      </c>
      <c r="AM58" s="8">
        <v>54.717779999999998</v>
      </c>
      <c r="AN58" s="8">
        <v>7994.379962906999</v>
      </c>
      <c r="AO58" s="8">
        <v>8.7337139500000003</v>
      </c>
      <c r="AP58" s="8">
        <v>-4.4041140000000008</v>
      </c>
      <c r="AQ58" s="8">
        <v>708.7731950000001</v>
      </c>
      <c r="AR58" s="8">
        <v>57.345790450000003</v>
      </c>
      <c r="AS58" s="8">
        <v>8741.848860146998</v>
      </c>
      <c r="AT58" s="8">
        <v>9.4787432349999996</v>
      </c>
      <c r="AU58" s="8">
        <v>-3.9103194000000006</v>
      </c>
      <c r="AV58" s="8">
        <v>696.20590000000004</v>
      </c>
      <c r="AW58" s="8">
        <v>55.829930000000004</v>
      </c>
      <c r="AX58" s="8">
        <v>8741.7447629069975</v>
      </c>
      <c r="AY58" s="8">
        <v>8.9450224499999997</v>
      </c>
      <c r="AZ58" s="8">
        <v>-4.1816840000000006</v>
      </c>
      <c r="BA58" s="8">
        <v>12.567295000000001</v>
      </c>
      <c r="BB58" s="8">
        <v>1.5158604499999999</v>
      </c>
      <c r="BC58" s="8">
        <v>0.10409724000000001</v>
      </c>
      <c r="BD58" s="8">
        <v>0.53372078499999998</v>
      </c>
      <c r="BE58" s="8">
        <v>0.27136460000000001</v>
      </c>
    </row>
    <row r="59" spans="1:57" ht="15.3" x14ac:dyDescent="0.7">
      <c r="A59" s="9" t="s">
        <v>108</v>
      </c>
      <c r="B59" t="s">
        <v>800</v>
      </c>
      <c r="C59" t="s">
        <v>130</v>
      </c>
      <c r="D59" t="s">
        <v>131</v>
      </c>
      <c r="E59" s="6">
        <v>0.91100000000000003</v>
      </c>
      <c r="F59" s="7">
        <v>0</v>
      </c>
      <c r="G59" s="7">
        <v>6</v>
      </c>
      <c r="H59" s="8">
        <v>0.33706999999999998</v>
      </c>
      <c r="I59" s="8">
        <v>3.2404269999999999E-2</v>
      </c>
      <c r="J59" s="8">
        <v>2.9316891000000003</v>
      </c>
      <c r="K59" s="8">
        <v>4.784572E-3</v>
      </c>
      <c r="L59" s="8">
        <v>-4.0084000000000005E-3</v>
      </c>
      <c r="M59" s="8">
        <v>1.8402199999999999E-8</v>
      </c>
      <c r="N59" s="8">
        <v>4.8283000000000008E-10</v>
      </c>
      <c r="O59" s="8">
        <v>1.014085116E-7</v>
      </c>
      <c r="P59" s="8">
        <v>8.1437933999999998E-14</v>
      </c>
      <c r="Q59" s="8">
        <v>2.0133099999999999E-14</v>
      </c>
      <c r="R59" s="8">
        <v>4.9011800000000006E-3</v>
      </c>
      <c r="S59" s="8">
        <v>2.2100860000000001E-4</v>
      </c>
      <c r="T59" s="8">
        <v>1.14786E-2</v>
      </c>
      <c r="U59" s="8">
        <v>6.0399300000000003E-5</v>
      </c>
      <c r="V59" s="8">
        <v>-2.7238900000000004E-6</v>
      </c>
      <c r="W59" s="8">
        <v>4.7918599999999999E-4</v>
      </c>
      <c r="X59" s="8">
        <v>3.4135170000000003E-5</v>
      </c>
      <c r="Y59" s="8">
        <v>0</v>
      </c>
      <c r="Z59" s="8">
        <v>2.6337921000000001E-5</v>
      </c>
      <c r="AA59" s="8">
        <v>1.3391700000000002E-7</v>
      </c>
      <c r="AB59" s="8">
        <v>1.7400100000000002E-4</v>
      </c>
      <c r="AC59" s="8">
        <v>2.5544440000000004E-4</v>
      </c>
      <c r="AD59" s="8">
        <v>5.4660000000000004E-3</v>
      </c>
      <c r="AE59" s="8">
        <v>2.558999E-5</v>
      </c>
      <c r="AF59" s="8">
        <v>-1.76734E-6</v>
      </c>
      <c r="AG59" s="8">
        <v>5.3202400000000008E-7</v>
      </c>
      <c r="AH59" s="8">
        <v>1.29362E-8</v>
      </c>
      <c r="AI59" s="8">
        <v>1.8296074304891998E-8</v>
      </c>
      <c r="AJ59" s="8">
        <v>1.6428974E-9</v>
      </c>
      <c r="AK59" s="8">
        <v>3.7715400000000002E-10</v>
      </c>
      <c r="AL59" s="8">
        <v>5.3657899999999996</v>
      </c>
      <c r="AM59" s="8">
        <v>0.448212</v>
      </c>
      <c r="AN59" s="8">
        <v>65.4846931278</v>
      </c>
      <c r="AO59" s="8">
        <v>7.154083E-2</v>
      </c>
      <c r="AP59" s="8">
        <v>-3.6075600000000006E-2</v>
      </c>
      <c r="AQ59" s="8">
        <v>5.805803</v>
      </c>
      <c r="AR59" s="8">
        <v>0.46973893000000005</v>
      </c>
      <c r="AS59" s="8">
        <v>71.607465823799984</v>
      </c>
      <c r="AT59" s="8">
        <v>7.7643618999999997E-2</v>
      </c>
      <c r="AU59" s="8">
        <v>-3.2030760000000005E-2</v>
      </c>
      <c r="AV59" s="8">
        <v>5.7028600000000003</v>
      </c>
      <c r="AW59" s="8">
        <v>0.45732200000000001</v>
      </c>
      <c r="AX59" s="8">
        <v>71.606613127799974</v>
      </c>
      <c r="AY59" s="8">
        <v>7.3271730000000007E-2</v>
      </c>
      <c r="AZ59" s="8">
        <v>-3.4253600000000002E-2</v>
      </c>
      <c r="BA59" s="8">
        <v>0.10294300000000001</v>
      </c>
      <c r="BB59" s="8">
        <v>1.241693E-2</v>
      </c>
      <c r="BC59" s="8">
        <v>8.5269600000000012E-4</v>
      </c>
      <c r="BD59" s="8">
        <v>4.3718889999999995E-3</v>
      </c>
      <c r="BE59" s="8">
        <v>2.2228399999999998E-3</v>
      </c>
    </row>
    <row r="60" spans="1:57" s="16" customFormat="1" ht="15.3" x14ac:dyDescent="0.7">
      <c r="A60" s="9" t="s">
        <v>108</v>
      </c>
      <c r="B60" t="s">
        <v>315</v>
      </c>
      <c r="C60" t="s">
        <v>130</v>
      </c>
      <c r="D60" t="s">
        <v>131</v>
      </c>
      <c r="E60" s="6">
        <v>254.42</v>
      </c>
      <c r="F60" s="7">
        <v>0</v>
      </c>
      <c r="G60" s="7">
        <v>6</v>
      </c>
      <c r="H60" s="8">
        <v>94.13539999999999</v>
      </c>
      <c r="I60" s="8">
        <v>9.049719399999999</v>
      </c>
      <c r="J60" s="8">
        <v>818.74900200000002</v>
      </c>
      <c r="K60" s="8">
        <v>1.3362138399999999</v>
      </c>
      <c r="L60" s="8">
        <v>-1.119448</v>
      </c>
      <c r="M60" s="8">
        <v>5.1392839999999996E-6</v>
      </c>
      <c r="N60" s="8">
        <v>1.3484259999999999E-7</v>
      </c>
      <c r="O60" s="8">
        <v>2.8320914951999998E-5</v>
      </c>
      <c r="P60" s="8">
        <v>2.2743621479999998E-11</v>
      </c>
      <c r="Q60" s="8">
        <v>5.6226819999999996E-12</v>
      </c>
      <c r="R60" s="8">
        <v>1.3687796000000001</v>
      </c>
      <c r="S60" s="8">
        <v>6.1722291999999991E-2</v>
      </c>
      <c r="T60" s="8">
        <v>3.2056919999999995</v>
      </c>
      <c r="U60" s="8">
        <v>1.6868045999999998E-2</v>
      </c>
      <c r="V60" s="8">
        <v>-7.6071579999999997E-4</v>
      </c>
      <c r="W60" s="8">
        <v>0.13382491999999999</v>
      </c>
      <c r="X60" s="8">
        <v>9.5331173999999991E-3</v>
      </c>
      <c r="Y60" s="8">
        <v>0</v>
      </c>
      <c r="Z60" s="8">
        <v>7.3555366200000003E-3</v>
      </c>
      <c r="AA60" s="8">
        <v>3.7399739999999996E-5</v>
      </c>
      <c r="AB60" s="8">
        <v>4.859422E-2</v>
      </c>
      <c r="AC60" s="8">
        <v>7.1339368E-2</v>
      </c>
      <c r="AD60" s="8">
        <v>1.5265200000000001</v>
      </c>
      <c r="AE60" s="8">
        <v>7.1466578000000001E-3</v>
      </c>
      <c r="AF60" s="8">
        <v>-4.9357480000000004E-4</v>
      </c>
      <c r="AG60" s="8">
        <v>1.4858128E-4</v>
      </c>
      <c r="AH60" s="8">
        <v>3.6127639999999998E-6</v>
      </c>
      <c r="AI60" s="8">
        <v>5.1096456911642397E-6</v>
      </c>
      <c r="AJ60" s="8">
        <v>4.58821028E-7</v>
      </c>
      <c r="AK60" s="8">
        <v>1.0532988000000001E-7</v>
      </c>
      <c r="AL60" s="8">
        <v>1498.5337999999999</v>
      </c>
      <c r="AM60" s="8">
        <v>125.17464</v>
      </c>
      <c r="AN60" s="8">
        <v>18288.271817315999</v>
      </c>
      <c r="AO60" s="8">
        <v>19.9796026</v>
      </c>
      <c r="AP60" s="8">
        <v>-10.075032</v>
      </c>
      <c r="AQ60" s="8">
        <v>1621.41866</v>
      </c>
      <c r="AR60" s="8">
        <v>131.1865846</v>
      </c>
      <c r="AS60" s="8">
        <v>19998.212354435993</v>
      </c>
      <c r="AT60" s="8">
        <v>21.683962179999998</v>
      </c>
      <c r="AU60" s="8">
        <v>-8.9454072</v>
      </c>
      <c r="AV60" s="8">
        <v>1592.6691999999998</v>
      </c>
      <c r="AW60" s="8">
        <v>127.71884</v>
      </c>
      <c r="AX60" s="8">
        <v>19997.974217315994</v>
      </c>
      <c r="AY60" s="8">
        <v>20.463000600000001</v>
      </c>
      <c r="AZ60" s="8">
        <v>-9.5661919999999991</v>
      </c>
      <c r="BA60" s="8">
        <v>28.749459999999999</v>
      </c>
      <c r="BB60" s="8">
        <v>3.4677445999999996</v>
      </c>
      <c r="BC60" s="8">
        <v>0.23813712000000004</v>
      </c>
      <c r="BD60" s="8">
        <v>1.2209615799999998</v>
      </c>
      <c r="BE60" s="8">
        <v>0.62078479999999991</v>
      </c>
    </row>
    <row r="61" spans="1:57" ht="15.3" x14ac:dyDescent="0.7">
      <c r="A61" s="9" t="s">
        <v>330</v>
      </c>
      <c r="B61" t="s">
        <v>331</v>
      </c>
      <c r="C61" t="s">
        <v>130</v>
      </c>
      <c r="D61" t="s">
        <v>131</v>
      </c>
      <c r="E61" s="6">
        <v>142.01599999999999</v>
      </c>
      <c r="F61" s="7">
        <v>0</v>
      </c>
      <c r="G61" s="7">
        <v>6</v>
      </c>
      <c r="H61" s="8">
        <v>52.545919999999995</v>
      </c>
      <c r="I61" s="8">
        <v>5.0515091199999995</v>
      </c>
      <c r="J61" s="8">
        <v>457.0216896</v>
      </c>
      <c r="K61" s="8">
        <v>0.74586803199999996</v>
      </c>
      <c r="L61" s="8">
        <v>-0.62487040000000005</v>
      </c>
      <c r="M61" s="8">
        <v>2.8687231999999996E-6</v>
      </c>
      <c r="N61" s="8">
        <v>7.5268480000000004E-8</v>
      </c>
      <c r="O61" s="8">
        <v>1.5808596249599998E-5</v>
      </c>
      <c r="P61" s="8">
        <v>1.2695378303999998E-11</v>
      </c>
      <c r="Q61" s="8">
        <v>3.1385535999999994E-12</v>
      </c>
      <c r="R61" s="8">
        <v>0.76404607999999996</v>
      </c>
      <c r="S61" s="8">
        <v>3.4453081599999998E-2</v>
      </c>
      <c r="T61" s="8">
        <v>1.7894015999999999</v>
      </c>
      <c r="U61" s="8">
        <v>9.4156607999999996E-3</v>
      </c>
      <c r="V61" s="8">
        <v>-4.2462784000000002E-4</v>
      </c>
      <c r="W61" s="8">
        <v>7.4700415999999992E-2</v>
      </c>
      <c r="X61" s="8">
        <v>5.3213395199999992E-3</v>
      </c>
      <c r="Y61" s="8">
        <v>0</v>
      </c>
      <c r="Z61" s="8">
        <v>4.1058245759999995E-3</v>
      </c>
      <c r="AA61" s="8">
        <v>2.0876352000000001E-5</v>
      </c>
      <c r="AB61" s="8">
        <v>2.7125055999999998E-2</v>
      </c>
      <c r="AC61" s="8">
        <v>3.9821286400000003E-2</v>
      </c>
      <c r="AD61" s="8">
        <v>0.85209600000000008</v>
      </c>
      <c r="AE61" s="8">
        <v>3.9892294399999995E-3</v>
      </c>
      <c r="AF61" s="8">
        <v>-2.7551103999999999E-4</v>
      </c>
      <c r="AG61" s="8">
        <v>8.2937344000000003E-5</v>
      </c>
      <c r="AH61" s="8">
        <v>2.0166271999999999E-6</v>
      </c>
      <c r="AI61" s="8">
        <v>2.8521792409259519E-6</v>
      </c>
      <c r="AJ61" s="8">
        <v>2.5611165439999998E-7</v>
      </c>
      <c r="AK61" s="8">
        <v>5.8794623999999997E-8</v>
      </c>
      <c r="AL61" s="8">
        <v>836.4742399999999</v>
      </c>
      <c r="AM61" s="8">
        <v>69.871871999999996</v>
      </c>
      <c r="AN61" s="8">
        <v>10208.423906956799</v>
      </c>
      <c r="AO61" s="8">
        <v>11.152516479999999</v>
      </c>
      <c r="AP61" s="8">
        <v>-5.6238336000000002</v>
      </c>
      <c r="AQ61" s="8">
        <v>905.06796799999995</v>
      </c>
      <c r="AR61" s="8">
        <v>73.227710079999994</v>
      </c>
      <c r="AS61" s="8">
        <v>11162.904353932798</v>
      </c>
      <c r="AT61" s="8">
        <v>12.103881663999999</v>
      </c>
      <c r="AU61" s="8">
        <v>-4.9932825599999999</v>
      </c>
      <c r="AV61" s="8">
        <v>889.02015999999992</v>
      </c>
      <c r="AW61" s="8">
        <v>71.292031999999992</v>
      </c>
      <c r="AX61" s="8">
        <v>11162.771426956797</v>
      </c>
      <c r="AY61" s="8">
        <v>11.422346879999999</v>
      </c>
      <c r="AZ61" s="8">
        <v>-5.3398015999999995</v>
      </c>
      <c r="BA61" s="8">
        <v>16.047808</v>
      </c>
      <c r="BB61" s="8">
        <v>1.9356780799999997</v>
      </c>
      <c r="BC61" s="8">
        <v>0.13292697600000003</v>
      </c>
      <c r="BD61" s="8">
        <v>0.68153478399999989</v>
      </c>
      <c r="BE61" s="8">
        <v>0.34651903999999994</v>
      </c>
    </row>
    <row r="62" spans="1:57" ht="15.3" x14ac:dyDescent="0.7">
      <c r="A62" s="9" t="s">
        <v>108</v>
      </c>
      <c r="B62" t="s">
        <v>795</v>
      </c>
      <c r="C62" t="s">
        <v>153</v>
      </c>
      <c r="D62" t="s">
        <v>154</v>
      </c>
      <c r="E62" s="6">
        <v>745.04000000000008</v>
      </c>
      <c r="F62" s="7">
        <v>0</v>
      </c>
      <c r="G62" s="7">
        <v>0</v>
      </c>
      <c r="H62" s="8">
        <v>207.94400000000002</v>
      </c>
      <c r="I62" s="8">
        <v>80.45320000000001</v>
      </c>
      <c r="J62" s="8">
        <v>0</v>
      </c>
      <c r="K62" s="8">
        <v>209.21168000000003</v>
      </c>
      <c r="L62" s="8">
        <v>0</v>
      </c>
      <c r="M62" s="8">
        <v>1.4122400000000001E-9</v>
      </c>
      <c r="N62" s="8">
        <v>3.4714972000000003E-10</v>
      </c>
      <c r="O62" s="8">
        <v>0</v>
      </c>
      <c r="P62" s="8">
        <v>3.1948093600000002E-11</v>
      </c>
      <c r="Q62" s="8">
        <v>0</v>
      </c>
      <c r="R62" s="8">
        <v>0.80953600000000003</v>
      </c>
      <c r="S62" s="8">
        <v>0.29256720000000003</v>
      </c>
      <c r="T62" s="8">
        <v>0</v>
      </c>
      <c r="U62" s="8">
        <v>0.21739600000000003</v>
      </c>
      <c r="V62" s="8">
        <v>0</v>
      </c>
      <c r="W62" s="8">
        <v>0.12232000000000001</v>
      </c>
      <c r="X62" s="8">
        <v>5.1363280000000004E-2</v>
      </c>
      <c r="Y62" s="8">
        <v>0</v>
      </c>
      <c r="Z62" s="8">
        <v>4.8727840000000008E-2</v>
      </c>
      <c r="AA62" s="8">
        <v>0</v>
      </c>
      <c r="AB62" s="8">
        <v>6.3828800000000005E-2</v>
      </c>
      <c r="AC62" s="8">
        <v>-1.269904E-2</v>
      </c>
      <c r="AD62" s="8">
        <v>0</v>
      </c>
      <c r="AE62" s="8">
        <v>3.7919200000000007E-2</v>
      </c>
      <c r="AF62" s="8">
        <v>0</v>
      </c>
      <c r="AG62" s="8">
        <v>1.0074720000000002E-4</v>
      </c>
      <c r="AH62" s="8">
        <v>4.4480000000000001E-5</v>
      </c>
      <c r="AI62" s="8">
        <v>0</v>
      </c>
      <c r="AJ62" s="8">
        <v>4.8859056000000001E-6</v>
      </c>
      <c r="AK62" s="8">
        <v>0</v>
      </c>
      <c r="AL62" s="8">
        <v>3035.7600000000007</v>
      </c>
      <c r="AM62" s="8">
        <v>1055.6216000000002</v>
      </c>
      <c r="AN62" s="8">
        <v>0</v>
      </c>
      <c r="AO62" s="8">
        <v>960.32320000000016</v>
      </c>
      <c r="AP62" s="8">
        <v>0</v>
      </c>
      <c r="AQ62" s="8">
        <v>5337.6</v>
      </c>
      <c r="AR62" s="8">
        <v>1481.2952000000002</v>
      </c>
      <c r="AS62" s="8">
        <v>0</v>
      </c>
      <c r="AT62" s="8">
        <v>1067.1497039999999</v>
      </c>
      <c r="AU62" s="8">
        <v>0</v>
      </c>
      <c r="AV62" s="8">
        <v>3080.2400000000002</v>
      </c>
      <c r="AW62" s="8">
        <v>1070.4112</v>
      </c>
      <c r="AX62" s="8">
        <v>0</v>
      </c>
      <c r="AY62" s="8">
        <v>978.11519999999996</v>
      </c>
      <c r="AZ62" s="8">
        <v>0</v>
      </c>
      <c r="BA62" s="8">
        <v>2257.36</v>
      </c>
      <c r="BB62" s="8">
        <v>410.88400000000007</v>
      </c>
      <c r="BC62" s="8">
        <v>0</v>
      </c>
      <c r="BD62" s="8">
        <v>89.034504000000013</v>
      </c>
      <c r="BE62" s="8">
        <v>0</v>
      </c>
    </row>
    <row r="63" spans="1:57" ht="15.3" x14ac:dyDescent="0.7">
      <c r="A63" s="9" t="s">
        <v>108</v>
      </c>
      <c r="B63" t="s">
        <v>800</v>
      </c>
      <c r="C63" t="s">
        <v>153</v>
      </c>
      <c r="D63" t="s">
        <v>154</v>
      </c>
      <c r="E63" s="6">
        <v>6.0299999999999994</v>
      </c>
      <c r="F63" s="7">
        <v>0</v>
      </c>
      <c r="G63" s="7">
        <v>0</v>
      </c>
      <c r="H63" s="8">
        <v>1.6829999999999998</v>
      </c>
      <c r="I63" s="8">
        <v>0.6511499999999999</v>
      </c>
      <c r="J63" s="8">
        <v>0</v>
      </c>
      <c r="K63" s="8">
        <v>1.6932599999999998</v>
      </c>
      <c r="L63" s="8">
        <v>0</v>
      </c>
      <c r="M63" s="8">
        <v>1.1429999999999998E-11</v>
      </c>
      <c r="N63" s="8">
        <v>2.8096649999999996E-12</v>
      </c>
      <c r="O63" s="8">
        <v>0</v>
      </c>
      <c r="P63" s="8">
        <v>2.5857269999999997E-13</v>
      </c>
      <c r="Q63" s="8">
        <v>0</v>
      </c>
      <c r="R63" s="8">
        <v>6.5519999999999988E-3</v>
      </c>
      <c r="S63" s="8">
        <v>2.3679E-3</v>
      </c>
      <c r="T63" s="8">
        <v>0</v>
      </c>
      <c r="U63" s="8">
        <v>1.7594999999999998E-3</v>
      </c>
      <c r="V63" s="8">
        <v>0</v>
      </c>
      <c r="W63" s="8">
        <v>9.8999999999999999E-4</v>
      </c>
      <c r="X63" s="8">
        <v>4.1570999999999996E-4</v>
      </c>
      <c r="Y63" s="8">
        <v>0</v>
      </c>
      <c r="Z63" s="8">
        <v>3.9438E-4</v>
      </c>
      <c r="AA63" s="8">
        <v>0</v>
      </c>
      <c r="AB63" s="8">
        <v>5.1659999999999998E-4</v>
      </c>
      <c r="AC63" s="8">
        <v>-1.0277999999999997E-4</v>
      </c>
      <c r="AD63" s="8">
        <v>0</v>
      </c>
      <c r="AE63" s="8">
        <v>3.0690000000000003E-4</v>
      </c>
      <c r="AF63" s="8">
        <v>0</v>
      </c>
      <c r="AG63" s="8">
        <v>8.1539999999999996E-7</v>
      </c>
      <c r="AH63" s="8">
        <v>3.5999999999999994E-7</v>
      </c>
      <c r="AI63" s="8">
        <v>0</v>
      </c>
      <c r="AJ63" s="8">
        <v>3.9544199999999998E-8</v>
      </c>
      <c r="AK63" s="8">
        <v>0</v>
      </c>
      <c r="AL63" s="8">
        <v>24.57</v>
      </c>
      <c r="AM63" s="8">
        <v>8.5436999999999994</v>
      </c>
      <c r="AN63" s="8">
        <v>0</v>
      </c>
      <c r="AO63" s="8">
        <v>7.7723999999999993</v>
      </c>
      <c r="AP63" s="8">
        <v>0</v>
      </c>
      <c r="AQ63" s="8">
        <v>43.199999999999989</v>
      </c>
      <c r="AR63" s="8">
        <v>11.988899999999999</v>
      </c>
      <c r="AS63" s="8">
        <v>0</v>
      </c>
      <c r="AT63" s="8">
        <v>8.6370029999999964</v>
      </c>
      <c r="AU63" s="8">
        <v>0</v>
      </c>
      <c r="AV63" s="8">
        <v>24.929999999999996</v>
      </c>
      <c r="AW63" s="8">
        <v>8.6633999999999993</v>
      </c>
      <c r="AX63" s="8">
        <v>0</v>
      </c>
      <c r="AY63" s="8">
        <v>7.9163999999999977</v>
      </c>
      <c r="AZ63" s="8">
        <v>0</v>
      </c>
      <c r="BA63" s="8">
        <v>18.27</v>
      </c>
      <c r="BB63" s="8">
        <v>3.3254999999999995</v>
      </c>
      <c r="BC63" s="8">
        <v>0</v>
      </c>
      <c r="BD63" s="8">
        <v>0.72060299999999988</v>
      </c>
      <c r="BE63" s="8">
        <v>0</v>
      </c>
    </row>
    <row r="64" spans="1:57" ht="15.3" x14ac:dyDescent="0.7">
      <c r="A64" s="9" t="s">
        <v>108</v>
      </c>
      <c r="B64" t="s">
        <v>315</v>
      </c>
      <c r="C64" t="s">
        <v>153</v>
      </c>
      <c r="D64" t="s">
        <v>154</v>
      </c>
      <c r="E64" s="6">
        <v>1679.0199999999998</v>
      </c>
      <c r="F64" s="7">
        <v>0</v>
      </c>
      <c r="G64" s="7">
        <v>0</v>
      </c>
      <c r="H64" s="8">
        <v>468.6219999999999</v>
      </c>
      <c r="I64" s="8">
        <v>181.30909999999997</v>
      </c>
      <c r="J64" s="8">
        <v>0</v>
      </c>
      <c r="K64" s="8">
        <v>471.47883999999993</v>
      </c>
      <c r="L64" s="8">
        <v>0</v>
      </c>
      <c r="M64" s="8">
        <v>3.1826199999999991E-9</v>
      </c>
      <c r="N64" s="8">
        <v>7.8233560999999979E-10</v>
      </c>
      <c r="O64" s="8">
        <v>0</v>
      </c>
      <c r="P64" s="8">
        <v>7.1998131799999998E-11</v>
      </c>
      <c r="Q64" s="8">
        <v>0</v>
      </c>
      <c r="R64" s="8">
        <v>1.8243679999999995</v>
      </c>
      <c r="S64" s="8">
        <v>0.65932859999999993</v>
      </c>
      <c r="T64" s="8">
        <v>0</v>
      </c>
      <c r="U64" s="8">
        <v>0.48992299999999994</v>
      </c>
      <c r="V64" s="8">
        <v>0</v>
      </c>
      <c r="W64" s="8">
        <v>0.27565999999999996</v>
      </c>
      <c r="X64" s="8">
        <v>0.11575213999999998</v>
      </c>
      <c r="Y64" s="8">
        <v>0</v>
      </c>
      <c r="Z64" s="8">
        <v>0.10981291999999999</v>
      </c>
      <c r="AA64" s="8">
        <v>0</v>
      </c>
      <c r="AB64" s="8">
        <v>0.14384439999999998</v>
      </c>
      <c r="AC64" s="8">
        <v>-2.8618519999999991E-2</v>
      </c>
      <c r="AD64" s="8">
        <v>0</v>
      </c>
      <c r="AE64" s="8">
        <v>8.5454600000000006E-2</v>
      </c>
      <c r="AF64" s="8">
        <v>0</v>
      </c>
      <c r="AG64" s="8">
        <v>2.2704359999999998E-4</v>
      </c>
      <c r="AH64" s="8">
        <v>1.0023999999999998E-4</v>
      </c>
      <c r="AI64" s="8">
        <v>0</v>
      </c>
      <c r="AJ64" s="8">
        <v>1.1010862799999999E-5</v>
      </c>
      <c r="AK64" s="8">
        <v>0</v>
      </c>
      <c r="AL64" s="8">
        <v>6841.38</v>
      </c>
      <c r="AM64" s="8">
        <v>2378.9458</v>
      </c>
      <c r="AN64" s="8">
        <v>0</v>
      </c>
      <c r="AO64" s="8">
        <v>2164.1815999999999</v>
      </c>
      <c r="AP64" s="8">
        <v>0</v>
      </c>
      <c r="AQ64" s="8">
        <v>12028.799999999997</v>
      </c>
      <c r="AR64" s="8">
        <v>3338.2425999999996</v>
      </c>
      <c r="AS64" s="8">
        <v>0</v>
      </c>
      <c r="AT64" s="8">
        <v>2404.9255019999991</v>
      </c>
      <c r="AU64" s="8">
        <v>0</v>
      </c>
      <c r="AV64" s="8">
        <v>6941.6199999999981</v>
      </c>
      <c r="AW64" s="8">
        <v>2412.2755999999995</v>
      </c>
      <c r="AX64" s="8">
        <v>0</v>
      </c>
      <c r="AY64" s="8">
        <v>2204.2775999999994</v>
      </c>
      <c r="AZ64" s="8">
        <v>0</v>
      </c>
      <c r="BA64" s="8">
        <v>5087.1799999999994</v>
      </c>
      <c r="BB64" s="8">
        <v>925.96699999999987</v>
      </c>
      <c r="BC64" s="8">
        <v>0</v>
      </c>
      <c r="BD64" s="8">
        <v>200.64790199999996</v>
      </c>
      <c r="BE64" s="8">
        <v>0</v>
      </c>
    </row>
    <row r="65" spans="1:57" ht="15.3" x14ac:dyDescent="0.7">
      <c r="A65" s="9" t="s">
        <v>330</v>
      </c>
      <c r="B65" t="s">
        <v>331</v>
      </c>
      <c r="C65" t="s">
        <v>153</v>
      </c>
      <c r="D65" t="s">
        <v>154</v>
      </c>
      <c r="E65" s="6">
        <v>952.07</v>
      </c>
      <c r="F65" s="7">
        <v>0</v>
      </c>
      <c r="G65" s="7">
        <v>0</v>
      </c>
      <c r="H65" s="8">
        <v>265.72700000000003</v>
      </c>
      <c r="I65" s="8">
        <v>102.80935000000001</v>
      </c>
      <c r="J65" s="8">
        <v>0</v>
      </c>
      <c r="K65" s="8">
        <v>267.34694000000002</v>
      </c>
      <c r="L65" s="8">
        <v>0</v>
      </c>
      <c r="M65" s="8">
        <v>1.8046699999999999E-9</v>
      </c>
      <c r="N65" s="8">
        <v>4.4361488499999998E-10</v>
      </c>
      <c r="O65" s="8">
        <v>0</v>
      </c>
      <c r="P65" s="8">
        <v>4.0825756300000005E-11</v>
      </c>
      <c r="Q65" s="8">
        <v>0</v>
      </c>
      <c r="R65" s="8">
        <v>1.0344880000000001</v>
      </c>
      <c r="S65" s="8">
        <v>0.37386510000000006</v>
      </c>
      <c r="T65" s="8">
        <v>0</v>
      </c>
      <c r="U65" s="8">
        <v>0.27780550000000004</v>
      </c>
      <c r="V65" s="8">
        <v>0</v>
      </c>
      <c r="W65" s="8">
        <v>0.15631</v>
      </c>
      <c r="X65" s="8">
        <v>6.5635990000000005E-2</v>
      </c>
      <c r="Y65" s="8">
        <v>0</v>
      </c>
      <c r="Z65" s="8">
        <v>6.2268220000000006E-2</v>
      </c>
      <c r="AA65" s="8">
        <v>0</v>
      </c>
      <c r="AB65" s="8">
        <v>8.1565399999999996E-2</v>
      </c>
      <c r="AC65" s="8">
        <v>-1.622782E-2</v>
      </c>
      <c r="AD65" s="8">
        <v>0</v>
      </c>
      <c r="AE65" s="8">
        <v>4.8456100000000009E-2</v>
      </c>
      <c r="AF65" s="8">
        <v>0</v>
      </c>
      <c r="AG65" s="8">
        <v>1.2874260000000001E-4</v>
      </c>
      <c r="AH65" s="8">
        <v>5.6839999999999998E-5</v>
      </c>
      <c r="AI65" s="8">
        <v>0</v>
      </c>
      <c r="AJ65" s="8">
        <v>6.2435898000000001E-6</v>
      </c>
      <c r="AK65" s="8">
        <v>0</v>
      </c>
      <c r="AL65" s="8">
        <v>3879.3300000000008</v>
      </c>
      <c r="AM65" s="8">
        <v>1348.9553000000001</v>
      </c>
      <c r="AN65" s="8">
        <v>0</v>
      </c>
      <c r="AO65" s="8">
        <v>1227.1756</v>
      </c>
      <c r="AP65" s="8">
        <v>0</v>
      </c>
      <c r="AQ65" s="8">
        <v>6820.8</v>
      </c>
      <c r="AR65" s="8">
        <v>1892.9141000000002</v>
      </c>
      <c r="AS65" s="8">
        <v>0</v>
      </c>
      <c r="AT65" s="8">
        <v>1363.6868069999998</v>
      </c>
      <c r="AU65" s="8">
        <v>0</v>
      </c>
      <c r="AV65" s="8">
        <v>3936.17</v>
      </c>
      <c r="AW65" s="8">
        <v>1367.8545999999999</v>
      </c>
      <c r="AX65" s="8">
        <v>0</v>
      </c>
      <c r="AY65" s="8">
        <v>1249.9115999999999</v>
      </c>
      <c r="AZ65" s="8">
        <v>0</v>
      </c>
      <c r="BA65" s="8">
        <v>2884.63</v>
      </c>
      <c r="BB65" s="8">
        <v>525.05950000000007</v>
      </c>
      <c r="BC65" s="8">
        <v>0</v>
      </c>
      <c r="BD65" s="8">
        <v>113.77520700000001</v>
      </c>
      <c r="BE65" s="8">
        <v>0</v>
      </c>
    </row>
    <row r="66" spans="1:57" ht="15.3" x14ac:dyDescent="0.7">
      <c r="A66" s="9" t="s">
        <v>97</v>
      </c>
      <c r="B66" t="s">
        <v>812</v>
      </c>
      <c r="C66" t="s">
        <v>540</v>
      </c>
      <c r="D66" t="s">
        <v>541</v>
      </c>
      <c r="E66" s="6">
        <v>4970.2222222222226</v>
      </c>
      <c r="F66" s="7">
        <v>0</v>
      </c>
      <c r="G66" s="7">
        <v>0</v>
      </c>
      <c r="H66" s="8">
        <v>1307.1684444444445</v>
      </c>
      <c r="I66" s="8">
        <v>551.69466666666676</v>
      </c>
      <c r="J66" s="8">
        <v>0</v>
      </c>
      <c r="K66" s="8">
        <v>67.595022222222227</v>
      </c>
      <c r="L66" s="8">
        <v>-6.7843533333333337</v>
      </c>
      <c r="M66" s="8">
        <v>5.9145644444444454E-5</v>
      </c>
      <c r="N66" s="8">
        <v>7.7038444444444453E-5</v>
      </c>
      <c r="O66" s="8">
        <v>0</v>
      </c>
      <c r="P66" s="8">
        <v>1.4363942222222224E-5</v>
      </c>
      <c r="Q66" s="8">
        <v>-7.480184444444445E-7</v>
      </c>
      <c r="R66" s="8">
        <v>4.7912942222222226</v>
      </c>
      <c r="S66" s="8">
        <v>7.8529511111111114</v>
      </c>
      <c r="T66" s="8">
        <v>0</v>
      </c>
      <c r="U66" s="8">
        <v>0.47763835555555562</v>
      </c>
      <c r="V66" s="8">
        <v>-4.5477533333333341E-2</v>
      </c>
      <c r="W66" s="8">
        <v>1.6501137777777779</v>
      </c>
      <c r="X66" s="8">
        <v>1.0785382222222222</v>
      </c>
      <c r="Y66" s="8">
        <v>0</v>
      </c>
      <c r="Z66" s="8">
        <v>0.12674066666666667</v>
      </c>
      <c r="AA66" s="8">
        <v>-1.4140282222222222E-2</v>
      </c>
      <c r="AB66" s="8">
        <v>0.45676342222222227</v>
      </c>
      <c r="AC66" s="8">
        <v>0.59145644444444456</v>
      </c>
      <c r="AD66" s="8">
        <v>0</v>
      </c>
      <c r="AE66" s="8">
        <v>7.3062266666666667E-2</v>
      </c>
      <c r="AF66" s="8">
        <v>-7.2813755555555561E-3</v>
      </c>
      <c r="AG66" s="8">
        <v>5.019924444444445E-3</v>
      </c>
      <c r="AH66" s="8">
        <v>6.8092044444444447E-4</v>
      </c>
      <c r="AI66" s="8">
        <v>0</v>
      </c>
      <c r="AJ66" s="8">
        <v>6.2624800000000004E-5</v>
      </c>
      <c r="AK66" s="8">
        <v>-6.2873311111111122E-5</v>
      </c>
      <c r="AL66" s="8">
        <v>8051.7600000000011</v>
      </c>
      <c r="AM66" s="8">
        <v>6759.5022222222233</v>
      </c>
      <c r="AN66" s="8">
        <v>0</v>
      </c>
      <c r="AO66" s="8">
        <v>1187.8831111111112</v>
      </c>
      <c r="AP66" s="8">
        <v>-78.52951111111112</v>
      </c>
      <c r="AQ66" s="8">
        <v>9274.4346666666661</v>
      </c>
      <c r="AR66" s="8">
        <v>7237.1405777777782</v>
      </c>
      <c r="AS66" s="8">
        <v>0</v>
      </c>
      <c r="AT66" s="8">
        <v>957.86122666666677</v>
      </c>
      <c r="AU66" s="8">
        <v>-100.24938222222224</v>
      </c>
      <c r="AV66" s="8">
        <v>8548.7822222222221</v>
      </c>
      <c r="AW66" s="8">
        <v>7057.7155555555555</v>
      </c>
      <c r="AX66" s="8">
        <v>0</v>
      </c>
      <c r="AY66" s="8">
        <v>939.37200000000007</v>
      </c>
      <c r="AZ66" s="8">
        <v>-80.020577777777788</v>
      </c>
      <c r="BA66" s="8">
        <v>725.65244444444443</v>
      </c>
      <c r="BB66" s="8">
        <v>179.42502222222222</v>
      </c>
      <c r="BC66" s="8">
        <v>0</v>
      </c>
      <c r="BD66" s="8">
        <v>18.489226666666671</v>
      </c>
      <c r="BE66" s="8">
        <v>-20.228804444444446</v>
      </c>
    </row>
    <row r="67" spans="1:57" ht="15.3" x14ac:dyDescent="0.7">
      <c r="A67" s="9" t="s">
        <v>249</v>
      </c>
      <c r="B67" t="s">
        <v>806</v>
      </c>
      <c r="C67" t="s">
        <v>807</v>
      </c>
      <c r="D67" t="s">
        <v>808</v>
      </c>
      <c r="E67" s="6">
        <v>59.508000000000003</v>
      </c>
      <c r="F67" s="7">
        <v>0</v>
      </c>
      <c r="G67" s="7">
        <v>0</v>
      </c>
      <c r="H67" s="8">
        <v>16.956</v>
      </c>
      <c r="I67" s="8">
        <v>6.1078859999999997</v>
      </c>
      <c r="J67" s="8">
        <v>0</v>
      </c>
      <c r="K67" s="8">
        <v>35.708904000000004</v>
      </c>
      <c r="L67" s="8">
        <v>-8.7660900000000002</v>
      </c>
      <c r="M67" s="8">
        <v>2.4192000000000002E-14</v>
      </c>
      <c r="N67" s="8">
        <v>1.1961108029644949E-6</v>
      </c>
      <c r="O67" s="8">
        <v>0</v>
      </c>
      <c r="P67" s="8">
        <v>1.2199140161403192E-6</v>
      </c>
      <c r="Q67" s="8">
        <v>-4.5608399999999994E-15</v>
      </c>
      <c r="R67" s="8">
        <v>0.104004</v>
      </c>
      <c r="S67" s="8">
        <v>4.0481964000000002E-2</v>
      </c>
      <c r="T67" s="8">
        <v>0</v>
      </c>
      <c r="U67" s="8">
        <v>6.4159991999999999E-2</v>
      </c>
      <c r="V67" s="8">
        <v>-1.331748E-2</v>
      </c>
      <c r="W67" s="8">
        <v>2.8404000000000002E-2</v>
      </c>
      <c r="X67" s="8">
        <v>1.0816524000000001E-2</v>
      </c>
      <c r="Y67" s="8">
        <v>0</v>
      </c>
      <c r="Z67" s="8">
        <v>1.3722587999999999E-2</v>
      </c>
      <c r="AA67" s="8">
        <v>-3.7227600000000003E-3</v>
      </c>
      <c r="AB67" s="8">
        <v>7.8840000000000007E-2</v>
      </c>
      <c r="AC67" s="8">
        <v>1.2715898400000003E-2</v>
      </c>
      <c r="AD67" s="8">
        <v>0</v>
      </c>
      <c r="AE67" s="8">
        <v>6.173301600000001E-3</v>
      </c>
      <c r="AF67" s="8">
        <v>-8.8608599999999999E-3</v>
      </c>
      <c r="AG67" s="8">
        <v>9.4824000000000009E-6</v>
      </c>
      <c r="AH67" s="8">
        <v>1.3874721660000001E-5</v>
      </c>
      <c r="AI67" s="8">
        <v>0</v>
      </c>
      <c r="AJ67" s="8">
        <v>2.58397776E-6</v>
      </c>
      <c r="AK67" s="8">
        <v>-1.4458500000000003E-6</v>
      </c>
      <c r="AL67" s="8">
        <v>205.2</v>
      </c>
      <c r="AM67" s="8">
        <v>121.50378000000001</v>
      </c>
      <c r="AN67" s="8">
        <v>0</v>
      </c>
      <c r="AO67" s="8">
        <v>165.12119999999999</v>
      </c>
      <c r="AP67" s="8">
        <v>-138.43980000000002</v>
      </c>
      <c r="AQ67" s="8">
        <v>1459.0800000000002</v>
      </c>
      <c r="AR67" s="8">
        <v>190.15889400000006</v>
      </c>
      <c r="AS67" s="8">
        <v>0</v>
      </c>
      <c r="AT67" s="8">
        <v>-78.94043892000002</v>
      </c>
      <c r="AU67" s="8">
        <v>-186.90847200000002</v>
      </c>
      <c r="AV67" s="8">
        <v>206.28000000000003</v>
      </c>
      <c r="AW67" s="8">
        <v>123.43023000000001</v>
      </c>
      <c r="AX67" s="8">
        <v>0</v>
      </c>
      <c r="AY67" s="8">
        <v>166.69044</v>
      </c>
      <c r="AZ67" s="8">
        <v>-138.51270000000002</v>
      </c>
      <c r="BA67" s="8">
        <v>1252.8000000000002</v>
      </c>
      <c r="BB67" s="8">
        <v>66.728664000000038</v>
      </c>
      <c r="BC67" s="8">
        <v>0</v>
      </c>
      <c r="BD67" s="8">
        <v>-245.63087892000001</v>
      </c>
      <c r="BE67" s="8">
        <v>-48.395772000000001</v>
      </c>
    </row>
    <row r="68" spans="1:57" ht="15.3" x14ac:dyDescent="0.7">
      <c r="A68" s="9" t="s">
        <v>249</v>
      </c>
      <c r="B68" t="s">
        <v>809</v>
      </c>
      <c r="C68" t="s">
        <v>807</v>
      </c>
      <c r="D68" t="s">
        <v>808</v>
      </c>
      <c r="E68" s="6">
        <v>78.24199999999999</v>
      </c>
      <c r="F68" s="7">
        <v>0</v>
      </c>
      <c r="G68" s="7">
        <v>0</v>
      </c>
      <c r="H68" s="8">
        <v>22.293999999999997</v>
      </c>
      <c r="I68" s="8">
        <v>8.0307389999999987</v>
      </c>
      <c r="J68" s="8">
        <v>0</v>
      </c>
      <c r="K68" s="8">
        <v>46.950595999999997</v>
      </c>
      <c r="L68" s="8">
        <v>-11.525784999999999</v>
      </c>
      <c r="M68" s="8">
        <v>3.1807999999999993E-14</v>
      </c>
      <c r="N68" s="8">
        <v>1.5726642038977616E-6</v>
      </c>
      <c r="O68" s="8">
        <v>0</v>
      </c>
      <c r="P68" s="8">
        <v>1.6039610212215306E-6</v>
      </c>
      <c r="Q68" s="8">
        <v>-5.9966599999999983E-15</v>
      </c>
      <c r="R68" s="8">
        <v>0.13674599999999998</v>
      </c>
      <c r="S68" s="8">
        <v>5.3226285999999991E-2</v>
      </c>
      <c r="T68" s="8">
        <v>0</v>
      </c>
      <c r="U68" s="8">
        <v>8.4358507999999985E-2</v>
      </c>
      <c r="V68" s="8">
        <v>-1.7510019999999998E-2</v>
      </c>
      <c r="W68" s="8">
        <v>3.7345999999999997E-2</v>
      </c>
      <c r="X68" s="8">
        <v>1.4221725999999999E-2</v>
      </c>
      <c r="Y68" s="8">
        <v>0</v>
      </c>
      <c r="Z68" s="8">
        <v>1.8042661999999998E-2</v>
      </c>
      <c r="AA68" s="8">
        <v>-4.8947399999999999E-3</v>
      </c>
      <c r="AB68" s="8">
        <v>0.10365999999999999</v>
      </c>
      <c r="AC68" s="8">
        <v>1.67190516E-2</v>
      </c>
      <c r="AD68" s="8">
        <v>0</v>
      </c>
      <c r="AE68" s="8">
        <v>8.1167484000000002E-3</v>
      </c>
      <c r="AF68" s="8">
        <v>-1.1650389999999998E-2</v>
      </c>
      <c r="AG68" s="8">
        <v>1.2467599999999999E-5</v>
      </c>
      <c r="AH68" s="8">
        <v>1.8242689589999997E-5</v>
      </c>
      <c r="AI68" s="8">
        <v>0</v>
      </c>
      <c r="AJ68" s="8">
        <v>3.3974522399999992E-6</v>
      </c>
      <c r="AK68" s="8">
        <v>-1.9010249999999999E-6</v>
      </c>
      <c r="AL68" s="8">
        <v>269.79999999999995</v>
      </c>
      <c r="AM68" s="8">
        <v>159.75496999999999</v>
      </c>
      <c r="AN68" s="8">
        <v>0</v>
      </c>
      <c r="AO68" s="8">
        <v>217.10379999999995</v>
      </c>
      <c r="AP68" s="8">
        <v>-182.02269999999999</v>
      </c>
      <c r="AQ68" s="8">
        <v>1918.4199999999998</v>
      </c>
      <c r="AR68" s="8">
        <v>250.02373100000003</v>
      </c>
      <c r="AS68" s="8">
        <v>0</v>
      </c>
      <c r="AT68" s="8">
        <v>-103.79205858</v>
      </c>
      <c r="AU68" s="8">
        <v>-245.75002799999999</v>
      </c>
      <c r="AV68" s="8">
        <v>271.21999999999997</v>
      </c>
      <c r="AW68" s="8">
        <v>162.28789499999999</v>
      </c>
      <c r="AX68" s="8">
        <v>0</v>
      </c>
      <c r="AY68" s="8">
        <v>219.16705999999996</v>
      </c>
      <c r="AZ68" s="8">
        <v>-182.11854999999997</v>
      </c>
      <c r="BA68" s="8">
        <v>1647.1999999999998</v>
      </c>
      <c r="BB68" s="8">
        <v>87.735836000000035</v>
      </c>
      <c r="BC68" s="8">
        <v>0</v>
      </c>
      <c r="BD68" s="8">
        <v>-322.95911857999999</v>
      </c>
      <c r="BE68" s="8">
        <v>-63.631477999999987</v>
      </c>
    </row>
    <row r="69" spans="1:57" ht="15.3" x14ac:dyDescent="0.7">
      <c r="A69" s="9" t="s">
        <v>392</v>
      </c>
      <c r="B69" t="s">
        <v>811</v>
      </c>
      <c r="C69" t="s">
        <v>807</v>
      </c>
      <c r="D69" t="s">
        <v>808</v>
      </c>
      <c r="E69" s="6">
        <v>3288.3679999999999</v>
      </c>
      <c r="F69" s="7">
        <v>0</v>
      </c>
      <c r="G69" s="7">
        <v>0</v>
      </c>
      <c r="H69" s="8">
        <v>936.976</v>
      </c>
      <c r="I69" s="8">
        <v>337.51725599999997</v>
      </c>
      <c r="J69" s="8">
        <v>0</v>
      </c>
      <c r="K69" s="8">
        <v>1973.2475840000002</v>
      </c>
      <c r="L69" s="8">
        <v>-484.40764000000001</v>
      </c>
      <c r="M69" s="8">
        <v>1.336832E-12</v>
      </c>
      <c r="N69" s="8">
        <v>6.6096196963815794E-5</v>
      </c>
      <c r="O69" s="8">
        <v>0</v>
      </c>
      <c r="P69" s="8">
        <v>6.7411544891902075E-5</v>
      </c>
      <c r="Q69" s="8">
        <v>-2.5202863999999998E-13</v>
      </c>
      <c r="R69" s="8">
        <v>5.7471839999999998</v>
      </c>
      <c r="S69" s="8">
        <v>2.2370033439999997</v>
      </c>
      <c r="T69" s="8">
        <v>0</v>
      </c>
      <c r="U69" s="8">
        <v>3.5454336319999995</v>
      </c>
      <c r="V69" s="8">
        <v>-0.73591407999999991</v>
      </c>
      <c r="W69" s="8">
        <v>1.5695840000000001</v>
      </c>
      <c r="X69" s="8">
        <v>0.597713104</v>
      </c>
      <c r="Y69" s="8">
        <v>0</v>
      </c>
      <c r="Z69" s="8">
        <v>0.75830004799999995</v>
      </c>
      <c r="AA69" s="8">
        <v>-0.20571696</v>
      </c>
      <c r="AB69" s="8">
        <v>4.3566400000000005</v>
      </c>
      <c r="AC69" s="8">
        <v>0.70267112640000007</v>
      </c>
      <c r="AD69" s="8">
        <v>0</v>
      </c>
      <c r="AE69" s="8">
        <v>0.34113207360000003</v>
      </c>
      <c r="AF69" s="8">
        <v>-0.48964456000000001</v>
      </c>
      <c r="AG69" s="8">
        <v>5.2399040000000003E-4</v>
      </c>
      <c r="AH69" s="8">
        <v>7.6670684136000004E-4</v>
      </c>
      <c r="AI69" s="8">
        <v>0</v>
      </c>
      <c r="AJ69" s="8">
        <v>1.4278869696E-4</v>
      </c>
      <c r="AK69" s="8">
        <v>-7.989660000000001E-5</v>
      </c>
      <c r="AL69" s="8">
        <v>11339.199999999999</v>
      </c>
      <c r="AM69" s="8">
        <v>6714.2088800000001</v>
      </c>
      <c r="AN69" s="8">
        <v>0</v>
      </c>
      <c r="AO69" s="8">
        <v>9124.4751999999989</v>
      </c>
      <c r="AP69" s="8">
        <v>-7650.0807999999997</v>
      </c>
      <c r="AQ69" s="8">
        <v>80627.680000000008</v>
      </c>
      <c r="AR69" s="8">
        <v>10508.039624000003</v>
      </c>
      <c r="AS69" s="8">
        <v>0</v>
      </c>
      <c r="AT69" s="8">
        <v>-4362.1901803200008</v>
      </c>
      <c r="AU69" s="8">
        <v>-10328.423712</v>
      </c>
      <c r="AV69" s="8">
        <v>11398.880000000001</v>
      </c>
      <c r="AW69" s="8">
        <v>6820.6630800000003</v>
      </c>
      <c r="AX69" s="8">
        <v>0</v>
      </c>
      <c r="AY69" s="8">
        <v>9211.1902399999999</v>
      </c>
      <c r="AZ69" s="8">
        <v>-7654.1091999999999</v>
      </c>
      <c r="BA69" s="8">
        <v>69228.800000000003</v>
      </c>
      <c r="BB69" s="8">
        <v>3687.376544000002</v>
      </c>
      <c r="BC69" s="8">
        <v>0</v>
      </c>
      <c r="BD69" s="8">
        <v>-13573.38042032</v>
      </c>
      <c r="BE69" s="8">
        <v>-2674.3145119999999</v>
      </c>
    </row>
    <row r="70" spans="1:57" ht="15.3" x14ac:dyDescent="0.7">
      <c r="A70" s="9" t="s">
        <v>108</v>
      </c>
      <c r="B70" t="s">
        <v>802</v>
      </c>
      <c r="C70" t="s">
        <v>803</v>
      </c>
      <c r="D70" t="s">
        <v>804</v>
      </c>
      <c r="E70" s="6">
        <v>108.3</v>
      </c>
      <c r="F70" s="7">
        <v>0</v>
      </c>
      <c r="G70" s="7">
        <v>0</v>
      </c>
      <c r="H70" s="8">
        <v>35.074151999999998</v>
      </c>
      <c r="I70" s="8">
        <v>25.022538300000001</v>
      </c>
      <c r="J70" s="8">
        <v>0</v>
      </c>
      <c r="K70" s="8">
        <v>55.135529999999996</v>
      </c>
      <c r="L70" s="8">
        <v>-13.416090000000001</v>
      </c>
      <c r="M70" s="8">
        <v>9.2645519999999997E-11</v>
      </c>
      <c r="N70" s="8">
        <v>1.4457948119676302E-6</v>
      </c>
      <c r="O70" s="8">
        <v>0</v>
      </c>
      <c r="P70" s="8">
        <v>4.3104639991679998E-8</v>
      </c>
      <c r="Q70" s="8">
        <v>-2.3268653999999999E-12</v>
      </c>
      <c r="R70" s="8">
        <v>0.17900736</v>
      </c>
      <c r="S70" s="8">
        <v>5.1731777280000002E-2</v>
      </c>
      <c r="T70" s="8">
        <v>0</v>
      </c>
      <c r="U70" s="8">
        <v>2.9513517000000003E-2</v>
      </c>
      <c r="V70" s="8">
        <v>-1.234392E-2</v>
      </c>
      <c r="W70" s="8">
        <v>3.6862583999999997E-2</v>
      </c>
      <c r="X70" s="8">
        <v>1.1083471019999999E-2</v>
      </c>
      <c r="Y70" s="8">
        <v>0</v>
      </c>
      <c r="Z70" s="8">
        <v>4.1723999999999997E-3</v>
      </c>
      <c r="AA70" s="8">
        <v>-3.5932799999999995E-3</v>
      </c>
      <c r="AB70" s="8">
        <v>2.1230448000000002</v>
      </c>
      <c r="AC70" s="8">
        <v>0.215963092716</v>
      </c>
      <c r="AD70" s="8">
        <v>0</v>
      </c>
      <c r="AE70" s="8">
        <v>1.9514918999999999E-3</v>
      </c>
      <c r="AF70" s="8">
        <v>-5.5107600000000017E-3</v>
      </c>
      <c r="AG70" s="8">
        <v>5.7068399999999997E-5</v>
      </c>
      <c r="AH70" s="8">
        <v>2.2662369053999997E-5</v>
      </c>
      <c r="AI70" s="8">
        <v>0</v>
      </c>
      <c r="AJ70" s="8">
        <v>1.55867868E-6</v>
      </c>
      <c r="AK70" s="8">
        <v>-1.190844E-6</v>
      </c>
      <c r="AL70" s="8">
        <v>822.94320000000005</v>
      </c>
      <c r="AM70" s="8">
        <v>208.11355499999999</v>
      </c>
      <c r="AN70" s="8">
        <v>0</v>
      </c>
      <c r="AO70" s="8">
        <v>142.26572999999999</v>
      </c>
      <c r="AP70" s="8">
        <v>-221.82120000000003</v>
      </c>
      <c r="AQ70" s="8">
        <v>4197.5702879999999</v>
      </c>
      <c r="AR70" s="8">
        <v>410.59032379800004</v>
      </c>
      <c r="AS70" s="8">
        <v>0</v>
      </c>
      <c r="AT70" s="8">
        <v>-306.62324640000014</v>
      </c>
      <c r="AU70" s="8">
        <v>-385.59565200000003</v>
      </c>
      <c r="AV70" s="8">
        <v>830.87760000000003</v>
      </c>
      <c r="AW70" s="8">
        <v>210.88912440000001</v>
      </c>
      <c r="AX70" s="8">
        <v>0</v>
      </c>
      <c r="AY70" s="8">
        <v>144.22197</v>
      </c>
      <c r="AZ70" s="8">
        <v>-221.71404000000001</v>
      </c>
      <c r="BA70" s="8">
        <v>3366.6926879999996</v>
      </c>
      <c r="BB70" s="8">
        <v>199.70119939799997</v>
      </c>
      <c r="BC70" s="8">
        <v>0</v>
      </c>
      <c r="BD70" s="8">
        <v>-450.84521640000008</v>
      </c>
      <c r="BE70" s="8">
        <v>-163.88161200000002</v>
      </c>
    </row>
    <row r="71" spans="1:57" ht="15.3" x14ac:dyDescent="0.7">
      <c r="A71" s="9" t="s">
        <v>108</v>
      </c>
      <c r="B71" t="s">
        <v>795</v>
      </c>
      <c r="C71" t="s">
        <v>796</v>
      </c>
      <c r="D71" t="s">
        <v>797</v>
      </c>
      <c r="E71" s="6">
        <v>919.37912500000004</v>
      </c>
      <c r="F71" s="7">
        <v>0</v>
      </c>
      <c r="G71" s="7">
        <v>0</v>
      </c>
      <c r="H71" s="8">
        <v>297.75109119000001</v>
      </c>
      <c r="I71" s="8">
        <v>212.42104679162503</v>
      </c>
      <c r="J71" s="8">
        <v>0</v>
      </c>
      <c r="K71" s="8">
        <v>468.05591253750003</v>
      </c>
      <c r="L71" s="8">
        <v>-113.89171823750002</v>
      </c>
      <c r="M71" s="8">
        <v>7.864852919E-10</v>
      </c>
      <c r="N71" s="8">
        <v>1.2273624830621788E-5</v>
      </c>
      <c r="O71" s="8">
        <v>0</v>
      </c>
      <c r="P71" s="8">
        <v>3.6592341827322964E-7</v>
      </c>
      <c r="Q71" s="8">
        <v>-1.975319921925E-11</v>
      </c>
      <c r="R71" s="8">
        <v>1.5196272392000001</v>
      </c>
      <c r="S71" s="8">
        <v>0.43916081376160004</v>
      </c>
      <c r="T71" s="8">
        <v>0</v>
      </c>
      <c r="U71" s="8">
        <v>0.25054581195875003</v>
      </c>
      <c r="V71" s="8">
        <v>-0.1047898649</v>
      </c>
      <c r="W71" s="8">
        <v>0.31293342772999999</v>
      </c>
      <c r="X71" s="8">
        <v>9.4089675792525002E-2</v>
      </c>
      <c r="Y71" s="8">
        <v>0</v>
      </c>
      <c r="Z71" s="8">
        <v>3.54202905E-2</v>
      </c>
      <c r="AA71" s="8">
        <v>-3.0504031599999998E-2</v>
      </c>
      <c r="AB71" s="8">
        <v>18.022927706000001</v>
      </c>
      <c r="AC71" s="8">
        <v>1.8333514239476452</v>
      </c>
      <c r="AD71" s="8">
        <v>0</v>
      </c>
      <c r="AE71" s="8">
        <v>1.6566582783625002E-2</v>
      </c>
      <c r="AF71" s="8">
        <v>-4.6781880950000014E-2</v>
      </c>
      <c r="AG71" s="8">
        <v>4.8446441050000003E-4</v>
      </c>
      <c r="AH71" s="8">
        <v>1.923851249426925E-4</v>
      </c>
      <c r="AI71" s="8">
        <v>0</v>
      </c>
      <c r="AJ71" s="8">
        <v>1.3231917275850001E-5</v>
      </c>
      <c r="AK71" s="8">
        <v>-1.0109299305000002E-5</v>
      </c>
      <c r="AL71" s="8">
        <v>6986.1200290000006</v>
      </c>
      <c r="AM71" s="8">
        <v>1766.7152178812501</v>
      </c>
      <c r="AN71" s="8">
        <v>0</v>
      </c>
      <c r="AO71" s="8">
        <v>1207.7206127874999</v>
      </c>
      <c r="AP71" s="8">
        <v>-1883.0820015000004</v>
      </c>
      <c r="AQ71" s="8">
        <v>35633.965821860002</v>
      </c>
      <c r="AR71" s="8">
        <v>3485.5786946156231</v>
      </c>
      <c r="AS71" s="8">
        <v>0</v>
      </c>
      <c r="AT71" s="8">
        <v>-2602.9825667580012</v>
      </c>
      <c r="AU71" s="8">
        <v>-3273.3942118150003</v>
      </c>
      <c r="AV71" s="8">
        <v>7053.4766470000013</v>
      </c>
      <c r="AW71" s="8">
        <v>1790.2775499805002</v>
      </c>
      <c r="AX71" s="8">
        <v>0</v>
      </c>
      <c r="AY71" s="8">
        <v>1224.3275030875</v>
      </c>
      <c r="AZ71" s="8">
        <v>-1882.1723000500001</v>
      </c>
      <c r="BA71" s="8">
        <v>28580.489174859998</v>
      </c>
      <c r="BB71" s="8">
        <v>1695.3011446351225</v>
      </c>
      <c r="BC71" s="8">
        <v>0</v>
      </c>
      <c r="BD71" s="8">
        <v>-3827.3100698455014</v>
      </c>
      <c r="BE71" s="8">
        <v>-1391.2219117650002</v>
      </c>
    </row>
    <row r="72" spans="1:57" ht="15.3" x14ac:dyDescent="0.7">
      <c r="A72" s="9" t="s">
        <v>108</v>
      </c>
      <c r="B72" t="s">
        <v>800</v>
      </c>
      <c r="C72" t="s">
        <v>796</v>
      </c>
      <c r="D72" t="s">
        <v>797</v>
      </c>
      <c r="E72" s="6">
        <v>7.2817499999999997</v>
      </c>
      <c r="F72" s="7">
        <v>0</v>
      </c>
      <c r="G72" s="7">
        <v>0</v>
      </c>
      <c r="H72" s="8">
        <v>2.3582752199999999</v>
      </c>
      <c r="I72" s="8">
        <v>1.6824364567500001</v>
      </c>
      <c r="J72" s="8">
        <v>0</v>
      </c>
      <c r="K72" s="8">
        <v>3.7071389249999998</v>
      </c>
      <c r="L72" s="8">
        <v>-0.90205552499999997</v>
      </c>
      <c r="M72" s="8">
        <v>6.2291921999999997E-12</v>
      </c>
      <c r="N72" s="8">
        <v>9.7210677488876198E-8</v>
      </c>
      <c r="O72" s="8">
        <v>0</v>
      </c>
      <c r="P72" s="8">
        <v>2.8982198731248001E-9</v>
      </c>
      <c r="Q72" s="8">
        <v>-1.5645108149999999E-13</v>
      </c>
      <c r="R72" s="8">
        <v>1.20358896E-2</v>
      </c>
      <c r="S72" s="8">
        <v>3.4782813408000004E-3</v>
      </c>
      <c r="T72" s="8">
        <v>0</v>
      </c>
      <c r="U72" s="8">
        <v>1.9843956825E-3</v>
      </c>
      <c r="V72" s="8">
        <v>-8.2996619999999998E-4</v>
      </c>
      <c r="W72" s="8">
        <v>2.4785237399999999E-3</v>
      </c>
      <c r="X72" s="8">
        <v>7.4521759094999993E-4</v>
      </c>
      <c r="Y72" s="8">
        <v>0</v>
      </c>
      <c r="Z72" s="8">
        <v>2.8053899999999995E-4</v>
      </c>
      <c r="AA72" s="8">
        <v>-2.4160079999999997E-4</v>
      </c>
      <c r="AB72" s="8">
        <v>0.14274682800000002</v>
      </c>
      <c r="AC72" s="8">
        <v>1.452067636551E-2</v>
      </c>
      <c r="AD72" s="8">
        <v>0</v>
      </c>
      <c r="AE72" s="8">
        <v>1.3121215275E-4</v>
      </c>
      <c r="AF72" s="8">
        <v>-3.7052610000000007E-4</v>
      </c>
      <c r="AG72" s="8">
        <v>3.8370989999999998E-6</v>
      </c>
      <c r="AH72" s="8">
        <v>1.5237461298149999E-6</v>
      </c>
      <c r="AI72" s="8">
        <v>0</v>
      </c>
      <c r="AJ72" s="8">
        <v>1.048006323E-7</v>
      </c>
      <c r="AK72" s="8">
        <v>-8.0068590000000009E-8</v>
      </c>
      <c r="AL72" s="8">
        <v>55.332101999999999</v>
      </c>
      <c r="AM72" s="8">
        <v>13.992898237499999</v>
      </c>
      <c r="AN72" s="8">
        <v>0</v>
      </c>
      <c r="AO72" s="8">
        <v>9.5654984249999995</v>
      </c>
      <c r="AP72" s="8">
        <v>-14.914557</v>
      </c>
      <c r="AQ72" s="8">
        <v>282.23137068</v>
      </c>
      <c r="AR72" s="8">
        <v>27.606796771155</v>
      </c>
      <c r="AS72" s="8">
        <v>0</v>
      </c>
      <c r="AT72" s="8">
        <v>-20.616378804000007</v>
      </c>
      <c r="AU72" s="8">
        <v>-25.926233970000002</v>
      </c>
      <c r="AV72" s="8">
        <v>55.865586</v>
      </c>
      <c r="AW72" s="8">
        <v>14.179518759</v>
      </c>
      <c r="AX72" s="8">
        <v>0</v>
      </c>
      <c r="AY72" s="8">
        <v>9.6970298249999995</v>
      </c>
      <c r="AZ72" s="8">
        <v>-14.9073519</v>
      </c>
      <c r="BA72" s="8">
        <v>226.36578467999999</v>
      </c>
      <c r="BB72" s="8">
        <v>13.427278012154998</v>
      </c>
      <c r="BC72" s="8">
        <v>0</v>
      </c>
      <c r="BD72" s="8">
        <v>-30.313408629000008</v>
      </c>
      <c r="BE72" s="8">
        <v>-11.01888207</v>
      </c>
    </row>
    <row r="73" spans="1:57" ht="15.3" x14ac:dyDescent="0.7">
      <c r="A73" s="9" t="s">
        <v>108</v>
      </c>
      <c r="B73" t="s">
        <v>795</v>
      </c>
      <c r="C73" t="s">
        <v>120</v>
      </c>
      <c r="D73" t="s">
        <v>121</v>
      </c>
      <c r="E73" s="6">
        <v>1273.3200000000002</v>
      </c>
      <c r="F73" s="7">
        <v>0</v>
      </c>
      <c r="G73" s="7">
        <v>0</v>
      </c>
      <c r="H73" s="8">
        <v>180.51800000000003</v>
      </c>
      <c r="I73" s="8">
        <v>298.41488220000008</v>
      </c>
      <c r="J73" s="8">
        <v>0</v>
      </c>
      <c r="K73" s="8">
        <v>784.26713200000017</v>
      </c>
      <c r="L73" s="8">
        <v>-153.22808000000001</v>
      </c>
      <c r="M73" s="8">
        <v>4.0822220000000004E-10</v>
      </c>
      <c r="N73" s="8">
        <v>2.2508674566160043E-5</v>
      </c>
      <c r="O73" s="8">
        <v>0</v>
      </c>
      <c r="P73" s="8">
        <v>2.6609855609090087E-5</v>
      </c>
      <c r="Q73" s="8">
        <v>-1.9533305200000007E-11</v>
      </c>
      <c r="R73" s="8">
        <v>1.34013</v>
      </c>
      <c r="S73" s="8">
        <v>0.65696382624000005</v>
      </c>
      <c r="T73" s="8">
        <v>0</v>
      </c>
      <c r="U73" s="8">
        <v>1.4016631628</v>
      </c>
      <c r="V73" s="8">
        <v>-0.12497400000000002</v>
      </c>
      <c r="W73" s="8">
        <v>0.31405940000000004</v>
      </c>
      <c r="X73" s="8">
        <v>0.14576717936000003</v>
      </c>
      <c r="Y73" s="8">
        <v>0</v>
      </c>
      <c r="Z73" s="8">
        <v>0.30275032720000006</v>
      </c>
      <c r="AA73" s="8">
        <v>-3.7675600000000004E-2</v>
      </c>
      <c r="AB73" s="8">
        <v>0.61562926000000018</v>
      </c>
      <c r="AC73" s="8">
        <v>0.11820499000800001</v>
      </c>
      <c r="AD73" s="8">
        <v>0</v>
      </c>
      <c r="AE73" s="8">
        <v>0.13479134436000001</v>
      </c>
      <c r="AF73" s="8">
        <v>-5.6958800000000018E-2</v>
      </c>
      <c r="AG73" s="8">
        <v>3.1709860000000003E-5</v>
      </c>
      <c r="AH73" s="8">
        <v>2.6681489137600001E-4</v>
      </c>
      <c r="AI73" s="8">
        <v>0</v>
      </c>
      <c r="AJ73" s="8">
        <v>6.5178997600000009E-5</v>
      </c>
      <c r="AK73" s="8">
        <v>-1.3238860000000002E-5</v>
      </c>
      <c r="AL73" s="8">
        <v>1944.5640000000003</v>
      </c>
      <c r="AM73" s="8">
        <v>2131.0355308000003</v>
      </c>
      <c r="AN73" s="8">
        <v>0</v>
      </c>
      <c r="AO73" s="8">
        <v>3726.7052920000001</v>
      </c>
      <c r="AP73" s="8">
        <v>-2540.2210000000005</v>
      </c>
      <c r="AQ73" s="8">
        <v>37663.548000000003</v>
      </c>
      <c r="AR73" s="8">
        <v>4153.8031441880012</v>
      </c>
      <c r="AS73" s="8">
        <v>0</v>
      </c>
      <c r="AT73" s="8">
        <v>-1457.2592693599993</v>
      </c>
      <c r="AU73" s="8">
        <v>-4266.832440000001</v>
      </c>
      <c r="AV73" s="8">
        <v>1955.568</v>
      </c>
      <c r="AW73" s="8">
        <v>2167.3131512000009</v>
      </c>
      <c r="AX73" s="8">
        <v>0</v>
      </c>
      <c r="AY73" s="8">
        <v>3771.6424840000004</v>
      </c>
      <c r="AZ73" s="8">
        <v>-2540.8236000000002</v>
      </c>
      <c r="BA73" s="8">
        <v>35707.980000000003</v>
      </c>
      <c r="BB73" s="8">
        <v>1986.4899929880005</v>
      </c>
      <c r="BC73" s="8">
        <v>0</v>
      </c>
      <c r="BD73" s="8">
        <v>-5228.9017533599999</v>
      </c>
      <c r="BE73" s="8">
        <v>-1726.0088400000002</v>
      </c>
    </row>
    <row r="74" spans="1:57" ht="15.3" x14ac:dyDescent="0.7">
      <c r="A74" s="9" t="s">
        <v>108</v>
      </c>
      <c r="B74" t="s">
        <v>800</v>
      </c>
      <c r="C74" t="s">
        <v>120</v>
      </c>
      <c r="D74" t="s">
        <v>121</v>
      </c>
      <c r="E74" s="6">
        <v>10.206000000000001</v>
      </c>
      <c r="F74" s="7">
        <v>0</v>
      </c>
      <c r="G74" s="7">
        <v>0</v>
      </c>
      <c r="H74" s="8">
        <v>1.4469000000000003</v>
      </c>
      <c r="I74" s="8">
        <v>2.3918750100000006</v>
      </c>
      <c r="J74" s="8">
        <v>0</v>
      </c>
      <c r="K74" s="8">
        <v>6.2861106000000015</v>
      </c>
      <c r="L74" s="8">
        <v>-1.2281640000000003</v>
      </c>
      <c r="M74" s="8">
        <v>3.2720100000000003E-12</v>
      </c>
      <c r="N74" s="8">
        <v>1.8041304041578661E-7</v>
      </c>
      <c r="O74" s="8">
        <v>0</v>
      </c>
      <c r="P74" s="8">
        <v>2.1328510221026406E-7</v>
      </c>
      <c r="Q74" s="8">
        <v>-1.5656466000000004E-13</v>
      </c>
      <c r="R74" s="8">
        <v>1.0741499999999999E-2</v>
      </c>
      <c r="S74" s="8">
        <v>5.2657405919999999E-3</v>
      </c>
      <c r="T74" s="8">
        <v>0</v>
      </c>
      <c r="U74" s="8">
        <v>1.123470474E-2</v>
      </c>
      <c r="V74" s="8">
        <v>-1.0017000000000001E-3</v>
      </c>
      <c r="W74" s="8">
        <v>2.5172700000000003E-3</v>
      </c>
      <c r="X74" s="8">
        <v>1.1683628880000002E-3</v>
      </c>
      <c r="Y74" s="8">
        <v>0</v>
      </c>
      <c r="Z74" s="8">
        <v>2.4266247600000005E-3</v>
      </c>
      <c r="AA74" s="8">
        <v>-3.0198000000000003E-4</v>
      </c>
      <c r="AB74" s="8">
        <v>4.9344330000000011E-3</v>
      </c>
      <c r="AC74" s="8">
        <v>9.4744457640000019E-4</v>
      </c>
      <c r="AD74" s="8">
        <v>0</v>
      </c>
      <c r="AE74" s="8">
        <v>1.0803886380000001E-3</v>
      </c>
      <c r="AF74" s="8">
        <v>-4.5654000000000012E-4</v>
      </c>
      <c r="AG74" s="8">
        <v>2.5416300000000002E-7</v>
      </c>
      <c r="AH74" s="8">
        <v>2.1385926407999999E-6</v>
      </c>
      <c r="AI74" s="8">
        <v>0</v>
      </c>
      <c r="AJ74" s="8">
        <v>5.2242708000000005E-7</v>
      </c>
      <c r="AK74" s="8">
        <v>-1.0611300000000002E-7</v>
      </c>
      <c r="AL74" s="8">
        <v>15.586200000000003</v>
      </c>
      <c r="AM74" s="8">
        <v>17.080819140000003</v>
      </c>
      <c r="AN74" s="8">
        <v>0</v>
      </c>
      <c r="AO74" s="8">
        <v>29.870538600000003</v>
      </c>
      <c r="AP74" s="8">
        <v>-20.360550000000003</v>
      </c>
      <c r="AQ74" s="8">
        <v>301.88340000000005</v>
      </c>
      <c r="AR74" s="8">
        <v>33.293841995400015</v>
      </c>
      <c r="AS74" s="8">
        <v>0</v>
      </c>
      <c r="AT74" s="8">
        <v>-11.680322387999995</v>
      </c>
      <c r="AU74" s="8">
        <v>-34.199802000000005</v>
      </c>
      <c r="AV74" s="8">
        <v>15.6744</v>
      </c>
      <c r="AW74" s="8">
        <v>17.371593960000006</v>
      </c>
      <c r="AX74" s="8">
        <v>0</v>
      </c>
      <c r="AY74" s="8">
        <v>30.230722200000006</v>
      </c>
      <c r="AZ74" s="8">
        <v>-20.365380000000002</v>
      </c>
      <c r="BA74" s="8">
        <v>286.209</v>
      </c>
      <c r="BB74" s="8">
        <v>15.922248035400004</v>
      </c>
      <c r="BC74" s="8">
        <v>0</v>
      </c>
      <c r="BD74" s="8">
        <v>-41.911044587999996</v>
      </c>
      <c r="BE74" s="8">
        <v>-13.834422000000002</v>
      </c>
    </row>
    <row r="75" spans="1:57" ht="15.3" x14ac:dyDescent="0.7">
      <c r="A75" s="9" t="s">
        <v>108</v>
      </c>
      <c r="B75" t="s">
        <v>315</v>
      </c>
      <c r="C75" t="s">
        <v>120</v>
      </c>
      <c r="D75" t="s">
        <v>121</v>
      </c>
      <c r="E75" s="6">
        <v>1316.0880000000002</v>
      </c>
      <c r="F75" s="7">
        <v>0</v>
      </c>
      <c r="G75" s="7">
        <v>0</v>
      </c>
      <c r="H75" s="8">
        <v>186.58120000000002</v>
      </c>
      <c r="I75" s="8">
        <v>308.43797748000009</v>
      </c>
      <c r="J75" s="8">
        <v>0</v>
      </c>
      <c r="K75" s="8">
        <v>810.60892880000017</v>
      </c>
      <c r="L75" s="8">
        <v>-158.37467200000003</v>
      </c>
      <c r="M75" s="8">
        <v>4.2193348000000005E-10</v>
      </c>
      <c r="N75" s="8">
        <v>2.3264691116473816E-5</v>
      </c>
      <c r="O75" s="8">
        <v>0</v>
      </c>
      <c r="P75" s="8">
        <v>2.750362175168548E-5</v>
      </c>
      <c r="Q75" s="8">
        <v>-2.0189385680000005E-11</v>
      </c>
      <c r="R75" s="8">
        <v>1.3851420000000001</v>
      </c>
      <c r="S75" s="8">
        <v>0.67902978681600001</v>
      </c>
      <c r="T75" s="8">
        <v>0</v>
      </c>
      <c r="U75" s="8">
        <v>1.44874192552</v>
      </c>
      <c r="V75" s="8">
        <v>-0.12917160000000003</v>
      </c>
      <c r="W75" s="8">
        <v>0.32460796000000003</v>
      </c>
      <c r="X75" s="8">
        <v>0.15066317622400002</v>
      </c>
      <c r="Y75" s="8">
        <v>0</v>
      </c>
      <c r="Z75" s="8">
        <v>0.31291904048000008</v>
      </c>
      <c r="AA75" s="8">
        <v>-3.8941040000000003E-2</v>
      </c>
      <c r="AB75" s="8">
        <v>0.63630688400000013</v>
      </c>
      <c r="AC75" s="8">
        <v>0.12217523394720002</v>
      </c>
      <c r="AD75" s="8">
        <v>0</v>
      </c>
      <c r="AE75" s="8">
        <v>0.13931868722400001</v>
      </c>
      <c r="AF75" s="8">
        <v>-5.8871920000000015E-2</v>
      </c>
      <c r="AG75" s="8">
        <v>3.2774924000000009E-5</v>
      </c>
      <c r="AH75" s="8">
        <v>2.7577661291839999E-4</v>
      </c>
      <c r="AI75" s="8">
        <v>0</v>
      </c>
      <c r="AJ75" s="8">
        <v>6.7368215840000003E-5</v>
      </c>
      <c r="AK75" s="8">
        <v>-1.3683524000000003E-5</v>
      </c>
      <c r="AL75" s="8">
        <v>2009.8776000000005</v>
      </c>
      <c r="AM75" s="8">
        <v>2202.6122967200004</v>
      </c>
      <c r="AN75" s="8">
        <v>0</v>
      </c>
      <c r="AO75" s="8">
        <v>3851.8770728000004</v>
      </c>
      <c r="AP75" s="8">
        <v>-2625.5414000000005</v>
      </c>
      <c r="AQ75" s="8">
        <v>38928.583200000001</v>
      </c>
      <c r="AR75" s="8">
        <v>4293.3201963592019</v>
      </c>
      <c r="AS75" s="8">
        <v>0</v>
      </c>
      <c r="AT75" s="8">
        <v>-1506.2053822239993</v>
      </c>
      <c r="AU75" s="8">
        <v>-4410.1458960000009</v>
      </c>
      <c r="AV75" s="8">
        <v>2021.2512000000002</v>
      </c>
      <c r="AW75" s="8">
        <v>2240.1084020800008</v>
      </c>
      <c r="AX75" s="8">
        <v>0</v>
      </c>
      <c r="AY75" s="8">
        <v>3898.3236056000005</v>
      </c>
      <c r="AZ75" s="8">
        <v>-2626.1642400000005</v>
      </c>
      <c r="BA75" s="8">
        <v>36907.332000000002</v>
      </c>
      <c r="BB75" s="8">
        <v>2053.2117942792006</v>
      </c>
      <c r="BC75" s="8">
        <v>0</v>
      </c>
      <c r="BD75" s="8">
        <v>-5404.5289878240001</v>
      </c>
      <c r="BE75" s="8">
        <v>-1783.9816560000004</v>
      </c>
    </row>
    <row r="76" spans="1:57" ht="15.3" x14ac:dyDescent="0.7">
      <c r="A76" s="9" t="s">
        <v>249</v>
      </c>
      <c r="B76" t="s">
        <v>805</v>
      </c>
      <c r="C76" t="s">
        <v>120</v>
      </c>
      <c r="D76" t="s">
        <v>121</v>
      </c>
      <c r="E76" s="6">
        <v>923.26391999999032</v>
      </c>
      <c r="F76" s="7">
        <v>0</v>
      </c>
      <c r="G76" s="7">
        <v>0</v>
      </c>
      <c r="H76" s="8">
        <v>130.89070799999863</v>
      </c>
      <c r="I76" s="8">
        <v>216.37584733319775</v>
      </c>
      <c r="J76" s="8">
        <v>0</v>
      </c>
      <c r="K76" s="8">
        <v>568.65952519199413</v>
      </c>
      <c r="L76" s="8">
        <v>-111.10322447999883</v>
      </c>
      <c r="M76" s="8">
        <v>2.9599537319999686E-10</v>
      </c>
      <c r="N76" s="8">
        <v>1.6320679101841641E-5</v>
      </c>
      <c r="O76" s="8">
        <v>0</v>
      </c>
      <c r="P76" s="8">
        <v>1.9294379731946596E-5</v>
      </c>
      <c r="Q76" s="8">
        <v>-1.4163286471199854E-11</v>
      </c>
      <c r="R76" s="8">
        <v>0.97170677999998967</v>
      </c>
      <c r="S76" s="8">
        <v>0.47635393892543498</v>
      </c>
      <c r="T76" s="8">
        <v>0</v>
      </c>
      <c r="U76" s="8">
        <v>1.0163234899367892</v>
      </c>
      <c r="V76" s="8">
        <v>-9.0616643999999053E-2</v>
      </c>
      <c r="W76" s="8">
        <v>0.22771943639999762</v>
      </c>
      <c r="X76" s="8">
        <v>0.10569344502815889</v>
      </c>
      <c r="Y76" s="8">
        <v>0</v>
      </c>
      <c r="Z76" s="8">
        <v>0.21951940900319772</v>
      </c>
      <c r="AA76" s="8">
        <v>-2.7317973599999712E-2</v>
      </c>
      <c r="AB76" s="8">
        <v>0.44638290755999538</v>
      </c>
      <c r="AC76" s="8">
        <v>8.5708543365647108E-2</v>
      </c>
      <c r="AD76" s="8">
        <v>0</v>
      </c>
      <c r="AE76" s="8">
        <v>9.7735043018158968E-2</v>
      </c>
      <c r="AF76" s="8">
        <v>-4.1299912799999575E-2</v>
      </c>
      <c r="AG76" s="8">
        <v>2.299231115999976E-5</v>
      </c>
      <c r="AH76" s="8">
        <v>1.9346320055145394E-4</v>
      </c>
      <c r="AI76" s="8">
        <v>0</v>
      </c>
      <c r="AJ76" s="8">
        <v>4.7260246305599504E-5</v>
      </c>
      <c r="AK76" s="8">
        <v>-9.5992851599998993E-6</v>
      </c>
      <c r="AL76" s="8">
        <v>1409.9721839999852</v>
      </c>
      <c r="AM76" s="8">
        <v>1545.1797017447839</v>
      </c>
      <c r="AN76" s="8">
        <v>0</v>
      </c>
      <c r="AO76" s="8">
        <v>2702.1742661519716</v>
      </c>
      <c r="AP76" s="8">
        <v>-1841.8735259999808</v>
      </c>
      <c r="AQ76" s="8">
        <v>27309.234887999712</v>
      </c>
      <c r="AR76" s="8">
        <v>3011.8560721666972</v>
      </c>
      <c r="AS76" s="8">
        <v>0</v>
      </c>
      <c r="AT76" s="8">
        <v>-1056.6353355681483</v>
      </c>
      <c r="AU76" s="8">
        <v>-3093.8118026399675</v>
      </c>
      <c r="AV76" s="8">
        <v>1417.951007999985</v>
      </c>
      <c r="AW76" s="8">
        <v>1571.4840227471839</v>
      </c>
      <c r="AX76" s="8">
        <v>0</v>
      </c>
      <c r="AY76" s="8">
        <v>2734.7575037039715</v>
      </c>
      <c r="AZ76" s="8">
        <v>-1842.3104615999807</v>
      </c>
      <c r="BA76" s="8">
        <v>25891.283879999726</v>
      </c>
      <c r="BB76" s="8">
        <v>1440.3720494195131</v>
      </c>
      <c r="BC76" s="8">
        <v>0</v>
      </c>
      <c r="BD76" s="8">
        <v>-3791.3928392721195</v>
      </c>
      <c r="BE76" s="8">
        <v>-1251.501341039987</v>
      </c>
    </row>
    <row r="77" spans="1:57" ht="15.3" x14ac:dyDescent="0.7">
      <c r="A77" s="9" t="s">
        <v>249</v>
      </c>
      <c r="B77" t="s">
        <v>810</v>
      </c>
      <c r="C77" t="s">
        <v>120</v>
      </c>
      <c r="D77" t="s">
        <v>121</v>
      </c>
      <c r="E77" s="6">
        <v>504.95399999999995</v>
      </c>
      <c r="F77" s="7">
        <v>0</v>
      </c>
      <c r="G77" s="7">
        <v>0</v>
      </c>
      <c r="H77" s="8">
        <v>71.587099999999992</v>
      </c>
      <c r="I77" s="8">
        <v>118.34086359</v>
      </c>
      <c r="J77" s="8">
        <v>0</v>
      </c>
      <c r="K77" s="8">
        <v>311.01280539999999</v>
      </c>
      <c r="L77" s="8">
        <v>-60.764875999999994</v>
      </c>
      <c r="M77" s="8">
        <v>1.6188658999999998E-10</v>
      </c>
      <c r="N77" s="8">
        <v>8.9261499520001075E-6</v>
      </c>
      <c r="O77" s="8">
        <v>0</v>
      </c>
      <c r="P77" s="8">
        <v>1.0552534342688777E-5</v>
      </c>
      <c r="Q77" s="8">
        <v>-7.7462229400000001E-12</v>
      </c>
      <c r="R77" s="8">
        <v>0.53144849999999988</v>
      </c>
      <c r="S77" s="8">
        <v>0.26052878452799993</v>
      </c>
      <c r="T77" s="8">
        <v>0</v>
      </c>
      <c r="U77" s="8">
        <v>0.55585039165999994</v>
      </c>
      <c r="V77" s="8">
        <v>-4.9560299999999995E-2</v>
      </c>
      <c r="W77" s="8">
        <v>0.12454492999999998</v>
      </c>
      <c r="X77" s="8">
        <v>5.780614479199999E-2</v>
      </c>
      <c r="Y77" s="8">
        <v>0</v>
      </c>
      <c r="Z77" s="8">
        <v>0.12006014884000001</v>
      </c>
      <c r="AA77" s="8">
        <v>-1.4940819999999997E-2</v>
      </c>
      <c r="AB77" s="8">
        <v>0.24413694699999999</v>
      </c>
      <c r="AC77" s="8">
        <v>4.6875948327599996E-2</v>
      </c>
      <c r="AD77" s="8">
        <v>0</v>
      </c>
      <c r="AE77" s="8">
        <v>5.3453514041999994E-2</v>
      </c>
      <c r="AF77" s="8">
        <v>-2.2587860000000001E-2</v>
      </c>
      <c r="AG77" s="8">
        <v>1.2575016999999999E-5</v>
      </c>
      <c r="AH77" s="8">
        <v>1.0580941684719998E-4</v>
      </c>
      <c r="AI77" s="8">
        <v>0</v>
      </c>
      <c r="AJ77" s="8">
        <v>2.5847701719999997E-5</v>
      </c>
      <c r="AK77" s="8">
        <v>-5.2500669999999997E-6</v>
      </c>
      <c r="AL77" s="8">
        <v>771.14580000000001</v>
      </c>
      <c r="AM77" s="8">
        <v>845.09386125999993</v>
      </c>
      <c r="AN77" s="8">
        <v>0</v>
      </c>
      <c r="AO77" s="8">
        <v>1477.8804573999998</v>
      </c>
      <c r="AP77" s="8">
        <v>-1007.36245</v>
      </c>
      <c r="AQ77" s="8">
        <v>14936.040599999998</v>
      </c>
      <c r="AR77" s="8">
        <v>1647.2524682486003</v>
      </c>
      <c r="AS77" s="8">
        <v>0</v>
      </c>
      <c r="AT77" s="8">
        <v>-577.89785529199958</v>
      </c>
      <c r="AU77" s="8">
        <v>-1692.0759179999998</v>
      </c>
      <c r="AV77" s="8">
        <v>775.50959999999986</v>
      </c>
      <c r="AW77" s="8">
        <v>859.48029164000013</v>
      </c>
      <c r="AX77" s="8">
        <v>0</v>
      </c>
      <c r="AY77" s="8">
        <v>1495.7009697999999</v>
      </c>
      <c r="AZ77" s="8">
        <v>-1007.60142</v>
      </c>
      <c r="BA77" s="8">
        <v>14160.530999999997</v>
      </c>
      <c r="BB77" s="8">
        <v>787.77217660860003</v>
      </c>
      <c r="BC77" s="8">
        <v>0</v>
      </c>
      <c r="BD77" s="8">
        <v>-2073.5988250919995</v>
      </c>
      <c r="BE77" s="8">
        <v>-684.47449799999993</v>
      </c>
    </row>
    <row r="78" spans="1:57" ht="15.3" x14ac:dyDescent="0.7">
      <c r="A78" s="9" t="s">
        <v>97</v>
      </c>
      <c r="B78" t="s">
        <v>812</v>
      </c>
      <c r="C78" t="s">
        <v>120</v>
      </c>
      <c r="D78" t="s">
        <v>121</v>
      </c>
      <c r="E78" s="6">
        <v>568.13400000000001</v>
      </c>
      <c r="F78" s="7">
        <v>0</v>
      </c>
      <c r="G78" s="7">
        <v>0</v>
      </c>
      <c r="H78" s="8">
        <v>80.5441</v>
      </c>
      <c r="I78" s="8">
        <v>133.14770889000002</v>
      </c>
      <c r="J78" s="8">
        <v>0</v>
      </c>
      <c r="K78" s="8">
        <v>349.92682340000005</v>
      </c>
      <c r="L78" s="8">
        <v>-68.367795999999998</v>
      </c>
      <c r="M78" s="8">
        <v>1.8214189E-10</v>
      </c>
      <c r="N78" s="8">
        <v>1.0042992583145453E-5</v>
      </c>
      <c r="O78" s="8">
        <v>0</v>
      </c>
      <c r="P78" s="8">
        <v>1.1872870689704698E-5</v>
      </c>
      <c r="Q78" s="8">
        <v>-8.7154327400000021E-12</v>
      </c>
      <c r="R78" s="8">
        <v>0.59794349999999996</v>
      </c>
      <c r="S78" s="8">
        <v>0.293126226288</v>
      </c>
      <c r="T78" s="8">
        <v>0</v>
      </c>
      <c r="U78" s="8">
        <v>0.62539856385999992</v>
      </c>
      <c r="V78" s="8">
        <v>-5.57613E-2</v>
      </c>
      <c r="W78" s="8">
        <v>0.14012802999999999</v>
      </c>
      <c r="X78" s="8">
        <v>6.5038867432000005E-2</v>
      </c>
      <c r="Y78" s="8">
        <v>0</v>
      </c>
      <c r="Z78" s="8">
        <v>0.13508211164000003</v>
      </c>
      <c r="AA78" s="8">
        <v>-1.6810220000000001E-2</v>
      </c>
      <c r="AB78" s="8">
        <v>0.27468343700000003</v>
      </c>
      <c r="AC78" s="8">
        <v>5.2741081419600003E-2</v>
      </c>
      <c r="AD78" s="8">
        <v>0</v>
      </c>
      <c r="AE78" s="8">
        <v>6.0141634181999998E-2</v>
      </c>
      <c r="AF78" s="8">
        <v>-2.5414060000000002E-2</v>
      </c>
      <c r="AG78" s="8">
        <v>1.4148407000000001E-5</v>
      </c>
      <c r="AH78" s="8">
        <v>1.1904832367119999E-4</v>
      </c>
      <c r="AI78" s="8">
        <v>0</v>
      </c>
      <c r="AJ78" s="8">
        <v>2.908177412E-5</v>
      </c>
      <c r="AK78" s="8">
        <v>-5.9069570000000002E-6</v>
      </c>
      <c r="AL78" s="8">
        <v>867.63180000000011</v>
      </c>
      <c r="AM78" s="8">
        <v>950.83226546000003</v>
      </c>
      <c r="AN78" s="8">
        <v>0</v>
      </c>
      <c r="AO78" s="8">
        <v>1662.7933154</v>
      </c>
      <c r="AP78" s="8">
        <v>-1133.4039500000001</v>
      </c>
      <c r="AQ78" s="8">
        <v>16804.8426</v>
      </c>
      <c r="AR78" s="8">
        <v>1853.3572044106006</v>
      </c>
      <c r="AS78" s="8">
        <v>0</v>
      </c>
      <c r="AT78" s="8">
        <v>-650.20461293199958</v>
      </c>
      <c r="AU78" s="8">
        <v>-1903.788978</v>
      </c>
      <c r="AV78" s="8">
        <v>872.5415999999999</v>
      </c>
      <c r="AW78" s="8">
        <v>967.01873044000024</v>
      </c>
      <c r="AX78" s="8">
        <v>0</v>
      </c>
      <c r="AY78" s="8">
        <v>1682.8435358000002</v>
      </c>
      <c r="AZ78" s="8">
        <v>-1133.67282</v>
      </c>
      <c r="BA78" s="8">
        <v>15932.300999999999</v>
      </c>
      <c r="BB78" s="8">
        <v>886.33847397060015</v>
      </c>
      <c r="BC78" s="8">
        <v>0</v>
      </c>
      <c r="BD78" s="8">
        <v>-2333.0481487319998</v>
      </c>
      <c r="BE78" s="8">
        <v>-770.11615800000004</v>
      </c>
    </row>
    <row r="79" spans="1:57" ht="15.3" x14ac:dyDescent="0.7">
      <c r="A79" s="9" t="s">
        <v>330</v>
      </c>
      <c r="B79" t="s">
        <v>331</v>
      </c>
      <c r="C79" t="s">
        <v>120</v>
      </c>
      <c r="D79" t="s">
        <v>121</v>
      </c>
      <c r="E79" s="6">
        <v>966.16800000000001</v>
      </c>
      <c r="F79" s="7">
        <v>0</v>
      </c>
      <c r="G79" s="7">
        <v>0</v>
      </c>
      <c r="H79" s="8">
        <v>136.97319999999999</v>
      </c>
      <c r="I79" s="8">
        <v>226.43083428</v>
      </c>
      <c r="J79" s="8">
        <v>0</v>
      </c>
      <c r="K79" s="8">
        <v>595.0851368000001</v>
      </c>
      <c r="L79" s="8">
        <v>-116.266192</v>
      </c>
      <c r="M79" s="8">
        <v>3.0975028E-10</v>
      </c>
      <c r="N79" s="8">
        <v>1.7079101159361131E-5</v>
      </c>
      <c r="O79" s="8">
        <v>0</v>
      </c>
      <c r="P79" s="8">
        <v>2.0190989675904994E-5</v>
      </c>
      <c r="Q79" s="8">
        <v>-1.4821454480000004E-11</v>
      </c>
      <c r="R79" s="8">
        <v>1.0168619999999999</v>
      </c>
      <c r="S79" s="8">
        <v>0.49849010937599997</v>
      </c>
      <c r="T79" s="8">
        <v>0</v>
      </c>
      <c r="U79" s="8">
        <v>1.0635520487199999</v>
      </c>
      <c r="V79" s="8">
        <v>-9.4827599999999998E-2</v>
      </c>
      <c r="W79" s="8">
        <v>0.23830156</v>
      </c>
      <c r="X79" s="8">
        <v>0.110605020064</v>
      </c>
      <c r="Y79" s="8">
        <v>0</v>
      </c>
      <c r="Z79" s="8">
        <v>0.22972047728000003</v>
      </c>
      <c r="AA79" s="8">
        <v>-2.8587439999999999E-2</v>
      </c>
      <c r="AB79" s="8">
        <v>0.46712632400000004</v>
      </c>
      <c r="AC79" s="8">
        <v>8.9691419899200001E-2</v>
      </c>
      <c r="AD79" s="8">
        <v>0</v>
      </c>
      <c r="AE79" s="8">
        <v>0.10227679106399999</v>
      </c>
      <c r="AF79" s="8">
        <v>-4.3219120000000007E-2</v>
      </c>
      <c r="AG79" s="8">
        <v>2.4060764E-5</v>
      </c>
      <c r="AH79" s="8">
        <v>2.0245343666239999E-4</v>
      </c>
      <c r="AI79" s="8">
        <v>0</v>
      </c>
      <c r="AJ79" s="8">
        <v>4.9456430240000001E-5</v>
      </c>
      <c r="AK79" s="8">
        <v>-1.0045364E-5</v>
      </c>
      <c r="AL79" s="8">
        <v>1475.4936</v>
      </c>
      <c r="AM79" s="8">
        <v>1616.98421192</v>
      </c>
      <c r="AN79" s="8">
        <v>0</v>
      </c>
      <c r="AO79" s="8">
        <v>2827.7443208</v>
      </c>
      <c r="AP79" s="8">
        <v>-1927.4654</v>
      </c>
      <c r="AQ79" s="8">
        <v>28578.2952</v>
      </c>
      <c r="AR79" s="8">
        <v>3151.817042231201</v>
      </c>
      <c r="AS79" s="8">
        <v>0</v>
      </c>
      <c r="AT79" s="8">
        <v>-1105.7371860639994</v>
      </c>
      <c r="AU79" s="8">
        <v>-3237.5812559999999</v>
      </c>
      <c r="AV79" s="8">
        <v>1483.8431999999998</v>
      </c>
      <c r="AW79" s="8">
        <v>1644.5108948800003</v>
      </c>
      <c r="AX79" s="8">
        <v>0</v>
      </c>
      <c r="AY79" s="8">
        <v>2861.8417016000003</v>
      </c>
      <c r="AZ79" s="8">
        <v>-1927.92264</v>
      </c>
      <c r="BA79" s="8">
        <v>27094.451999999997</v>
      </c>
      <c r="BB79" s="8">
        <v>1507.3061473512003</v>
      </c>
      <c r="BC79" s="8">
        <v>0</v>
      </c>
      <c r="BD79" s="8">
        <v>-3967.5788876639995</v>
      </c>
      <c r="BE79" s="8">
        <v>-1309.6586160000002</v>
      </c>
    </row>
    <row r="80" spans="1:57" ht="15.3" x14ac:dyDescent="0.7">
      <c r="A80" s="9" t="s">
        <v>108</v>
      </c>
      <c r="B80" t="s">
        <v>801</v>
      </c>
      <c r="C80" t="s">
        <v>287</v>
      </c>
      <c r="D80" t="s">
        <v>288</v>
      </c>
      <c r="E80" s="6">
        <v>543.65</v>
      </c>
      <c r="F80" s="7">
        <v>0</v>
      </c>
      <c r="G80" s="7">
        <v>0</v>
      </c>
      <c r="H80" s="8">
        <v>2158.2905000000001</v>
      </c>
      <c r="I80" s="8">
        <v>125.13204905462206</v>
      </c>
      <c r="J80" s="8">
        <v>0</v>
      </c>
      <c r="K80" s="8">
        <v>59.758341186925435</v>
      </c>
      <c r="L80" s="8">
        <v>-195.02680196629214</v>
      </c>
      <c r="M80" s="8">
        <v>1.3754344999999999E-9</v>
      </c>
      <c r="N80" s="8">
        <v>2.9142094757035851E-6</v>
      </c>
      <c r="O80" s="8">
        <v>0</v>
      </c>
      <c r="P80" s="8">
        <v>6.7706225981406914E-6</v>
      </c>
      <c r="Q80" s="8">
        <v>1.2064448679775281E-6</v>
      </c>
      <c r="R80" s="8">
        <v>22.289650000000002</v>
      </c>
      <c r="S80" s="8">
        <v>1.3466919494011744</v>
      </c>
      <c r="T80" s="8">
        <v>0</v>
      </c>
      <c r="U80" s="8">
        <v>0.42717562522982638</v>
      </c>
      <c r="V80" s="8">
        <v>0.15269540308988763</v>
      </c>
      <c r="W80" s="8">
        <v>1.0981730000000001</v>
      </c>
      <c r="X80" s="8">
        <v>8.9855597894152206E-2</v>
      </c>
      <c r="Y80" s="8">
        <v>0</v>
      </c>
      <c r="Z80" s="8">
        <v>8.453685309499491E-2</v>
      </c>
      <c r="AA80" s="8">
        <v>2.7515409269662925E-2</v>
      </c>
      <c r="AB80" s="8">
        <v>1.076427</v>
      </c>
      <c r="AC80" s="8">
        <v>7.4648408936938207E-2</v>
      </c>
      <c r="AD80" s="8">
        <v>0</v>
      </c>
      <c r="AE80" s="8">
        <v>5.0578752629213485E-2</v>
      </c>
      <c r="AF80" s="8">
        <v>-6.939325744382023E-2</v>
      </c>
      <c r="AG80" s="8">
        <v>2.1039255E-4</v>
      </c>
      <c r="AH80" s="8">
        <v>1.846078982621297E-5</v>
      </c>
      <c r="AI80" s="8">
        <v>0</v>
      </c>
      <c r="AJ80" s="8">
        <v>1.6213953096016344E-5</v>
      </c>
      <c r="AK80" s="8">
        <v>-5.7752122752808988E-5</v>
      </c>
      <c r="AL80" s="8">
        <v>27128.134999999998</v>
      </c>
      <c r="AM80" s="8">
        <v>1600.7394708443564</v>
      </c>
      <c r="AN80" s="8">
        <v>0</v>
      </c>
      <c r="AO80" s="8">
        <v>862.05608704800818</v>
      </c>
      <c r="AP80" s="8">
        <v>-1844.4395224719099</v>
      </c>
      <c r="AQ80" s="8">
        <v>30379.162</v>
      </c>
      <c r="AR80" s="8">
        <v>1782.1304394846402</v>
      </c>
      <c r="AS80" s="8">
        <v>0</v>
      </c>
      <c r="AT80" s="8">
        <v>944.39162965781406</v>
      </c>
      <c r="AU80" s="8">
        <v>-1582.8919508426966</v>
      </c>
      <c r="AV80" s="8">
        <v>27291.23</v>
      </c>
      <c r="AW80" s="8">
        <v>1615.8931565062564</v>
      </c>
      <c r="AX80" s="8">
        <v>0</v>
      </c>
      <c r="AY80" s="8">
        <v>881.07628481103154</v>
      </c>
      <c r="AZ80" s="8">
        <v>-1723.4926685393259</v>
      </c>
      <c r="BA80" s="8">
        <v>3087.9319999999998</v>
      </c>
      <c r="BB80" s="8">
        <v>166.23728297838355</v>
      </c>
      <c r="BC80" s="8">
        <v>0</v>
      </c>
      <c r="BD80" s="8">
        <v>63.315344846782423</v>
      </c>
      <c r="BE80" s="8">
        <v>140.6007176966292</v>
      </c>
    </row>
    <row r="81" spans="1:57" ht="15.3" x14ac:dyDescent="0.7">
      <c r="A81" s="9" t="s">
        <v>178</v>
      </c>
      <c r="B81" t="s">
        <v>478</v>
      </c>
      <c r="C81" t="s">
        <v>287</v>
      </c>
      <c r="D81" t="s">
        <v>288</v>
      </c>
      <c r="E81" s="6">
        <v>650.74999999999977</v>
      </c>
      <c r="F81" s="7">
        <v>0</v>
      </c>
      <c r="G81" s="7">
        <v>0</v>
      </c>
      <c r="H81" s="8">
        <v>2583.4774999999991</v>
      </c>
      <c r="I81" s="8">
        <v>149.78328138010721</v>
      </c>
      <c r="J81" s="8">
        <v>0</v>
      </c>
      <c r="K81" s="8">
        <v>71.530838825331955</v>
      </c>
      <c r="L81" s="8">
        <v>-233.4474227528089</v>
      </c>
      <c r="M81" s="8">
        <v>1.6463974999999994E-9</v>
      </c>
      <c r="N81" s="8">
        <v>3.4883138348461462E-6</v>
      </c>
      <c r="O81" s="8">
        <v>0</v>
      </c>
      <c r="P81" s="8">
        <v>8.1044470812840125E-6</v>
      </c>
      <c r="Q81" s="8">
        <v>1.4441166151685389E-6</v>
      </c>
      <c r="R81" s="8">
        <v>26.680749999999993</v>
      </c>
      <c r="S81" s="8">
        <v>1.6119926167070984</v>
      </c>
      <c r="T81" s="8">
        <v>0</v>
      </c>
      <c r="U81" s="8">
        <v>0.51132996986721135</v>
      </c>
      <c r="V81" s="8">
        <v>0.18277666432584264</v>
      </c>
      <c r="W81" s="8">
        <v>1.3145149999999997</v>
      </c>
      <c r="X81" s="8">
        <v>0.10755730769726761</v>
      </c>
      <c r="Y81" s="8">
        <v>0</v>
      </c>
      <c r="Z81" s="8">
        <v>0.10119076087844739</v>
      </c>
      <c r="AA81" s="8">
        <v>3.2935992977528084E-2</v>
      </c>
      <c r="AB81" s="8">
        <v>1.2884849999999994</v>
      </c>
      <c r="AC81" s="8">
        <v>8.9354275941713468E-2</v>
      </c>
      <c r="AD81" s="8">
        <v>0</v>
      </c>
      <c r="AE81" s="8">
        <v>6.0542855280898859E-2</v>
      </c>
      <c r="AF81" s="8">
        <v>-8.3063850421348298E-2</v>
      </c>
      <c r="AG81" s="8">
        <v>2.518402499999999E-4</v>
      </c>
      <c r="AH81" s="8">
        <v>2.2097597681243607E-5</v>
      </c>
      <c r="AI81" s="8">
        <v>0</v>
      </c>
      <c r="AJ81" s="8">
        <v>1.9408130188968331E-5</v>
      </c>
      <c r="AK81" s="8">
        <v>-6.9129391853932571E-5</v>
      </c>
      <c r="AL81" s="8">
        <v>32472.424999999988</v>
      </c>
      <c r="AM81" s="8">
        <v>1916.0879438093714</v>
      </c>
      <c r="AN81" s="8">
        <v>0</v>
      </c>
      <c r="AO81" s="8">
        <v>1031.8826425944837</v>
      </c>
      <c r="AP81" s="8">
        <v>-2207.7973314606734</v>
      </c>
      <c r="AQ81" s="8">
        <v>36363.909999999989</v>
      </c>
      <c r="AR81" s="8">
        <v>2133.2132502430409</v>
      </c>
      <c r="AS81" s="8">
        <v>0</v>
      </c>
      <c r="AT81" s="8">
        <v>1130.4384309754848</v>
      </c>
      <c r="AU81" s="8">
        <v>-1894.7244311797745</v>
      </c>
      <c r="AV81" s="8">
        <v>32667.649999999991</v>
      </c>
      <c r="AW81" s="8">
        <v>1934.2269320269402</v>
      </c>
      <c r="AX81" s="8">
        <v>0</v>
      </c>
      <c r="AY81" s="8">
        <v>1054.6498525536258</v>
      </c>
      <c r="AZ81" s="8">
        <v>-2063.0237359550556</v>
      </c>
      <c r="BA81" s="8">
        <v>3696.2599999999984</v>
      </c>
      <c r="BB81" s="8">
        <v>198.98631821610053</v>
      </c>
      <c r="BC81" s="8">
        <v>0</v>
      </c>
      <c r="BD81" s="8">
        <v>75.788578421859015</v>
      </c>
      <c r="BE81" s="8">
        <v>168.29930477528083</v>
      </c>
    </row>
    <row r="82" spans="1:57" ht="15.3" x14ac:dyDescent="0.7">
      <c r="A82" s="9" t="s">
        <v>178</v>
      </c>
      <c r="B82" t="s">
        <v>814</v>
      </c>
      <c r="C82" t="s">
        <v>187</v>
      </c>
      <c r="D82" t="s">
        <v>188</v>
      </c>
      <c r="E82" s="6">
        <v>19.364999999999998</v>
      </c>
      <c r="F82" s="7">
        <v>0</v>
      </c>
      <c r="G82" s="7">
        <v>0</v>
      </c>
      <c r="H82" s="8">
        <v>193.2627</v>
      </c>
      <c r="I82" s="8">
        <v>75.252389999999991</v>
      </c>
      <c r="J82" s="8">
        <v>0</v>
      </c>
      <c r="K82" s="8">
        <v>5.0039159999999985</v>
      </c>
      <c r="L82" s="8">
        <v>-0.50223127499999998</v>
      </c>
      <c r="M82" s="8">
        <v>1.1812649999999999E-5</v>
      </c>
      <c r="N82" s="8">
        <v>1.0453226999999999E-5</v>
      </c>
      <c r="O82" s="8">
        <v>0</v>
      </c>
      <c r="P82" s="8">
        <v>1.06333215E-6</v>
      </c>
      <c r="Q82" s="8">
        <v>-5.5374217499999992E-8</v>
      </c>
      <c r="R82" s="8">
        <v>0.60612449999999995</v>
      </c>
      <c r="S82" s="8">
        <v>1.1018684999999999</v>
      </c>
      <c r="T82" s="8">
        <v>0</v>
      </c>
      <c r="U82" s="8">
        <v>3.5358553500000001E-2</v>
      </c>
      <c r="V82" s="8">
        <v>-3.3666052499999998E-3</v>
      </c>
      <c r="W82" s="8">
        <v>0.20720549999999996</v>
      </c>
      <c r="X82" s="8">
        <v>0.14361083999999999</v>
      </c>
      <c r="Y82" s="8">
        <v>0</v>
      </c>
      <c r="Z82" s="8">
        <v>9.3823424999999998E-3</v>
      </c>
      <c r="AA82" s="8">
        <v>-1.0467750749999999E-3</v>
      </c>
      <c r="AB82" s="8">
        <v>3.1758599999999998E-2</v>
      </c>
      <c r="AC82" s="8">
        <v>7.7130795000000002E-2</v>
      </c>
      <c r="AD82" s="8">
        <v>0</v>
      </c>
      <c r="AE82" s="8">
        <v>5.4086444999999995E-3</v>
      </c>
      <c r="AF82" s="8">
        <v>-5.3902477499999997E-4</v>
      </c>
      <c r="AG82" s="8">
        <v>9.5663099999999989E-5</v>
      </c>
      <c r="AH82" s="8">
        <v>3.2525454E-5</v>
      </c>
      <c r="AI82" s="8">
        <v>0</v>
      </c>
      <c r="AJ82" s="8">
        <v>4.635980999999999E-6</v>
      </c>
      <c r="AK82" s="8">
        <v>-4.6543777499999998E-6</v>
      </c>
      <c r="AL82" s="8">
        <v>2962.8449999999998</v>
      </c>
      <c r="AM82" s="8">
        <v>1079.9860499999998</v>
      </c>
      <c r="AN82" s="8">
        <v>0</v>
      </c>
      <c r="AO82" s="8">
        <v>86.83265999999999</v>
      </c>
      <c r="AP82" s="8">
        <v>-5.8133730000000003</v>
      </c>
      <c r="AQ82" s="8">
        <v>3060.6188849999999</v>
      </c>
      <c r="AR82" s="8">
        <v>1137.9997169999999</v>
      </c>
      <c r="AS82" s="8">
        <v>0</v>
      </c>
      <c r="AT82" s="8">
        <v>89.003476499999991</v>
      </c>
      <c r="AU82" s="8">
        <v>-7.4212489499999998</v>
      </c>
      <c r="AV82" s="8">
        <v>3059.6699999999996</v>
      </c>
      <c r="AW82" s="8">
        <v>1122.7827</v>
      </c>
      <c r="AX82" s="8">
        <v>0</v>
      </c>
      <c r="AY82" s="8">
        <v>87.936464999999984</v>
      </c>
      <c r="AZ82" s="8">
        <v>-5.9237534999999992</v>
      </c>
      <c r="BA82" s="8">
        <v>0.94888499999999998</v>
      </c>
      <c r="BB82" s="8">
        <v>15.217016999999998</v>
      </c>
      <c r="BC82" s="8">
        <v>0</v>
      </c>
      <c r="BD82" s="8">
        <v>1.0670114999999998</v>
      </c>
      <c r="BE82" s="8">
        <v>-1.4974954499999997</v>
      </c>
    </row>
    <row r="83" spans="1:57" ht="15.3" x14ac:dyDescent="0.7">
      <c r="A83" s="9" t="s">
        <v>418</v>
      </c>
      <c r="B83" t="s">
        <v>418</v>
      </c>
      <c r="C83" t="s">
        <v>345</v>
      </c>
      <c r="D83" t="s">
        <v>346</v>
      </c>
      <c r="E83" s="6">
        <v>2</v>
      </c>
      <c r="F83" s="7">
        <v>1</v>
      </c>
      <c r="G83" s="7">
        <v>0</v>
      </c>
      <c r="H83" s="8">
        <v>35.207999999999998</v>
      </c>
      <c r="I83" s="8">
        <v>10.655999999999999</v>
      </c>
      <c r="J83" s="8">
        <v>46.179359999999996</v>
      </c>
      <c r="K83" s="8">
        <v>0.31536000000000003</v>
      </c>
      <c r="L83" s="8">
        <v>0</v>
      </c>
      <c r="M83" s="8">
        <v>3.2831999999999998E-6</v>
      </c>
      <c r="N83" s="8">
        <v>1.7244E-6</v>
      </c>
      <c r="O83" s="8">
        <v>5.0947199999999994E-6</v>
      </c>
      <c r="P83" s="8">
        <v>8.7120000000000002E-8</v>
      </c>
      <c r="Q83" s="8">
        <v>0</v>
      </c>
      <c r="R83" s="8">
        <v>0.15587999999999999</v>
      </c>
      <c r="S83" s="8">
        <v>0.21960000000000002</v>
      </c>
      <c r="T83" s="8">
        <v>0.37748520000000002</v>
      </c>
      <c r="U83" s="8">
        <v>2.0052E-3</v>
      </c>
      <c r="V83" s="8">
        <v>0</v>
      </c>
      <c r="W83" s="8">
        <v>0.78120000000000001</v>
      </c>
      <c r="X83" s="8">
        <v>2.4120000000000003E-2</v>
      </c>
      <c r="Y83" s="8">
        <v>0.80584920000000004</v>
      </c>
      <c r="Z83" s="8">
        <v>5.2919999999999996E-4</v>
      </c>
      <c r="AA83" s="8">
        <v>0</v>
      </c>
      <c r="AB83" s="8">
        <v>1.4688E-2</v>
      </c>
      <c r="AC83" s="8">
        <v>1.4544E-2</v>
      </c>
      <c r="AD83" s="8">
        <v>2.9531520000000002E-2</v>
      </c>
      <c r="AE83" s="8">
        <v>2.9952000000000001E-4</v>
      </c>
      <c r="AF83" s="8">
        <v>0</v>
      </c>
      <c r="AG83" s="8">
        <v>2.2500000000000001E-5</v>
      </c>
      <c r="AH83" s="8">
        <v>3.5999999999999998E-6</v>
      </c>
      <c r="AI83" s="8">
        <v>2.6758800000000002E-5</v>
      </c>
      <c r="AJ83" s="8">
        <v>6.5879999999999994E-7</v>
      </c>
      <c r="AK83" s="8">
        <v>0</v>
      </c>
      <c r="AL83" s="8">
        <v>597.6</v>
      </c>
      <c r="AM83" s="8">
        <v>147.24</v>
      </c>
      <c r="AN83" s="8">
        <v>752.14800000000002</v>
      </c>
      <c r="AO83" s="8">
        <v>7.3080000000000007</v>
      </c>
      <c r="AP83" s="8">
        <v>0</v>
      </c>
      <c r="AQ83" s="8">
        <v>1843.2000000000003</v>
      </c>
      <c r="AR83" s="8">
        <v>157.19760000000002</v>
      </c>
      <c r="AS83" s="8">
        <v>2007.9666000000002</v>
      </c>
      <c r="AT83" s="8">
        <v>7.5689999999999991</v>
      </c>
      <c r="AU83" s="8">
        <v>0</v>
      </c>
      <c r="AV83" s="8">
        <v>597.6</v>
      </c>
      <c r="AW83" s="8">
        <v>154.08000000000001</v>
      </c>
      <c r="AX83" s="8">
        <v>759.09600000000012</v>
      </c>
      <c r="AY83" s="8">
        <v>7.4159999999999995</v>
      </c>
      <c r="AZ83" s="8">
        <v>0</v>
      </c>
      <c r="BA83" s="8">
        <v>1245.6000000000001</v>
      </c>
      <c r="BB83" s="8">
        <v>3.1175999999999999</v>
      </c>
      <c r="BC83" s="8">
        <v>1248.8706000000002</v>
      </c>
      <c r="BD83" s="8">
        <v>0.15300000000000002</v>
      </c>
      <c r="BE83" s="8">
        <v>0</v>
      </c>
    </row>
    <row r="84" spans="1:57" ht="15.3" x14ac:dyDescent="0.7">
      <c r="A84" s="9" t="s">
        <v>823</v>
      </c>
      <c r="B84" t="s">
        <v>823</v>
      </c>
      <c r="C84" t="s">
        <v>558</v>
      </c>
      <c r="D84" t="s">
        <v>559</v>
      </c>
      <c r="E84" s="6">
        <v>193.39019999999999</v>
      </c>
      <c r="F84" s="7">
        <v>0</v>
      </c>
      <c r="G84" s="7">
        <v>2</v>
      </c>
      <c r="H84" s="8">
        <v>1632.2132879999999</v>
      </c>
      <c r="I84" s="8">
        <v>0.81223883999999991</v>
      </c>
      <c r="J84" s="8">
        <v>0</v>
      </c>
      <c r="K84" s="8">
        <v>37.200315729461529</v>
      </c>
      <c r="L84" s="8">
        <v>-1049.0436141390533</v>
      </c>
      <c r="M84" s="8">
        <v>1.1158614540000001E-4</v>
      </c>
      <c r="N84" s="8">
        <v>1.539385992E-7</v>
      </c>
      <c r="O84" s="8">
        <v>0</v>
      </c>
      <c r="P84" s="8">
        <v>2.2239887113288754E-6</v>
      </c>
      <c r="Q84" s="8">
        <v>-6.6417976060828405E-5</v>
      </c>
      <c r="R84" s="8">
        <v>14.27219676</v>
      </c>
      <c r="S84" s="8">
        <v>3.399799716E-3</v>
      </c>
      <c r="T84" s="8">
        <v>0</v>
      </c>
      <c r="U84" s="8">
        <v>0.27252984534095503</v>
      </c>
      <c r="V84" s="8">
        <v>-9.9755681099112419</v>
      </c>
      <c r="W84" s="8">
        <v>2.3593604400000001</v>
      </c>
      <c r="X84" s="8">
        <v>7.5808958399999993E-4</v>
      </c>
      <c r="Y84" s="8">
        <v>0</v>
      </c>
      <c r="Z84" s="8">
        <v>6.163263816925206E-2</v>
      </c>
      <c r="AA84" s="8">
        <v>-1.4802455905029586</v>
      </c>
      <c r="AB84" s="8">
        <v>1.2338294759999999</v>
      </c>
      <c r="AC84" s="8">
        <v>3.7633732920000002E-4</v>
      </c>
      <c r="AD84" s="8">
        <v>0</v>
      </c>
      <c r="AE84" s="8">
        <v>1.7114629403237748E-2</v>
      </c>
      <c r="AF84" s="8">
        <v>-0.86240395272781067</v>
      </c>
      <c r="AG84" s="8">
        <v>5.6856718799999997E-3</v>
      </c>
      <c r="AH84" s="8">
        <v>1.8062644679999998E-6</v>
      </c>
      <c r="AI84" s="8">
        <v>0</v>
      </c>
      <c r="AJ84" s="8">
        <v>4.9338971268495977E-4</v>
      </c>
      <c r="AK84" s="8">
        <v>4.8397594959053256E-2</v>
      </c>
      <c r="AL84" s="8">
        <v>16998.998579999999</v>
      </c>
      <c r="AM84" s="8">
        <v>12.802431239999999</v>
      </c>
      <c r="AN84" s="8">
        <v>0</v>
      </c>
      <c r="AO84" s="8">
        <v>292.49138305459167</v>
      </c>
      <c r="AP84" s="8">
        <v>-9216.1377634792898</v>
      </c>
      <c r="AQ84" s="8">
        <v>26127.016019999999</v>
      </c>
      <c r="AR84" s="8">
        <v>13.224795436799999</v>
      </c>
      <c r="AS84" s="8">
        <v>0</v>
      </c>
      <c r="AT84" s="8">
        <v>345.31029692145694</v>
      </c>
      <c r="AU84" s="8">
        <v>-14686.610597946747</v>
      </c>
      <c r="AV84" s="8">
        <v>17501.813099999999</v>
      </c>
      <c r="AW84" s="8">
        <v>13.034499479999999</v>
      </c>
      <c r="AX84" s="8">
        <v>0</v>
      </c>
      <c r="AY84" s="8">
        <v>305.53327866078109</v>
      </c>
      <c r="AZ84" s="8">
        <v>-9383.4698737100607</v>
      </c>
      <c r="BA84" s="8">
        <v>8625.2029199999997</v>
      </c>
      <c r="BB84" s="8">
        <v>0.1902959568</v>
      </c>
      <c r="BC84" s="8">
        <v>0</v>
      </c>
      <c r="BD84" s="8">
        <v>39.777018260675852</v>
      </c>
      <c r="BE84" s="8">
        <v>-5303.1407242366868</v>
      </c>
    </row>
    <row r="85" spans="1:57" ht="15.3" x14ac:dyDescent="0.7">
      <c r="A85" s="9" t="s">
        <v>823</v>
      </c>
      <c r="B85" t="s">
        <v>823</v>
      </c>
      <c r="C85" t="s">
        <v>368</v>
      </c>
      <c r="D85" t="s">
        <v>369</v>
      </c>
      <c r="E85" s="6">
        <v>795.3599999999999</v>
      </c>
      <c r="F85" s="7">
        <v>1</v>
      </c>
      <c r="G85" s="7">
        <v>0</v>
      </c>
      <c r="H85" s="8">
        <v>819.22079999999994</v>
      </c>
      <c r="I85" s="8">
        <v>3.3405119999999995</v>
      </c>
      <c r="J85" s="8">
        <v>829.52866559999995</v>
      </c>
      <c r="K85" s="8">
        <v>6.9673535999999991</v>
      </c>
      <c r="L85" s="8">
        <v>0</v>
      </c>
      <c r="M85" s="8">
        <v>6.5378591999999989E-5</v>
      </c>
      <c r="N85" s="8">
        <v>6.3310656E-7</v>
      </c>
      <c r="O85" s="8">
        <v>6.7936469759999991E-5</v>
      </c>
      <c r="P85" s="8">
        <v>1.9247711999999995E-6</v>
      </c>
      <c r="Q85" s="8">
        <v>0</v>
      </c>
      <c r="R85" s="8">
        <v>8.192207999999999</v>
      </c>
      <c r="S85" s="8">
        <v>1.3982428799999998E-2</v>
      </c>
      <c r="T85" s="8">
        <v>8.2504919807999997</v>
      </c>
      <c r="U85" s="8">
        <v>4.4301551999999994E-2</v>
      </c>
      <c r="V85" s="8">
        <v>0</v>
      </c>
      <c r="W85" s="8">
        <v>0.90671039999999981</v>
      </c>
      <c r="X85" s="8">
        <v>3.1178111999999995E-3</v>
      </c>
      <c r="Y85" s="8">
        <v>0.92152000319999983</v>
      </c>
      <c r="Z85" s="8">
        <v>1.1691791999999998E-2</v>
      </c>
      <c r="AA85" s="8">
        <v>0</v>
      </c>
      <c r="AB85" s="8">
        <v>0.47562527999999993</v>
      </c>
      <c r="AC85" s="8">
        <v>1.5477705599999999E-3</v>
      </c>
      <c r="AD85" s="8">
        <v>0.48379044575999991</v>
      </c>
      <c r="AE85" s="8">
        <v>6.6173951999999991E-3</v>
      </c>
      <c r="AF85" s="8">
        <v>0</v>
      </c>
      <c r="AG85" s="8">
        <v>3.5711663999999999E-3</v>
      </c>
      <c r="AH85" s="8">
        <v>7.4286623999999988E-6</v>
      </c>
      <c r="AI85" s="8">
        <v>3.5931501504000004E-3</v>
      </c>
      <c r="AJ85" s="8">
        <v>1.4555087999999998E-5</v>
      </c>
      <c r="AK85" s="8">
        <v>0</v>
      </c>
      <c r="AL85" s="8">
        <v>8908.0319999999974</v>
      </c>
      <c r="AM85" s="8">
        <v>52.652831999999989</v>
      </c>
      <c r="AN85" s="8">
        <v>9122.1429119999975</v>
      </c>
      <c r="AO85" s="8">
        <v>161.45808</v>
      </c>
      <c r="AP85" s="8">
        <v>0</v>
      </c>
      <c r="AQ85" s="8">
        <v>9537.161759999999</v>
      </c>
      <c r="AR85" s="8">
        <v>54.389898239999994</v>
      </c>
      <c r="AS85" s="8">
        <v>9759.9055094399992</v>
      </c>
      <c r="AT85" s="8">
        <v>168.35385119999998</v>
      </c>
      <c r="AU85" s="8">
        <v>0</v>
      </c>
      <c r="AV85" s="8">
        <v>9146.64</v>
      </c>
      <c r="AW85" s="8">
        <v>53.607263999999994</v>
      </c>
      <c r="AX85" s="8">
        <v>9364.0914239999984</v>
      </c>
      <c r="AY85" s="8">
        <v>163.84415999999996</v>
      </c>
      <c r="AZ85" s="8">
        <v>0</v>
      </c>
      <c r="BA85" s="8">
        <v>390.52175999999997</v>
      </c>
      <c r="BB85" s="8">
        <v>0.78263423999999993</v>
      </c>
      <c r="BC85" s="8">
        <v>395.81408543999993</v>
      </c>
      <c r="BD85" s="8">
        <v>4.5096911999999989</v>
      </c>
      <c r="BE85" s="8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C227-9E84-4796-BCFC-D3896707BB69}">
  <dimension ref="A1:BE70"/>
  <sheetViews>
    <sheetView topLeftCell="G13" zoomScale="55" zoomScaleNormal="55" workbookViewId="0">
      <selection activeCell="W21" sqref="W21:AA70"/>
    </sheetView>
  </sheetViews>
  <sheetFormatPr defaultRowHeight="14.4" x14ac:dyDescent="0.55000000000000004"/>
  <cols>
    <col min="1" max="1" width="39.83984375" bestFit="1" customWidth="1"/>
    <col min="2" max="2" width="73.26171875" bestFit="1" customWidth="1"/>
    <col min="3" max="3" width="30.578125" bestFit="1" customWidth="1"/>
    <col min="4" max="4" width="77.83984375" customWidth="1"/>
    <col min="5" max="5" width="27.578125" customWidth="1"/>
    <col min="6" max="6" width="33" customWidth="1"/>
    <col min="7" max="7" width="21.83984375" customWidth="1"/>
    <col min="8" max="8" width="25.41796875" customWidth="1"/>
    <col min="9" max="9" width="25.68359375" customWidth="1"/>
    <col min="10" max="10" width="26.41796875" customWidth="1"/>
    <col min="11" max="11" width="25.41796875" customWidth="1"/>
    <col min="12" max="12" width="20" customWidth="1"/>
    <col min="13" max="13" width="25" customWidth="1"/>
    <col min="14" max="14" width="25.15625" customWidth="1"/>
    <col min="15" max="15" width="26" customWidth="1"/>
    <col min="16" max="16" width="25" customWidth="1"/>
    <col min="17" max="17" width="19.41796875" customWidth="1"/>
    <col min="18" max="18" width="23.15625" customWidth="1"/>
    <col min="19" max="19" width="23.41796875" customWidth="1"/>
    <col min="20" max="20" width="24.15625" customWidth="1"/>
    <col min="21" max="21" width="23.15625" customWidth="1"/>
    <col min="22" max="22" width="17.68359375" customWidth="1"/>
    <col min="23" max="23" width="22.83984375" customWidth="1"/>
    <col min="24" max="24" width="23.15625" customWidth="1"/>
    <col min="25" max="25" width="23.83984375" customWidth="1"/>
    <col min="26" max="26" width="22.83984375" customWidth="1"/>
    <col min="27" max="27" width="17.41796875" customWidth="1"/>
    <col min="28" max="28" width="26.41796875" customWidth="1"/>
    <col min="29" max="29" width="26.68359375" customWidth="1"/>
    <col min="30" max="30" width="27.578125" customWidth="1"/>
    <col min="31" max="31" width="26.41796875" customWidth="1"/>
    <col min="32" max="32" width="21" customWidth="1"/>
    <col min="33" max="33" width="26.41796875" customWidth="1"/>
    <col min="34" max="34" width="26.68359375" customWidth="1"/>
    <col min="35" max="35" width="27.578125" customWidth="1"/>
    <col min="36" max="36" width="26.41796875" customWidth="1"/>
    <col min="37" max="37" width="21" customWidth="1"/>
    <col min="38" max="38" width="26.41796875" customWidth="1"/>
    <col min="39" max="39" width="26.68359375" customWidth="1"/>
    <col min="40" max="40" width="27.578125" customWidth="1"/>
    <col min="41" max="41" width="26.41796875" customWidth="1"/>
    <col min="42" max="42" width="21" customWidth="1"/>
    <col min="43" max="43" width="24.41796875" customWidth="1"/>
    <col min="44" max="44" width="24.68359375" customWidth="1"/>
    <col min="45" max="45" width="25.41796875" customWidth="1"/>
    <col min="46" max="46" width="24.41796875" customWidth="1"/>
    <col min="47" max="47" width="19" customWidth="1"/>
    <col min="48" max="48" width="28" customWidth="1"/>
    <col min="49" max="49" width="28.26171875" customWidth="1"/>
    <col min="50" max="50" width="29.15625" customWidth="1"/>
    <col min="51" max="51" width="28" customWidth="1"/>
    <col min="52" max="52" width="22.578125" customWidth="1"/>
    <col min="53" max="53" width="26.26171875" customWidth="1"/>
    <col min="54" max="54" width="26.41796875" customWidth="1"/>
    <col min="55" max="55" width="27.26171875" customWidth="1"/>
    <col min="56" max="56" width="26.26171875" customWidth="1"/>
    <col min="57" max="57" width="20.6835937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16.8" x14ac:dyDescent="0.8">
      <c r="A2" s="3" t="s">
        <v>17</v>
      </c>
      <c r="B2" s="3" t="s">
        <v>824</v>
      </c>
      <c r="D2" s="1" t="s">
        <v>10</v>
      </c>
      <c r="E2" s="2">
        <v>14931.37491076603</v>
      </c>
      <c r="F2" s="2">
        <v>6.3619362109326629E-4</v>
      </c>
      <c r="G2" s="2">
        <v>71.747780745603464</v>
      </c>
      <c r="H2" s="2">
        <v>10.674408587256041</v>
      </c>
      <c r="I2" s="2">
        <v>9.4436035204917097</v>
      </c>
      <c r="J2" s="2">
        <v>9.8547111404232404E-2</v>
      </c>
      <c r="K2" s="2">
        <v>241906.12482978721</v>
      </c>
      <c r="L2" s="2">
        <v>545214.84693698015</v>
      </c>
      <c r="M2" s="2">
        <v>259308.44193512219</v>
      </c>
      <c r="N2" s="2">
        <v>285906.40500185796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v>2008.0079507731296</v>
      </c>
      <c r="F3" s="2">
        <v>2.2945499572161795E-4</v>
      </c>
      <c r="G3" s="2">
        <v>7.8579234281687294</v>
      </c>
      <c r="H3" s="2">
        <v>1.6833689533242417</v>
      </c>
      <c r="I3" s="2">
        <v>1.1684965093470847</v>
      </c>
      <c r="J3" s="2">
        <v>3.9296078984920862E-3</v>
      </c>
      <c r="K3" s="2">
        <v>22073.442105171933</v>
      </c>
      <c r="L3" s="2">
        <v>30564.60563677899</v>
      </c>
      <c r="M3" s="2">
        <v>22506.20877088379</v>
      </c>
      <c r="N3" s="2">
        <v>8058.3968658952026</v>
      </c>
    </row>
    <row r="4" spans="1:14" ht="16.8" x14ac:dyDescent="0.8">
      <c r="A4" s="3" t="s">
        <v>21</v>
      </c>
      <c r="B4" s="3">
        <v>2</v>
      </c>
      <c r="D4" s="1" t="s">
        <v>12</v>
      </c>
      <c r="E4" s="2">
        <v>3748.1594296349499</v>
      </c>
      <c r="F4" s="2">
        <v>8.9288588365919519E-5</v>
      </c>
      <c r="G4" s="2">
        <v>27.569903551455795</v>
      </c>
      <c r="H4" s="2">
        <v>4.66012027938734</v>
      </c>
      <c r="I4" s="2">
        <v>3.4099836357655859</v>
      </c>
      <c r="J4" s="2">
        <v>4.6905825581985632E-2</v>
      </c>
      <c r="K4" s="2">
        <v>57505.342128406723</v>
      </c>
      <c r="L4" s="2">
        <v>67621.858444312442</v>
      </c>
      <c r="M4" s="2">
        <v>61473.219676374938</v>
      </c>
      <c r="N4" s="2">
        <v>6148.6387679374993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v>2908.6787342801908</v>
      </c>
      <c r="F5" s="2">
        <v>1.1436794975136345E-4</v>
      </c>
      <c r="G5" s="2">
        <v>7.9671254107272773</v>
      </c>
      <c r="H5" s="2">
        <v>4.8306271528901208</v>
      </c>
      <c r="I5" s="2">
        <v>0.5756587885163218</v>
      </c>
      <c r="J5" s="2">
        <v>4.3582429970416895E-4</v>
      </c>
      <c r="K5" s="2">
        <v>15334.625298071147</v>
      </c>
      <c r="L5" s="2">
        <v>-1921.7528173347998</v>
      </c>
      <c r="M5" s="2">
        <v>15540.175154256185</v>
      </c>
      <c r="N5" s="2">
        <v>-17461.927971590983</v>
      </c>
    </row>
    <row r="6" spans="1:14" ht="16.8" x14ac:dyDescent="0.8">
      <c r="A6" s="3" t="s">
        <v>23</v>
      </c>
      <c r="B6" s="3" t="s">
        <v>608</v>
      </c>
      <c r="D6" s="1" t="s">
        <v>14</v>
      </c>
      <c r="E6" s="2">
        <v>-1595.0891279339623</v>
      </c>
      <c r="F6" s="2">
        <v>6.0720439794076872E-6</v>
      </c>
      <c r="G6" s="2">
        <v>0.54377483310743779</v>
      </c>
      <c r="H6" s="2">
        <v>2.682217320316662E-2</v>
      </c>
      <c r="I6" s="2">
        <v>-0.5839950279939411</v>
      </c>
      <c r="J6" s="2">
        <v>-4.4220006328498892E-4</v>
      </c>
      <c r="K6" s="2">
        <v>-18868.734455982787</v>
      </c>
      <c r="L6" s="2">
        <v>-23371.76183273294</v>
      </c>
      <c r="M6" s="2">
        <v>-18162.87229437046</v>
      </c>
      <c r="N6" s="2">
        <v>-5208.8895383624786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16939.382861539158</v>
      </c>
      <c r="F7" s="14">
        <f t="shared" ref="F7:N7" si="0">F2+F3</f>
        <v>8.6564861681488422E-4</v>
      </c>
      <c r="G7" s="14">
        <f t="shared" si="0"/>
        <v>79.605704173772196</v>
      </c>
      <c r="H7" s="14">
        <f t="shared" si="0"/>
        <v>12.357777540580283</v>
      </c>
      <c r="I7" s="14">
        <f t="shared" si="0"/>
        <v>10.612100029838794</v>
      </c>
      <c r="J7" s="14">
        <f t="shared" si="0"/>
        <v>0.10247671930272449</v>
      </c>
      <c r="K7" s="14">
        <f t="shared" si="0"/>
        <v>263979.56693495915</v>
      </c>
      <c r="L7" s="14">
        <f t="shared" si="0"/>
        <v>575779.45257375913</v>
      </c>
      <c r="M7" s="14">
        <f t="shared" si="0"/>
        <v>281814.65070600598</v>
      </c>
      <c r="N7" s="14">
        <f t="shared" si="0"/>
        <v>293964.80186775315</v>
      </c>
    </row>
    <row r="8" spans="1:14" ht="16.8" x14ac:dyDescent="0.8">
      <c r="A8" s="3" t="s">
        <v>26</v>
      </c>
      <c r="B8" s="3">
        <v>75</v>
      </c>
      <c r="D8" s="11" t="s">
        <v>936</v>
      </c>
      <c r="E8" s="14">
        <f>SUM(E2:E5)</f>
        <v>23596.221025454299</v>
      </c>
      <c r="F8" s="14">
        <f t="shared" ref="F8:N8" si="1">SUM(F2:F5)</f>
        <v>1.0693051549321671E-3</v>
      </c>
      <c r="G8" s="14">
        <f t="shared" si="1"/>
        <v>115.14273313595527</v>
      </c>
      <c r="H8" s="14">
        <f t="shared" si="1"/>
        <v>21.848524972857742</v>
      </c>
      <c r="I8" s="14">
        <f t="shared" si="1"/>
        <v>14.597742454120702</v>
      </c>
      <c r="J8" s="14">
        <f t="shared" si="1"/>
        <v>0.1498183691844143</v>
      </c>
      <c r="K8" s="14">
        <f t="shared" si="1"/>
        <v>336819.53436143702</v>
      </c>
      <c r="L8" s="14">
        <f t="shared" si="1"/>
        <v>641479.55820073676</v>
      </c>
      <c r="M8" s="14">
        <f t="shared" si="1"/>
        <v>358828.04553663707</v>
      </c>
      <c r="N8" s="14">
        <f t="shared" si="1"/>
        <v>282651.51266409963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22001.131897520336</v>
      </c>
      <c r="F9" s="8">
        <f t="shared" ref="F9:N9" si="2">SUM(F2:F6)</f>
        <v>1.0753771989115749E-3</v>
      </c>
      <c r="G9" s="8">
        <f t="shared" si="2"/>
        <v>115.6865079690627</v>
      </c>
      <c r="H9" s="8">
        <f t="shared" si="2"/>
        <v>21.875347146060911</v>
      </c>
      <c r="I9" s="8">
        <f t="shared" si="2"/>
        <v>14.013747426126761</v>
      </c>
      <c r="J9" s="8">
        <f t="shared" si="2"/>
        <v>0.1493761691211293</v>
      </c>
      <c r="K9" s="8">
        <f t="shared" si="2"/>
        <v>317950.79990545422</v>
      </c>
      <c r="L9" s="8">
        <f t="shared" si="2"/>
        <v>618107.79636800382</v>
      </c>
      <c r="M9" s="8">
        <f t="shared" si="2"/>
        <v>340665.17324226664</v>
      </c>
      <c r="N9" s="8">
        <f t="shared" si="2"/>
        <v>277442.62312573713</v>
      </c>
    </row>
    <row r="10" spans="1:14" ht="16.8" x14ac:dyDescent="0.8">
      <c r="A10" s="3" t="s">
        <v>29</v>
      </c>
      <c r="B10" s="3">
        <v>1</v>
      </c>
      <c r="D10" s="12" t="s">
        <v>933</v>
      </c>
      <c r="E10" s="8">
        <f>E7/$B$8</f>
        <v>225.85843815385545</v>
      </c>
      <c r="F10" s="8">
        <f t="shared" ref="F10:N12" si="3">F7/$B$8</f>
        <v>1.1541981557531789E-5</v>
      </c>
      <c r="G10" s="8">
        <f t="shared" si="3"/>
        <v>1.0614093889836294</v>
      </c>
      <c r="H10" s="8">
        <f t="shared" si="3"/>
        <v>0.16477036720773711</v>
      </c>
      <c r="I10" s="8">
        <f t="shared" si="3"/>
        <v>0.14149466706451727</v>
      </c>
      <c r="J10" s="8">
        <f t="shared" si="3"/>
        <v>1.3663562573696599E-3</v>
      </c>
      <c r="K10" s="8">
        <f t="shared" si="3"/>
        <v>3519.7275591327884</v>
      </c>
      <c r="L10" s="8">
        <f t="shared" si="3"/>
        <v>7677.0593676501221</v>
      </c>
      <c r="M10" s="8">
        <f t="shared" si="3"/>
        <v>3757.5286760800795</v>
      </c>
      <c r="N10" s="8">
        <f t="shared" si="3"/>
        <v>3919.5306915700421</v>
      </c>
    </row>
    <row r="11" spans="1:14" ht="16.8" x14ac:dyDescent="0.8">
      <c r="A11" s="3" t="s">
        <v>30</v>
      </c>
      <c r="B11" s="3" t="s">
        <v>372</v>
      </c>
      <c r="D11" s="12" t="s">
        <v>937</v>
      </c>
      <c r="E11" s="8">
        <f>E8/$B$8</f>
        <v>314.61628033939064</v>
      </c>
      <c r="F11" s="8">
        <f t="shared" si="3"/>
        <v>1.4257402065762229E-5</v>
      </c>
      <c r="G11" s="8">
        <f t="shared" si="3"/>
        <v>1.5352364418127369</v>
      </c>
      <c r="H11" s="8">
        <f t="shared" si="3"/>
        <v>0.2913136663047699</v>
      </c>
      <c r="I11" s="8">
        <f t="shared" si="3"/>
        <v>0.1946365660549427</v>
      </c>
      <c r="J11" s="8">
        <f t="shared" si="3"/>
        <v>1.9975782557921907E-3</v>
      </c>
      <c r="K11" s="8">
        <f t="shared" si="3"/>
        <v>4490.9271248191599</v>
      </c>
      <c r="L11" s="8">
        <f t="shared" si="3"/>
        <v>8553.0607760098228</v>
      </c>
      <c r="M11" s="8">
        <f t="shared" si="3"/>
        <v>4784.3739404884946</v>
      </c>
      <c r="N11" s="8">
        <f t="shared" si="3"/>
        <v>3768.6868355213282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293.34842530027112</v>
      </c>
      <c r="F12" s="8">
        <f t="shared" si="3"/>
        <v>1.4338362652154331E-5</v>
      </c>
      <c r="G12" s="8">
        <f t="shared" si="3"/>
        <v>1.542486772920836</v>
      </c>
      <c r="H12" s="8">
        <f t="shared" si="3"/>
        <v>0.29167129528081215</v>
      </c>
      <c r="I12" s="8">
        <f t="shared" si="3"/>
        <v>0.18684996568169016</v>
      </c>
      <c r="J12" s="8">
        <f t="shared" si="3"/>
        <v>1.9916822549483908E-3</v>
      </c>
      <c r="K12" s="8">
        <f t="shared" si="3"/>
        <v>4239.3439987393895</v>
      </c>
      <c r="L12" s="8">
        <f t="shared" si="3"/>
        <v>8241.4372849067167</v>
      </c>
      <c r="M12" s="8">
        <f t="shared" si="3"/>
        <v>4542.2023098968884</v>
      </c>
      <c r="N12" s="8">
        <f t="shared" si="3"/>
        <v>3699.2349750098283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8469.6914307695788</v>
      </c>
      <c r="F13" s="8">
        <f t="shared" ref="F13:N15" si="4">F7/$B$4</f>
        <v>4.3282430840744211E-4</v>
      </c>
      <c r="G13" s="8">
        <f t="shared" si="4"/>
        <v>39.802852086886098</v>
      </c>
      <c r="H13" s="8">
        <f t="shared" si="4"/>
        <v>6.1788887702901416</v>
      </c>
      <c r="I13" s="8">
        <f t="shared" si="4"/>
        <v>5.3060500149193972</v>
      </c>
      <c r="J13" s="8">
        <f t="shared" si="4"/>
        <v>5.1238359651362246E-2</v>
      </c>
      <c r="K13" s="8">
        <f t="shared" si="4"/>
        <v>131989.78346747957</v>
      </c>
      <c r="L13" s="8">
        <f t="shared" si="4"/>
        <v>287889.72628687957</v>
      </c>
      <c r="M13" s="8">
        <f t="shared" si="4"/>
        <v>140907.32535300299</v>
      </c>
      <c r="N13" s="8">
        <f t="shared" si="4"/>
        <v>146982.40093387658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11798.110512727149</v>
      </c>
      <c r="F14" s="8">
        <f t="shared" si="4"/>
        <v>5.3465257746608357E-4</v>
      </c>
      <c r="G14" s="8">
        <f t="shared" si="4"/>
        <v>57.571366567977634</v>
      </c>
      <c r="H14" s="8">
        <f t="shared" si="4"/>
        <v>10.924262486428871</v>
      </c>
      <c r="I14" s="8">
        <f t="shared" si="4"/>
        <v>7.2988712270603511</v>
      </c>
      <c r="J14" s="8">
        <f t="shared" si="4"/>
        <v>7.4909184592207148E-2</v>
      </c>
      <c r="K14" s="8">
        <f t="shared" si="4"/>
        <v>168409.76718071851</v>
      </c>
      <c r="L14" s="8">
        <f t="shared" si="4"/>
        <v>320739.77910036838</v>
      </c>
      <c r="M14" s="8">
        <f t="shared" si="4"/>
        <v>179414.02276831854</v>
      </c>
      <c r="N14" s="8">
        <f t="shared" si="4"/>
        <v>141325.75633204982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11000.565948760168</v>
      </c>
      <c r="F15" s="8">
        <f t="shared" si="4"/>
        <v>5.3768859945578745E-4</v>
      </c>
      <c r="G15" s="8">
        <f t="shared" si="4"/>
        <v>57.843253984531351</v>
      </c>
      <c r="H15" s="8">
        <f t="shared" si="4"/>
        <v>10.937673573030455</v>
      </c>
      <c r="I15" s="8">
        <f t="shared" si="4"/>
        <v>7.0068737130633805</v>
      </c>
      <c r="J15" s="8">
        <f t="shared" si="4"/>
        <v>7.4688084560564652E-2</v>
      </c>
      <c r="K15" s="8">
        <f t="shared" si="4"/>
        <v>158975.39995272711</v>
      </c>
      <c r="L15" s="8">
        <f t="shared" si="4"/>
        <v>309053.89818400191</v>
      </c>
      <c r="M15" s="8">
        <f t="shared" si="4"/>
        <v>170332.58662113332</v>
      </c>
      <c r="N15" s="8">
        <f t="shared" si="4"/>
        <v>138721.31156286856</v>
      </c>
    </row>
    <row r="16" spans="1:14" ht="16.8" x14ac:dyDescent="0.8">
      <c r="A16" s="3" t="s">
        <v>38</v>
      </c>
      <c r="B16" s="3" t="s">
        <v>39</v>
      </c>
    </row>
    <row r="21" spans="1:57" ht="16.8" x14ac:dyDescent="0.8">
      <c r="A21" s="4" t="s">
        <v>40</v>
      </c>
      <c r="B21" s="4" t="s">
        <v>41</v>
      </c>
      <c r="C21" s="4" t="s">
        <v>42</v>
      </c>
      <c r="D21" s="4" t="s">
        <v>43</v>
      </c>
      <c r="E21" s="4" t="s">
        <v>44</v>
      </c>
      <c r="F21" s="4" t="s">
        <v>45</v>
      </c>
      <c r="G21" s="4" t="s">
        <v>46</v>
      </c>
      <c r="H21" s="4" t="s">
        <v>47</v>
      </c>
      <c r="I21" s="4" t="s">
        <v>48</v>
      </c>
      <c r="J21" s="4" t="s">
        <v>49</v>
      </c>
      <c r="K21" s="4" t="s">
        <v>50</v>
      </c>
      <c r="L21" s="4" t="s">
        <v>51</v>
      </c>
      <c r="M21" s="4" t="s">
        <v>52</v>
      </c>
      <c r="N21" s="4" t="s">
        <v>53</v>
      </c>
      <c r="O21" s="4" t="s">
        <v>54</v>
      </c>
      <c r="P21" s="4" t="s">
        <v>55</v>
      </c>
      <c r="Q21" s="4" t="s">
        <v>56</v>
      </c>
      <c r="R21" s="4" t="s">
        <v>57</v>
      </c>
      <c r="S21" s="4" t="s">
        <v>58</v>
      </c>
      <c r="T21" s="4" t="s">
        <v>59</v>
      </c>
      <c r="U21" s="4" t="s">
        <v>60</v>
      </c>
      <c r="V21" s="4" t="s">
        <v>61</v>
      </c>
      <c r="W21" s="4" t="s">
        <v>62</v>
      </c>
      <c r="X21" s="4" t="s">
        <v>63</v>
      </c>
      <c r="Y21" s="4" t="s">
        <v>64</v>
      </c>
      <c r="Z21" s="4" t="s">
        <v>65</v>
      </c>
      <c r="AA21" s="4" t="s">
        <v>66</v>
      </c>
      <c r="AB21" s="4" t="s">
        <v>67</v>
      </c>
      <c r="AC21" s="4" t="s">
        <v>68</v>
      </c>
      <c r="AD21" s="4" t="s">
        <v>69</v>
      </c>
      <c r="AE21" s="4" t="s">
        <v>70</v>
      </c>
      <c r="AF21" s="4" t="s">
        <v>71</v>
      </c>
      <c r="AG21" s="4" t="s">
        <v>72</v>
      </c>
      <c r="AH21" s="4" t="s">
        <v>73</v>
      </c>
      <c r="AI21" s="4" t="s">
        <v>74</v>
      </c>
      <c r="AJ21" s="4" t="s">
        <v>75</v>
      </c>
      <c r="AK21" s="4" t="s">
        <v>76</v>
      </c>
      <c r="AL21" s="4" t="s">
        <v>77</v>
      </c>
      <c r="AM21" s="4" t="s">
        <v>78</v>
      </c>
      <c r="AN21" s="4" t="s">
        <v>79</v>
      </c>
      <c r="AO21" s="4" t="s">
        <v>80</v>
      </c>
      <c r="AP21" s="4" t="s">
        <v>81</v>
      </c>
      <c r="AQ21" s="4" t="s">
        <v>82</v>
      </c>
      <c r="AR21" s="4" t="s">
        <v>83</v>
      </c>
      <c r="AS21" s="4" t="s">
        <v>84</v>
      </c>
      <c r="AT21" s="4" t="s">
        <v>85</v>
      </c>
      <c r="AU21" s="4" t="s">
        <v>86</v>
      </c>
      <c r="AV21" s="4" t="s">
        <v>87</v>
      </c>
      <c r="AW21" s="4" t="s">
        <v>88</v>
      </c>
      <c r="AX21" s="4" t="s">
        <v>89</v>
      </c>
      <c r="AY21" s="4" t="s">
        <v>90</v>
      </c>
      <c r="AZ21" s="4" t="s">
        <v>91</v>
      </c>
      <c r="BA21" s="4" t="s">
        <v>92</v>
      </c>
      <c r="BB21" s="4" t="s">
        <v>93</v>
      </c>
      <c r="BC21" s="4" t="s">
        <v>94</v>
      </c>
      <c r="BD21" s="4" t="s">
        <v>95</v>
      </c>
      <c r="BE21" s="4" t="s">
        <v>96</v>
      </c>
    </row>
    <row r="22" spans="1:57" ht="15.3" x14ac:dyDescent="0.7">
      <c r="A22" s="9" t="s">
        <v>840</v>
      </c>
      <c r="B22" t="s">
        <v>840</v>
      </c>
      <c r="C22" t="s">
        <v>337</v>
      </c>
      <c r="D22" t="s">
        <v>338</v>
      </c>
      <c r="E22" s="6">
        <v>2</v>
      </c>
      <c r="F22" s="7">
        <v>1</v>
      </c>
      <c r="G22" s="7">
        <v>0</v>
      </c>
      <c r="H22" s="8">
        <v>17.603999999999999</v>
      </c>
      <c r="I22" s="8">
        <v>5.3279999999999994</v>
      </c>
      <c r="J22" s="8">
        <v>23.089679999999998</v>
      </c>
      <c r="K22" s="8">
        <v>0.15768000000000001</v>
      </c>
      <c r="L22" s="8">
        <v>0</v>
      </c>
      <c r="M22" s="8">
        <v>1.6415999999999999E-6</v>
      </c>
      <c r="N22" s="8">
        <v>8.6219999999999998E-7</v>
      </c>
      <c r="O22" s="8">
        <v>2.5473599999999997E-6</v>
      </c>
      <c r="P22" s="8">
        <v>4.3560000000000001E-8</v>
      </c>
      <c r="Q22" s="8">
        <v>0</v>
      </c>
      <c r="R22" s="8">
        <v>7.7939999999999995E-2</v>
      </c>
      <c r="S22" s="8">
        <v>0.10980000000000001</v>
      </c>
      <c r="T22" s="8">
        <v>0.18874260000000001</v>
      </c>
      <c r="U22" s="8">
        <v>1.0026E-3</v>
      </c>
      <c r="V22" s="8">
        <v>0</v>
      </c>
      <c r="W22" s="8">
        <v>0.3906</v>
      </c>
      <c r="X22" s="8">
        <v>1.2060000000000001E-2</v>
      </c>
      <c r="Y22" s="8">
        <v>0.40292460000000002</v>
      </c>
      <c r="Z22" s="8">
        <v>2.6459999999999998E-4</v>
      </c>
      <c r="AA22" s="8">
        <v>0</v>
      </c>
      <c r="AB22" s="8">
        <v>7.3439999999999998E-3</v>
      </c>
      <c r="AC22" s="8">
        <v>7.2719999999999998E-3</v>
      </c>
      <c r="AD22" s="8">
        <v>1.4765760000000001E-2</v>
      </c>
      <c r="AE22" s="8">
        <v>1.4976E-4</v>
      </c>
      <c r="AF22" s="8">
        <v>0</v>
      </c>
      <c r="AG22" s="8">
        <v>1.1250000000000001E-5</v>
      </c>
      <c r="AH22" s="8">
        <v>1.7999999999999999E-6</v>
      </c>
      <c r="AI22" s="8">
        <v>1.3379400000000001E-5</v>
      </c>
      <c r="AJ22" s="8">
        <v>3.2939999999999997E-7</v>
      </c>
      <c r="AK22" s="8">
        <v>0</v>
      </c>
      <c r="AL22" s="8">
        <v>298.8</v>
      </c>
      <c r="AM22" s="8">
        <v>73.62</v>
      </c>
      <c r="AN22" s="8">
        <v>376.07400000000001</v>
      </c>
      <c r="AO22" s="8">
        <v>3.6540000000000004</v>
      </c>
      <c r="AP22" s="8">
        <v>0</v>
      </c>
      <c r="AQ22" s="8">
        <v>921.60000000000014</v>
      </c>
      <c r="AR22" s="8">
        <v>78.598800000000011</v>
      </c>
      <c r="AS22" s="8">
        <v>1003.9833000000001</v>
      </c>
      <c r="AT22" s="8">
        <v>3.7844999999999995</v>
      </c>
      <c r="AU22" s="8">
        <v>0</v>
      </c>
      <c r="AV22" s="8">
        <v>298.8</v>
      </c>
      <c r="AW22" s="8">
        <v>77.040000000000006</v>
      </c>
      <c r="AX22" s="8">
        <v>379.54800000000006</v>
      </c>
      <c r="AY22" s="8">
        <v>3.7079999999999997</v>
      </c>
      <c r="AZ22" s="8">
        <v>0</v>
      </c>
      <c r="BA22" s="8">
        <v>622.80000000000007</v>
      </c>
      <c r="BB22" s="8">
        <v>1.5588</v>
      </c>
      <c r="BC22" s="8">
        <v>624.4353000000001</v>
      </c>
      <c r="BD22" s="8">
        <v>7.6500000000000012E-2</v>
      </c>
      <c r="BE22" s="8">
        <v>0</v>
      </c>
    </row>
    <row r="23" spans="1:57" ht="15.3" x14ac:dyDescent="0.7">
      <c r="A23" s="9" t="s">
        <v>225</v>
      </c>
      <c r="B23" t="s">
        <v>846</v>
      </c>
      <c r="C23" t="s">
        <v>106</v>
      </c>
      <c r="D23" t="s">
        <v>107</v>
      </c>
      <c r="E23" s="6">
        <v>374.82979002624671</v>
      </c>
      <c r="F23" s="7">
        <v>1</v>
      </c>
      <c r="G23" s="7">
        <v>1</v>
      </c>
      <c r="H23" s="8">
        <v>1500.9595530591498</v>
      </c>
      <c r="I23" s="8">
        <v>16.437483033874297</v>
      </c>
      <c r="J23" s="8">
        <v>1574.9312485866337</v>
      </c>
      <c r="K23" s="8">
        <v>21.657760993609763</v>
      </c>
      <c r="L23" s="8">
        <v>-869.71330507034099</v>
      </c>
      <c r="M23" s="8">
        <v>3.239776084471935E-7</v>
      </c>
      <c r="N23" s="8">
        <v>3.2397801079084718E-9</v>
      </c>
      <c r="O23" s="8">
        <v>4.1732690366715644E-6</v>
      </c>
      <c r="P23" s="8">
        <v>2.6050682341164615E-6</v>
      </c>
      <c r="Q23" s="8">
        <v>5.4654114799502296E-6</v>
      </c>
      <c r="R23" s="8">
        <v>13.451222224136643</v>
      </c>
      <c r="S23" s="8">
        <v>0.13723561008019947</v>
      </c>
      <c r="T23" s="8">
        <v>14.090302955671953</v>
      </c>
      <c r="U23" s="8">
        <v>0.36137612145511</v>
      </c>
      <c r="V23" s="8">
        <v>0.84753482370242683</v>
      </c>
      <c r="W23" s="8">
        <v>0.72587388221712978</v>
      </c>
      <c r="X23" s="8">
        <v>7.811405849257839E-3</v>
      </c>
      <c r="Y23" s="8">
        <v>0.77340082034842339</v>
      </c>
      <c r="Z23" s="8">
        <v>3.9715532282035761E-2</v>
      </c>
      <c r="AA23" s="8">
        <v>0.14099177441031024</v>
      </c>
      <c r="AB23" s="8">
        <v>0.74555859766708588</v>
      </c>
      <c r="AC23" s="8">
        <v>6.7409748833503792E-3</v>
      </c>
      <c r="AD23" s="8">
        <v>0.84327972279402608</v>
      </c>
      <c r="AE23" s="8">
        <v>2.4090150243589861E-2</v>
      </c>
      <c r="AF23" s="8">
        <v>-0.30574620742909986</v>
      </c>
      <c r="AG23" s="8">
        <v>1.1974868565389938E-2</v>
      </c>
      <c r="AH23" s="8">
        <v>1.197701598889357E-4</v>
      </c>
      <c r="AI23" s="8">
        <v>1.2105947386687578E-2</v>
      </c>
      <c r="AJ23" s="8">
        <v>1.1084763785167837E-5</v>
      </c>
      <c r="AK23" s="8">
        <v>-2.8515190330175109E-4</v>
      </c>
      <c r="AL23" s="8">
        <v>19356.63685912346</v>
      </c>
      <c r="AM23" s="8">
        <v>212.6426473818284</v>
      </c>
      <c r="AN23" s="8">
        <v>20688.064036709377</v>
      </c>
      <c r="AO23" s="8">
        <v>317.41769461708714</v>
      </c>
      <c r="AP23" s="8">
        <v>-8285.2469681564362</v>
      </c>
      <c r="AQ23" s="8">
        <v>23006.51118213615</v>
      </c>
      <c r="AR23" s="8">
        <v>250.12283026009939</v>
      </c>
      <c r="AS23" s="8">
        <v>24565.372221756246</v>
      </c>
      <c r="AT23" s="8">
        <v>432.44413893299708</v>
      </c>
      <c r="AU23" s="8">
        <v>-7076.5197336051251</v>
      </c>
      <c r="AV23" s="8">
        <v>19684.715449956064</v>
      </c>
      <c r="AW23" s="8">
        <v>215.92716145595932</v>
      </c>
      <c r="AX23" s="8">
        <v>21107.706430980717</v>
      </c>
      <c r="AY23" s="8">
        <v>330.78018398169655</v>
      </c>
      <c r="AZ23" s="8">
        <v>-7714.9431615529338</v>
      </c>
      <c r="BA23" s="8">
        <v>3321.7957321800855</v>
      </c>
      <c r="BB23" s="8">
        <v>34.195668804140055</v>
      </c>
      <c r="BC23" s="8">
        <v>3457.6657907755257</v>
      </c>
      <c r="BD23" s="8">
        <v>101.66395495130045</v>
      </c>
      <c r="BE23" s="8">
        <v>638.4234279478095</v>
      </c>
    </row>
    <row r="24" spans="1:57" ht="15.3" x14ac:dyDescent="0.7">
      <c r="A24" s="9" t="s">
        <v>848</v>
      </c>
      <c r="B24" t="s">
        <v>848</v>
      </c>
      <c r="C24" t="s">
        <v>106</v>
      </c>
      <c r="D24" t="s">
        <v>107</v>
      </c>
      <c r="E24" s="6">
        <v>84.055118110236222</v>
      </c>
      <c r="F24" s="7">
        <v>1</v>
      </c>
      <c r="G24" s="7">
        <v>1</v>
      </c>
      <c r="H24" s="8">
        <v>336.58832853770741</v>
      </c>
      <c r="I24" s="8">
        <v>3.6860852968771787</v>
      </c>
      <c r="J24" s="8">
        <v>353.1763900254075</v>
      </c>
      <c r="K24" s="8">
        <v>4.8567261908229398</v>
      </c>
      <c r="L24" s="8">
        <v>-195.03213598527606</v>
      </c>
      <c r="M24" s="8">
        <v>7.2651579110598034E-8</v>
      </c>
      <c r="N24" s="8">
        <v>7.2651669335666132E-10</v>
      </c>
      <c r="O24" s="8">
        <v>9.3585043429620964E-7</v>
      </c>
      <c r="P24" s="8">
        <v>5.8418333849225486E-7</v>
      </c>
      <c r="Q24" s="8">
        <v>1.2256117835140296E-6</v>
      </c>
      <c r="R24" s="8">
        <v>3.0164199934526783</v>
      </c>
      <c r="S24" s="8">
        <v>3.0774916298445091E-2</v>
      </c>
      <c r="T24" s="8">
        <v>3.1597330592776096</v>
      </c>
      <c r="U24" s="8">
        <v>8.1038149526486025E-2</v>
      </c>
      <c r="V24" s="8">
        <v>0.19005863889275532</v>
      </c>
      <c r="W24" s="8">
        <v>0.16277632281741586</v>
      </c>
      <c r="X24" s="8">
        <v>1.7516981273563699E-3</v>
      </c>
      <c r="Y24" s="8">
        <v>0.17343418007514352</v>
      </c>
      <c r="Z24" s="8">
        <v>8.9061591303713026E-3</v>
      </c>
      <c r="AA24" s="8">
        <v>3.1617231516738731E-2</v>
      </c>
      <c r="AB24" s="8">
        <v>0.16719059597856614</v>
      </c>
      <c r="AC24" s="8">
        <v>1.5116553034871534E-3</v>
      </c>
      <c r="AD24" s="8">
        <v>0.18910443776215263</v>
      </c>
      <c r="AE24" s="8">
        <v>5.4021864800993863E-3</v>
      </c>
      <c r="AF24" s="8">
        <v>-6.8563209918321086E-2</v>
      </c>
      <c r="AG24" s="8">
        <v>2.6853495063664085E-3</v>
      </c>
      <c r="AH24" s="8">
        <v>2.685831063438534E-5</v>
      </c>
      <c r="AI24" s="8">
        <v>2.7147437703739525E-3</v>
      </c>
      <c r="AJ24" s="8">
        <v>2.485744607228548E-6</v>
      </c>
      <c r="AK24" s="8">
        <v>-6.3944962618123284E-5</v>
      </c>
      <c r="AL24" s="8">
        <v>4340.7019417977563</v>
      </c>
      <c r="AM24" s="8">
        <v>47.684851408692275</v>
      </c>
      <c r="AN24" s="8">
        <v>4639.2728442314346</v>
      </c>
      <c r="AO24" s="8">
        <v>71.180526524985908</v>
      </c>
      <c r="AP24" s="8">
        <v>-1857.9564138488045</v>
      </c>
      <c r="AQ24" s="8">
        <v>5159.1817570943676</v>
      </c>
      <c r="AR24" s="8">
        <v>56.089736192278231</v>
      </c>
      <c r="AS24" s="8">
        <v>5508.7544225795145</v>
      </c>
      <c r="AT24" s="8">
        <v>96.975064792868238</v>
      </c>
      <c r="AU24" s="8">
        <v>-1586.9008223064266</v>
      </c>
      <c r="AV24" s="8">
        <v>4414.2731611502604</v>
      </c>
      <c r="AW24" s="8">
        <v>48.421399638800864</v>
      </c>
      <c r="AX24" s="8">
        <v>4733.3771335731917</v>
      </c>
      <c r="AY24" s="8">
        <v>74.177048284129896</v>
      </c>
      <c r="AZ24" s="8">
        <v>-1730.066488612558</v>
      </c>
      <c r="BA24" s="8">
        <v>744.90859594410654</v>
      </c>
      <c r="BB24" s="8">
        <v>7.6683365534773635</v>
      </c>
      <c r="BC24" s="8">
        <v>775.37728900632214</v>
      </c>
      <c r="BD24" s="8">
        <v>22.798016508738328</v>
      </c>
      <c r="BE24" s="8">
        <v>143.16566630613161</v>
      </c>
    </row>
    <row r="25" spans="1:57" ht="15.3" x14ac:dyDescent="0.7">
      <c r="A25" s="9" t="s">
        <v>839</v>
      </c>
      <c r="B25" t="s">
        <v>839</v>
      </c>
      <c r="C25" t="s">
        <v>672</v>
      </c>
      <c r="D25" t="s">
        <v>673</v>
      </c>
      <c r="E25" s="6">
        <v>7107.75</v>
      </c>
      <c r="F25" s="7">
        <v>0</v>
      </c>
      <c r="G25" s="7">
        <v>0</v>
      </c>
      <c r="H25" s="8">
        <v>792.78750000000002</v>
      </c>
      <c r="I25" s="8">
        <v>53.976669029999996</v>
      </c>
      <c r="J25" s="8">
        <v>0</v>
      </c>
      <c r="K25" s="8">
        <v>107.87364677786952</v>
      </c>
      <c r="L25" s="8">
        <v>-3.9196398150000005</v>
      </c>
      <c r="M25" s="8">
        <v>3.2805000000000002E-5</v>
      </c>
      <c r="N25" s="8">
        <v>5.7097421802000004E-6</v>
      </c>
      <c r="O25" s="8">
        <v>0</v>
      </c>
      <c r="P25" s="8">
        <v>2.4296085512799338E-5</v>
      </c>
      <c r="Q25" s="8">
        <v>-4.3216541550000003E-7</v>
      </c>
      <c r="R25" s="8">
        <v>2.6547749999999999</v>
      </c>
      <c r="S25" s="8">
        <v>0.21668000709600002</v>
      </c>
      <c r="T25" s="8">
        <v>0</v>
      </c>
      <c r="U25" s="8">
        <v>0.74357700213047062</v>
      </c>
      <c r="V25" s="8">
        <v>-2.6274508650000004E-2</v>
      </c>
      <c r="W25" s="8">
        <v>0.9871875</v>
      </c>
      <c r="X25" s="8">
        <v>6.4558922453999995E-2</v>
      </c>
      <c r="Y25" s="8">
        <v>0</v>
      </c>
      <c r="Z25" s="8">
        <v>0.17216549347853016</v>
      </c>
      <c r="AA25" s="8">
        <v>-8.1695056950000008E-3</v>
      </c>
      <c r="AB25" s="8">
        <v>0.13516875</v>
      </c>
      <c r="AC25" s="8">
        <v>1.7457775225200003E-2</v>
      </c>
      <c r="AD25" s="8">
        <v>0</v>
      </c>
      <c r="AE25" s="8">
        <v>7.9269818696531782E-2</v>
      </c>
      <c r="AF25" s="8">
        <v>-4.2067929150000002E-3</v>
      </c>
      <c r="AG25" s="8">
        <v>9.2643749999999996E-4</v>
      </c>
      <c r="AH25" s="8">
        <v>7.8835944707999993E-5</v>
      </c>
      <c r="AI25" s="8">
        <v>0</v>
      </c>
      <c r="AJ25" s="8">
        <v>1.1965371820602808E-4</v>
      </c>
      <c r="AK25" s="8">
        <v>-3.6324867150000006E-5</v>
      </c>
      <c r="AL25" s="8">
        <v>3979.125</v>
      </c>
      <c r="AM25" s="8">
        <v>523.44116783999993</v>
      </c>
      <c r="AN25" s="8">
        <v>0</v>
      </c>
      <c r="AO25" s="8">
        <v>2002.6811660239475</v>
      </c>
      <c r="AP25" s="8">
        <v>-45.370189800000006</v>
      </c>
      <c r="AQ25" s="8">
        <v>4379.7712499999998</v>
      </c>
      <c r="AR25" s="8">
        <v>550.48536091079995</v>
      </c>
      <c r="AS25" s="8">
        <v>0</v>
      </c>
      <c r="AT25" s="8">
        <v>2054.2553709651529</v>
      </c>
      <c r="AU25" s="8">
        <v>-57.918780269999999</v>
      </c>
      <c r="AV25" s="8">
        <v>4100.625</v>
      </c>
      <c r="AW25" s="8">
        <v>534.07379807999996</v>
      </c>
      <c r="AX25" s="8">
        <v>0</v>
      </c>
      <c r="AY25" s="8">
        <v>2025.1459993228736</v>
      </c>
      <c r="AZ25" s="8">
        <v>-46.231649100000006</v>
      </c>
      <c r="BA25" s="8">
        <v>279.14625000000001</v>
      </c>
      <c r="BB25" s="8">
        <v>16.411562830800001</v>
      </c>
      <c r="BC25" s="8">
        <v>0</v>
      </c>
      <c r="BD25" s="8">
        <v>29.109371642279108</v>
      </c>
      <c r="BE25" s="8">
        <v>-11.687131170000001</v>
      </c>
    </row>
    <row r="26" spans="1:57" ht="15.3" x14ac:dyDescent="0.7">
      <c r="A26" s="9" t="s">
        <v>848</v>
      </c>
      <c r="B26" t="s">
        <v>848</v>
      </c>
      <c r="C26" t="s">
        <v>672</v>
      </c>
      <c r="D26" t="s">
        <v>673</v>
      </c>
      <c r="E26" s="6">
        <v>1895.4</v>
      </c>
      <c r="F26" s="7">
        <v>0</v>
      </c>
      <c r="G26" s="7">
        <v>0</v>
      </c>
      <c r="H26" s="8">
        <v>211.41000000000003</v>
      </c>
      <c r="I26" s="8">
        <v>14.393778407999999</v>
      </c>
      <c r="J26" s="8">
        <v>0</v>
      </c>
      <c r="K26" s="8">
        <v>28.766305807431873</v>
      </c>
      <c r="L26" s="8">
        <v>-1.0452372840000002</v>
      </c>
      <c r="M26" s="8">
        <v>8.7479999999999999E-6</v>
      </c>
      <c r="N26" s="8">
        <v>1.5225979147200001E-6</v>
      </c>
      <c r="O26" s="8">
        <v>0</v>
      </c>
      <c r="P26" s="8">
        <v>6.4789561367464912E-6</v>
      </c>
      <c r="Q26" s="8">
        <v>-1.1524411080000001E-7</v>
      </c>
      <c r="R26" s="8">
        <v>0.70794000000000001</v>
      </c>
      <c r="S26" s="8">
        <v>5.7781335225600007E-2</v>
      </c>
      <c r="T26" s="8">
        <v>0</v>
      </c>
      <c r="U26" s="8">
        <v>0.19828720056812552</v>
      </c>
      <c r="V26" s="8">
        <v>-7.0065356400000013E-3</v>
      </c>
      <c r="W26" s="8">
        <v>0.26325000000000004</v>
      </c>
      <c r="X26" s="8">
        <v>1.7215712654400001E-2</v>
      </c>
      <c r="Y26" s="8">
        <v>0</v>
      </c>
      <c r="Z26" s="8">
        <v>4.5910798260941375E-2</v>
      </c>
      <c r="AA26" s="8">
        <v>-2.1785348520000003E-3</v>
      </c>
      <c r="AB26" s="8">
        <v>3.6045000000000001E-2</v>
      </c>
      <c r="AC26" s="8">
        <v>4.655406726720001E-3</v>
      </c>
      <c r="AD26" s="8">
        <v>0</v>
      </c>
      <c r="AE26" s="8">
        <v>2.1138618319075146E-2</v>
      </c>
      <c r="AF26" s="8">
        <v>-1.1218114440000001E-3</v>
      </c>
      <c r="AG26" s="8">
        <v>2.4705000000000001E-4</v>
      </c>
      <c r="AH26" s="8">
        <v>2.1022918588800002E-5</v>
      </c>
      <c r="AI26" s="8">
        <v>0</v>
      </c>
      <c r="AJ26" s="8">
        <v>3.1907658188274158E-5</v>
      </c>
      <c r="AK26" s="8">
        <v>-9.6866312400000021E-6</v>
      </c>
      <c r="AL26" s="8">
        <v>1061.1000000000001</v>
      </c>
      <c r="AM26" s="8">
        <v>139.58431142399999</v>
      </c>
      <c r="AN26" s="8">
        <v>0</v>
      </c>
      <c r="AO26" s="8">
        <v>534.04831093971939</v>
      </c>
      <c r="AP26" s="8">
        <v>-12.098717280000002</v>
      </c>
      <c r="AQ26" s="8">
        <v>1167.9390000000001</v>
      </c>
      <c r="AR26" s="8">
        <v>146.79609624288</v>
      </c>
      <c r="AS26" s="8">
        <v>0</v>
      </c>
      <c r="AT26" s="8">
        <v>547.80143225737413</v>
      </c>
      <c r="AU26" s="8">
        <v>-15.445008072</v>
      </c>
      <c r="AV26" s="8">
        <v>1093.5</v>
      </c>
      <c r="AW26" s="8">
        <v>142.41967948799999</v>
      </c>
      <c r="AX26" s="8">
        <v>0</v>
      </c>
      <c r="AY26" s="8">
        <v>540.03893315276628</v>
      </c>
      <c r="AZ26" s="8">
        <v>-12.328439760000002</v>
      </c>
      <c r="BA26" s="8">
        <v>74.439000000000007</v>
      </c>
      <c r="BB26" s="8">
        <v>4.376416754880001</v>
      </c>
      <c r="BC26" s="8">
        <v>0</v>
      </c>
      <c r="BD26" s="8">
        <v>7.7624991046077625</v>
      </c>
      <c r="BE26" s="8">
        <v>-3.1165683120000005</v>
      </c>
    </row>
    <row r="27" spans="1:57" ht="15.3" x14ac:dyDescent="0.7">
      <c r="A27" s="9" t="s">
        <v>833</v>
      </c>
      <c r="B27" t="s">
        <v>834</v>
      </c>
      <c r="C27" t="s">
        <v>173</v>
      </c>
      <c r="D27" t="s">
        <v>174</v>
      </c>
      <c r="E27" s="6">
        <v>45.066666666666663</v>
      </c>
      <c r="F27" s="7">
        <v>0</v>
      </c>
      <c r="G27" s="7">
        <v>0</v>
      </c>
      <c r="H27" s="8">
        <v>54.426666666666662</v>
      </c>
      <c r="I27" s="8">
        <v>8.6945577333333315</v>
      </c>
      <c r="J27" s="8">
        <v>0</v>
      </c>
      <c r="K27" s="8">
        <v>5.5256586666666658</v>
      </c>
      <c r="L27" s="8">
        <v>-0.221</v>
      </c>
      <c r="M27" s="8">
        <v>2.1354666666666663E-10</v>
      </c>
      <c r="N27" s="8">
        <v>6.9163032645806671E-7</v>
      </c>
      <c r="O27" s="8">
        <v>0</v>
      </c>
      <c r="P27" s="8">
        <v>2.7852950666666667E-8</v>
      </c>
      <c r="Q27" s="8">
        <v>-1.8373333333333331E-14</v>
      </c>
      <c r="R27" s="8">
        <v>0.19690666666666665</v>
      </c>
      <c r="S27" s="8">
        <v>9.1891279999999992E-2</v>
      </c>
      <c r="T27" s="8">
        <v>0</v>
      </c>
      <c r="U27" s="8">
        <v>1.2313600000000001E-2</v>
      </c>
      <c r="V27" s="8">
        <v>-1.6293333333333331E-3</v>
      </c>
      <c r="W27" s="8">
        <v>4.0559999999999999E-2</v>
      </c>
      <c r="X27" s="8">
        <v>1.2871091133333332E-2</v>
      </c>
      <c r="Y27" s="8">
        <v>0</v>
      </c>
      <c r="Z27" s="8">
        <v>5.5450373333333332E-3</v>
      </c>
      <c r="AA27" s="8">
        <v>-3.7613333333333333E-4</v>
      </c>
      <c r="AB27" s="8">
        <v>7.6613333333333339E-2</v>
      </c>
      <c r="AC27" s="8">
        <v>1.3610835333333333E-2</v>
      </c>
      <c r="AD27" s="8">
        <v>0</v>
      </c>
      <c r="AE27" s="8">
        <v>2.9307199999999995E-3</v>
      </c>
      <c r="AF27" s="8">
        <v>-6.6819999999999998E-4</v>
      </c>
      <c r="AG27" s="8">
        <v>1.5981333333333332E-5</v>
      </c>
      <c r="AH27" s="8">
        <v>4.3061333466666667E-5</v>
      </c>
      <c r="AI27" s="8">
        <v>0</v>
      </c>
      <c r="AJ27" s="8">
        <v>1.2247733333333331E-6</v>
      </c>
      <c r="AK27" s="8">
        <v>-4.311129476584022E-7</v>
      </c>
      <c r="AL27" s="8">
        <v>731.46666666666658</v>
      </c>
      <c r="AM27" s="8">
        <v>164.84910866666667</v>
      </c>
      <c r="AN27" s="8">
        <v>0</v>
      </c>
      <c r="AO27" s="8">
        <v>54.98722666666665</v>
      </c>
      <c r="AP27" s="8">
        <v>-2.7039999999999997</v>
      </c>
      <c r="AQ27" s="8">
        <v>1747.2</v>
      </c>
      <c r="AR27" s="8">
        <v>253.3615789466667</v>
      </c>
      <c r="AS27" s="8">
        <v>0</v>
      </c>
      <c r="AT27" s="8">
        <v>59.371097066666657</v>
      </c>
      <c r="AU27" s="8">
        <v>-6.6126666666666658</v>
      </c>
      <c r="AV27" s="8">
        <v>845.86666666666667</v>
      </c>
      <c r="AW27" s="8">
        <v>177.361366</v>
      </c>
      <c r="AX27" s="8">
        <v>0</v>
      </c>
      <c r="AY27" s="8">
        <v>56.018213333333328</v>
      </c>
      <c r="AZ27" s="8">
        <v>-2.7039999999999997</v>
      </c>
      <c r="BA27" s="8">
        <v>901.33333333333326</v>
      </c>
      <c r="BB27" s="8">
        <v>76.000212946666679</v>
      </c>
      <c r="BC27" s="8">
        <v>0</v>
      </c>
      <c r="BD27" s="8">
        <v>3.352883733333333</v>
      </c>
      <c r="BE27" s="8">
        <v>-3.9086666666666665</v>
      </c>
    </row>
    <row r="28" spans="1:57" ht="15.3" x14ac:dyDescent="0.7">
      <c r="A28" s="9" t="s">
        <v>831</v>
      </c>
      <c r="B28" t="s">
        <v>832</v>
      </c>
      <c r="C28" t="s">
        <v>384</v>
      </c>
      <c r="D28" t="s">
        <v>385</v>
      </c>
      <c r="E28" s="6">
        <v>306.36</v>
      </c>
      <c r="F28" s="7">
        <v>0</v>
      </c>
      <c r="G28" s="7">
        <v>0</v>
      </c>
      <c r="H28" s="8">
        <v>262.2</v>
      </c>
      <c r="I28" s="8">
        <v>94.442752260000006</v>
      </c>
      <c r="J28" s="8">
        <v>0</v>
      </c>
      <c r="K28" s="8">
        <v>61.479496799999993</v>
      </c>
      <c r="L28" s="8">
        <v>-2.19075</v>
      </c>
      <c r="M28" s="8">
        <v>7.5899999999999996E-10</v>
      </c>
      <c r="N28" s="8">
        <v>8.4085409823547499E-6</v>
      </c>
      <c r="O28" s="8">
        <v>0</v>
      </c>
      <c r="P28" s="8">
        <v>1.8934773000000004E-7</v>
      </c>
      <c r="Q28" s="8">
        <v>-3.6046317600000013E-12</v>
      </c>
      <c r="R28" s="8">
        <v>1.2558</v>
      </c>
      <c r="S28" s="8">
        <v>1.1729523762</v>
      </c>
      <c r="T28" s="8">
        <v>0</v>
      </c>
      <c r="U28" s="8">
        <v>2.2350800159999999</v>
      </c>
      <c r="V28" s="8">
        <v>-1.619775E-2</v>
      </c>
      <c r="W28" s="8">
        <v>0.32016</v>
      </c>
      <c r="X28" s="8">
        <v>0.13900403486999999</v>
      </c>
      <c r="Y28" s="8">
        <v>0</v>
      </c>
      <c r="Z28" s="8">
        <v>1.5726231600000001E-2</v>
      </c>
      <c r="AA28" s="8">
        <v>-3.7432500000000005E-3</v>
      </c>
      <c r="AB28" s="8">
        <v>0.58787999999999996</v>
      </c>
      <c r="AC28" s="8">
        <v>0.12437280360000001</v>
      </c>
      <c r="AD28" s="8">
        <v>0</v>
      </c>
      <c r="AE28" s="8">
        <v>2.4259848000000001E-2</v>
      </c>
      <c r="AF28" s="8">
        <v>-6.6585000000000004E-3</v>
      </c>
      <c r="AG28" s="8">
        <v>1.3386E-4</v>
      </c>
      <c r="AH28" s="8">
        <v>4.3161868425000004E-5</v>
      </c>
      <c r="AI28" s="8">
        <v>0</v>
      </c>
      <c r="AJ28" s="8">
        <v>1.0576596E-5</v>
      </c>
      <c r="AK28" s="8">
        <v>-4.0020000000000005E-7</v>
      </c>
      <c r="AL28" s="8">
        <v>4209</v>
      </c>
      <c r="AM28" s="8">
        <v>1169.6897043000001</v>
      </c>
      <c r="AN28" s="8">
        <v>0</v>
      </c>
      <c r="AO28" s="8">
        <v>534.47372399999995</v>
      </c>
      <c r="AP28" s="8">
        <v>-26.91</v>
      </c>
      <c r="AQ28" s="8">
        <v>13351.5</v>
      </c>
      <c r="AR28" s="8">
        <v>1988.590984662</v>
      </c>
      <c r="AS28" s="8">
        <v>0</v>
      </c>
      <c r="AT28" s="8">
        <v>577.06374216000006</v>
      </c>
      <c r="AU28" s="8">
        <v>-65.894999999999996</v>
      </c>
      <c r="AV28" s="8">
        <v>4588.5</v>
      </c>
      <c r="AW28" s="8">
        <v>1227.2949339000002</v>
      </c>
      <c r="AX28" s="8">
        <v>0</v>
      </c>
      <c r="AY28" s="8">
        <v>544.072452</v>
      </c>
      <c r="AZ28" s="8">
        <v>-26.91</v>
      </c>
      <c r="BA28" s="8">
        <v>8763</v>
      </c>
      <c r="BB28" s="8">
        <v>761.29605076199994</v>
      </c>
      <c r="BC28" s="8">
        <v>0</v>
      </c>
      <c r="BD28" s="8">
        <v>32.991290159999998</v>
      </c>
      <c r="BE28" s="8">
        <v>-38.985000000000007</v>
      </c>
    </row>
    <row r="29" spans="1:57" ht="15.3" x14ac:dyDescent="0.7">
      <c r="A29" s="9" t="s">
        <v>225</v>
      </c>
      <c r="B29" t="s">
        <v>847</v>
      </c>
      <c r="C29" t="s">
        <v>554</v>
      </c>
      <c r="D29" t="s">
        <v>555</v>
      </c>
      <c r="E29" s="6">
        <v>13.512600000000001</v>
      </c>
      <c r="F29" s="7">
        <v>0</v>
      </c>
      <c r="G29" s="7">
        <v>0</v>
      </c>
      <c r="H29" s="8">
        <v>56.212416000000005</v>
      </c>
      <c r="I29" s="8">
        <v>35.361818242643018</v>
      </c>
      <c r="J29" s="8">
        <v>0</v>
      </c>
      <c r="K29" s="8">
        <v>1.7161002000000001</v>
      </c>
      <c r="L29" s="8">
        <v>-2.7351711425457084</v>
      </c>
      <c r="M29" s="8">
        <v>8.2561986000000003E-7</v>
      </c>
      <c r="N29" s="8">
        <v>1.7018643602537716E-6</v>
      </c>
      <c r="O29" s="8">
        <v>0</v>
      </c>
      <c r="P29" s="8">
        <v>1.4458482E-7</v>
      </c>
      <c r="Q29" s="8">
        <v>-7.1502998741457392E-8</v>
      </c>
      <c r="R29" s="8">
        <v>0.15809742000000002</v>
      </c>
      <c r="S29" s="8">
        <v>0.15990215634822375</v>
      </c>
      <c r="T29" s="8">
        <v>0</v>
      </c>
      <c r="U29" s="8">
        <v>6.9860142000000005E-3</v>
      </c>
      <c r="V29" s="8">
        <v>-1.0692066944411075E-2</v>
      </c>
      <c r="W29" s="8">
        <v>3.7970406000000005E-2</v>
      </c>
      <c r="X29" s="8">
        <v>2.822344205906346E-2</v>
      </c>
      <c r="Y29" s="8">
        <v>0</v>
      </c>
      <c r="Z29" s="8">
        <v>1.756638E-3</v>
      </c>
      <c r="AA29" s="8">
        <v>-2.0935158875490302E-3</v>
      </c>
      <c r="AB29" s="8">
        <v>8.8507530000000011E-3</v>
      </c>
      <c r="AC29" s="8">
        <v>1.0769609520329919E-2</v>
      </c>
      <c r="AD29" s="8">
        <v>0</v>
      </c>
      <c r="AE29" s="8">
        <v>4.2970068000000003E-4</v>
      </c>
      <c r="AF29" s="8">
        <v>-6.1088161952020886E-4</v>
      </c>
      <c r="AG29" s="8">
        <v>2.7295452000000005E-5</v>
      </c>
      <c r="AH29" s="8">
        <v>4.2454021522449435E-5</v>
      </c>
      <c r="AI29" s="8">
        <v>0</v>
      </c>
      <c r="AJ29" s="8">
        <v>7.0265520000000001E-6</v>
      </c>
      <c r="AK29" s="8">
        <v>-1.3669191458561228E-6</v>
      </c>
      <c r="AL29" s="8">
        <v>536.45022000000006</v>
      </c>
      <c r="AM29" s="8">
        <v>445.94042431350016</v>
      </c>
      <c r="AN29" s="8">
        <v>0</v>
      </c>
      <c r="AO29" s="8">
        <v>24.863184000000004</v>
      </c>
      <c r="AP29" s="8">
        <v>-27.125158937548733</v>
      </c>
      <c r="AQ29" s="8">
        <v>685.08882000000006</v>
      </c>
      <c r="AR29" s="8">
        <v>464.06381586088787</v>
      </c>
      <c r="AS29" s="8">
        <v>0</v>
      </c>
      <c r="AT29" s="8">
        <v>26.244171720000001</v>
      </c>
      <c r="AU29" s="8">
        <v>-33.982621462322847</v>
      </c>
      <c r="AV29" s="8">
        <v>327.00492000000003</v>
      </c>
      <c r="AW29" s="8">
        <v>389.33372943520277</v>
      </c>
      <c r="AX29" s="8">
        <v>0</v>
      </c>
      <c r="AY29" s="8">
        <v>25.944192000000001</v>
      </c>
      <c r="AZ29" s="8">
        <v>-17.810923328969597</v>
      </c>
      <c r="BA29" s="8">
        <v>358.08390000000003</v>
      </c>
      <c r="BB29" s="8">
        <v>74.730086425685158</v>
      </c>
      <c r="BC29" s="8">
        <v>0</v>
      </c>
      <c r="BD29" s="8">
        <v>0.29997972000000001</v>
      </c>
      <c r="BE29" s="8">
        <v>-16.171698133353246</v>
      </c>
    </row>
    <row r="30" spans="1:57" ht="15.3" x14ac:dyDescent="0.7">
      <c r="A30" s="9" t="s">
        <v>825</v>
      </c>
      <c r="B30" t="s">
        <v>826</v>
      </c>
      <c r="C30" t="s">
        <v>104</v>
      </c>
      <c r="D30" t="s">
        <v>105</v>
      </c>
      <c r="E30" s="6">
        <v>29.154800000000002</v>
      </c>
      <c r="F30" s="7">
        <v>0</v>
      </c>
      <c r="G30" s="7">
        <v>0</v>
      </c>
      <c r="H30" s="8">
        <v>74.927835999999999</v>
      </c>
      <c r="I30" s="8">
        <v>12.0700872</v>
      </c>
      <c r="J30" s="8">
        <v>0</v>
      </c>
      <c r="K30" s="8">
        <v>3.3528020000000005</v>
      </c>
      <c r="L30" s="8">
        <v>0</v>
      </c>
      <c r="M30" s="8">
        <v>1.6530771600000001E-6</v>
      </c>
      <c r="N30" s="8">
        <v>8.6881304000000003E-7</v>
      </c>
      <c r="O30" s="8">
        <v>0</v>
      </c>
      <c r="P30" s="8">
        <v>9.8834772000000005E-8</v>
      </c>
      <c r="Q30" s="8">
        <v>0</v>
      </c>
      <c r="R30" s="8">
        <v>0.32653376000000001</v>
      </c>
      <c r="S30" s="8">
        <v>0.114286816</v>
      </c>
      <c r="T30" s="8">
        <v>0</v>
      </c>
      <c r="U30" s="8">
        <v>4.2274460000000002E-3</v>
      </c>
      <c r="V30" s="8">
        <v>0</v>
      </c>
      <c r="W30" s="8">
        <v>9.2712264000000003E-2</v>
      </c>
      <c r="X30" s="8">
        <v>7.317854800000001E-2</v>
      </c>
      <c r="Y30" s="8">
        <v>0</v>
      </c>
      <c r="Z30" s="8">
        <v>0.54519476000000011</v>
      </c>
      <c r="AA30" s="8">
        <v>0</v>
      </c>
      <c r="AB30" s="8">
        <v>7.784331600000001E-2</v>
      </c>
      <c r="AC30" s="8">
        <v>1.3556982000000002E-2</v>
      </c>
      <c r="AD30" s="8">
        <v>0</v>
      </c>
      <c r="AE30" s="8">
        <v>9.4461552000000009E-4</v>
      </c>
      <c r="AF30" s="8">
        <v>0</v>
      </c>
      <c r="AG30" s="8">
        <v>3.2944924000000003E-5</v>
      </c>
      <c r="AH30" s="8">
        <v>4.8688515999999999E-6</v>
      </c>
      <c r="AI30" s="8">
        <v>0</v>
      </c>
      <c r="AJ30" s="8">
        <v>8.3965824000000001E-7</v>
      </c>
      <c r="AK30" s="8">
        <v>0</v>
      </c>
      <c r="AL30" s="8">
        <v>2215.7647999999999</v>
      </c>
      <c r="AM30" s="8">
        <v>281.34382000000005</v>
      </c>
      <c r="AN30" s="8">
        <v>0</v>
      </c>
      <c r="AO30" s="8">
        <v>8.9213687999999998</v>
      </c>
      <c r="AP30" s="8">
        <v>0</v>
      </c>
      <c r="AQ30" s="8">
        <v>2518.1000759999997</v>
      </c>
      <c r="AR30" s="8">
        <v>315.48409079999999</v>
      </c>
      <c r="AS30" s="8">
        <v>0</v>
      </c>
      <c r="AT30" s="8">
        <v>9.5132112400000004</v>
      </c>
      <c r="AU30" s="8">
        <v>0</v>
      </c>
      <c r="AV30" s="8">
        <v>2408.1864799999998</v>
      </c>
      <c r="AW30" s="8">
        <v>303.20992000000001</v>
      </c>
      <c r="AX30" s="8">
        <v>0</v>
      </c>
      <c r="AY30" s="8">
        <v>9.2129168000000004</v>
      </c>
      <c r="AZ30" s="8">
        <v>0</v>
      </c>
      <c r="BA30" s="8">
        <v>109.91359600000001</v>
      </c>
      <c r="BB30" s="8">
        <v>12.2741708</v>
      </c>
      <c r="BC30" s="8">
        <v>0</v>
      </c>
      <c r="BD30" s="8">
        <v>0.30029444</v>
      </c>
      <c r="BE30" s="8">
        <v>0</v>
      </c>
    </row>
    <row r="31" spans="1:57" ht="15.3" x14ac:dyDescent="0.7">
      <c r="A31" s="9" t="s">
        <v>841</v>
      </c>
      <c r="B31" t="s">
        <v>842</v>
      </c>
      <c r="C31" t="s">
        <v>104</v>
      </c>
      <c r="D31" t="s">
        <v>105</v>
      </c>
      <c r="E31" s="6">
        <v>27.388400000000001</v>
      </c>
      <c r="F31" s="7">
        <v>0</v>
      </c>
      <c r="G31" s="7">
        <v>0</v>
      </c>
      <c r="H31" s="8">
        <v>70.388188</v>
      </c>
      <c r="I31" s="8">
        <v>11.338797599999999</v>
      </c>
      <c r="J31" s="8">
        <v>0</v>
      </c>
      <c r="K31" s="8">
        <v>3.1496660000000003</v>
      </c>
      <c r="L31" s="8">
        <v>0</v>
      </c>
      <c r="M31" s="8">
        <v>1.5529222799999999E-6</v>
      </c>
      <c r="N31" s="8">
        <v>8.1617432000000004E-7</v>
      </c>
      <c r="O31" s="8">
        <v>0</v>
      </c>
      <c r="P31" s="8">
        <v>9.2846676E-8</v>
      </c>
      <c r="Q31" s="8">
        <v>0</v>
      </c>
      <c r="R31" s="8">
        <v>0.30675007999999998</v>
      </c>
      <c r="S31" s="8">
        <v>0.107362528</v>
      </c>
      <c r="T31" s="8">
        <v>0</v>
      </c>
      <c r="U31" s="8">
        <v>3.9713179999999997E-3</v>
      </c>
      <c r="V31" s="8">
        <v>0</v>
      </c>
      <c r="W31" s="8">
        <v>8.7095112000000002E-2</v>
      </c>
      <c r="X31" s="8">
        <v>6.8744884000000006E-2</v>
      </c>
      <c r="Y31" s="8">
        <v>0</v>
      </c>
      <c r="Z31" s="8">
        <v>0.5121630800000001</v>
      </c>
      <c r="AA31" s="8">
        <v>0</v>
      </c>
      <c r="AB31" s="8">
        <v>7.3127028000000011E-2</v>
      </c>
      <c r="AC31" s="8">
        <v>1.2735606000000002E-2</v>
      </c>
      <c r="AD31" s="8">
        <v>0</v>
      </c>
      <c r="AE31" s="8">
        <v>8.8738416000000008E-4</v>
      </c>
      <c r="AF31" s="8">
        <v>0</v>
      </c>
      <c r="AG31" s="8">
        <v>3.0948892000000003E-5</v>
      </c>
      <c r="AH31" s="8">
        <v>4.5738628000000001E-6</v>
      </c>
      <c r="AI31" s="8">
        <v>0</v>
      </c>
      <c r="AJ31" s="8">
        <v>7.8878592000000003E-7</v>
      </c>
      <c r="AK31" s="8">
        <v>0</v>
      </c>
      <c r="AL31" s="8">
        <v>2081.5183999999999</v>
      </c>
      <c r="AM31" s="8">
        <v>264.29806000000002</v>
      </c>
      <c r="AN31" s="8">
        <v>0</v>
      </c>
      <c r="AO31" s="8">
        <v>8.3808503999999999</v>
      </c>
      <c r="AP31" s="8">
        <v>0</v>
      </c>
      <c r="AQ31" s="8">
        <v>2365.5361079999998</v>
      </c>
      <c r="AR31" s="8">
        <v>296.36987640000001</v>
      </c>
      <c r="AS31" s="8">
        <v>0</v>
      </c>
      <c r="AT31" s="8">
        <v>8.936834919999999</v>
      </c>
      <c r="AU31" s="8">
        <v>0</v>
      </c>
      <c r="AV31" s="8">
        <v>2262.2818400000001</v>
      </c>
      <c r="AW31" s="8">
        <v>284.83936</v>
      </c>
      <c r="AX31" s="8">
        <v>0</v>
      </c>
      <c r="AY31" s="8">
        <v>8.6547344000000006</v>
      </c>
      <c r="AZ31" s="8">
        <v>0</v>
      </c>
      <c r="BA31" s="8">
        <v>103.25426800000001</v>
      </c>
      <c r="BB31" s="8">
        <v>11.5305164</v>
      </c>
      <c r="BC31" s="8">
        <v>0</v>
      </c>
      <c r="BD31" s="8">
        <v>0.28210052000000002</v>
      </c>
      <c r="BE31" s="8">
        <v>0</v>
      </c>
    </row>
    <row r="32" spans="1:57" ht="15.3" x14ac:dyDescent="0.7">
      <c r="A32" s="9" t="s">
        <v>825</v>
      </c>
      <c r="B32" t="s">
        <v>845</v>
      </c>
      <c r="C32" t="s">
        <v>104</v>
      </c>
      <c r="D32" t="s">
        <v>105</v>
      </c>
      <c r="E32" s="6">
        <v>3.8180000000000001</v>
      </c>
      <c r="F32" s="7">
        <v>0</v>
      </c>
      <c r="G32" s="7">
        <v>0</v>
      </c>
      <c r="H32" s="8">
        <v>9.8122600000000002</v>
      </c>
      <c r="I32" s="8">
        <v>1.5806519999999999</v>
      </c>
      <c r="J32" s="8">
        <v>0</v>
      </c>
      <c r="K32" s="8">
        <v>0.43907000000000002</v>
      </c>
      <c r="L32" s="8">
        <v>0</v>
      </c>
      <c r="M32" s="8">
        <v>2.164806E-7</v>
      </c>
      <c r="N32" s="8">
        <v>1.1377639999999999E-7</v>
      </c>
      <c r="O32" s="8">
        <v>0</v>
      </c>
      <c r="P32" s="8">
        <v>1.294302E-8</v>
      </c>
      <c r="Q32" s="8">
        <v>0</v>
      </c>
      <c r="R32" s="8">
        <v>4.2761599999999997E-2</v>
      </c>
      <c r="S32" s="8">
        <v>1.496656E-2</v>
      </c>
      <c r="T32" s="8">
        <v>0</v>
      </c>
      <c r="U32" s="8">
        <v>5.5361000000000006E-4</v>
      </c>
      <c r="V32" s="8">
        <v>0</v>
      </c>
      <c r="W32" s="8">
        <v>1.2141240000000001E-2</v>
      </c>
      <c r="X32" s="8">
        <v>9.5831800000000002E-3</v>
      </c>
      <c r="Y32" s="8">
        <v>0</v>
      </c>
      <c r="Z32" s="8">
        <v>7.1396600000000005E-2</v>
      </c>
      <c r="AA32" s="8">
        <v>0</v>
      </c>
      <c r="AB32" s="8">
        <v>1.019406E-2</v>
      </c>
      <c r="AC32" s="8">
        <v>1.7753700000000001E-3</v>
      </c>
      <c r="AD32" s="8">
        <v>0</v>
      </c>
      <c r="AE32" s="8">
        <v>1.2370320000000001E-4</v>
      </c>
      <c r="AF32" s="8">
        <v>0</v>
      </c>
      <c r="AG32" s="8">
        <v>4.3143399999999998E-6</v>
      </c>
      <c r="AH32" s="8">
        <v>6.37606E-7</v>
      </c>
      <c r="AI32" s="8">
        <v>0</v>
      </c>
      <c r="AJ32" s="8">
        <v>1.0995840000000001E-7</v>
      </c>
      <c r="AK32" s="8">
        <v>0</v>
      </c>
      <c r="AL32" s="8">
        <v>290.16800000000001</v>
      </c>
      <c r="AM32" s="8">
        <v>36.843700000000005</v>
      </c>
      <c r="AN32" s="8">
        <v>0</v>
      </c>
      <c r="AO32" s="8">
        <v>1.1683079999999999</v>
      </c>
      <c r="AP32" s="8">
        <v>0</v>
      </c>
      <c r="AQ32" s="8">
        <v>329.76065999999997</v>
      </c>
      <c r="AR32" s="8">
        <v>41.314577999999997</v>
      </c>
      <c r="AS32" s="8">
        <v>0</v>
      </c>
      <c r="AT32" s="8">
        <v>1.2458133999999998</v>
      </c>
      <c r="AU32" s="8">
        <v>0</v>
      </c>
      <c r="AV32" s="8">
        <v>315.36679999999996</v>
      </c>
      <c r="AW32" s="8">
        <v>39.7072</v>
      </c>
      <c r="AX32" s="8">
        <v>0</v>
      </c>
      <c r="AY32" s="8">
        <v>1.206488</v>
      </c>
      <c r="AZ32" s="8">
        <v>0</v>
      </c>
      <c r="BA32" s="8">
        <v>14.39386</v>
      </c>
      <c r="BB32" s="8">
        <v>1.607378</v>
      </c>
      <c r="BC32" s="8">
        <v>0</v>
      </c>
      <c r="BD32" s="8">
        <v>3.9325400000000003E-2</v>
      </c>
      <c r="BE32" s="8">
        <v>0</v>
      </c>
    </row>
    <row r="33" spans="1:57" ht="15.3" x14ac:dyDescent="0.7">
      <c r="A33" s="9" t="s">
        <v>225</v>
      </c>
      <c r="B33" t="s">
        <v>846</v>
      </c>
      <c r="C33" t="s">
        <v>104</v>
      </c>
      <c r="D33" t="s">
        <v>105</v>
      </c>
      <c r="E33" s="6">
        <v>30.769400000000001</v>
      </c>
      <c r="F33" s="7">
        <v>0</v>
      </c>
      <c r="G33" s="7">
        <v>0</v>
      </c>
      <c r="H33" s="8">
        <v>79.077358000000004</v>
      </c>
      <c r="I33" s="8">
        <v>12.7385316</v>
      </c>
      <c r="J33" s="8">
        <v>0</v>
      </c>
      <c r="K33" s="8">
        <v>3.5384810000000004</v>
      </c>
      <c r="L33" s="8">
        <v>0</v>
      </c>
      <c r="M33" s="8">
        <v>1.74462498E-6</v>
      </c>
      <c r="N33" s="8">
        <v>9.1692812E-7</v>
      </c>
      <c r="O33" s="8">
        <v>0</v>
      </c>
      <c r="P33" s="8">
        <v>1.0430826600000001E-7</v>
      </c>
      <c r="Q33" s="8">
        <v>0</v>
      </c>
      <c r="R33" s="8">
        <v>0.34461728000000003</v>
      </c>
      <c r="S33" s="8">
        <v>0.120616048</v>
      </c>
      <c r="T33" s="8">
        <v>0</v>
      </c>
      <c r="U33" s="8">
        <v>4.461563E-3</v>
      </c>
      <c r="V33" s="8">
        <v>0</v>
      </c>
      <c r="W33" s="8">
        <v>9.7846692000000013E-2</v>
      </c>
      <c r="X33" s="8">
        <v>7.7231194000000003E-2</v>
      </c>
      <c r="Y33" s="8">
        <v>0</v>
      </c>
      <c r="Z33" s="8">
        <v>0.57538778000000002</v>
      </c>
      <c r="AA33" s="8">
        <v>0</v>
      </c>
      <c r="AB33" s="8">
        <v>8.2154298000000001E-2</v>
      </c>
      <c r="AC33" s="8">
        <v>1.4307771000000002E-2</v>
      </c>
      <c r="AD33" s="8">
        <v>0</v>
      </c>
      <c r="AE33" s="8">
        <v>9.9692856000000015E-4</v>
      </c>
      <c r="AF33" s="8">
        <v>0</v>
      </c>
      <c r="AG33" s="8">
        <v>3.4769422E-5</v>
      </c>
      <c r="AH33" s="8">
        <v>5.1384898000000003E-6</v>
      </c>
      <c r="AI33" s="8">
        <v>0</v>
      </c>
      <c r="AJ33" s="8">
        <v>8.8615872000000006E-7</v>
      </c>
      <c r="AK33" s="8">
        <v>0</v>
      </c>
      <c r="AL33" s="8">
        <v>2338.4744000000001</v>
      </c>
      <c r="AM33" s="8">
        <v>296.92471</v>
      </c>
      <c r="AN33" s="8">
        <v>0</v>
      </c>
      <c r="AO33" s="8">
        <v>9.4154364000000008</v>
      </c>
      <c r="AP33" s="8">
        <v>0</v>
      </c>
      <c r="AQ33" s="8">
        <v>2657.5530779999999</v>
      </c>
      <c r="AR33" s="8">
        <v>332.95567740000001</v>
      </c>
      <c r="AS33" s="8">
        <v>0</v>
      </c>
      <c r="AT33" s="8">
        <v>10.040055219999999</v>
      </c>
      <c r="AU33" s="8">
        <v>0</v>
      </c>
      <c r="AV33" s="8">
        <v>2541.5524399999999</v>
      </c>
      <c r="AW33" s="8">
        <v>320.00176000000005</v>
      </c>
      <c r="AX33" s="8">
        <v>0</v>
      </c>
      <c r="AY33" s="8">
        <v>9.7231304000000005</v>
      </c>
      <c r="AZ33" s="8">
        <v>0</v>
      </c>
      <c r="BA33" s="8">
        <v>116.00063800000001</v>
      </c>
      <c r="BB33" s="8">
        <v>12.9539174</v>
      </c>
      <c r="BC33" s="8">
        <v>0</v>
      </c>
      <c r="BD33" s="8">
        <v>0.31692482</v>
      </c>
      <c r="BE33" s="8">
        <v>0</v>
      </c>
    </row>
    <row r="34" spans="1:57" ht="15.3" x14ac:dyDescent="0.7">
      <c r="A34" s="9" t="s">
        <v>825</v>
      </c>
      <c r="B34" t="s">
        <v>826</v>
      </c>
      <c r="C34" t="s">
        <v>101</v>
      </c>
      <c r="D34" t="s">
        <v>102</v>
      </c>
      <c r="E34" s="6">
        <v>63.38</v>
      </c>
      <c r="F34" s="7">
        <v>0</v>
      </c>
      <c r="G34" s="7">
        <v>6</v>
      </c>
      <c r="H34" s="8">
        <v>27.06326</v>
      </c>
      <c r="I34" s="8">
        <v>6.9306030000000005</v>
      </c>
      <c r="J34" s="8">
        <v>203.963178</v>
      </c>
      <c r="K34" s="8">
        <v>0.75929239999999998</v>
      </c>
      <c r="L34" s="8">
        <v>0</v>
      </c>
      <c r="M34" s="8">
        <v>1.115488E-6</v>
      </c>
      <c r="N34" s="8">
        <v>6.0375787999999996E-8</v>
      </c>
      <c r="O34" s="8">
        <v>7.0551827279999998E-6</v>
      </c>
      <c r="P34" s="8">
        <v>2.7380160000000002E-8</v>
      </c>
      <c r="Q34" s="8">
        <v>0</v>
      </c>
      <c r="R34" s="8">
        <v>0.12676000000000001</v>
      </c>
      <c r="S34" s="8">
        <v>6.3380000000000008E-3</v>
      </c>
      <c r="T34" s="8">
        <v>0.79858799999999996</v>
      </c>
      <c r="U34" s="8">
        <v>7.5422200000000003E-4</v>
      </c>
      <c r="V34" s="8">
        <v>0</v>
      </c>
      <c r="W34" s="8">
        <v>0</v>
      </c>
      <c r="X34" s="8">
        <v>0</v>
      </c>
      <c r="Y34" s="8">
        <v>0</v>
      </c>
      <c r="Z34" s="8">
        <v>0.11877412000000001</v>
      </c>
      <c r="AA34" s="8">
        <v>0</v>
      </c>
      <c r="AB34" s="8">
        <v>0</v>
      </c>
      <c r="AC34" s="8">
        <v>6.3380000000000006E-2</v>
      </c>
      <c r="AD34" s="8">
        <v>0.38028000000000006</v>
      </c>
      <c r="AE34" s="8">
        <v>2.2943560000000002E-4</v>
      </c>
      <c r="AF34" s="8">
        <v>0</v>
      </c>
      <c r="AG34" s="8">
        <v>2.1214877230955999E-7</v>
      </c>
      <c r="AH34" s="8">
        <v>0</v>
      </c>
      <c r="AI34" s="8">
        <v>1.27289263385736E-6</v>
      </c>
      <c r="AJ34" s="8">
        <v>2.3323840000000001E-7</v>
      </c>
      <c r="AK34" s="8">
        <v>0</v>
      </c>
      <c r="AL34" s="8">
        <v>752.24636934399996</v>
      </c>
      <c r="AM34" s="8">
        <v>7.0693735100000001</v>
      </c>
      <c r="AN34" s="8">
        <v>4555.8944571239999</v>
      </c>
      <c r="AO34" s="8">
        <v>2.4718200000000001</v>
      </c>
      <c r="AP34" s="8">
        <v>0</v>
      </c>
      <c r="AQ34" s="8">
        <v>823.24147634399981</v>
      </c>
      <c r="AR34" s="8">
        <v>7.0697537900000009</v>
      </c>
      <c r="AS34" s="8">
        <v>4981.8673808039994</v>
      </c>
      <c r="AT34" s="8">
        <v>2.6295094400000001</v>
      </c>
      <c r="AU34" s="8">
        <v>0</v>
      </c>
      <c r="AV34" s="8">
        <v>823.23196934399982</v>
      </c>
      <c r="AW34" s="8">
        <v>7.0693735100000001</v>
      </c>
      <c r="AX34" s="8">
        <v>4981.8080571239989</v>
      </c>
      <c r="AY34" s="8">
        <v>2.547876</v>
      </c>
      <c r="AZ34" s="8">
        <v>0</v>
      </c>
      <c r="BA34" s="8">
        <v>9.5070000000000016E-3</v>
      </c>
      <c r="BB34" s="8">
        <v>3.8028000000000004E-4</v>
      </c>
      <c r="BC34" s="8">
        <v>5.9323680000000011E-2</v>
      </c>
      <c r="BD34" s="8">
        <v>8.1633440000000015E-2</v>
      </c>
      <c r="BE34" s="8">
        <v>0</v>
      </c>
    </row>
    <row r="35" spans="1:57" ht="15.3" x14ac:dyDescent="0.7">
      <c r="A35" s="9" t="s">
        <v>825</v>
      </c>
      <c r="B35" t="s">
        <v>845</v>
      </c>
      <c r="C35" t="s">
        <v>101</v>
      </c>
      <c r="D35" t="s">
        <v>102</v>
      </c>
      <c r="E35" s="6">
        <v>8.3000000000000007</v>
      </c>
      <c r="F35" s="7">
        <v>0</v>
      </c>
      <c r="G35" s="7">
        <v>6</v>
      </c>
      <c r="H35" s="8">
        <v>3.5441000000000003</v>
      </c>
      <c r="I35" s="8">
        <v>0.90760500000000011</v>
      </c>
      <c r="J35" s="8">
        <v>26.710230000000003</v>
      </c>
      <c r="K35" s="8">
        <v>9.9434000000000008E-2</v>
      </c>
      <c r="L35" s="8">
        <v>0</v>
      </c>
      <c r="M35" s="8">
        <v>1.4608E-7</v>
      </c>
      <c r="N35" s="8">
        <v>7.906580000000001E-9</v>
      </c>
      <c r="O35" s="8">
        <v>9.2391948E-7</v>
      </c>
      <c r="P35" s="8">
        <v>3.5856000000000005E-9</v>
      </c>
      <c r="Q35" s="8">
        <v>0</v>
      </c>
      <c r="R35" s="8">
        <v>1.66E-2</v>
      </c>
      <c r="S35" s="8">
        <v>8.3000000000000012E-4</v>
      </c>
      <c r="T35" s="8">
        <v>0.10458000000000001</v>
      </c>
      <c r="U35" s="8">
        <v>9.8770000000000005E-5</v>
      </c>
      <c r="V35" s="8">
        <v>0</v>
      </c>
      <c r="W35" s="8">
        <v>0</v>
      </c>
      <c r="X35" s="8">
        <v>0</v>
      </c>
      <c r="Y35" s="8">
        <v>0</v>
      </c>
      <c r="Z35" s="8">
        <v>1.5554200000000001E-2</v>
      </c>
      <c r="AA35" s="8">
        <v>0</v>
      </c>
      <c r="AB35" s="8">
        <v>0</v>
      </c>
      <c r="AC35" s="8">
        <v>8.3000000000000001E-3</v>
      </c>
      <c r="AD35" s="8">
        <v>4.9800000000000004E-2</v>
      </c>
      <c r="AE35" s="8">
        <v>3.0046000000000003E-5</v>
      </c>
      <c r="AF35" s="8">
        <v>0</v>
      </c>
      <c r="AG35" s="8">
        <v>2.7782183814599998E-8</v>
      </c>
      <c r="AH35" s="8">
        <v>0</v>
      </c>
      <c r="AI35" s="8">
        <v>1.666931028876E-7</v>
      </c>
      <c r="AJ35" s="8">
        <v>3.0544000000000005E-8</v>
      </c>
      <c r="AK35" s="8">
        <v>0</v>
      </c>
      <c r="AL35" s="8">
        <v>98.511279040000005</v>
      </c>
      <c r="AM35" s="8">
        <v>0.92577785000000012</v>
      </c>
      <c r="AN35" s="8">
        <v>596.62234133999993</v>
      </c>
      <c r="AO35" s="8">
        <v>0.32370000000000004</v>
      </c>
      <c r="AP35" s="8">
        <v>0</v>
      </c>
      <c r="AQ35" s="8">
        <v>107.80852403999998</v>
      </c>
      <c r="AR35" s="8">
        <v>0.92582765000000011</v>
      </c>
      <c r="AS35" s="8">
        <v>652.4061101399999</v>
      </c>
      <c r="AT35" s="8">
        <v>0.3443504</v>
      </c>
      <c r="AU35" s="8">
        <v>0</v>
      </c>
      <c r="AV35" s="8">
        <v>107.80727903999998</v>
      </c>
      <c r="AW35" s="8">
        <v>0.92577785000000012</v>
      </c>
      <c r="AX35" s="8">
        <v>652.39834133999989</v>
      </c>
      <c r="AY35" s="8">
        <v>0.33366000000000001</v>
      </c>
      <c r="AZ35" s="8">
        <v>0</v>
      </c>
      <c r="BA35" s="8">
        <v>1.2450000000000002E-3</v>
      </c>
      <c r="BB35" s="8">
        <v>4.9800000000000004E-5</v>
      </c>
      <c r="BC35" s="8">
        <v>7.7688000000000019E-3</v>
      </c>
      <c r="BD35" s="8">
        <v>1.0690400000000001E-2</v>
      </c>
      <c r="BE35" s="8">
        <v>0</v>
      </c>
    </row>
    <row r="36" spans="1:57" ht="15.3" x14ac:dyDescent="0.7">
      <c r="A36" s="9" t="s">
        <v>225</v>
      </c>
      <c r="B36" t="s">
        <v>847</v>
      </c>
      <c r="C36" t="s">
        <v>101</v>
      </c>
      <c r="D36" t="s">
        <v>102</v>
      </c>
      <c r="E36" s="6">
        <v>17.716519999999999</v>
      </c>
      <c r="F36" s="7">
        <v>0</v>
      </c>
      <c r="G36" s="7">
        <v>6</v>
      </c>
      <c r="H36" s="8">
        <v>7.564954039999999</v>
      </c>
      <c r="I36" s="8">
        <v>1.937301462</v>
      </c>
      <c r="J36" s="8">
        <v>57.013533011999989</v>
      </c>
      <c r="K36" s="8">
        <v>0.21224390959999997</v>
      </c>
      <c r="L36" s="8">
        <v>0</v>
      </c>
      <c r="M36" s="8">
        <v>3.1181075199999996E-7</v>
      </c>
      <c r="N36" s="8">
        <v>1.6876756951999998E-8</v>
      </c>
      <c r="O36" s="8">
        <v>1.9721250537119997E-6</v>
      </c>
      <c r="P36" s="8">
        <v>7.6535366399999991E-9</v>
      </c>
      <c r="Q36" s="8">
        <v>0</v>
      </c>
      <c r="R36" s="8">
        <v>3.5433039999999999E-2</v>
      </c>
      <c r="S36" s="8">
        <v>1.7716520000000001E-3</v>
      </c>
      <c r="T36" s="8">
        <v>0.22322815199999996</v>
      </c>
      <c r="U36" s="8">
        <v>2.1082658799999999E-4</v>
      </c>
      <c r="V36" s="8">
        <v>0</v>
      </c>
      <c r="W36" s="8">
        <v>0</v>
      </c>
      <c r="X36" s="8">
        <v>0</v>
      </c>
      <c r="Y36" s="8">
        <v>0</v>
      </c>
      <c r="Z36" s="8">
        <v>3.3200758480000002E-2</v>
      </c>
      <c r="AA36" s="8">
        <v>0</v>
      </c>
      <c r="AB36" s="8">
        <v>0</v>
      </c>
      <c r="AC36" s="8">
        <v>1.7716519999999999E-2</v>
      </c>
      <c r="AD36" s="8">
        <v>0.10629912</v>
      </c>
      <c r="AE36" s="8">
        <v>6.4133802400000004E-5</v>
      </c>
      <c r="AF36" s="8">
        <v>0</v>
      </c>
      <c r="AG36" s="8">
        <v>5.9301640384944229E-8</v>
      </c>
      <c r="AH36" s="8">
        <v>0</v>
      </c>
      <c r="AI36" s="8">
        <v>3.5580984230966536E-7</v>
      </c>
      <c r="AJ36" s="8">
        <v>6.5196793599999998E-8</v>
      </c>
      <c r="AK36" s="8">
        <v>0</v>
      </c>
      <c r="AL36" s="8">
        <v>210.27434281177597</v>
      </c>
      <c r="AM36" s="8">
        <v>1.97609178254</v>
      </c>
      <c r="AN36" s="8">
        <v>1273.5026075658957</v>
      </c>
      <c r="AO36" s="8">
        <v>0.69094427999999997</v>
      </c>
      <c r="AP36" s="8">
        <v>0</v>
      </c>
      <c r="AQ36" s="8">
        <v>230.11950268977591</v>
      </c>
      <c r="AR36" s="8">
        <v>1.97619808166</v>
      </c>
      <c r="AS36" s="8">
        <v>1392.5742046286155</v>
      </c>
      <c r="AT36" s="8">
        <v>0.73502298175999992</v>
      </c>
      <c r="AU36" s="8">
        <v>0</v>
      </c>
      <c r="AV36" s="8">
        <v>230.11684521177594</v>
      </c>
      <c r="AW36" s="8">
        <v>1.97609178254</v>
      </c>
      <c r="AX36" s="8">
        <v>1392.5576219658954</v>
      </c>
      <c r="AY36" s="8">
        <v>0.712204104</v>
      </c>
      <c r="AZ36" s="8">
        <v>0</v>
      </c>
      <c r="BA36" s="8">
        <v>2.657478E-3</v>
      </c>
      <c r="BB36" s="8">
        <v>1.0629912E-4</v>
      </c>
      <c r="BC36" s="8">
        <v>1.6582662720000002E-2</v>
      </c>
      <c r="BD36" s="8">
        <v>2.2818877760000002E-2</v>
      </c>
      <c r="BE36" s="8">
        <v>0</v>
      </c>
    </row>
    <row r="37" spans="1:57" ht="15.3" x14ac:dyDescent="0.7">
      <c r="A37" s="9" t="s">
        <v>848</v>
      </c>
      <c r="B37" t="s">
        <v>848</v>
      </c>
      <c r="C37" t="s">
        <v>101</v>
      </c>
      <c r="D37" t="s">
        <v>102</v>
      </c>
      <c r="E37" s="6">
        <v>0.7</v>
      </c>
      <c r="F37" s="7">
        <v>0</v>
      </c>
      <c r="G37" s="7">
        <v>6</v>
      </c>
      <c r="H37" s="8">
        <v>0.2989</v>
      </c>
      <c r="I37" s="8">
        <v>7.6545000000000002E-2</v>
      </c>
      <c r="J37" s="8">
        <v>2.2526699999999997</v>
      </c>
      <c r="K37" s="8">
        <v>8.3859999999999994E-3</v>
      </c>
      <c r="L37" s="8">
        <v>0</v>
      </c>
      <c r="M37" s="8">
        <v>1.2319999999999999E-8</v>
      </c>
      <c r="N37" s="8">
        <v>6.6681999999999998E-10</v>
      </c>
      <c r="O37" s="8">
        <v>7.7920919999999988E-8</v>
      </c>
      <c r="P37" s="8">
        <v>3.0240000000000001E-10</v>
      </c>
      <c r="Q37" s="8">
        <v>0</v>
      </c>
      <c r="R37" s="8">
        <v>1.4E-3</v>
      </c>
      <c r="S37" s="8">
        <v>6.9999999999999994E-5</v>
      </c>
      <c r="T37" s="8">
        <v>8.819999999999998E-3</v>
      </c>
      <c r="U37" s="8">
        <v>8.3299999999999999E-6</v>
      </c>
      <c r="V37" s="8">
        <v>0</v>
      </c>
      <c r="W37" s="8">
        <v>0</v>
      </c>
      <c r="X37" s="8">
        <v>0</v>
      </c>
      <c r="Y37" s="8">
        <v>0</v>
      </c>
      <c r="Z37" s="8">
        <v>1.3117999999999999E-3</v>
      </c>
      <c r="AA37" s="8">
        <v>0</v>
      </c>
      <c r="AB37" s="8">
        <v>0</v>
      </c>
      <c r="AC37" s="8">
        <v>6.9999999999999999E-4</v>
      </c>
      <c r="AD37" s="8">
        <v>4.1999999999999997E-3</v>
      </c>
      <c r="AE37" s="8">
        <v>2.5339999999999998E-6</v>
      </c>
      <c r="AF37" s="8">
        <v>0</v>
      </c>
      <c r="AG37" s="8">
        <v>2.3430757433999995E-9</v>
      </c>
      <c r="AH37" s="8">
        <v>0</v>
      </c>
      <c r="AI37" s="8">
        <v>1.4058454460399996E-8</v>
      </c>
      <c r="AJ37" s="8">
        <v>2.5759999999999998E-9</v>
      </c>
      <c r="AK37" s="8">
        <v>0</v>
      </c>
      <c r="AL37" s="8">
        <v>8.3081801599999991</v>
      </c>
      <c r="AM37" s="8">
        <v>7.8077649999999998E-2</v>
      </c>
      <c r="AN37" s="8">
        <v>50.317546859999986</v>
      </c>
      <c r="AO37" s="8">
        <v>2.7299999999999998E-2</v>
      </c>
      <c r="AP37" s="8">
        <v>0</v>
      </c>
      <c r="AQ37" s="8">
        <v>9.0922851599999976</v>
      </c>
      <c r="AR37" s="8">
        <v>7.8081849999999994E-2</v>
      </c>
      <c r="AS37" s="8">
        <v>55.022202059999977</v>
      </c>
      <c r="AT37" s="8">
        <v>2.9041599999999997E-2</v>
      </c>
      <c r="AU37" s="8">
        <v>0</v>
      </c>
      <c r="AV37" s="8">
        <v>9.0921801599999963</v>
      </c>
      <c r="AW37" s="8">
        <v>7.8077649999999998E-2</v>
      </c>
      <c r="AX37" s="8">
        <v>55.021546859999972</v>
      </c>
      <c r="AY37" s="8">
        <v>2.8139999999999998E-2</v>
      </c>
      <c r="AZ37" s="8">
        <v>0</v>
      </c>
      <c r="BA37" s="8">
        <v>1.05E-4</v>
      </c>
      <c r="BB37" s="8">
        <v>4.1999999999999996E-6</v>
      </c>
      <c r="BC37" s="8">
        <v>6.5519999999999999E-4</v>
      </c>
      <c r="BD37" s="8">
        <v>9.0160000000000001E-4</v>
      </c>
      <c r="BE37" s="8">
        <v>0</v>
      </c>
    </row>
    <row r="38" spans="1:57" ht="15.3" x14ac:dyDescent="0.7">
      <c r="A38" s="9" t="s">
        <v>825</v>
      </c>
      <c r="B38" t="s">
        <v>826</v>
      </c>
      <c r="C38" t="s">
        <v>112</v>
      </c>
      <c r="D38" t="s">
        <v>113</v>
      </c>
      <c r="E38" s="6">
        <v>63.38</v>
      </c>
      <c r="F38" s="7">
        <v>0</v>
      </c>
      <c r="G38" s="7">
        <v>0</v>
      </c>
      <c r="H38" s="8">
        <v>17.302740000000004</v>
      </c>
      <c r="I38" s="8">
        <v>3.7172370000000003</v>
      </c>
      <c r="J38" s="8">
        <v>0</v>
      </c>
      <c r="K38" s="8">
        <v>0.49246260000000003</v>
      </c>
      <c r="L38" s="8">
        <v>0</v>
      </c>
      <c r="M38" s="8">
        <v>7.22532E-7</v>
      </c>
      <c r="N38" s="8">
        <v>3.9111798000000002E-8</v>
      </c>
      <c r="O38" s="8">
        <v>0</v>
      </c>
      <c r="P38" s="8">
        <v>1.7746400000000001E-8</v>
      </c>
      <c r="Q38" s="8">
        <v>0</v>
      </c>
      <c r="R38" s="8">
        <v>6.3380000000000006E-2</v>
      </c>
      <c r="S38" s="8">
        <v>3.1690000000000004E-3</v>
      </c>
      <c r="T38" s="8">
        <v>0</v>
      </c>
      <c r="U38" s="8">
        <v>4.8929360000000001E-4</v>
      </c>
      <c r="V38" s="8">
        <v>0</v>
      </c>
      <c r="W38" s="8">
        <v>0</v>
      </c>
      <c r="X38" s="8">
        <v>0</v>
      </c>
      <c r="Y38" s="8">
        <v>0</v>
      </c>
      <c r="Z38" s="8">
        <v>7.6689800000000002E-2</v>
      </c>
      <c r="AA38" s="8">
        <v>0</v>
      </c>
      <c r="AB38" s="8">
        <v>0</v>
      </c>
      <c r="AC38" s="8">
        <v>6.3380000000000006E-2</v>
      </c>
      <c r="AD38" s="8">
        <v>0</v>
      </c>
      <c r="AE38" s="8">
        <v>1.4894300000000001E-4</v>
      </c>
      <c r="AF38" s="8">
        <v>0</v>
      </c>
      <c r="AG38" s="8">
        <v>1.0055297572265999E-7</v>
      </c>
      <c r="AH38" s="8">
        <v>0</v>
      </c>
      <c r="AI38" s="8">
        <v>0</v>
      </c>
      <c r="AJ38" s="8">
        <v>1.5084440000000002E-7</v>
      </c>
      <c r="AK38" s="8">
        <v>0</v>
      </c>
      <c r="AL38" s="8">
        <v>234.14177415399999</v>
      </c>
      <c r="AM38" s="8">
        <v>4.802258234</v>
      </c>
      <c r="AN38" s="8">
        <v>0</v>
      </c>
      <c r="AO38" s="8">
        <v>1.6035140000000001</v>
      </c>
      <c r="AP38" s="8">
        <v>0</v>
      </c>
      <c r="AQ38" s="8">
        <v>282.0950821539999</v>
      </c>
      <c r="AR38" s="8">
        <v>5.1191582340000004</v>
      </c>
      <c r="AS38" s="8">
        <v>0</v>
      </c>
      <c r="AT38" s="8">
        <v>1.7008022999999999</v>
      </c>
      <c r="AU38" s="8">
        <v>0</v>
      </c>
      <c r="AV38" s="8">
        <v>269.63457415399989</v>
      </c>
      <c r="AW38" s="8">
        <v>4.802258234</v>
      </c>
      <c r="AX38" s="8">
        <v>0</v>
      </c>
      <c r="AY38" s="8">
        <v>1.64788</v>
      </c>
      <c r="AZ38" s="8">
        <v>0</v>
      </c>
      <c r="BA38" s="8">
        <v>12.460508000000001</v>
      </c>
      <c r="BB38" s="8">
        <v>0.31690000000000002</v>
      </c>
      <c r="BC38" s="8">
        <v>0</v>
      </c>
      <c r="BD38" s="8">
        <v>5.2922300000000005E-2</v>
      </c>
      <c r="BE38" s="8">
        <v>0</v>
      </c>
    </row>
    <row r="39" spans="1:57" ht="15.3" x14ac:dyDescent="0.7">
      <c r="A39" s="9" t="s">
        <v>825</v>
      </c>
      <c r="B39" t="s">
        <v>845</v>
      </c>
      <c r="C39" t="s">
        <v>112</v>
      </c>
      <c r="D39" t="s">
        <v>113</v>
      </c>
      <c r="E39" s="6">
        <v>8.3000000000000007</v>
      </c>
      <c r="F39" s="7">
        <v>0</v>
      </c>
      <c r="G39" s="7">
        <v>0</v>
      </c>
      <c r="H39" s="8">
        <v>2.2659000000000002</v>
      </c>
      <c r="I39" s="8">
        <v>0.48679500000000003</v>
      </c>
      <c r="J39" s="8">
        <v>0</v>
      </c>
      <c r="K39" s="8">
        <v>6.4491000000000007E-2</v>
      </c>
      <c r="L39" s="8">
        <v>0</v>
      </c>
      <c r="M39" s="8">
        <v>9.462000000000001E-8</v>
      </c>
      <c r="N39" s="8">
        <v>5.1219300000000003E-9</v>
      </c>
      <c r="O39" s="8">
        <v>0</v>
      </c>
      <c r="P39" s="8">
        <v>2.3240000000000002E-9</v>
      </c>
      <c r="Q39" s="8">
        <v>0</v>
      </c>
      <c r="R39" s="8">
        <v>8.3000000000000001E-3</v>
      </c>
      <c r="S39" s="8">
        <v>4.1500000000000006E-4</v>
      </c>
      <c r="T39" s="8">
        <v>0</v>
      </c>
      <c r="U39" s="8">
        <v>6.4076000000000015E-5</v>
      </c>
      <c r="V39" s="8">
        <v>0</v>
      </c>
      <c r="W39" s="8">
        <v>0</v>
      </c>
      <c r="X39" s="8">
        <v>0</v>
      </c>
      <c r="Y39" s="8">
        <v>0</v>
      </c>
      <c r="Z39" s="8">
        <v>1.0043E-2</v>
      </c>
      <c r="AA39" s="8">
        <v>0</v>
      </c>
      <c r="AB39" s="8">
        <v>0</v>
      </c>
      <c r="AC39" s="8">
        <v>8.3000000000000001E-3</v>
      </c>
      <c r="AD39" s="8">
        <v>0</v>
      </c>
      <c r="AE39" s="8">
        <v>1.9505E-5</v>
      </c>
      <c r="AF39" s="8">
        <v>0</v>
      </c>
      <c r="AG39" s="8">
        <v>1.31680293231E-8</v>
      </c>
      <c r="AH39" s="8">
        <v>0</v>
      </c>
      <c r="AI39" s="8">
        <v>0</v>
      </c>
      <c r="AJ39" s="8">
        <v>1.9754000000000003E-8</v>
      </c>
      <c r="AK39" s="8">
        <v>0</v>
      </c>
      <c r="AL39" s="8">
        <v>30.662302390000001</v>
      </c>
      <c r="AM39" s="8">
        <v>0.62888518999999998</v>
      </c>
      <c r="AN39" s="8">
        <v>0</v>
      </c>
      <c r="AO39" s="8">
        <v>0.20999000000000001</v>
      </c>
      <c r="AP39" s="8">
        <v>0</v>
      </c>
      <c r="AQ39" s="8">
        <v>36.942082389999989</v>
      </c>
      <c r="AR39" s="8">
        <v>0.67038519000000008</v>
      </c>
      <c r="AS39" s="8">
        <v>0</v>
      </c>
      <c r="AT39" s="8">
        <v>0.2227305</v>
      </c>
      <c r="AU39" s="8">
        <v>0</v>
      </c>
      <c r="AV39" s="8">
        <v>35.31030238999999</v>
      </c>
      <c r="AW39" s="8">
        <v>0.62888518999999998</v>
      </c>
      <c r="AX39" s="8">
        <v>0</v>
      </c>
      <c r="AY39" s="8">
        <v>0.21580000000000002</v>
      </c>
      <c r="AZ39" s="8">
        <v>0</v>
      </c>
      <c r="BA39" s="8">
        <v>1.63178</v>
      </c>
      <c r="BB39" s="8">
        <v>4.1500000000000002E-2</v>
      </c>
      <c r="BC39" s="8">
        <v>0</v>
      </c>
      <c r="BD39" s="8">
        <v>6.9305000000000009E-3</v>
      </c>
      <c r="BE39" s="8">
        <v>0</v>
      </c>
    </row>
    <row r="40" spans="1:57" ht="15.3" x14ac:dyDescent="0.7">
      <c r="A40" s="9" t="s">
        <v>225</v>
      </c>
      <c r="B40" t="s">
        <v>847</v>
      </c>
      <c r="C40" t="s">
        <v>112</v>
      </c>
      <c r="D40" t="s">
        <v>113</v>
      </c>
      <c r="E40" s="6">
        <v>17.716519999999999</v>
      </c>
      <c r="F40" s="7">
        <v>0</v>
      </c>
      <c r="G40" s="7">
        <v>0</v>
      </c>
      <c r="H40" s="8">
        <v>4.8366099600000005</v>
      </c>
      <c r="I40" s="8">
        <v>1.0390738980000001</v>
      </c>
      <c r="J40" s="8">
        <v>0</v>
      </c>
      <c r="K40" s="8">
        <v>0.13765736039999998</v>
      </c>
      <c r="L40" s="8">
        <v>0</v>
      </c>
      <c r="M40" s="8">
        <v>2.0196832799999997E-7</v>
      </c>
      <c r="N40" s="8">
        <v>1.0932864492E-8</v>
      </c>
      <c r="O40" s="8">
        <v>0</v>
      </c>
      <c r="P40" s="8">
        <v>4.9606256000000003E-9</v>
      </c>
      <c r="Q40" s="8">
        <v>0</v>
      </c>
      <c r="R40" s="8">
        <v>1.7716519999999999E-2</v>
      </c>
      <c r="S40" s="8">
        <v>8.8582600000000004E-4</v>
      </c>
      <c r="T40" s="8">
        <v>0</v>
      </c>
      <c r="U40" s="8">
        <v>1.367715344E-4</v>
      </c>
      <c r="V40" s="8">
        <v>0</v>
      </c>
      <c r="W40" s="8">
        <v>0</v>
      </c>
      <c r="X40" s="8">
        <v>0</v>
      </c>
      <c r="Y40" s="8">
        <v>0</v>
      </c>
      <c r="Z40" s="8">
        <v>2.1436989199999999E-2</v>
      </c>
      <c r="AA40" s="8">
        <v>0</v>
      </c>
      <c r="AB40" s="8">
        <v>0</v>
      </c>
      <c r="AC40" s="8">
        <v>1.7716519999999999E-2</v>
      </c>
      <c r="AD40" s="8">
        <v>0</v>
      </c>
      <c r="AE40" s="8">
        <v>4.1633821999999994E-5</v>
      </c>
      <c r="AF40" s="8">
        <v>0</v>
      </c>
      <c r="AG40" s="8">
        <v>2.8107428296781636E-8</v>
      </c>
      <c r="AH40" s="8">
        <v>0</v>
      </c>
      <c r="AI40" s="8">
        <v>0</v>
      </c>
      <c r="AJ40" s="8">
        <v>4.2165317599999996E-8</v>
      </c>
      <c r="AK40" s="8">
        <v>0</v>
      </c>
      <c r="AL40" s="8">
        <v>65.449312474515992</v>
      </c>
      <c r="AM40" s="8">
        <v>1.3423683188359998</v>
      </c>
      <c r="AN40" s="8">
        <v>0</v>
      </c>
      <c r="AO40" s="8">
        <v>0.44822795599999998</v>
      </c>
      <c r="AP40" s="8">
        <v>0</v>
      </c>
      <c r="AQ40" s="8">
        <v>78.853631506515967</v>
      </c>
      <c r="AR40" s="8">
        <v>1.4309509188359999</v>
      </c>
      <c r="AS40" s="8">
        <v>0</v>
      </c>
      <c r="AT40" s="8">
        <v>0.47542281419999993</v>
      </c>
      <c r="AU40" s="8">
        <v>0</v>
      </c>
      <c r="AV40" s="8">
        <v>75.370563674515964</v>
      </c>
      <c r="AW40" s="8">
        <v>1.3423683188359998</v>
      </c>
      <c r="AX40" s="8">
        <v>0</v>
      </c>
      <c r="AY40" s="8">
        <v>0.46062951999999996</v>
      </c>
      <c r="AZ40" s="8">
        <v>0</v>
      </c>
      <c r="BA40" s="8">
        <v>3.4830678319999997</v>
      </c>
      <c r="BB40" s="8">
        <v>8.8582599999999997E-2</v>
      </c>
      <c r="BC40" s="8">
        <v>0</v>
      </c>
      <c r="BD40" s="8">
        <v>1.4793294199999999E-2</v>
      </c>
      <c r="BE40" s="8">
        <v>0</v>
      </c>
    </row>
    <row r="41" spans="1:57" ht="15.3" x14ac:dyDescent="0.7">
      <c r="A41" s="9" t="s">
        <v>848</v>
      </c>
      <c r="B41" t="s">
        <v>848</v>
      </c>
      <c r="C41" t="s">
        <v>112</v>
      </c>
      <c r="D41" t="s">
        <v>113</v>
      </c>
      <c r="E41" s="6">
        <v>0.7</v>
      </c>
      <c r="F41" s="7">
        <v>0</v>
      </c>
      <c r="G41" s="7">
        <v>0</v>
      </c>
      <c r="H41" s="8">
        <v>0.19109999999999999</v>
      </c>
      <c r="I41" s="8">
        <v>4.1055000000000001E-2</v>
      </c>
      <c r="J41" s="8">
        <v>0</v>
      </c>
      <c r="K41" s="8">
        <v>5.4389999999999994E-3</v>
      </c>
      <c r="L41" s="8">
        <v>0</v>
      </c>
      <c r="M41" s="8">
        <v>7.9799999999999993E-9</v>
      </c>
      <c r="N41" s="8">
        <v>4.3196999999999996E-10</v>
      </c>
      <c r="O41" s="8">
        <v>0</v>
      </c>
      <c r="P41" s="8">
        <v>1.96E-10</v>
      </c>
      <c r="Q41" s="8">
        <v>0</v>
      </c>
      <c r="R41" s="8">
        <v>6.9999999999999999E-4</v>
      </c>
      <c r="S41" s="8">
        <v>3.4999999999999997E-5</v>
      </c>
      <c r="T41" s="8">
        <v>0</v>
      </c>
      <c r="U41" s="8">
        <v>5.4040000000000003E-6</v>
      </c>
      <c r="V41" s="8">
        <v>0</v>
      </c>
      <c r="W41" s="8">
        <v>0</v>
      </c>
      <c r="X41" s="8">
        <v>0</v>
      </c>
      <c r="Y41" s="8">
        <v>0</v>
      </c>
      <c r="Z41" s="8">
        <v>8.4699999999999988E-4</v>
      </c>
      <c r="AA41" s="8">
        <v>0</v>
      </c>
      <c r="AB41" s="8">
        <v>0</v>
      </c>
      <c r="AC41" s="8">
        <v>6.9999999999999999E-4</v>
      </c>
      <c r="AD41" s="8">
        <v>0</v>
      </c>
      <c r="AE41" s="8">
        <v>1.6449999999999999E-6</v>
      </c>
      <c r="AF41" s="8">
        <v>0</v>
      </c>
      <c r="AG41" s="8">
        <v>1.1105566898999997E-9</v>
      </c>
      <c r="AH41" s="8">
        <v>0</v>
      </c>
      <c r="AI41" s="8">
        <v>0</v>
      </c>
      <c r="AJ41" s="8">
        <v>1.6659999999999998E-9</v>
      </c>
      <c r="AK41" s="8">
        <v>0</v>
      </c>
      <c r="AL41" s="8">
        <v>2.5859773099999996</v>
      </c>
      <c r="AM41" s="8">
        <v>5.3038509999999997E-2</v>
      </c>
      <c r="AN41" s="8">
        <v>0</v>
      </c>
      <c r="AO41" s="8">
        <v>1.771E-2</v>
      </c>
      <c r="AP41" s="8">
        <v>0</v>
      </c>
      <c r="AQ41" s="8">
        <v>3.1155973099999987</v>
      </c>
      <c r="AR41" s="8">
        <v>5.653851E-2</v>
      </c>
      <c r="AS41" s="8">
        <v>0</v>
      </c>
      <c r="AT41" s="8">
        <v>1.8784499999999996E-2</v>
      </c>
      <c r="AU41" s="8">
        <v>0</v>
      </c>
      <c r="AV41" s="8">
        <v>2.9779773099999987</v>
      </c>
      <c r="AW41" s="8">
        <v>5.3038509999999997E-2</v>
      </c>
      <c r="AX41" s="8">
        <v>0</v>
      </c>
      <c r="AY41" s="8">
        <v>1.8199999999999997E-2</v>
      </c>
      <c r="AZ41" s="8">
        <v>0</v>
      </c>
      <c r="BA41" s="8">
        <v>0.13761999999999999</v>
      </c>
      <c r="BB41" s="8">
        <v>3.4999999999999996E-3</v>
      </c>
      <c r="BC41" s="8">
        <v>0</v>
      </c>
      <c r="BD41" s="8">
        <v>5.8449999999999995E-4</v>
      </c>
      <c r="BE41" s="8">
        <v>0</v>
      </c>
    </row>
    <row r="42" spans="1:57" ht="15.3" x14ac:dyDescent="0.7">
      <c r="A42" s="9" t="s">
        <v>825</v>
      </c>
      <c r="B42" t="s">
        <v>826</v>
      </c>
      <c r="C42" t="s">
        <v>134</v>
      </c>
      <c r="D42" t="s">
        <v>135</v>
      </c>
      <c r="E42" s="6">
        <v>63.38</v>
      </c>
      <c r="F42" s="7">
        <v>0</v>
      </c>
      <c r="G42" s="7">
        <v>0</v>
      </c>
      <c r="H42" s="8">
        <v>12.042200000000001</v>
      </c>
      <c r="I42" s="8">
        <v>1.0235869999999998</v>
      </c>
      <c r="J42" s="8">
        <v>0</v>
      </c>
      <c r="K42" s="8">
        <v>0.15502748000000002</v>
      </c>
      <c r="L42" s="8">
        <v>-0.139436</v>
      </c>
      <c r="M42" s="8">
        <v>4.3985719999999998E-7</v>
      </c>
      <c r="N42" s="8">
        <v>6.7186685193999999E-9</v>
      </c>
      <c r="O42" s="8">
        <v>0</v>
      </c>
      <c r="P42" s="8">
        <v>2.63895306E-12</v>
      </c>
      <c r="Q42" s="8">
        <v>7.0351799999999997E-13</v>
      </c>
      <c r="R42" s="8">
        <v>0.14197119999999999</v>
      </c>
      <c r="S42" s="8">
        <v>5.5013839999999998E-3</v>
      </c>
      <c r="T42" s="8">
        <v>0</v>
      </c>
      <c r="U42" s="8">
        <v>1.9527378E-3</v>
      </c>
      <c r="V42" s="8">
        <v>-9.507000000000001E-5</v>
      </c>
      <c r="W42" s="8">
        <v>7.0985600000000003E-4</v>
      </c>
      <c r="X42" s="8">
        <v>2.7088612000000003E-4</v>
      </c>
      <c r="Y42" s="8">
        <v>0</v>
      </c>
      <c r="Z42" s="8">
        <v>8.4128710600000014E-4</v>
      </c>
      <c r="AA42" s="8">
        <v>0</v>
      </c>
      <c r="AB42" s="8">
        <v>5.8436360000000001E-3</v>
      </c>
      <c r="AC42" s="8">
        <v>5.1337799999999999E-4</v>
      </c>
      <c r="AD42" s="8">
        <v>0</v>
      </c>
      <c r="AE42" s="8">
        <v>8.2882026000000001E-4</v>
      </c>
      <c r="AF42" s="8">
        <v>-6.1415219999999996E-5</v>
      </c>
      <c r="AG42" s="8">
        <v>6.0211000000000003E-5</v>
      </c>
      <c r="AH42" s="8">
        <v>9.3815076000000008E-7</v>
      </c>
      <c r="AI42" s="8">
        <v>0</v>
      </c>
      <c r="AJ42" s="8">
        <v>5.3064271200000005E-8</v>
      </c>
      <c r="AK42" s="8">
        <v>1.3119660000000002E-8</v>
      </c>
      <c r="AL42" s="8">
        <v>203.44980000000001</v>
      </c>
      <c r="AM42" s="8">
        <v>14.539372</v>
      </c>
      <c r="AN42" s="8">
        <v>0</v>
      </c>
      <c r="AO42" s="8">
        <v>2.3184404000000001</v>
      </c>
      <c r="AP42" s="8">
        <v>-1.2549240000000002</v>
      </c>
      <c r="AQ42" s="8">
        <v>218.92719599999998</v>
      </c>
      <c r="AR42" s="8">
        <v>15.1180314</v>
      </c>
      <c r="AS42" s="8">
        <v>0</v>
      </c>
      <c r="AT42" s="8">
        <v>2.5106085599999997</v>
      </c>
      <c r="AU42" s="8">
        <v>-1.1142204000000002</v>
      </c>
      <c r="AV42" s="8">
        <v>214.2244</v>
      </c>
      <c r="AW42" s="8">
        <v>14.70416</v>
      </c>
      <c r="AX42" s="8">
        <v>0</v>
      </c>
      <c r="AY42" s="8">
        <v>2.3691443999999997</v>
      </c>
      <c r="AZ42" s="8">
        <v>-1.1915440000000002</v>
      </c>
      <c r="BA42" s="8">
        <v>4.7027960000000002</v>
      </c>
      <c r="BB42" s="8">
        <v>0.41387140000000006</v>
      </c>
      <c r="BC42" s="8">
        <v>0</v>
      </c>
      <c r="BD42" s="8">
        <v>0.14146416000000001</v>
      </c>
      <c r="BE42" s="8">
        <v>7.7323600000000006E-2</v>
      </c>
    </row>
    <row r="43" spans="1:57" ht="15.3" x14ac:dyDescent="0.7">
      <c r="A43" s="9" t="s">
        <v>831</v>
      </c>
      <c r="B43" t="s">
        <v>832</v>
      </c>
      <c r="C43" t="s">
        <v>134</v>
      </c>
      <c r="D43" t="s">
        <v>135</v>
      </c>
      <c r="E43" s="6">
        <v>62.1</v>
      </c>
      <c r="F43" s="7">
        <v>0</v>
      </c>
      <c r="G43" s="7">
        <v>0</v>
      </c>
      <c r="H43" s="8">
        <v>11.799000000000001</v>
      </c>
      <c r="I43" s="8">
        <v>1.0029149999999998</v>
      </c>
      <c r="J43" s="8">
        <v>0</v>
      </c>
      <c r="K43" s="8">
        <v>0.15189660000000002</v>
      </c>
      <c r="L43" s="8">
        <v>-0.13662000000000002</v>
      </c>
      <c r="M43" s="8">
        <v>4.3097400000000001E-7</v>
      </c>
      <c r="N43" s="8">
        <v>6.5829806729999999E-9</v>
      </c>
      <c r="O43" s="8">
        <v>0</v>
      </c>
      <c r="P43" s="8">
        <v>2.5856577E-12</v>
      </c>
      <c r="Q43" s="8">
        <v>6.8931000000000002E-13</v>
      </c>
      <c r="R43" s="8">
        <v>0.13910399999999998</v>
      </c>
      <c r="S43" s="8">
        <v>5.3902799999999999E-3</v>
      </c>
      <c r="T43" s="8">
        <v>0</v>
      </c>
      <c r="U43" s="8">
        <v>1.9133009999999998E-3</v>
      </c>
      <c r="V43" s="8">
        <v>-9.3150000000000001E-5</v>
      </c>
      <c r="W43" s="8">
        <v>6.9552000000000004E-4</v>
      </c>
      <c r="X43" s="8">
        <v>2.6541539999999999E-4</v>
      </c>
      <c r="Y43" s="8">
        <v>0</v>
      </c>
      <c r="Z43" s="8">
        <v>8.2429677000000015E-4</v>
      </c>
      <c r="AA43" s="8">
        <v>0</v>
      </c>
      <c r="AB43" s="8">
        <v>5.7256200000000007E-3</v>
      </c>
      <c r="AC43" s="8">
        <v>5.0300999999999992E-4</v>
      </c>
      <c r="AD43" s="8">
        <v>0</v>
      </c>
      <c r="AE43" s="8">
        <v>8.120817E-4</v>
      </c>
      <c r="AF43" s="8">
        <v>-6.0174899999999999E-5</v>
      </c>
      <c r="AG43" s="8">
        <v>5.8995E-5</v>
      </c>
      <c r="AH43" s="8">
        <v>9.1920420000000012E-7</v>
      </c>
      <c r="AI43" s="8">
        <v>0</v>
      </c>
      <c r="AJ43" s="8">
        <v>5.1992604000000001E-8</v>
      </c>
      <c r="AK43" s="8">
        <v>1.28547E-8</v>
      </c>
      <c r="AL43" s="8">
        <v>199.34100000000001</v>
      </c>
      <c r="AM43" s="8">
        <v>14.24574</v>
      </c>
      <c r="AN43" s="8">
        <v>0</v>
      </c>
      <c r="AO43" s="8">
        <v>2.2716180000000001</v>
      </c>
      <c r="AP43" s="8">
        <v>-1.2295800000000001</v>
      </c>
      <c r="AQ43" s="8">
        <v>214.50582</v>
      </c>
      <c r="AR43" s="8">
        <v>14.812713</v>
      </c>
      <c r="AS43" s="8">
        <v>0</v>
      </c>
      <c r="AT43" s="8">
        <v>2.4599051999999997</v>
      </c>
      <c r="AU43" s="8">
        <v>-1.0917180000000002</v>
      </c>
      <c r="AV43" s="8">
        <v>209.898</v>
      </c>
      <c r="AW43" s="8">
        <v>14.4072</v>
      </c>
      <c r="AX43" s="8">
        <v>0</v>
      </c>
      <c r="AY43" s="8">
        <v>2.3212979999999996</v>
      </c>
      <c r="AZ43" s="8">
        <v>-1.1674800000000001</v>
      </c>
      <c r="BA43" s="8">
        <v>4.6078200000000002</v>
      </c>
      <c r="BB43" s="8">
        <v>0.40551300000000001</v>
      </c>
      <c r="BC43" s="8">
        <v>0</v>
      </c>
      <c r="BD43" s="8">
        <v>0.13860720000000001</v>
      </c>
      <c r="BE43" s="8">
        <v>7.5761999999999996E-2</v>
      </c>
    </row>
    <row r="44" spans="1:57" ht="15.3" x14ac:dyDescent="0.7">
      <c r="A44" s="9" t="s">
        <v>833</v>
      </c>
      <c r="B44" t="s">
        <v>834</v>
      </c>
      <c r="C44" t="s">
        <v>134</v>
      </c>
      <c r="D44" t="s">
        <v>135</v>
      </c>
      <c r="E44" s="6">
        <v>10.4</v>
      </c>
      <c r="F44" s="7">
        <v>0</v>
      </c>
      <c r="G44" s="7">
        <v>0</v>
      </c>
      <c r="H44" s="8">
        <v>1.9760000000000002</v>
      </c>
      <c r="I44" s="8">
        <v>0.16795999999999997</v>
      </c>
      <c r="J44" s="8">
        <v>0</v>
      </c>
      <c r="K44" s="8">
        <v>2.5438400000000003E-2</v>
      </c>
      <c r="L44" s="8">
        <v>-2.2880000000000001E-2</v>
      </c>
      <c r="M44" s="8">
        <v>7.2175999999999997E-8</v>
      </c>
      <c r="N44" s="8">
        <v>1.102463752E-9</v>
      </c>
      <c r="O44" s="8">
        <v>0</v>
      </c>
      <c r="P44" s="8">
        <v>4.330248E-13</v>
      </c>
      <c r="Q44" s="8">
        <v>1.1544000000000001E-13</v>
      </c>
      <c r="R44" s="8">
        <v>2.3295999999999997E-2</v>
      </c>
      <c r="S44" s="8">
        <v>9.0271999999999998E-4</v>
      </c>
      <c r="T44" s="8">
        <v>0</v>
      </c>
      <c r="U44" s="8">
        <v>3.2042399999999998E-4</v>
      </c>
      <c r="V44" s="8">
        <v>-1.56E-5</v>
      </c>
      <c r="W44" s="8">
        <v>1.1648E-4</v>
      </c>
      <c r="X44" s="8">
        <v>4.4449600000000002E-5</v>
      </c>
      <c r="Y44" s="8">
        <v>0</v>
      </c>
      <c r="Z44" s="8">
        <v>1.3804648000000002E-4</v>
      </c>
      <c r="AA44" s="8">
        <v>0</v>
      </c>
      <c r="AB44" s="8">
        <v>9.5888000000000006E-4</v>
      </c>
      <c r="AC44" s="8">
        <v>8.4239999999999993E-5</v>
      </c>
      <c r="AD44" s="8">
        <v>0</v>
      </c>
      <c r="AE44" s="8">
        <v>1.360008E-4</v>
      </c>
      <c r="AF44" s="8">
        <v>-1.00776E-5</v>
      </c>
      <c r="AG44" s="8">
        <v>9.8800000000000003E-6</v>
      </c>
      <c r="AH44" s="8">
        <v>1.539408E-7</v>
      </c>
      <c r="AI44" s="8">
        <v>0</v>
      </c>
      <c r="AJ44" s="8">
        <v>8.7072959999999999E-9</v>
      </c>
      <c r="AK44" s="8">
        <v>2.1528000000000003E-9</v>
      </c>
      <c r="AL44" s="8">
        <v>33.384</v>
      </c>
      <c r="AM44" s="8">
        <v>2.3857599999999999</v>
      </c>
      <c r="AN44" s="8">
        <v>0</v>
      </c>
      <c r="AO44" s="8">
        <v>0.38043200000000005</v>
      </c>
      <c r="AP44" s="8">
        <v>-0.20592000000000002</v>
      </c>
      <c r="AQ44" s="8">
        <v>35.923679999999997</v>
      </c>
      <c r="AR44" s="8">
        <v>2.480712</v>
      </c>
      <c r="AS44" s="8">
        <v>0</v>
      </c>
      <c r="AT44" s="8">
        <v>0.41196479999999996</v>
      </c>
      <c r="AU44" s="8">
        <v>-0.18283200000000002</v>
      </c>
      <c r="AV44" s="8">
        <v>35.152000000000001</v>
      </c>
      <c r="AW44" s="8">
        <v>2.4127999999999998</v>
      </c>
      <c r="AX44" s="8">
        <v>0</v>
      </c>
      <c r="AY44" s="8">
        <v>0.38875199999999999</v>
      </c>
      <c r="AZ44" s="8">
        <v>-0.19552000000000003</v>
      </c>
      <c r="BA44" s="8">
        <v>0.77168000000000003</v>
      </c>
      <c r="BB44" s="8">
        <v>6.7912E-2</v>
      </c>
      <c r="BC44" s="8">
        <v>0</v>
      </c>
      <c r="BD44" s="8">
        <v>2.3212800000000002E-2</v>
      </c>
      <c r="BE44" s="8">
        <v>1.2688E-2</v>
      </c>
    </row>
    <row r="45" spans="1:57" ht="15.3" x14ac:dyDescent="0.7">
      <c r="A45" s="9" t="s">
        <v>841</v>
      </c>
      <c r="B45" t="s">
        <v>842</v>
      </c>
      <c r="C45" t="s">
        <v>134</v>
      </c>
      <c r="D45" t="s">
        <v>135</v>
      </c>
      <c r="E45" s="6">
        <v>59.54</v>
      </c>
      <c r="F45" s="7">
        <v>0</v>
      </c>
      <c r="G45" s="7">
        <v>0</v>
      </c>
      <c r="H45" s="8">
        <v>11.3126</v>
      </c>
      <c r="I45" s="8">
        <v>0.96157099999999984</v>
      </c>
      <c r="J45" s="8">
        <v>0</v>
      </c>
      <c r="K45" s="8">
        <v>0.14563484000000002</v>
      </c>
      <c r="L45" s="8">
        <v>-0.13098799999999999</v>
      </c>
      <c r="M45" s="8">
        <v>4.1320759999999996E-7</v>
      </c>
      <c r="N45" s="8">
        <v>6.3116049801999997E-9</v>
      </c>
      <c r="O45" s="8">
        <v>0</v>
      </c>
      <c r="P45" s="8">
        <v>2.47906698E-12</v>
      </c>
      <c r="Q45" s="8">
        <v>6.6089400000000001E-13</v>
      </c>
      <c r="R45" s="8">
        <v>0.13336959999999998</v>
      </c>
      <c r="S45" s="8">
        <v>5.1680719999999992E-3</v>
      </c>
      <c r="T45" s="8">
        <v>0</v>
      </c>
      <c r="U45" s="8">
        <v>1.8344273999999999E-3</v>
      </c>
      <c r="V45" s="8">
        <v>-8.9309999999999997E-5</v>
      </c>
      <c r="W45" s="8">
        <v>6.6684799999999994E-4</v>
      </c>
      <c r="X45" s="8">
        <v>2.5447396000000003E-4</v>
      </c>
      <c r="Y45" s="8">
        <v>0</v>
      </c>
      <c r="Z45" s="8">
        <v>7.9031609800000004E-4</v>
      </c>
      <c r="AA45" s="8">
        <v>0</v>
      </c>
      <c r="AB45" s="8">
        <v>5.4895880000000001E-3</v>
      </c>
      <c r="AC45" s="8">
        <v>4.8227399999999993E-4</v>
      </c>
      <c r="AD45" s="8">
        <v>0</v>
      </c>
      <c r="AE45" s="8">
        <v>7.7860457999999997E-4</v>
      </c>
      <c r="AF45" s="8">
        <v>-5.7694259999999998E-5</v>
      </c>
      <c r="AG45" s="8">
        <v>5.6563E-5</v>
      </c>
      <c r="AH45" s="8">
        <v>8.8131108E-7</v>
      </c>
      <c r="AI45" s="8">
        <v>0</v>
      </c>
      <c r="AJ45" s="8">
        <v>4.9849269599999998E-8</v>
      </c>
      <c r="AK45" s="8">
        <v>1.2324780000000001E-8</v>
      </c>
      <c r="AL45" s="8">
        <v>191.1234</v>
      </c>
      <c r="AM45" s="8">
        <v>13.658475999999999</v>
      </c>
      <c r="AN45" s="8">
        <v>0</v>
      </c>
      <c r="AO45" s="8">
        <v>2.1779731999999998</v>
      </c>
      <c r="AP45" s="8">
        <v>-1.1788920000000001</v>
      </c>
      <c r="AQ45" s="8">
        <v>205.66306799999998</v>
      </c>
      <c r="AR45" s="8">
        <v>14.202076199999999</v>
      </c>
      <c r="AS45" s="8">
        <v>0</v>
      </c>
      <c r="AT45" s="8">
        <v>2.3584984799999997</v>
      </c>
      <c r="AU45" s="8">
        <v>-1.0467132000000001</v>
      </c>
      <c r="AV45" s="8">
        <v>201.24519999999998</v>
      </c>
      <c r="AW45" s="8">
        <v>13.813279999999999</v>
      </c>
      <c r="AX45" s="8">
        <v>0</v>
      </c>
      <c r="AY45" s="8">
        <v>2.2256052</v>
      </c>
      <c r="AZ45" s="8">
        <v>-1.1193520000000001</v>
      </c>
      <c r="BA45" s="8">
        <v>4.4178680000000004</v>
      </c>
      <c r="BB45" s="8">
        <v>0.38879619999999998</v>
      </c>
      <c r="BC45" s="8">
        <v>0</v>
      </c>
      <c r="BD45" s="8">
        <v>0.13289328</v>
      </c>
      <c r="BE45" s="8">
        <v>7.2638799999999989E-2</v>
      </c>
    </row>
    <row r="46" spans="1:57" ht="15.3" x14ac:dyDescent="0.7">
      <c r="A46" s="9" t="s">
        <v>825</v>
      </c>
      <c r="B46" t="s">
        <v>826</v>
      </c>
      <c r="C46" t="s">
        <v>829</v>
      </c>
      <c r="D46" t="s">
        <v>830</v>
      </c>
      <c r="E46" s="6">
        <v>63.38</v>
      </c>
      <c r="F46" s="7">
        <v>0</v>
      </c>
      <c r="G46" s="7">
        <v>6</v>
      </c>
      <c r="H46" s="8">
        <v>23.894260000000003</v>
      </c>
      <c r="I46" s="8">
        <v>2.1200610000000002</v>
      </c>
      <c r="J46" s="8">
        <v>203.963178</v>
      </c>
      <c r="K46" s="8">
        <v>0.26359742000000003</v>
      </c>
      <c r="L46" s="8">
        <v>-0.27887200000000001</v>
      </c>
      <c r="M46" s="8">
        <v>1.115488E-6</v>
      </c>
      <c r="N46" s="8">
        <v>2.9978740000000003E-8</v>
      </c>
      <c r="O46" s="8">
        <v>7.0551827279999998E-6</v>
      </c>
      <c r="P46" s="8">
        <v>4.48939554E-12</v>
      </c>
      <c r="Q46" s="8">
        <v>1.4006979999999999E-12</v>
      </c>
      <c r="R46" s="8">
        <v>0.32133660000000003</v>
      </c>
      <c r="S46" s="8">
        <v>1.4241486000000001E-2</v>
      </c>
      <c r="T46" s="8">
        <v>0.79858799999999996</v>
      </c>
      <c r="U46" s="8">
        <v>3.3312528000000001E-3</v>
      </c>
      <c r="V46" s="8">
        <v>-1.8950620000000003E-4</v>
      </c>
      <c r="W46" s="8">
        <v>3.1373100000000001E-2</v>
      </c>
      <c r="X46" s="8">
        <v>2.1999198000000001E-3</v>
      </c>
      <c r="Y46" s="8">
        <v>0</v>
      </c>
      <c r="Z46" s="8">
        <v>1.4504513000000001E-3</v>
      </c>
      <c r="AA46" s="8">
        <v>9.3168600000000011E-6</v>
      </c>
      <c r="AB46" s="8">
        <v>1.2168960000000001E-2</v>
      </c>
      <c r="AC46" s="8">
        <v>4.7788520000000001E-3</v>
      </c>
      <c r="AD46" s="8">
        <v>0.38028000000000006</v>
      </c>
      <c r="AE46" s="8">
        <v>1.4120430200000001E-3</v>
      </c>
      <c r="AF46" s="8">
        <v>-1.229572E-4</v>
      </c>
      <c r="AG46" s="8">
        <v>3.1119580000000005E-5</v>
      </c>
      <c r="AH46" s="8">
        <v>7.8210920000000002E-7</v>
      </c>
      <c r="AI46" s="8">
        <v>1.27289263385736E-6</v>
      </c>
      <c r="AJ46" s="8">
        <v>9.0671428000000009E-8</v>
      </c>
      <c r="AK46" s="8">
        <v>2.6239320000000004E-8</v>
      </c>
      <c r="AL46" s="8">
        <v>389.15319999999997</v>
      </c>
      <c r="AM46" s="8">
        <v>29.535080000000001</v>
      </c>
      <c r="AN46" s="8">
        <v>4555.8944571239999</v>
      </c>
      <c r="AO46" s="8">
        <v>3.9447712000000004</v>
      </c>
      <c r="AP46" s="8">
        <v>-2.5098480000000003</v>
      </c>
      <c r="AQ46" s="8">
        <v>419.13194000000004</v>
      </c>
      <c r="AR46" s="8">
        <v>30.926904799999999</v>
      </c>
      <c r="AS46" s="8">
        <v>4981.8673808039994</v>
      </c>
      <c r="AT46" s="8">
        <v>4.2808753399999997</v>
      </c>
      <c r="AU46" s="8">
        <v>-2.2284408000000004</v>
      </c>
      <c r="AV46" s="8">
        <v>411.33620000000002</v>
      </c>
      <c r="AW46" s="8">
        <v>30.105499999999999</v>
      </c>
      <c r="AX46" s="8">
        <v>4981.8080571239989</v>
      </c>
      <c r="AY46" s="8">
        <v>4.0398411999999997</v>
      </c>
      <c r="AZ46" s="8">
        <v>-2.3830880000000003</v>
      </c>
      <c r="BA46" s="8">
        <v>7.7957400000000003</v>
      </c>
      <c r="BB46" s="8">
        <v>0.82140479999999993</v>
      </c>
      <c r="BC46" s="8">
        <v>5.9323680000000011E-2</v>
      </c>
      <c r="BD46" s="8">
        <v>0.24103414000000001</v>
      </c>
      <c r="BE46" s="8">
        <v>0.15464720000000001</v>
      </c>
    </row>
    <row r="47" spans="1:57" ht="15.3" x14ac:dyDescent="0.7">
      <c r="A47" s="9" t="s">
        <v>831</v>
      </c>
      <c r="B47" t="s">
        <v>832</v>
      </c>
      <c r="C47" t="s">
        <v>829</v>
      </c>
      <c r="D47" t="s">
        <v>830</v>
      </c>
      <c r="E47" s="6">
        <v>62.1</v>
      </c>
      <c r="F47" s="7">
        <v>0</v>
      </c>
      <c r="G47" s="7">
        <v>6</v>
      </c>
      <c r="H47" s="8">
        <v>23.4117</v>
      </c>
      <c r="I47" s="8">
        <v>2.077245</v>
      </c>
      <c r="J47" s="8">
        <v>199.84401</v>
      </c>
      <c r="K47" s="8">
        <v>0.25827390000000006</v>
      </c>
      <c r="L47" s="8">
        <v>-0.27324000000000004</v>
      </c>
      <c r="M47" s="8">
        <v>1.0929599999999999E-6</v>
      </c>
      <c r="N47" s="8">
        <v>2.9373300000000001E-8</v>
      </c>
      <c r="O47" s="8">
        <v>6.9126987599999996E-6</v>
      </c>
      <c r="P47" s="8">
        <v>4.3987293000000006E-12</v>
      </c>
      <c r="Q47" s="8">
        <v>1.37241E-12</v>
      </c>
      <c r="R47" s="8">
        <v>0.31484699999999999</v>
      </c>
      <c r="S47" s="8">
        <v>1.3953870000000002E-2</v>
      </c>
      <c r="T47" s="8">
        <v>0.78246000000000004</v>
      </c>
      <c r="U47" s="8">
        <v>3.263976E-3</v>
      </c>
      <c r="V47" s="8">
        <v>-1.8567900000000001E-4</v>
      </c>
      <c r="W47" s="8">
        <v>3.0739499999999999E-2</v>
      </c>
      <c r="X47" s="8">
        <v>2.1554909999999998E-3</v>
      </c>
      <c r="Y47" s="8">
        <v>0</v>
      </c>
      <c r="Z47" s="8">
        <v>1.4211585E-3</v>
      </c>
      <c r="AA47" s="8">
        <v>9.1287000000000012E-6</v>
      </c>
      <c r="AB47" s="8">
        <v>1.19232E-2</v>
      </c>
      <c r="AC47" s="8">
        <v>4.6823400000000001E-3</v>
      </c>
      <c r="AD47" s="8">
        <v>0.37260000000000004</v>
      </c>
      <c r="AE47" s="8">
        <v>1.3835259000000001E-3</v>
      </c>
      <c r="AF47" s="8">
        <v>-1.2047400000000001E-4</v>
      </c>
      <c r="AG47" s="8">
        <v>3.0491100000000004E-5</v>
      </c>
      <c r="AH47" s="8">
        <v>7.6631400000000004E-7</v>
      </c>
      <c r="AI47" s="8">
        <v>1.2471857457011999E-6</v>
      </c>
      <c r="AJ47" s="8">
        <v>8.8840259999999997E-8</v>
      </c>
      <c r="AK47" s="8">
        <v>2.5709400000000001E-8</v>
      </c>
      <c r="AL47" s="8">
        <v>381.29399999999998</v>
      </c>
      <c r="AM47" s="8">
        <v>28.938599999999997</v>
      </c>
      <c r="AN47" s="8">
        <v>4463.8852285799994</v>
      </c>
      <c r="AO47" s="8">
        <v>3.8651040000000001</v>
      </c>
      <c r="AP47" s="8">
        <v>-2.4591600000000002</v>
      </c>
      <c r="AQ47" s="8">
        <v>410.66730000000001</v>
      </c>
      <c r="AR47" s="8">
        <v>30.302315999999998</v>
      </c>
      <c r="AS47" s="8">
        <v>4881.2553541799989</v>
      </c>
      <c r="AT47" s="8">
        <v>4.1944203</v>
      </c>
      <c r="AU47" s="8">
        <v>-2.1834360000000004</v>
      </c>
      <c r="AV47" s="8">
        <v>403.029</v>
      </c>
      <c r="AW47" s="8">
        <v>29.497499999999999</v>
      </c>
      <c r="AX47" s="8">
        <v>4881.1972285799984</v>
      </c>
      <c r="AY47" s="8">
        <v>3.9582539999999997</v>
      </c>
      <c r="AZ47" s="8">
        <v>-2.3349600000000001</v>
      </c>
      <c r="BA47" s="8">
        <v>7.6383000000000001</v>
      </c>
      <c r="BB47" s="8">
        <v>0.80481599999999998</v>
      </c>
      <c r="BC47" s="8">
        <v>5.8125600000000013E-2</v>
      </c>
      <c r="BD47" s="8">
        <v>0.2361663</v>
      </c>
      <c r="BE47" s="8">
        <v>0.15152399999999999</v>
      </c>
    </row>
    <row r="48" spans="1:57" ht="15.3" x14ac:dyDescent="0.7">
      <c r="A48" s="9" t="s">
        <v>833</v>
      </c>
      <c r="B48" t="s">
        <v>834</v>
      </c>
      <c r="C48" t="s">
        <v>829</v>
      </c>
      <c r="D48" t="s">
        <v>830</v>
      </c>
      <c r="E48" s="6">
        <v>10.4</v>
      </c>
      <c r="F48" s="7">
        <v>0</v>
      </c>
      <c r="G48" s="7">
        <v>6</v>
      </c>
      <c r="H48" s="8">
        <v>3.9208000000000003</v>
      </c>
      <c r="I48" s="8">
        <v>0.34788000000000002</v>
      </c>
      <c r="J48" s="8">
        <v>33.468240000000002</v>
      </c>
      <c r="K48" s="8">
        <v>4.3253600000000003E-2</v>
      </c>
      <c r="L48" s="8">
        <v>-4.5760000000000002E-2</v>
      </c>
      <c r="M48" s="8">
        <v>1.8304E-7</v>
      </c>
      <c r="N48" s="8">
        <v>4.9192000000000001E-9</v>
      </c>
      <c r="O48" s="8">
        <v>1.1576822400000001E-6</v>
      </c>
      <c r="P48" s="8">
        <v>7.3666320000000004E-13</v>
      </c>
      <c r="Q48" s="8">
        <v>2.2984000000000001E-13</v>
      </c>
      <c r="R48" s="8">
        <v>5.2727999999999997E-2</v>
      </c>
      <c r="S48" s="8">
        <v>2.3368800000000004E-3</v>
      </c>
      <c r="T48" s="8">
        <v>0.13104000000000002</v>
      </c>
      <c r="U48" s="8">
        <v>5.46624E-4</v>
      </c>
      <c r="V48" s="8">
        <v>-3.1096000000000002E-5</v>
      </c>
      <c r="W48" s="8">
        <v>5.1479999999999998E-3</v>
      </c>
      <c r="X48" s="8">
        <v>3.6098400000000001E-4</v>
      </c>
      <c r="Y48" s="8">
        <v>0</v>
      </c>
      <c r="Z48" s="8">
        <v>2.3800399999999999E-4</v>
      </c>
      <c r="AA48" s="8">
        <v>1.5288000000000001E-6</v>
      </c>
      <c r="AB48" s="8">
        <v>1.9968E-3</v>
      </c>
      <c r="AC48" s="8">
        <v>7.8416000000000011E-4</v>
      </c>
      <c r="AD48" s="8">
        <v>6.2400000000000004E-2</v>
      </c>
      <c r="AE48" s="8">
        <v>2.3170160000000002E-4</v>
      </c>
      <c r="AF48" s="8">
        <v>-2.0176000000000001E-5</v>
      </c>
      <c r="AG48" s="8">
        <v>5.1064000000000008E-6</v>
      </c>
      <c r="AH48" s="8">
        <v>1.2833599999999999E-7</v>
      </c>
      <c r="AI48" s="8">
        <v>2.0886846626879999E-7</v>
      </c>
      <c r="AJ48" s="8">
        <v>1.4878240000000001E-8</v>
      </c>
      <c r="AK48" s="8">
        <v>4.3056000000000005E-9</v>
      </c>
      <c r="AL48" s="8">
        <v>63.856000000000002</v>
      </c>
      <c r="AM48" s="8">
        <v>4.8464</v>
      </c>
      <c r="AN48" s="8">
        <v>747.57498192000003</v>
      </c>
      <c r="AO48" s="8">
        <v>0.64729600000000009</v>
      </c>
      <c r="AP48" s="8">
        <v>-0.41184000000000004</v>
      </c>
      <c r="AQ48" s="8">
        <v>68.775200000000012</v>
      </c>
      <c r="AR48" s="8">
        <v>5.0747839999999993</v>
      </c>
      <c r="AS48" s="8">
        <v>817.4727163199999</v>
      </c>
      <c r="AT48" s="8">
        <v>0.70244719999999994</v>
      </c>
      <c r="AU48" s="8">
        <v>-0.36566400000000004</v>
      </c>
      <c r="AV48" s="8">
        <v>67.496000000000009</v>
      </c>
      <c r="AW48" s="8">
        <v>4.9399999999999995</v>
      </c>
      <c r="AX48" s="8">
        <v>817.46298191999983</v>
      </c>
      <c r="AY48" s="8">
        <v>0.66289599999999993</v>
      </c>
      <c r="AZ48" s="8">
        <v>-0.39104000000000005</v>
      </c>
      <c r="BA48" s="8">
        <v>1.2792000000000001</v>
      </c>
      <c r="BB48" s="8">
        <v>0.13478399999999999</v>
      </c>
      <c r="BC48" s="8">
        <v>9.7344000000000024E-3</v>
      </c>
      <c r="BD48" s="8">
        <v>3.9551200000000002E-2</v>
      </c>
      <c r="BE48" s="8">
        <v>2.5375999999999999E-2</v>
      </c>
    </row>
    <row r="49" spans="1:57" ht="15.3" x14ac:dyDescent="0.7">
      <c r="A49" s="9" t="s">
        <v>841</v>
      </c>
      <c r="B49" t="s">
        <v>842</v>
      </c>
      <c r="C49" t="s">
        <v>829</v>
      </c>
      <c r="D49" t="s">
        <v>830</v>
      </c>
      <c r="E49" s="6">
        <v>59.54</v>
      </c>
      <c r="F49" s="7">
        <v>0</v>
      </c>
      <c r="G49" s="7">
        <v>6</v>
      </c>
      <c r="H49" s="8">
        <v>22.446580000000001</v>
      </c>
      <c r="I49" s="8">
        <v>1.9916130000000001</v>
      </c>
      <c r="J49" s="8">
        <v>191.60567399999999</v>
      </c>
      <c r="K49" s="8">
        <v>0.24762686000000003</v>
      </c>
      <c r="L49" s="8">
        <v>-0.26197599999999999</v>
      </c>
      <c r="M49" s="8">
        <v>1.0479039999999999E-6</v>
      </c>
      <c r="N49" s="8">
        <v>2.8162419999999999E-8</v>
      </c>
      <c r="O49" s="8">
        <v>6.6277308240000001E-6</v>
      </c>
      <c r="P49" s="8">
        <v>4.2173968200000001E-12</v>
      </c>
      <c r="Q49" s="8">
        <v>1.3158339999999999E-12</v>
      </c>
      <c r="R49" s="8">
        <v>0.30186779999999996</v>
      </c>
      <c r="S49" s="8">
        <v>1.3378638E-2</v>
      </c>
      <c r="T49" s="8">
        <v>0.75020399999999998</v>
      </c>
      <c r="U49" s="8">
        <v>3.1294223999999999E-3</v>
      </c>
      <c r="V49" s="8">
        <v>-1.780246E-4</v>
      </c>
      <c r="W49" s="8">
        <v>2.94723E-2</v>
      </c>
      <c r="X49" s="8">
        <v>2.0666333999999997E-3</v>
      </c>
      <c r="Y49" s="8">
        <v>0</v>
      </c>
      <c r="Z49" s="8">
        <v>1.3625728999999999E-3</v>
      </c>
      <c r="AA49" s="8">
        <v>8.7523799999999997E-6</v>
      </c>
      <c r="AB49" s="8">
        <v>1.143168E-2</v>
      </c>
      <c r="AC49" s="8">
        <v>4.4893160000000001E-3</v>
      </c>
      <c r="AD49" s="8">
        <v>0.35724</v>
      </c>
      <c r="AE49" s="8">
        <v>1.3264916600000001E-3</v>
      </c>
      <c r="AF49" s="8">
        <v>-1.1550760000000001E-4</v>
      </c>
      <c r="AG49" s="8">
        <v>2.9234140000000001E-5</v>
      </c>
      <c r="AH49" s="8">
        <v>7.3472359999999999E-7</v>
      </c>
      <c r="AI49" s="8">
        <v>1.1957719693888799E-6</v>
      </c>
      <c r="AJ49" s="8">
        <v>8.5177923999999999E-8</v>
      </c>
      <c r="AK49" s="8">
        <v>2.4649560000000001E-8</v>
      </c>
      <c r="AL49" s="8">
        <v>365.57559999999995</v>
      </c>
      <c r="AM49" s="8">
        <v>27.745639999999998</v>
      </c>
      <c r="AN49" s="8">
        <v>4279.8667714919993</v>
      </c>
      <c r="AO49" s="8">
        <v>3.7057696</v>
      </c>
      <c r="AP49" s="8">
        <v>-2.3577840000000001</v>
      </c>
      <c r="AQ49" s="8">
        <v>393.73802000000001</v>
      </c>
      <c r="AR49" s="8">
        <v>29.053138399999998</v>
      </c>
      <c r="AS49" s="8">
        <v>4680.0313009319989</v>
      </c>
      <c r="AT49" s="8">
        <v>4.0215102199999997</v>
      </c>
      <c r="AU49" s="8">
        <v>-2.0934264000000002</v>
      </c>
      <c r="AV49" s="8">
        <v>386.41460000000001</v>
      </c>
      <c r="AW49" s="8">
        <v>28.281499999999998</v>
      </c>
      <c r="AX49" s="8">
        <v>4679.9755714919984</v>
      </c>
      <c r="AY49" s="8">
        <v>3.7950795999999993</v>
      </c>
      <c r="AZ49" s="8">
        <v>-2.2387040000000002</v>
      </c>
      <c r="BA49" s="8">
        <v>7.3234199999999996</v>
      </c>
      <c r="BB49" s="8">
        <v>0.77163839999999995</v>
      </c>
      <c r="BC49" s="8">
        <v>5.5729440000000012E-2</v>
      </c>
      <c r="BD49" s="8">
        <v>0.22643062</v>
      </c>
      <c r="BE49" s="8">
        <v>0.14527759999999998</v>
      </c>
    </row>
    <row r="50" spans="1:57" ht="15.3" x14ac:dyDescent="0.7">
      <c r="A50" s="9" t="s">
        <v>825</v>
      </c>
      <c r="B50" t="s">
        <v>826</v>
      </c>
      <c r="C50" t="s">
        <v>165</v>
      </c>
      <c r="D50" t="s">
        <v>166</v>
      </c>
      <c r="E50" s="6">
        <v>12.042199999999999</v>
      </c>
      <c r="F50" s="7">
        <v>0</v>
      </c>
      <c r="G50" s="7">
        <v>0</v>
      </c>
      <c r="H50" s="8">
        <v>2.7381681119999999</v>
      </c>
      <c r="I50" s="8">
        <v>2.6661475166000002</v>
      </c>
      <c r="J50" s="8">
        <v>0</v>
      </c>
      <c r="K50" s="8">
        <v>6.1306840199999995</v>
      </c>
      <c r="L50" s="8">
        <v>-1.4917750599999999</v>
      </c>
      <c r="M50" s="8">
        <v>2.3958147039999993E-11</v>
      </c>
      <c r="N50" s="8">
        <v>1.6076360282383145E-7</v>
      </c>
      <c r="O50" s="8">
        <v>0</v>
      </c>
      <c r="P50" s="8">
        <v>4.7929334783731203E-9</v>
      </c>
      <c r="Q50" s="8">
        <v>-2.5873110359999996E-13</v>
      </c>
      <c r="R50" s="8">
        <v>2.3573303680000001E-2</v>
      </c>
      <c r="S50" s="8">
        <v>6.1191047475200001E-3</v>
      </c>
      <c r="T50" s="8">
        <v>0</v>
      </c>
      <c r="U50" s="8">
        <v>3.2816959780000003E-3</v>
      </c>
      <c r="V50" s="8">
        <v>-1.3725572799999999E-3</v>
      </c>
      <c r="W50" s="8">
        <v>3.9069206639999994E-3</v>
      </c>
      <c r="X50" s="8">
        <v>1.2132101994799999E-3</v>
      </c>
      <c r="Y50" s="8">
        <v>0</v>
      </c>
      <c r="Z50" s="8">
        <v>4.6394159999999993E-4</v>
      </c>
      <c r="AA50" s="8">
        <v>-3.9954751999999997E-4</v>
      </c>
      <c r="AB50" s="8">
        <v>7.4688513120000008E-3</v>
      </c>
      <c r="AC50" s="8">
        <v>1.1536971907440002E-3</v>
      </c>
      <c r="AD50" s="8">
        <v>0</v>
      </c>
      <c r="AE50" s="8">
        <v>2.1699220459999997E-4</v>
      </c>
      <c r="AF50" s="8">
        <v>-6.1275784000000013E-4</v>
      </c>
      <c r="AG50" s="8">
        <v>8.0573726400000008E-5</v>
      </c>
      <c r="AH50" s="8">
        <v>9.9427084846360019E-6</v>
      </c>
      <c r="AI50" s="8">
        <v>0</v>
      </c>
      <c r="AJ50" s="8">
        <v>1.7331413111999999E-7</v>
      </c>
      <c r="AK50" s="8">
        <v>-1.3241349600000001E-7</v>
      </c>
      <c r="AL50" s="8">
        <v>31.715351999999996</v>
      </c>
      <c r="AM50" s="8">
        <v>17.16175119</v>
      </c>
      <c r="AN50" s="8">
        <v>0</v>
      </c>
      <c r="AO50" s="8">
        <v>15.818950819999998</v>
      </c>
      <c r="AP50" s="8">
        <v>-24.664960800000003</v>
      </c>
      <c r="AQ50" s="8">
        <v>406.04315873600001</v>
      </c>
      <c r="AR50" s="8">
        <v>39.585042605132003</v>
      </c>
      <c r="AS50" s="8">
        <v>0</v>
      </c>
      <c r="AT50" s="8">
        <v>-34.094353257600012</v>
      </c>
      <c r="AU50" s="8">
        <v>-42.875530568000002</v>
      </c>
      <c r="AV50" s="8">
        <v>32.155969759999998</v>
      </c>
      <c r="AW50" s="8">
        <v>17.426211845600001</v>
      </c>
      <c r="AX50" s="8">
        <v>0</v>
      </c>
      <c r="AY50" s="8">
        <v>16.036470979999997</v>
      </c>
      <c r="AZ50" s="8">
        <v>-24.65304536</v>
      </c>
      <c r="BA50" s="8">
        <v>373.88718897599995</v>
      </c>
      <c r="BB50" s="8">
        <v>22.158830759531998</v>
      </c>
      <c r="BC50" s="8">
        <v>0</v>
      </c>
      <c r="BD50" s="8">
        <v>-50.130824237600009</v>
      </c>
      <c r="BE50" s="8">
        <v>-18.222485208000002</v>
      </c>
    </row>
    <row r="51" spans="1:57" ht="15.3" x14ac:dyDescent="0.7">
      <c r="A51" s="9" t="s">
        <v>825</v>
      </c>
      <c r="B51" t="s">
        <v>845</v>
      </c>
      <c r="C51" t="s">
        <v>165</v>
      </c>
      <c r="D51" t="s">
        <v>166</v>
      </c>
      <c r="E51" s="6">
        <v>1.577</v>
      </c>
      <c r="F51" s="7">
        <v>0</v>
      </c>
      <c r="G51" s="7">
        <v>0</v>
      </c>
      <c r="H51" s="8">
        <v>0.35857992</v>
      </c>
      <c r="I51" s="8">
        <v>0.34914838100000001</v>
      </c>
      <c r="J51" s="8">
        <v>0</v>
      </c>
      <c r="K51" s="8">
        <v>0.80285070000000003</v>
      </c>
      <c r="L51" s="8">
        <v>-0.19535710000000001</v>
      </c>
      <c r="M51" s="8">
        <v>3.1374663999999995E-12</v>
      </c>
      <c r="N51" s="8">
        <v>2.1052980489709703E-8</v>
      </c>
      <c r="O51" s="8">
        <v>0</v>
      </c>
      <c r="P51" s="8">
        <v>6.276640560192E-10</v>
      </c>
      <c r="Q51" s="8">
        <v>-3.3882425999999995E-14</v>
      </c>
      <c r="R51" s="8">
        <v>3.0870688000000004E-3</v>
      </c>
      <c r="S51" s="8">
        <v>8.0133432320000008E-4</v>
      </c>
      <c r="T51" s="8">
        <v>0</v>
      </c>
      <c r="U51" s="8">
        <v>4.2975823000000003E-4</v>
      </c>
      <c r="V51" s="8">
        <v>-1.7974479999999999E-4</v>
      </c>
      <c r="W51" s="8">
        <v>5.1163523999999999E-4</v>
      </c>
      <c r="X51" s="8">
        <v>1.5887732179999998E-4</v>
      </c>
      <c r="Y51" s="8">
        <v>0</v>
      </c>
      <c r="Z51" s="8">
        <v>6.0755999999999992E-5</v>
      </c>
      <c r="AA51" s="8">
        <v>-5.2323199999999994E-5</v>
      </c>
      <c r="AB51" s="8">
        <v>9.7809192000000017E-4</v>
      </c>
      <c r="AC51" s="8">
        <v>1.5108372804000002E-4</v>
      </c>
      <c r="AD51" s="8">
        <v>0</v>
      </c>
      <c r="AE51" s="8">
        <v>2.8416460999999998E-5</v>
      </c>
      <c r="AF51" s="8">
        <v>-8.0244400000000027E-5</v>
      </c>
      <c r="AG51" s="8">
        <v>1.0551624000000001E-5</v>
      </c>
      <c r="AH51" s="8">
        <v>1.3020587002600003E-6</v>
      </c>
      <c r="AI51" s="8">
        <v>0</v>
      </c>
      <c r="AJ51" s="8">
        <v>2.26965492E-8</v>
      </c>
      <c r="AK51" s="8">
        <v>-1.7340360000000001E-8</v>
      </c>
      <c r="AL51" s="8">
        <v>4.1533199999999999</v>
      </c>
      <c r="AM51" s="8">
        <v>2.24743665</v>
      </c>
      <c r="AN51" s="8">
        <v>0</v>
      </c>
      <c r="AO51" s="8">
        <v>2.0715886999999999</v>
      </c>
      <c r="AP51" s="8">
        <v>-3.2300280000000003</v>
      </c>
      <c r="AQ51" s="8">
        <v>53.173843759999997</v>
      </c>
      <c r="AR51" s="8">
        <v>5.1839042856200006</v>
      </c>
      <c r="AS51" s="8">
        <v>0</v>
      </c>
      <c r="AT51" s="8">
        <v>-4.4648648160000022</v>
      </c>
      <c r="AU51" s="8">
        <v>-5.6148138800000007</v>
      </c>
      <c r="AV51" s="8">
        <v>4.2110215999999996</v>
      </c>
      <c r="AW51" s="8">
        <v>2.2820693960000002</v>
      </c>
      <c r="AX51" s="8">
        <v>0</v>
      </c>
      <c r="AY51" s="8">
        <v>2.1000742999999997</v>
      </c>
      <c r="AZ51" s="8">
        <v>-3.2284676000000001</v>
      </c>
      <c r="BA51" s="8">
        <v>48.962822159999995</v>
      </c>
      <c r="BB51" s="8">
        <v>2.9018348896199999</v>
      </c>
      <c r="BC51" s="8">
        <v>0</v>
      </c>
      <c r="BD51" s="8">
        <v>-6.5649391160000015</v>
      </c>
      <c r="BE51" s="8">
        <v>-2.3863462800000002</v>
      </c>
    </row>
    <row r="52" spans="1:57" ht="15.3" x14ac:dyDescent="0.7">
      <c r="A52" s="5" t="s">
        <v>825</v>
      </c>
      <c r="B52" t="s">
        <v>826</v>
      </c>
      <c r="C52" t="s">
        <v>305</v>
      </c>
      <c r="D52" t="s">
        <v>306</v>
      </c>
      <c r="E52" s="6">
        <v>526.84624999999994</v>
      </c>
      <c r="F52" s="7">
        <v>0</v>
      </c>
      <c r="G52" s="7">
        <v>0</v>
      </c>
      <c r="H52" s="8">
        <v>119.79485489999999</v>
      </c>
      <c r="I52" s="8">
        <v>116.64395385125</v>
      </c>
      <c r="J52" s="8">
        <v>0</v>
      </c>
      <c r="K52" s="8">
        <v>268.21742587499995</v>
      </c>
      <c r="L52" s="8">
        <v>-65.265158874999997</v>
      </c>
      <c r="M52" s="8">
        <v>1.0481689329999997E-9</v>
      </c>
      <c r="N52" s="8">
        <v>7.0334076235426251E-6</v>
      </c>
      <c r="O52" s="8">
        <v>0</v>
      </c>
      <c r="P52" s="8">
        <v>2.0969083967882398E-7</v>
      </c>
      <c r="Q52" s="8">
        <v>-1.1319485782499997E-11</v>
      </c>
      <c r="R52" s="8">
        <v>1.031332036</v>
      </c>
      <c r="S52" s="8">
        <v>0.26771083270399998</v>
      </c>
      <c r="T52" s="8">
        <v>0</v>
      </c>
      <c r="U52" s="8">
        <v>0.14357419903749999</v>
      </c>
      <c r="V52" s="8">
        <v>-6.0049380999999992E-2</v>
      </c>
      <c r="W52" s="8">
        <v>0.17092777904999998</v>
      </c>
      <c r="X52" s="8">
        <v>5.3077946227249991E-2</v>
      </c>
      <c r="Y52" s="8">
        <v>0</v>
      </c>
      <c r="Z52" s="8">
        <v>2.0297444999999997E-2</v>
      </c>
      <c r="AA52" s="8">
        <v>-1.7480203999999996E-2</v>
      </c>
      <c r="AB52" s="8">
        <v>0.3267622449</v>
      </c>
      <c r="AC52" s="8">
        <v>5.047425209505E-2</v>
      </c>
      <c r="AD52" s="8">
        <v>0</v>
      </c>
      <c r="AE52" s="8">
        <v>9.493408951249999E-3</v>
      </c>
      <c r="AF52" s="8">
        <v>-2.6808155500000003E-2</v>
      </c>
      <c r="AG52" s="8">
        <v>3.5251005300000002E-3</v>
      </c>
      <c r="AH52" s="8">
        <v>4.3499349620282503E-4</v>
      </c>
      <c r="AI52" s="8">
        <v>0</v>
      </c>
      <c r="AJ52" s="8">
        <v>7.5824932364999996E-6</v>
      </c>
      <c r="AK52" s="8">
        <v>-5.7930904500000004E-6</v>
      </c>
      <c r="AL52" s="8">
        <v>1387.5466499999998</v>
      </c>
      <c r="AM52" s="8">
        <v>750.82661456249991</v>
      </c>
      <c r="AN52" s="8">
        <v>0</v>
      </c>
      <c r="AO52" s="8">
        <v>692.07909837499994</v>
      </c>
      <c r="AP52" s="8">
        <v>-1079.0920349999999</v>
      </c>
      <c r="AQ52" s="8">
        <v>17764.388194699997</v>
      </c>
      <c r="AR52" s="8">
        <v>1731.8456139745251</v>
      </c>
      <c r="AS52" s="8">
        <v>0</v>
      </c>
      <c r="AT52" s="8">
        <v>-1491.6279550200004</v>
      </c>
      <c r="AU52" s="8">
        <v>-1875.80446235</v>
      </c>
      <c r="AV52" s="8">
        <v>1406.8236769999999</v>
      </c>
      <c r="AW52" s="8">
        <v>762.39676824499998</v>
      </c>
      <c r="AX52" s="8">
        <v>0</v>
      </c>
      <c r="AY52" s="8">
        <v>701.59560537499988</v>
      </c>
      <c r="AZ52" s="8">
        <v>-1078.5707344999998</v>
      </c>
      <c r="BA52" s="8">
        <v>16357.564517699997</v>
      </c>
      <c r="BB52" s="8">
        <v>969.44884572952492</v>
      </c>
      <c r="BC52" s="8">
        <v>0</v>
      </c>
      <c r="BD52" s="8">
        <v>-2193.2235603950003</v>
      </c>
      <c r="BE52" s="8">
        <v>-797.23372785000004</v>
      </c>
    </row>
    <row r="53" spans="1:57" ht="15.3" x14ac:dyDescent="0.7">
      <c r="A53" s="9" t="s">
        <v>825</v>
      </c>
      <c r="B53" t="s">
        <v>845</v>
      </c>
      <c r="C53" t="s">
        <v>305</v>
      </c>
      <c r="D53" t="s">
        <v>306</v>
      </c>
      <c r="E53" s="6">
        <v>68.993750000000006</v>
      </c>
      <c r="F53" s="7">
        <v>0</v>
      </c>
      <c r="G53" s="7">
        <v>0</v>
      </c>
      <c r="H53" s="8">
        <v>15.687871500000002</v>
      </c>
      <c r="I53" s="8">
        <v>15.275241668750002</v>
      </c>
      <c r="J53" s="8">
        <v>0</v>
      </c>
      <c r="K53" s="8">
        <v>35.124718125000001</v>
      </c>
      <c r="L53" s="8">
        <v>-8.5468731250000012</v>
      </c>
      <c r="M53" s="8">
        <v>1.3726415499999997E-10</v>
      </c>
      <c r="N53" s="8">
        <v>9.2106789642479959E-7</v>
      </c>
      <c r="O53" s="8">
        <v>0</v>
      </c>
      <c r="P53" s="8">
        <v>2.7460302450840002E-8</v>
      </c>
      <c r="Q53" s="8">
        <v>-1.4823561374999999E-12</v>
      </c>
      <c r="R53" s="8">
        <v>0.13505926000000001</v>
      </c>
      <c r="S53" s="8">
        <v>3.5058376640000007E-2</v>
      </c>
      <c r="T53" s="8">
        <v>0</v>
      </c>
      <c r="U53" s="8">
        <v>1.8801922562500004E-2</v>
      </c>
      <c r="V53" s="8">
        <v>-7.8638350000000013E-3</v>
      </c>
      <c r="W53" s="8">
        <v>2.2384041750000003E-2</v>
      </c>
      <c r="X53" s="8">
        <v>6.9508828287500003E-3</v>
      </c>
      <c r="Y53" s="8">
        <v>0</v>
      </c>
      <c r="Z53" s="8">
        <v>2.6580750000000002E-3</v>
      </c>
      <c r="AA53" s="8">
        <v>-2.2891399999999998E-3</v>
      </c>
      <c r="AB53" s="8">
        <v>4.2791521500000013E-2</v>
      </c>
      <c r="AC53" s="8">
        <v>6.6099131017500019E-3</v>
      </c>
      <c r="AD53" s="8">
        <v>0</v>
      </c>
      <c r="AE53" s="8">
        <v>1.24322016875E-3</v>
      </c>
      <c r="AF53" s="8">
        <v>-3.5106925000000012E-3</v>
      </c>
      <c r="AG53" s="8">
        <v>4.6163355000000011E-4</v>
      </c>
      <c r="AH53" s="8">
        <v>5.6965068136375015E-5</v>
      </c>
      <c r="AI53" s="8">
        <v>0</v>
      </c>
      <c r="AJ53" s="8">
        <v>9.9297402750000013E-7</v>
      </c>
      <c r="AK53" s="8">
        <v>-7.5864075000000015E-7</v>
      </c>
      <c r="AL53" s="8">
        <v>181.70775</v>
      </c>
      <c r="AM53" s="8">
        <v>98.325353437500013</v>
      </c>
      <c r="AN53" s="8">
        <v>0</v>
      </c>
      <c r="AO53" s="8">
        <v>90.632005625000005</v>
      </c>
      <c r="AP53" s="8">
        <v>-141.31372500000003</v>
      </c>
      <c r="AQ53" s="8">
        <v>2326.3556645000003</v>
      </c>
      <c r="AR53" s="8">
        <v>226.79581249587505</v>
      </c>
      <c r="AS53" s="8">
        <v>0</v>
      </c>
      <c r="AT53" s="8">
        <v>-195.33783570000011</v>
      </c>
      <c r="AU53" s="8">
        <v>-245.64810725000004</v>
      </c>
      <c r="AV53" s="8">
        <v>184.23219500000002</v>
      </c>
      <c r="AW53" s="8">
        <v>99.840536075000017</v>
      </c>
      <c r="AX53" s="8">
        <v>0</v>
      </c>
      <c r="AY53" s="8">
        <v>91.878250625000007</v>
      </c>
      <c r="AZ53" s="8">
        <v>-141.24545750000001</v>
      </c>
      <c r="BA53" s="8">
        <v>2142.1234695000003</v>
      </c>
      <c r="BB53" s="8">
        <v>126.95527642087502</v>
      </c>
      <c r="BC53" s="8">
        <v>0</v>
      </c>
      <c r="BD53" s="8">
        <v>-287.21608632500011</v>
      </c>
      <c r="BE53" s="8">
        <v>-104.40264975000002</v>
      </c>
    </row>
    <row r="54" spans="1:57" ht="15.3" x14ac:dyDescent="0.7">
      <c r="A54" s="9" t="s">
        <v>825</v>
      </c>
      <c r="B54" t="s">
        <v>826</v>
      </c>
      <c r="C54" t="s">
        <v>120</v>
      </c>
      <c r="D54" t="s">
        <v>121</v>
      </c>
      <c r="E54" s="6">
        <v>355.77095400000002</v>
      </c>
      <c r="F54" s="7">
        <v>0</v>
      </c>
      <c r="G54" s="7">
        <v>0</v>
      </c>
      <c r="H54" s="8">
        <v>50.437487100000006</v>
      </c>
      <c r="I54" s="8">
        <v>83.378370973590009</v>
      </c>
      <c r="J54" s="8">
        <v>0</v>
      </c>
      <c r="K54" s="8">
        <v>219.12752940540003</v>
      </c>
      <c r="L54" s="8">
        <v>-42.812568876</v>
      </c>
      <c r="M54" s="8">
        <v>1.1405899658999999E-10</v>
      </c>
      <c r="N54" s="8">
        <v>6.2890181758539047E-6</v>
      </c>
      <c r="O54" s="8">
        <v>0</v>
      </c>
      <c r="P54" s="8">
        <v>7.4349053779475945E-6</v>
      </c>
      <c r="Q54" s="8">
        <v>-5.457687482940001E-12</v>
      </c>
      <c r="R54" s="8">
        <v>0.37443794849999995</v>
      </c>
      <c r="S54" s="8">
        <v>0.18355845129652798</v>
      </c>
      <c r="T54" s="8">
        <v>0</v>
      </c>
      <c r="U54" s="8">
        <v>0.39163057253166</v>
      </c>
      <c r="V54" s="8">
        <v>-3.4918260300000004E-2</v>
      </c>
      <c r="W54" s="8">
        <v>8.7749514929999994E-2</v>
      </c>
      <c r="X54" s="8">
        <v>4.0727961912792002E-2</v>
      </c>
      <c r="Y54" s="8">
        <v>0</v>
      </c>
      <c r="Z54" s="8">
        <v>8.4589712508840009E-2</v>
      </c>
      <c r="AA54" s="8">
        <v>-1.052672082E-2</v>
      </c>
      <c r="AB54" s="8">
        <v>0.17200939994700004</v>
      </c>
      <c r="AC54" s="8">
        <v>3.3026970488727603E-2</v>
      </c>
      <c r="AD54" s="8">
        <v>0</v>
      </c>
      <c r="AE54" s="8">
        <v>3.7661267532041999E-2</v>
      </c>
      <c r="AF54" s="8">
        <v>-1.5914527860000003E-2</v>
      </c>
      <c r="AG54" s="8">
        <v>8.8598680170000008E-6</v>
      </c>
      <c r="AH54" s="8">
        <v>7.4549200865647202E-5</v>
      </c>
      <c r="AI54" s="8">
        <v>0</v>
      </c>
      <c r="AJ54" s="8">
        <v>1.8211285581720001E-5</v>
      </c>
      <c r="AK54" s="8">
        <v>-3.6989930670000004E-6</v>
      </c>
      <c r="AL54" s="8">
        <v>543.31934580000006</v>
      </c>
      <c r="AM54" s="8">
        <v>595.42027440126003</v>
      </c>
      <c r="AN54" s="8">
        <v>0</v>
      </c>
      <c r="AO54" s="8">
        <v>1041.2571050573999</v>
      </c>
      <c r="AP54" s="8">
        <v>-709.74841245000005</v>
      </c>
      <c r="AQ54" s="8">
        <v>10523.3534406</v>
      </c>
      <c r="AR54" s="8">
        <v>1160.5900381176489</v>
      </c>
      <c r="AS54" s="8">
        <v>0</v>
      </c>
      <c r="AT54" s="8">
        <v>-407.16435812329178</v>
      </c>
      <c r="AU54" s="8">
        <v>-1192.170897918</v>
      </c>
      <c r="AV54" s="8">
        <v>546.39390960000003</v>
      </c>
      <c r="AW54" s="8">
        <v>605.55639385164011</v>
      </c>
      <c r="AX54" s="8">
        <v>0</v>
      </c>
      <c r="AY54" s="8">
        <v>1053.8127451698001</v>
      </c>
      <c r="AZ54" s="8">
        <v>-709.91678142000001</v>
      </c>
      <c r="BA54" s="8">
        <v>9976.9595310000004</v>
      </c>
      <c r="BB54" s="8">
        <v>555.03364426600876</v>
      </c>
      <c r="BC54" s="8">
        <v>0</v>
      </c>
      <c r="BD54" s="8">
        <v>-1460.9771032930919</v>
      </c>
      <c r="BE54" s="8">
        <v>-482.25411649800003</v>
      </c>
    </row>
    <row r="55" spans="1:57" ht="15.3" x14ac:dyDescent="0.7">
      <c r="A55" s="9" t="s">
        <v>831</v>
      </c>
      <c r="B55" t="s">
        <v>832</v>
      </c>
      <c r="C55" t="s">
        <v>120</v>
      </c>
      <c r="D55" t="s">
        <v>121</v>
      </c>
      <c r="E55" s="6">
        <v>325.95047999999952</v>
      </c>
      <c r="F55" s="7">
        <v>0</v>
      </c>
      <c r="G55" s="7">
        <v>0</v>
      </c>
      <c r="H55" s="8">
        <v>46.209851999999934</v>
      </c>
      <c r="I55" s="8">
        <v>76.389653890799892</v>
      </c>
      <c r="J55" s="8">
        <v>0</v>
      </c>
      <c r="K55" s="8">
        <v>200.76041224799971</v>
      </c>
      <c r="L55" s="8">
        <v>-39.22404911999994</v>
      </c>
      <c r="M55" s="8">
        <v>1.0449865079999984E-10</v>
      </c>
      <c r="N55" s="8">
        <v>5.7618770450504555E-6</v>
      </c>
      <c r="O55" s="8">
        <v>0</v>
      </c>
      <c r="P55" s="8">
        <v>6.8117167785895078E-6</v>
      </c>
      <c r="Q55" s="8">
        <v>-5.0002279127999935E-12</v>
      </c>
      <c r="R55" s="8">
        <v>0.34305281999999943</v>
      </c>
      <c r="S55" s="8">
        <v>0.16817270953535973</v>
      </c>
      <c r="T55" s="8">
        <v>0</v>
      </c>
      <c r="U55" s="8">
        <v>0.35880437023919942</v>
      </c>
      <c r="V55" s="8">
        <v>-3.1991435999999956E-2</v>
      </c>
      <c r="W55" s="8">
        <v>8.0394411599999882E-2</v>
      </c>
      <c r="X55" s="8">
        <v>3.7314172463039946E-2</v>
      </c>
      <c r="Y55" s="8">
        <v>0</v>
      </c>
      <c r="Z55" s="8">
        <v>7.7499461620799889E-2</v>
      </c>
      <c r="AA55" s="8">
        <v>-9.6443783999999848E-3</v>
      </c>
      <c r="AB55" s="8">
        <v>0.15759169163999978</v>
      </c>
      <c r="AC55" s="8">
        <v>3.0258672785711954E-2</v>
      </c>
      <c r="AD55" s="8">
        <v>0</v>
      </c>
      <c r="AE55" s="8">
        <v>3.4504526273039945E-2</v>
      </c>
      <c r="AF55" s="8">
        <v>-1.458058319999998E-2</v>
      </c>
      <c r="AG55" s="8">
        <v>8.1172400399999877E-6</v>
      </c>
      <c r="AH55" s="8">
        <v>6.830053868246389E-5</v>
      </c>
      <c r="AI55" s="8">
        <v>0</v>
      </c>
      <c r="AJ55" s="8">
        <v>1.6684828286399976E-5</v>
      </c>
      <c r="AK55" s="8">
        <v>-3.3889460399999949E-6</v>
      </c>
      <c r="AL55" s="8">
        <v>497.77869599999929</v>
      </c>
      <c r="AM55" s="8">
        <v>545.51256099119917</v>
      </c>
      <c r="AN55" s="8">
        <v>0</v>
      </c>
      <c r="AO55" s="8">
        <v>953.97965848799856</v>
      </c>
      <c r="AP55" s="8">
        <v>-650.25779399999908</v>
      </c>
      <c r="AQ55" s="8">
        <v>9641.2932719999844</v>
      </c>
      <c r="AR55" s="8">
        <v>1063.3101880702307</v>
      </c>
      <c r="AS55" s="8">
        <v>0</v>
      </c>
      <c r="AT55" s="8">
        <v>-373.03612472303922</v>
      </c>
      <c r="AU55" s="8">
        <v>-1092.2439621599983</v>
      </c>
      <c r="AV55" s="8">
        <v>500.5955519999992</v>
      </c>
      <c r="AW55" s="8">
        <v>554.79907795679935</v>
      </c>
      <c r="AX55" s="8">
        <v>0</v>
      </c>
      <c r="AY55" s="8">
        <v>965.48289357599856</v>
      </c>
      <c r="AZ55" s="8">
        <v>-650.41205039999909</v>
      </c>
      <c r="BA55" s="8">
        <v>9140.6977199999856</v>
      </c>
      <c r="BB55" s="8">
        <v>508.5111101134313</v>
      </c>
      <c r="BC55" s="8">
        <v>0</v>
      </c>
      <c r="BD55" s="8">
        <v>-1338.5190182990377</v>
      </c>
      <c r="BE55" s="8">
        <v>-441.83191175999934</v>
      </c>
    </row>
    <row r="56" spans="1:57" ht="15.3" x14ac:dyDescent="0.7">
      <c r="A56" s="9" t="s">
        <v>835</v>
      </c>
      <c r="B56" t="s">
        <v>836</v>
      </c>
      <c r="C56" t="s">
        <v>120</v>
      </c>
      <c r="D56" t="s">
        <v>121</v>
      </c>
      <c r="E56" s="6">
        <v>811.66714200000001</v>
      </c>
      <c r="F56" s="7">
        <v>0</v>
      </c>
      <c r="G56" s="7">
        <v>0</v>
      </c>
      <c r="H56" s="8">
        <v>115.06968330000001</v>
      </c>
      <c r="I56" s="8">
        <v>190.22206088457</v>
      </c>
      <c r="J56" s="8">
        <v>0</v>
      </c>
      <c r="K56" s="8">
        <v>499.92449784420006</v>
      </c>
      <c r="L56" s="8">
        <v>-97.673952948000007</v>
      </c>
      <c r="M56" s="8">
        <v>2.6021781356999998E-10</v>
      </c>
      <c r="N56" s="8">
        <v>1.4347965598061139E-5</v>
      </c>
      <c r="O56" s="8">
        <v>0</v>
      </c>
      <c r="P56" s="8">
        <v>1.6962229016478824E-5</v>
      </c>
      <c r="Q56" s="8">
        <v>-1.2451341379620002E-11</v>
      </c>
      <c r="R56" s="8">
        <v>0.85425461549999993</v>
      </c>
      <c r="S56" s="8">
        <v>0.41877607454654397</v>
      </c>
      <c r="T56" s="8">
        <v>0</v>
      </c>
      <c r="U56" s="8">
        <v>0.89347841343617995</v>
      </c>
      <c r="V56" s="8">
        <v>-7.9663626900000006E-2</v>
      </c>
      <c r="W56" s="8">
        <v>0.20019452738999999</v>
      </c>
      <c r="X56" s="8">
        <v>9.2918064483815996E-2</v>
      </c>
      <c r="Y56" s="8">
        <v>0</v>
      </c>
      <c r="Z56" s="8">
        <v>0.19298565389532002</v>
      </c>
      <c r="AA56" s="8">
        <v>-2.4015994860000001E-2</v>
      </c>
      <c r="AB56" s="8">
        <v>0.39242770238100005</v>
      </c>
      <c r="AC56" s="8">
        <v>7.5348778319614798E-2</v>
      </c>
      <c r="AD56" s="8">
        <v>0</v>
      </c>
      <c r="AE56" s="8">
        <v>8.5921610626566003E-2</v>
      </c>
      <c r="AF56" s="8">
        <v>-3.6307908780000002E-2</v>
      </c>
      <c r="AG56" s="8">
        <v>2.0213183991000002E-5</v>
      </c>
      <c r="AH56" s="8">
        <v>1.7007891207724559E-4</v>
      </c>
      <c r="AI56" s="8">
        <v>0</v>
      </c>
      <c r="AJ56" s="8">
        <v>4.1547804715560003E-5</v>
      </c>
      <c r="AK56" s="8">
        <v>-8.4390001409999996E-6</v>
      </c>
      <c r="AL56" s="8">
        <v>1239.5459934</v>
      </c>
      <c r="AM56" s="8">
        <v>1358.41070491698</v>
      </c>
      <c r="AN56" s="8">
        <v>0</v>
      </c>
      <c r="AO56" s="8">
        <v>2375.5569954401999</v>
      </c>
      <c r="AP56" s="8">
        <v>-1619.2425463500001</v>
      </c>
      <c r="AQ56" s="8">
        <v>24008.312413799998</v>
      </c>
      <c r="AR56" s="8">
        <v>2647.8069349995985</v>
      </c>
      <c r="AS56" s="8">
        <v>0</v>
      </c>
      <c r="AT56" s="8">
        <v>-928.91768472531544</v>
      </c>
      <c r="AU56" s="8">
        <v>-2719.8565105140001</v>
      </c>
      <c r="AV56" s="8">
        <v>1246.5604007999998</v>
      </c>
      <c r="AW56" s="8">
        <v>1381.5355694197203</v>
      </c>
      <c r="AX56" s="8">
        <v>0</v>
      </c>
      <c r="AY56" s="8">
        <v>2404.2018311454003</v>
      </c>
      <c r="AZ56" s="8">
        <v>-1619.6266686600002</v>
      </c>
      <c r="BA56" s="8">
        <v>22761.752013000001</v>
      </c>
      <c r="BB56" s="8">
        <v>1266.271365579878</v>
      </c>
      <c r="BC56" s="8">
        <v>0</v>
      </c>
      <c r="BD56" s="8">
        <v>-3333.1195158707155</v>
      </c>
      <c r="BE56" s="8">
        <v>-1100.2298418540001</v>
      </c>
    </row>
    <row r="57" spans="1:57" ht="15.3" x14ac:dyDescent="0.7">
      <c r="A57" s="9" t="s">
        <v>825</v>
      </c>
      <c r="B57" t="s">
        <v>845</v>
      </c>
      <c r="C57" t="s">
        <v>120</v>
      </c>
      <c r="D57" t="s">
        <v>121</v>
      </c>
      <c r="E57" s="6">
        <v>70.793189999999996</v>
      </c>
      <c r="F57" s="7">
        <v>0</v>
      </c>
      <c r="G57" s="7">
        <v>0</v>
      </c>
      <c r="H57" s="8">
        <v>10.0363185</v>
      </c>
      <c r="I57" s="8">
        <v>16.591070158649998</v>
      </c>
      <c r="J57" s="8">
        <v>0</v>
      </c>
      <c r="K57" s="8">
        <v>43.603157168999999</v>
      </c>
      <c r="L57" s="8">
        <v>-8.5190718599999986</v>
      </c>
      <c r="M57" s="8">
        <v>2.2696063649999997E-11</v>
      </c>
      <c r="N57" s="8">
        <v>1.2514221681983596E-6</v>
      </c>
      <c r="O57" s="8">
        <v>0</v>
      </c>
      <c r="P57" s="8">
        <v>1.4794368768313384E-6</v>
      </c>
      <c r="Q57" s="8">
        <v>-1.0859995809000002E-12</v>
      </c>
      <c r="R57" s="8">
        <v>7.4507647499999982E-2</v>
      </c>
      <c r="S57" s="8">
        <v>3.6525433492079991E-2</v>
      </c>
      <c r="T57" s="8">
        <v>0</v>
      </c>
      <c r="U57" s="8">
        <v>7.7928726950099989E-2</v>
      </c>
      <c r="V57" s="8">
        <v>-6.9482204999999995E-3</v>
      </c>
      <c r="W57" s="8">
        <v>1.7460863549999997E-2</v>
      </c>
      <c r="X57" s="8">
        <v>8.1042657181199986E-3</v>
      </c>
      <c r="Y57" s="8">
        <v>0</v>
      </c>
      <c r="Z57" s="8">
        <v>1.68321093174E-2</v>
      </c>
      <c r="AA57" s="8">
        <v>-2.0946626999999995E-3</v>
      </c>
      <c r="AB57" s="8">
        <v>3.4227342045000005E-2</v>
      </c>
      <c r="AC57" s="8">
        <v>6.5718816295859996E-3</v>
      </c>
      <c r="AD57" s="8">
        <v>0</v>
      </c>
      <c r="AE57" s="8">
        <v>7.4940386168699993E-3</v>
      </c>
      <c r="AF57" s="8">
        <v>-3.1667571000000001E-3</v>
      </c>
      <c r="AG57" s="8">
        <v>1.7629834950000001E-6</v>
      </c>
      <c r="AH57" s="8">
        <v>1.4834195096291997E-5</v>
      </c>
      <c r="AI57" s="8">
        <v>0</v>
      </c>
      <c r="AJ57" s="8">
        <v>3.6237781241999999E-6</v>
      </c>
      <c r="AK57" s="8">
        <v>-7.3604524499999993E-7</v>
      </c>
      <c r="AL57" s="8">
        <v>108.11256299999999</v>
      </c>
      <c r="AM57" s="8">
        <v>118.47988190609999</v>
      </c>
      <c r="AN57" s="8">
        <v>0</v>
      </c>
      <c r="AO57" s="8">
        <v>207.19485738899996</v>
      </c>
      <c r="AP57" s="8">
        <v>-141.22950075</v>
      </c>
      <c r="AQ57" s="8">
        <v>2093.9926409999998</v>
      </c>
      <c r="AR57" s="8">
        <v>230.94035686952105</v>
      </c>
      <c r="AS57" s="8">
        <v>0</v>
      </c>
      <c r="AT57" s="8">
        <v>-81.019721935619941</v>
      </c>
      <c r="AU57" s="8">
        <v>-237.22448373</v>
      </c>
      <c r="AV57" s="8">
        <v>108.72435599999999</v>
      </c>
      <c r="AW57" s="8">
        <v>120.49682067540002</v>
      </c>
      <c r="AX57" s="8">
        <v>0</v>
      </c>
      <c r="AY57" s="8">
        <v>209.693245203</v>
      </c>
      <c r="AZ57" s="8">
        <v>-141.26300369999998</v>
      </c>
      <c r="BA57" s="8">
        <v>1985.2682849999999</v>
      </c>
      <c r="BB57" s="8">
        <v>110.44353619412101</v>
      </c>
      <c r="BC57" s="8">
        <v>0</v>
      </c>
      <c r="BD57" s="8">
        <v>-290.71296713861994</v>
      </c>
      <c r="BE57" s="8">
        <v>-95.961480030000004</v>
      </c>
    </row>
    <row r="58" spans="1:57" ht="15.3" x14ac:dyDescent="0.7">
      <c r="A58" s="9" t="s">
        <v>225</v>
      </c>
      <c r="B58" t="s">
        <v>846</v>
      </c>
      <c r="C58" t="s">
        <v>120</v>
      </c>
      <c r="D58" t="s">
        <v>121</v>
      </c>
      <c r="E58" s="6">
        <v>476.72455635</v>
      </c>
      <c r="F58" s="7">
        <v>0</v>
      </c>
      <c r="G58" s="7">
        <v>0</v>
      </c>
      <c r="H58" s="8">
        <v>67.585024552500002</v>
      </c>
      <c r="I58" s="8">
        <v>111.72501988897726</v>
      </c>
      <c r="J58" s="8">
        <v>0</v>
      </c>
      <c r="K58" s="8">
        <v>293.62564050088503</v>
      </c>
      <c r="L58" s="8">
        <v>-57.3678167769</v>
      </c>
      <c r="M58" s="8">
        <v>1.5283632330225E-10</v>
      </c>
      <c r="N58" s="8">
        <v>8.4271337107554846E-6</v>
      </c>
      <c r="O58" s="8">
        <v>0</v>
      </c>
      <c r="P58" s="8">
        <v>9.9625951133894307E-6</v>
      </c>
      <c r="Q58" s="8">
        <v>-7.3131704956485016E-12</v>
      </c>
      <c r="R58" s="8">
        <v>0.5017378818374999</v>
      </c>
      <c r="S58" s="8">
        <v>0.24596392784395318</v>
      </c>
      <c r="T58" s="8">
        <v>0</v>
      </c>
      <c r="U58" s="8">
        <v>0.52477558621396647</v>
      </c>
      <c r="V58" s="8">
        <v>-4.6789632382500002E-2</v>
      </c>
      <c r="W58" s="8">
        <v>0.11758224808574999</v>
      </c>
      <c r="X58" s="8">
        <v>5.4574493380129797E-2</v>
      </c>
      <c r="Y58" s="8">
        <v>0</v>
      </c>
      <c r="Z58" s="8">
        <v>0.11334818853017101</v>
      </c>
      <c r="AA58" s="8">
        <v>-1.4105553745499998E-2</v>
      </c>
      <c r="AB58" s="8">
        <v>0.23048847567742503</v>
      </c>
      <c r="AC58" s="8">
        <v>4.4255349338673693E-2</v>
      </c>
      <c r="AD58" s="8">
        <v>0</v>
      </c>
      <c r="AE58" s="8">
        <v>5.0465196368423546E-2</v>
      </c>
      <c r="AF58" s="8">
        <v>-2.1325086121500001E-2</v>
      </c>
      <c r="AG58" s="8">
        <v>1.1872010916675E-5</v>
      </c>
      <c r="AH58" s="8">
        <v>9.9894143435112166E-5</v>
      </c>
      <c r="AI58" s="8">
        <v>0</v>
      </c>
      <c r="AJ58" s="8">
        <v>2.4402686452893E-5</v>
      </c>
      <c r="AK58" s="8">
        <v>-4.9565621054249998E-6</v>
      </c>
      <c r="AL58" s="8">
        <v>728.03490889500006</v>
      </c>
      <c r="AM58" s="8">
        <v>797.84890521370653</v>
      </c>
      <c r="AN58" s="8">
        <v>0</v>
      </c>
      <c r="AO58" s="8">
        <v>1395.2595788771848</v>
      </c>
      <c r="AP58" s="8">
        <v>-951.04587162375003</v>
      </c>
      <c r="AQ58" s="8">
        <v>14101.041537764999</v>
      </c>
      <c r="AR58" s="8">
        <v>1555.1628507195833</v>
      </c>
      <c r="AS58" s="8">
        <v>0</v>
      </c>
      <c r="AT58" s="8">
        <v>-545.59048681601701</v>
      </c>
      <c r="AU58" s="8">
        <v>-1597.4804463754501</v>
      </c>
      <c r="AV58" s="8">
        <v>732.15475073999994</v>
      </c>
      <c r="AW58" s="8">
        <v>811.43106248024117</v>
      </c>
      <c r="AX58" s="8">
        <v>0</v>
      </c>
      <c r="AY58" s="8">
        <v>1412.083835874495</v>
      </c>
      <c r="AZ58" s="8">
        <v>-951.27148201049999</v>
      </c>
      <c r="BA58" s="8">
        <v>13368.886787025</v>
      </c>
      <c r="BB58" s="8">
        <v>743.73178823934211</v>
      </c>
      <c r="BC58" s="8">
        <v>0</v>
      </c>
      <c r="BD58" s="8">
        <v>-1957.6743226905121</v>
      </c>
      <c r="BE58" s="8">
        <v>-646.20896436495002</v>
      </c>
    </row>
    <row r="59" spans="1:57" ht="15.3" x14ac:dyDescent="0.7">
      <c r="A59" s="9" t="s">
        <v>225</v>
      </c>
      <c r="B59" t="s">
        <v>847</v>
      </c>
      <c r="C59" t="s">
        <v>120</v>
      </c>
      <c r="D59" t="s">
        <v>121</v>
      </c>
      <c r="E59" s="6">
        <v>86.831967599999999</v>
      </c>
      <c r="F59" s="7">
        <v>0</v>
      </c>
      <c r="G59" s="7">
        <v>0</v>
      </c>
      <c r="H59" s="8">
        <v>12.31012874</v>
      </c>
      <c r="I59" s="8">
        <v>20.349913126745999</v>
      </c>
      <c r="J59" s="8">
        <v>0</v>
      </c>
      <c r="K59" s="8">
        <v>53.481809910760006</v>
      </c>
      <c r="L59" s="8">
        <v>-10.449137434399999</v>
      </c>
      <c r="M59" s="8">
        <v>2.7838042945999997E-11</v>
      </c>
      <c r="N59" s="8">
        <v>1.5349421203214846E-6</v>
      </c>
      <c r="O59" s="8">
        <v>0</v>
      </c>
      <c r="P59" s="8">
        <v>1.8146154305981122E-6</v>
      </c>
      <c r="Q59" s="8">
        <v>-1.3320416896360003E-12</v>
      </c>
      <c r="R59" s="8">
        <v>9.1387965899999979E-2</v>
      </c>
      <c r="S59" s="8">
        <v>4.4800569907363197E-2</v>
      </c>
      <c r="T59" s="8">
        <v>0</v>
      </c>
      <c r="U59" s="8">
        <v>9.5584118947603991E-2</v>
      </c>
      <c r="V59" s="8">
        <v>-8.52239682E-3</v>
      </c>
      <c r="W59" s="8">
        <v>2.1416765341999999E-2</v>
      </c>
      <c r="X59" s="8">
        <v>9.9403535602447992E-3</v>
      </c>
      <c r="Y59" s="8">
        <v>0</v>
      </c>
      <c r="Z59" s="8">
        <v>2.0645561683096003E-2</v>
      </c>
      <c r="AA59" s="8">
        <v>-2.5692257079999998E-3</v>
      </c>
      <c r="AB59" s="8">
        <v>4.1981827001800004E-2</v>
      </c>
      <c r="AC59" s="8">
        <v>8.0607952930394407E-3</v>
      </c>
      <c r="AD59" s="8">
        <v>0</v>
      </c>
      <c r="AE59" s="8">
        <v>9.1918745061947988E-3</v>
      </c>
      <c r="AF59" s="8">
        <v>-3.8842118840000006E-3</v>
      </c>
      <c r="AG59" s="8">
        <v>2.1624018598000001E-6</v>
      </c>
      <c r="AH59" s="8">
        <v>1.8195003615083677E-5</v>
      </c>
      <c r="AI59" s="8">
        <v>0</v>
      </c>
      <c r="AJ59" s="8">
        <v>4.4447747681679998E-6</v>
      </c>
      <c r="AK59" s="8">
        <v>-9.028023298E-7</v>
      </c>
      <c r="AL59" s="8">
        <v>132.60635052000001</v>
      </c>
      <c r="AM59" s="8">
        <v>145.322470521844</v>
      </c>
      <c r="AN59" s="8">
        <v>0</v>
      </c>
      <c r="AO59" s="8">
        <v>254.13655103955998</v>
      </c>
      <c r="AP59" s="8">
        <v>-173.22620203</v>
      </c>
      <c r="AQ59" s="8">
        <v>2568.4038416399999</v>
      </c>
      <c r="AR59" s="8">
        <v>283.26178810739691</v>
      </c>
      <c r="AS59" s="8">
        <v>0</v>
      </c>
      <c r="AT59" s="8">
        <v>-99.375404188944742</v>
      </c>
      <c r="AU59" s="8">
        <v>-290.96963542920003</v>
      </c>
      <c r="AV59" s="8">
        <v>133.35675024</v>
      </c>
      <c r="AW59" s="8">
        <v>147.79636330541604</v>
      </c>
      <c r="AX59" s="8">
        <v>0</v>
      </c>
      <c r="AY59" s="8">
        <v>257.20096909611999</v>
      </c>
      <c r="AZ59" s="8">
        <v>-173.267295348</v>
      </c>
      <c r="BA59" s="8">
        <v>2435.0470913999998</v>
      </c>
      <c r="BB59" s="8">
        <v>135.46542480198087</v>
      </c>
      <c r="BC59" s="8">
        <v>0</v>
      </c>
      <c r="BD59" s="8">
        <v>-356.57637328506473</v>
      </c>
      <c r="BE59" s="8">
        <v>-117.70234008120001</v>
      </c>
    </row>
    <row r="60" spans="1:57" ht="15.3" x14ac:dyDescent="0.7">
      <c r="A60" s="9" t="s">
        <v>848</v>
      </c>
      <c r="B60" t="s">
        <v>848</v>
      </c>
      <c r="C60" t="s">
        <v>120</v>
      </c>
      <c r="D60" t="s">
        <v>121</v>
      </c>
      <c r="E60" s="6">
        <v>115.685982</v>
      </c>
      <c r="F60" s="7">
        <v>0</v>
      </c>
      <c r="G60" s="7">
        <v>0</v>
      </c>
      <c r="H60" s="8">
        <v>16.400749300000001</v>
      </c>
      <c r="I60" s="8">
        <v>27.112131035970002</v>
      </c>
      <c r="J60" s="8">
        <v>0</v>
      </c>
      <c r="K60" s="8">
        <v>71.253662328200008</v>
      </c>
      <c r="L60" s="8">
        <v>-13.921355907999999</v>
      </c>
      <c r="M60" s="8">
        <v>3.7088544969999999E-11</v>
      </c>
      <c r="N60" s="8">
        <v>2.044998995307266E-6</v>
      </c>
      <c r="O60" s="8">
        <v>0</v>
      </c>
      <c r="P60" s="8">
        <v>2.4176069464202198E-6</v>
      </c>
      <c r="Q60" s="8">
        <v>-1.7746753320200003E-12</v>
      </c>
      <c r="R60" s="8">
        <v>0.12175592549999997</v>
      </c>
      <c r="S60" s="8">
        <v>5.9687671109423988E-2</v>
      </c>
      <c r="T60" s="8">
        <v>0</v>
      </c>
      <c r="U60" s="8">
        <v>0.12734644819977997</v>
      </c>
      <c r="V60" s="8">
        <v>-1.13543649E-2</v>
      </c>
      <c r="W60" s="8">
        <v>2.8533495189999997E-2</v>
      </c>
      <c r="X60" s="8">
        <v>1.3243504608136E-2</v>
      </c>
      <c r="Y60" s="8">
        <v>0</v>
      </c>
      <c r="Z60" s="8">
        <v>2.7506022761720001E-2</v>
      </c>
      <c r="AA60" s="8">
        <v>-3.4229720599999996E-3</v>
      </c>
      <c r="AB60" s="8">
        <v>5.5932268001000006E-2</v>
      </c>
      <c r="AC60" s="8">
        <v>1.07393745063108E-2</v>
      </c>
      <c r="AD60" s="8">
        <v>0</v>
      </c>
      <c r="AE60" s="8">
        <v>1.2246308105885999E-2</v>
      </c>
      <c r="AF60" s="8">
        <v>-5.1749243800000002E-3</v>
      </c>
      <c r="AG60" s="8">
        <v>2.8809618110000001E-6</v>
      </c>
      <c r="AH60" s="8">
        <v>2.4241151258957596E-5</v>
      </c>
      <c r="AI60" s="8">
        <v>0</v>
      </c>
      <c r="AJ60" s="8">
        <v>5.9217607067599996E-6</v>
      </c>
      <c r="AK60" s="8">
        <v>-1.2028009609999999E-6</v>
      </c>
      <c r="AL60" s="8">
        <v>176.67106140000001</v>
      </c>
      <c r="AM60" s="8">
        <v>193.61271169657999</v>
      </c>
      <c r="AN60" s="8">
        <v>0</v>
      </c>
      <c r="AO60" s="8">
        <v>338.58539984419997</v>
      </c>
      <c r="AP60" s="8">
        <v>-230.78877334999999</v>
      </c>
      <c r="AQ60" s="8">
        <v>3421.8770897999998</v>
      </c>
      <c r="AR60" s="8">
        <v>377.3888698599539</v>
      </c>
      <c r="AS60" s="8">
        <v>0</v>
      </c>
      <c r="AT60" s="8">
        <v>-132.3975666796359</v>
      </c>
      <c r="AU60" s="8">
        <v>-387.658012794</v>
      </c>
      <c r="AV60" s="8">
        <v>177.67081679999998</v>
      </c>
      <c r="AW60" s="8">
        <v>196.90867197412004</v>
      </c>
      <c r="AX60" s="8">
        <v>0</v>
      </c>
      <c r="AY60" s="8">
        <v>342.6681152534</v>
      </c>
      <c r="AZ60" s="8">
        <v>-230.84352186000001</v>
      </c>
      <c r="BA60" s="8">
        <v>3244.2062729999998</v>
      </c>
      <c r="BB60" s="8">
        <v>180.48019788583383</v>
      </c>
      <c r="BC60" s="8">
        <v>0</v>
      </c>
      <c r="BD60" s="8">
        <v>-475.06568193303593</v>
      </c>
      <c r="BE60" s="8">
        <v>-156.81449093399999</v>
      </c>
    </row>
    <row r="61" spans="1:57" ht="15.3" x14ac:dyDescent="0.7">
      <c r="A61" s="9" t="s">
        <v>839</v>
      </c>
      <c r="B61" t="s">
        <v>839</v>
      </c>
      <c r="C61" t="s">
        <v>99</v>
      </c>
      <c r="D61" t="s">
        <v>100</v>
      </c>
      <c r="E61" s="6">
        <v>855.56150774999992</v>
      </c>
      <c r="F61" s="7">
        <v>0</v>
      </c>
      <c r="G61" s="7">
        <v>0</v>
      </c>
      <c r="H61" s="8">
        <v>145.76233095000001</v>
      </c>
      <c r="I61" s="8">
        <v>202.95610722284624</v>
      </c>
      <c r="J61" s="8">
        <v>0</v>
      </c>
      <c r="K61" s="8">
        <v>526.96004926702494</v>
      </c>
      <c r="L61" s="8">
        <v>-102.95608892849999</v>
      </c>
      <c r="M61" s="8">
        <v>1.2358110667499998E-9</v>
      </c>
      <c r="N61" s="8">
        <v>1.5123989242022915E-5</v>
      </c>
      <c r="O61" s="8">
        <v>0</v>
      </c>
      <c r="P61" s="8">
        <v>1.7879533963122313E-5</v>
      </c>
      <c r="Q61" s="8">
        <v>-1.31247008201025E-11</v>
      </c>
      <c r="R61" s="8">
        <v>1.2780610177499998</v>
      </c>
      <c r="S61" s="8">
        <v>0.47918407225924797</v>
      </c>
      <c r="T61" s="8">
        <v>0</v>
      </c>
      <c r="U61" s="8">
        <v>0.94179707294537229</v>
      </c>
      <c r="V61" s="8">
        <v>-8.3971777612499993E-2</v>
      </c>
      <c r="W61" s="8">
        <v>0.21837943423124997</v>
      </c>
      <c r="X61" s="8">
        <v>9.8678858805747005E-2</v>
      </c>
      <c r="Y61" s="8">
        <v>0</v>
      </c>
      <c r="Z61" s="8">
        <v>0.20342217699481499</v>
      </c>
      <c r="AA61" s="8">
        <v>-2.5314762307499995E-2</v>
      </c>
      <c r="AB61" s="8">
        <v>0.4311255416625</v>
      </c>
      <c r="AC61" s="8">
        <v>8.1171148773070342E-2</v>
      </c>
      <c r="AD61" s="8">
        <v>0</v>
      </c>
      <c r="AE61" s="8">
        <v>9.0568188524715737E-2</v>
      </c>
      <c r="AF61" s="8">
        <v>-3.8271413947499999E-2</v>
      </c>
      <c r="AG61" s="8">
        <v>4.17499932465E-3</v>
      </c>
      <c r="AH61" s="8">
        <v>5.9464595796730019E-4</v>
      </c>
      <c r="AI61" s="8">
        <v>0</v>
      </c>
      <c r="AJ61" s="8">
        <v>4.3794679625144995E-5</v>
      </c>
      <c r="AK61" s="8">
        <v>-8.8953751001249995E-6</v>
      </c>
      <c r="AL61" s="8">
        <v>1612.5397965</v>
      </c>
      <c r="AM61" s="8">
        <v>1462.4685690889723</v>
      </c>
      <c r="AN61" s="8">
        <v>0</v>
      </c>
      <c r="AO61" s="8">
        <v>2504.0253813365248</v>
      </c>
      <c r="AP61" s="8">
        <v>-1706.8099996687499</v>
      </c>
      <c r="AQ61" s="8">
        <v>25636.390059487498</v>
      </c>
      <c r="AR61" s="8">
        <v>2823.9709645520284</v>
      </c>
      <c r="AS61" s="8">
        <v>0</v>
      </c>
      <c r="AT61" s="8">
        <v>-979.1528741214338</v>
      </c>
      <c r="AU61" s="8">
        <v>-2866.9443625192498</v>
      </c>
      <c r="AV61" s="8">
        <v>1631.9043573749998</v>
      </c>
      <c r="AW61" s="8">
        <v>1488.0410913058652</v>
      </c>
      <c r="AX61" s="8">
        <v>0</v>
      </c>
      <c r="AY61" s="8">
        <v>2534.219308818675</v>
      </c>
      <c r="AZ61" s="8">
        <v>-1707.2148950325</v>
      </c>
      <c r="BA61" s="8">
        <v>24004.485702112499</v>
      </c>
      <c r="BB61" s="8">
        <v>1335.9298732461634</v>
      </c>
      <c r="BC61" s="8">
        <v>0</v>
      </c>
      <c r="BD61" s="8">
        <v>-3513.3721829401088</v>
      </c>
      <c r="BE61" s="8">
        <v>-1159.7294674867499</v>
      </c>
    </row>
    <row r="62" spans="1:57" ht="15.3" x14ac:dyDescent="0.7">
      <c r="A62" s="9" t="s">
        <v>848</v>
      </c>
      <c r="B62" t="s">
        <v>848</v>
      </c>
      <c r="C62" t="s">
        <v>99</v>
      </c>
      <c r="D62" t="s">
        <v>100</v>
      </c>
      <c r="E62" s="6">
        <v>586.00968750000004</v>
      </c>
      <c r="F62" s="7">
        <v>0</v>
      </c>
      <c r="G62" s="7">
        <v>0</v>
      </c>
      <c r="H62" s="8">
        <v>99.83868750000002</v>
      </c>
      <c r="I62" s="8">
        <v>139.01308543281252</v>
      </c>
      <c r="J62" s="8">
        <v>0</v>
      </c>
      <c r="K62" s="8">
        <v>360.93687128125003</v>
      </c>
      <c r="L62" s="8">
        <v>-70.518910625000004</v>
      </c>
      <c r="M62" s="8">
        <v>8.4645843750000001E-10</v>
      </c>
      <c r="N62" s="8">
        <v>1.0359049734225507E-5</v>
      </c>
      <c r="O62" s="8">
        <v>0</v>
      </c>
      <c r="P62" s="8">
        <v>1.2246437007117616E-5</v>
      </c>
      <c r="Q62" s="8">
        <v>-8.9896538781250019E-12</v>
      </c>
      <c r="R62" s="8">
        <v>0.87539718750000006</v>
      </c>
      <c r="S62" s="8">
        <v>0.32821311606000003</v>
      </c>
      <c r="T62" s="8">
        <v>0</v>
      </c>
      <c r="U62" s="8">
        <v>0.64507601546562499</v>
      </c>
      <c r="V62" s="8">
        <v>-5.7515765625000007E-2</v>
      </c>
      <c r="W62" s="8">
        <v>0.14957716406250002</v>
      </c>
      <c r="X62" s="8">
        <v>6.7589257683750015E-2</v>
      </c>
      <c r="Y62" s="8">
        <v>0</v>
      </c>
      <c r="Z62" s="8">
        <v>0.13933231601875001</v>
      </c>
      <c r="AA62" s="8">
        <v>-1.7339134374999999E-2</v>
      </c>
      <c r="AB62" s="8">
        <v>0.29529582812500005</v>
      </c>
      <c r="AC62" s="8">
        <v>5.5597498362937509E-2</v>
      </c>
      <c r="AD62" s="8">
        <v>0</v>
      </c>
      <c r="AE62" s="8">
        <v>6.20339220196875E-2</v>
      </c>
      <c r="AF62" s="8">
        <v>-2.6213684375000004E-2</v>
      </c>
      <c r="AG62" s="8">
        <v>2.8596308125000006E-3</v>
      </c>
      <c r="AH62" s="8">
        <v>4.0729776742525002E-4</v>
      </c>
      <c r="AI62" s="8">
        <v>0</v>
      </c>
      <c r="AJ62" s="8">
        <v>2.9996798931250003E-5</v>
      </c>
      <c r="AK62" s="8">
        <v>-6.0928126562500006E-6</v>
      </c>
      <c r="AL62" s="8">
        <v>1104.495625</v>
      </c>
      <c r="AM62" s="8">
        <v>1001.7055949656251</v>
      </c>
      <c r="AN62" s="8">
        <v>0</v>
      </c>
      <c r="AO62" s="8">
        <v>1715.1112081562501</v>
      </c>
      <c r="AP62" s="8">
        <v>-1169.0652109375001</v>
      </c>
      <c r="AQ62" s="8">
        <v>17559.430609375002</v>
      </c>
      <c r="AR62" s="8">
        <v>1934.2552551227818</v>
      </c>
      <c r="AS62" s="8">
        <v>0</v>
      </c>
      <c r="AT62" s="8">
        <v>-670.66255854312465</v>
      </c>
      <c r="AU62" s="8">
        <v>-1963.6895240625001</v>
      </c>
      <c r="AV62" s="8">
        <v>1117.7592187500002</v>
      </c>
      <c r="AW62" s="8">
        <v>1019.2212798312502</v>
      </c>
      <c r="AX62" s="8">
        <v>0</v>
      </c>
      <c r="AY62" s="8">
        <v>1735.7922858437503</v>
      </c>
      <c r="AZ62" s="8">
        <v>-1169.3425406250001</v>
      </c>
      <c r="BA62" s="8">
        <v>16441.671390625001</v>
      </c>
      <c r="BB62" s="8">
        <v>915.03397529153153</v>
      </c>
      <c r="BC62" s="8">
        <v>0</v>
      </c>
      <c r="BD62" s="8">
        <v>-2406.4548443868748</v>
      </c>
      <c r="BE62" s="8">
        <v>-794.34698343750006</v>
      </c>
    </row>
    <row r="63" spans="1:57" ht="15.3" x14ac:dyDescent="0.7">
      <c r="A63" s="9" t="s">
        <v>841</v>
      </c>
      <c r="B63" t="s">
        <v>842</v>
      </c>
      <c r="C63" t="s">
        <v>843</v>
      </c>
      <c r="D63" t="s">
        <v>844</v>
      </c>
      <c r="E63" s="6">
        <v>59.54</v>
      </c>
      <c r="F63" s="7">
        <v>0</v>
      </c>
      <c r="G63" s="7">
        <v>0</v>
      </c>
      <c r="H63" s="8">
        <v>3987.6498219999999</v>
      </c>
      <c r="I63" s="8">
        <v>303.28971344099995</v>
      </c>
      <c r="J63" s="8">
        <v>0</v>
      </c>
      <c r="K63" s="8">
        <v>0</v>
      </c>
      <c r="L63" s="8">
        <v>0</v>
      </c>
      <c r="M63" s="8">
        <v>1.6849819999999999E-4</v>
      </c>
      <c r="N63" s="8">
        <v>5.7397294425899994E-5</v>
      </c>
      <c r="O63" s="8">
        <v>0</v>
      </c>
      <c r="P63" s="8">
        <v>0</v>
      </c>
      <c r="Q63" s="8">
        <v>0</v>
      </c>
      <c r="R63" s="8">
        <v>14.349139999999998</v>
      </c>
      <c r="S63" s="8">
        <v>1.318507000668</v>
      </c>
      <c r="T63" s="8">
        <v>0</v>
      </c>
      <c r="U63" s="8">
        <v>0</v>
      </c>
      <c r="V63" s="8">
        <v>0</v>
      </c>
      <c r="W63" s="8">
        <v>1.8993259999999998</v>
      </c>
      <c r="X63" s="8">
        <v>0.28655160834299997</v>
      </c>
      <c r="Y63" s="8">
        <v>0</v>
      </c>
      <c r="Z63" s="8">
        <v>0</v>
      </c>
      <c r="AA63" s="8">
        <v>0</v>
      </c>
      <c r="AB63" s="8">
        <v>1.8219239999999999</v>
      </c>
      <c r="AC63" s="8">
        <v>0.1426411967838</v>
      </c>
      <c r="AD63" s="8">
        <v>0</v>
      </c>
      <c r="AE63" s="8">
        <v>0</v>
      </c>
      <c r="AF63" s="8">
        <v>0</v>
      </c>
      <c r="AG63" s="8">
        <v>2.089854E-2</v>
      </c>
      <c r="AH63" s="8">
        <v>6.6870980174855998E-4</v>
      </c>
      <c r="AI63" s="8">
        <v>0</v>
      </c>
      <c r="AJ63" s="8">
        <v>0</v>
      </c>
      <c r="AK63" s="8">
        <v>0</v>
      </c>
      <c r="AL63" s="8">
        <v>72043.399999999994</v>
      </c>
      <c r="AM63" s="8">
        <v>4775.805648042</v>
      </c>
      <c r="AN63" s="8">
        <v>0</v>
      </c>
      <c r="AO63" s="8">
        <v>0</v>
      </c>
      <c r="AP63" s="8">
        <v>0</v>
      </c>
      <c r="AQ63" s="8">
        <v>142300.6</v>
      </c>
      <c r="AR63" s="8">
        <v>4934.6314660242597</v>
      </c>
      <c r="AS63" s="8">
        <v>0</v>
      </c>
      <c r="AT63" s="8">
        <v>0</v>
      </c>
      <c r="AU63" s="8">
        <v>0</v>
      </c>
      <c r="AV63" s="8">
        <v>77997.399999999994</v>
      </c>
      <c r="AW63" s="8">
        <v>4863.3990919799999</v>
      </c>
      <c r="AX63" s="8">
        <v>0</v>
      </c>
      <c r="AY63" s="8">
        <v>0</v>
      </c>
      <c r="AZ63" s="8">
        <v>0</v>
      </c>
      <c r="BA63" s="8">
        <v>64303.199999999997</v>
      </c>
      <c r="BB63" s="8">
        <v>71.232374044259998</v>
      </c>
      <c r="BC63" s="8">
        <v>0</v>
      </c>
      <c r="BD63" s="8">
        <v>0</v>
      </c>
      <c r="BE63" s="8">
        <v>0</v>
      </c>
    </row>
    <row r="64" spans="1:57" ht="15.3" x14ac:dyDescent="0.7">
      <c r="A64" s="9" t="s">
        <v>835</v>
      </c>
      <c r="B64" t="s">
        <v>836</v>
      </c>
      <c r="C64" t="s">
        <v>837</v>
      </c>
      <c r="D64" t="s">
        <v>838</v>
      </c>
      <c r="E64" s="6">
        <v>59.54</v>
      </c>
      <c r="F64" s="7">
        <v>0</v>
      </c>
      <c r="G64" s="7">
        <v>0</v>
      </c>
      <c r="H64" s="8">
        <v>2383.6600839999996</v>
      </c>
      <c r="I64" s="8">
        <v>167.55165987300001</v>
      </c>
      <c r="J64" s="8">
        <v>0</v>
      </c>
      <c r="K64" s="8">
        <v>0</v>
      </c>
      <c r="L64" s="8">
        <v>0</v>
      </c>
      <c r="M64" s="8">
        <v>1.8040619999999999E-4</v>
      </c>
      <c r="N64" s="8">
        <v>3.1708994822699996E-5</v>
      </c>
      <c r="O64" s="8">
        <v>0</v>
      </c>
      <c r="P64" s="8">
        <v>0</v>
      </c>
      <c r="Q64" s="8">
        <v>0</v>
      </c>
      <c r="R64" s="8">
        <v>8.6332999999999984</v>
      </c>
      <c r="S64" s="8">
        <v>0.72840596540400004</v>
      </c>
      <c r="T64" s="8">
        <v>0</v>
      </c>
      <c r="U64" s="8">
        <v>0</v>
      </c>
      <c r="V64" s="8">
        <v>0</v>
      </c>
      <c r="W64" s="8">
        <v>1.1253059999999999</v>
      </c>
      <c r="X64" s="8">
        <v>0.158304734679</v>
      </c>
      <c r="Y64" s="8">
        <v>0</v>
      </c>
      <c r="Z64" s="8">
        <v>0</v>
      </c>
      <c r="AA64" s="8">
        <v>0</v>
      </c>
      <c r="AB64" s="8">
        <v>1.1133980000000001</v>
      </c>
      <c r="AC64" s="8">
        <v>7.8801780041399996E-2</v>
      </c>
      <c r="AD64" s="8">
        <v>0</v>
      </c>
      <c r="AE64" s="8">
        <v>0</v>
      </c>
      <c r="AF64" s="8">
        <v>0</v>
      </c>
      <c r="AG64" s="8">
        <v>5.5193580000000003E-3</v>
      </c>
      <c r="AH64" s="8">
        <v>3.6942709327367998E-4</v>
      </c>
      <c r="AI64" s="8">
        <v>0</v>
      </c>
      <c r="AJ64" s="8">
        <v>0</v>
      </c>
      <c r="AK64" s="8">
        <v>0</v>
      </c>
      <c r="AL64" s="8">
        <v>43583.28</v>
      </c>
      <c r="AM64" s="8">
        <v>2638.3821412259999</v>
      </c>
      <c r="AN64" s="8">
        <v>0</v>
      </c>
      <c r="AO64" s="8">
        <v>0</v>
      </c>
      <c r="AP64" s="8">
        <v>0</v>
      </c>
      <c r="AQ64" s="8">
        <v>83296.459999999992</v>
      </c>
      <c r="AR64" s="8">
        <v>2726.1250756357795</v>
      </c>
      <c r="AS64" s="8">
        <v>0</v>
      </c>
      <c r="AT64" s="8">
        <v>0</v>
      </c>
      <c r="AU64" s="8">
        <v>0</v>
      </c>
      <c r="AV64" s="8">
        <v>46798.44</v>
      </c>
      <c r="AW64" s="8">
        <v>2686.7729249399999</v>
      </c>
      <c r="AX64" s="8">
        <v>0</v>
      </c>
      <c r="AY64" s="8">
        <v>0</v>
      </c>
      <c r="AZ64" s="8">
        <v>0</v>
      </c>
      <c r="BA64" s="8">
        <v>36498.019999999997</v>
      </c>
      <c r="BB64" s="8">
        <v>39.352150695779997</v>
      </c>
      <c r="BC64" s="8">
        <v>0</v>
      </c>
      <c r="BD64" s="8">
        <v>0</v>
      </c>
      <c r="BE64" s="8">
        <v>0</v>
      </c>
    </row>
    <row r="65" spans="1:57" ht="15.3" x14ac:dyDescent="0.7">
      <c r="A65" s="9" t="s">
        <v>825</v>
      </c>
      <c r="B65" t="s">
        <v>826</v>
      </c>
      <c r="C65" t="s">
        <v>827</v>
      </c>
      <c r="D65" t="s">
        <v>828</v>
      </c>
      <c r="E65" s="6">
        <v>63.38</v>
      </c>
      <c r="F65" s="7">
        <v>0</v>
      </c>
      <c r="G65" s="7">
        <v>0</v>
      </c>
      <c r="H65" s="8">
        <v>3431.9065780000001</v>
      </c>
      <c r="I65" s="8">
        <v>230.284771578</v>
      </c>
      <c r="J65" s="8">
        <v>0</v>
      </c>
      <c r="K65" s="8">
        <v>0</v>
      </c>
      <c r="L65" s="8">
        <v>0</v>
      </c>
      <c r="M65" s="8">
        <v>1.8443580000000002E-4</v>
      </c>
      <c r="N65" s="8">
        <v>4.3581177502200006E-5</v>
      </c>
      <c r="O65" s="8">
        <v>0</v>
      </c>
      <c r="P65" s="8">
        <v>0</v>
      </c>
      <c r="Q65" s="8">
        <v>0</v>
      </c>
      <c r="R65" s="8">
        <v>12.485860000000001</v>
      </c>
      <c r="S65" s="8">
        <v>1.001128854744</v>
      </c>
      <c r="T65" s="8">
        <v>0</v>
      </c>
      <c r="U65" s="8">
        <v>0</v>
      </c>
      <c r="V65" s="8">
        <v>0</v>
      </c>
      <c r="W65" s="8">
        <v>1.5718240000000001</v>
      </c>
      <c r="X65" s="8">
        <v>0.21757569989400002</v>
      </c>
      <c r="Y65" s="8">
        <v>0</v>
      </c>
      <c r="Z65" s="8">
        <v>0</v>
      </c>
      <c r="AA65" s="8">
        <v>0</v>
      </c>
      <c r="AB65" s="8">
        <v>1.6225280000000002</v>
      </c>
      <c r="AC65" s="8">
        <v>0.1083059990604</v>
      </c>
      <c r="AD65" s="8">
        <v>0</v>
      </c>
      <c r="AE65" s="8">
        <v>0</v>
      </c>
      <c r="AF65" s="8">
        <v>0</v>
      </c>
      <c r="AG65" s="8">
        <v>1.254924E-2</v>
      </c>
      <c r="AH65" s="8">
        <v>5.0774450013648005E-4</v>
      </c>
      <c r="AI65" s="8">
        <v>0</v>
      </c>
      <c r="AJ65" s="8">
        <v>0</v>
      </c>
      <c r="AK65" s="8">
        <v>0</v>
      </c>
      <c r="AL65" s="8">
        <v>62872.959999999999</v>
      </c>
      <c r="AM65" s="8">
        <v>3626.2202904360001</v>
      </c>
      <c r="AN65" s="8">
        <v>0</v>
      </c>
      <c r="AO65" s="8">
        <v>0</v>
      </c>
      <c r="AP65" s="8">
        <v>0</v>
      </c>
      <c r="AQ65" s="8">
        <v>113893.86</v>
      </c>
      <c r="AR65" s="8">
        <v>3746.8151065270804</v>
      </c>
      <c r="AS65" s="8">
        <v>0</v>
      </c>
      <c r="AT65" s="8">
        <v>0</v>
      </c>
      <c r="AU65" s="8">
        <v>0</v>
      </c>
      <c r="AV65" s="8">
        <v>67816.600000000006</v>
      </c>
      <c r="AW65" s="8">
        <v>3692.72909484</v>
      </c>
      <c r="AX65" s="8">
        <v>0</v>
      </c>
      <c r="AY65" s="8">
        <v>0</v>
      </c>
      <c r="AZ65" s="8">
        <v>0</v>
      </c>
      <c r="BA65" s="8">
        <v>46077.26</v>
      </c>
      <c r="BB65" s="8">
        <v>54.086011687080003</v>
      </c>
      <c r="BC65" s="8">
        <v>0</v>
      </c>
      <c r="BD65" s="8">
        <v>0</v>
      </c>
      <c r="BE65" s="8">
        <v>0</v>
      </c>
    </row>
    <row r="66" spans="1:57" ht="15.3" x14ac:dyDescent="0.7">
      <c r="A66" s="9" t="s">
        <v>840</v>
      </c>
      <c r="B66" t="s">
        <v>840</v>
      </c>
      <c r="C66" t="s">
        <v>345</v>
      </c>
      <c r="D66" t="s">
        <v>346</v>
      </c>
      <c r="E66" s="6">
        <v>1</v>
      </c>
      <c r="F66" s="7">
        <v>1</v>
      </c>
      <c r="G66" s="7">
        <v>0</v>
      </c>
      <c r="H66" s="8">
        <v>17.603999999999999</v>
      </c>
      <c r="I66" s="8">
        <v>5.3279999999999994</v>
      </c>
      <c r="J66" s="8">
        <v>23.089679999999998</v>
      </c>
      <c r="K66" s="8">
        <v>0.15768000000000001</v>
      </c>
      <c r="L66" s="8">
        <v>0</v>
      </c>
      <c r="M66" s="8">
        <v>1.6415999999999999E-6</v>
      </c>
      <c r="N66" s="8">
        <v>8.6219999999999998E-7</v>
      </c>
      <c r="O66" s="8">
        <v>2.5473599999999997E-6</v>
      </c>
      <c r="P66" s="8">
        <v>4.3560000000000001E-8</v>
      </c>
      <c r="Q66" s="8">
        <v>0</v>
      </c>
      <c r="R66" s="8">
        <v>7.7939999999999995E-2</v>
      </c>
      <c r="S66" s="8">
        <v>0.10980000000000001</v>
      </c>
      <c r="T66" s="8">
        <v>0.18874260000000001</v>
      </c>
      <c r="U66" s="8">
        <v>1.0026E-3</v>
      </c>
      <c r="V66" s="8">
        <v>0</v>
      </c>
      <c r="W66" s="8">
        <v>0.3906</v>
      </c>
      <c r="X66" s="8">
        <v>1.2060000000000001E-2</v>
      </c>
      <c r="Y66" s="8">
        <v>0.40292460000000002</v>
      </c>
      <c r="Z66" s="8">
        <v>2.6459999999999998E-4</v>
      </c>
      <c r="AA66" s="8">
        <v>0</v>
      </c>
      <c r="AB66" s="8">
        <v>7.3439999999999998E-3</v>
      </c>
      <c r="AC66" s="8">
        <v>7.2719999999999998E-3</v>
      </c>
      <c r="AD66" s="8">
        <v>1.4765760000000001E-2</v>
      </c>
      <c r="AE66" s="8">
        <v>1.4976E-4</v>
      </c>
      <c r="AF66" s="8">
        <v>0</v>
      </c>
      <c r="AG66" s="8">
        <v>1.1250000000000001E-5</v>
      </c>
      <c r="AH66" s="8">
        <v>1.7999999999999999E-6</v>
      </c>
      <c r="AI66" s="8">
        <v>1.3379400000000001E-5</v>
      </c>
      <c r="AJ66" s="8">
        <v>3.2939999999999997E-7</v>
      </c>
      <c r="AK66" s="8">
        <v>0</v>
      </c>
      <c r="AL66" s="8">
        <v>298.8</v>
      </c>
      <c r="AM66" s="8">
        <v>73.62</v>
      </c>
      <c r="AN66" s="8">
        <v>376.07400000000001</v>
      </c>
      <c r="AO66" s="8">
        <v>3.6540000000000004</v>
      </c>
      <c r="AP66" s="8">
        <v>0</v>
      </c>
      <c r="AQ66" s="8">
        <v>921.60000000000014</v>
      </c>
      <c r="AR66" s="8">
        <v>78.598800000000011</v>
      </c>
      <c r="AS66" s="8">
        <v>1003.9833000000001</v>
      </c>
      <c r="AT66" s="8">
        <v>3.7844999999999995</v>
      </c>
      <c r="AU66" s="8">
        <v>0</v>
      </c>
      <c r="AV66" s="8">
        <v>298.8</v>
      </c>
      <c r="AW66" s="8">
        <v>77.040000000000006</v>
      </c>
      <c r="AX66" s="8">
        <v>379.54800000000006</v>
      </c>
      <c r="AY66" s="8">
        <v>3.7079999999999997</v>
      </c>
      <c r="AZ66" s="8">
        <v>0</v>
      </c>
      <c r="BA66" s="8">
        <v>622.80000000000007</v>
      </c>
      <c r="BB66" s="8">
        <v>1.5588</v>
      </c>
      <c r="BC66" s="8">
        <v>624.4353000000001</v>
      </c>
      <c r="BD66" s="8">
        <v>7.6500000000000012E-2</v>
      </c>
      <c r="BE66" s="8">
        <v>0</v>
      </c>
    </row>
    <row r="67" spans="1:57" ht="15.3" x14ac:dyDescent="0.7">
      <c r="A67" s="9" t="s">
        <v>849</v>
      </c>
      <c r="B67" t="s">
        <v>850</v>
      </c>
      <c r="C67" t="s">
        <v>421</v>
      </c>
      <c r="D67" t="s">
        <v>422</v>
      </c>
      <c r="E67" s="6">
        <v>101.27278079999984</v>
      </c>
      <c r="F67" s="7">
        <v>1</v>
      </c>
      <c r="G67" s="7">
        <v>0</v>
      </c>
      <c r="H67" s="8">
        <v>281.53833062399951</v>
      </c>
      <c r="I67" s="8">
        <v>0.85069135871999857</v>
      </c>
      <c r="J67" s="8">
        <v>333.67655064504504</v>
      </c>
      <c r="K67" s="8">
        <v>51.287528662325492</v>
      </c>
      <c r="L67" s="8">
        <v>0</v>
      </c>
      <c r="M67" s="8">
        <v>1.1545097011199982E-5</v>
      </c>
      <c r="N67" s="8">
        <v>1.6102372147199976E-7</v>
      </c>
      <c r="O67" s="8">
        <v>1.2703609134532445E-5</v>
      </c>
      <c r="P67" s="8">
        <v>9.9748840186046344E-7</v>
      </c>
      <c r="Q67" s="8">
        <v>0</v>
      </c>
      <c r="R67" s="8">
        <v>1.903928279039997</v>
      </c>
      <c r="S67" s="8">
        <v>3.5850564403199941E-3</v>
      </c>
      <c r="T67" s="8">
        <v>1.9426549904179171</v>
      </c>
      <c r="U67" s="8">
        <v>3.5141654937599943E-2</v>
      </c>
      <c r="V67" s="8">
        <v>0</v>
      </c>
      <c r="W67" s="8">
        <v>0.56814030028799911</v>
      </c>
      <c r="X67" s="8">
        <v>9.6310414540799847E-4</v>
      </c>
      <c r="Y67" s="8">
        <v>1.6223403247534054</v>
      </c>
      <c r="Z67" s="8">
        <v>1.0532369203199983</v>
      </c>
      <c r="AA67" s="8">
        <v>0</v>
      </c>
      <c r="AB67" s="8">
        <v>0.27850014719999955</v>
      </c>
      <c r="AC67" s="8">
        <v>5.9042031206399902E-4</v>
      </c>
      <c r="AD67" s="8">
        <v>0.28147047786086354</v>
      </c>
      <c r="AE67" s="8">
        <v>2.3799103487999961E-3</v>
      </c>
      <c r="AF67" s="8">
        <v>0</v>
      </c>
      <c r="AG67" s="8">
        <v>1.9545646694399968E-2</v>
      </c>
      <c r="AH67" s="8">
        <v>1.9545646694399967E-6</v>
      </c>
      <c r="AI67" s="8">
        <v>1.9575974262500108E-2</v>
      </c>
      <c r="AJ67" s="8">
        <v>2.8373003430697625E-5</v>
      </c>
      <c r="AK67" s="8">
        <v>0</v>
      </c>
      <c r="AL67" s="8">
        <v>4557.2751359999929</v>
      </c>
      <c r="AM67" s="8">
        <v>13.266734284799979</v>
      </c>
      <c r="AN67" s="8">
        <v>4624.4893680187461</v>
      </c>
      <c r="AO67" s="8">
        <v>53.947497733953398</v>
      </c>
      <c r="AP67" s="8">
        <v>0</v>
      </c>
      <c r="AQ67" s="8">
        <v>5789.7648783359909</v>
      </c>
      <c r="AR67" s="8">
        <v>13.770060005375978</v>
      </c>
      <c r="AS67" s="8">
        <v>5864.393645299655</v>
      </c>
      <c r="AT67" s="8">
        <v>60.858706958288273</v>
      </c>
      <c r="AU67" s="8">
        <v>0</v>
      </c>
      <c r="AV67" s="8">
        <v>5468.7301631999908</v>
      </c>
      <c r="AW67" s="8">
        <v>13.570552627199978</v>
      </c>
      <c r="AX67" s="8">
        <v>5539.6840069453301</v>
      </c>
      <c r="AY67" s="8">
        <v>57.383291118139439</v>
      </c>
      <c r="AZ67" s="8">
        <v>0</v>
      </c>
      <c r="BA67" s="8">
        <v>321.03471513599948</v>
      </c>
      <c r="BB67" s="8">
        <v>0.19950737817599967</v>
      </c>
      <c r="BC67" s="8">
        <v>324.70963835432434</v>
      </c>
      <c r="BD67" s="8">
        <v>3.4754158401488322</v>
      </c>
      <c r="BE67" s="8">
        <v>0</v>
      </c>
    </row>
    <row r="68" spans="1:57" ht="15.3" x14ac:dyDescent="0.7">
      <c r="A68" s="9" t="s">
        <v>171</v>
      </c>
      <c r="B68" t="s">
        <v>850</v>
      </c>
      <c r="C68" t="s">
        <v>421</v>
      </c>
      <c r="D68" t="s">
        <v>422</v>
      </c>
      <c r="E68" s="6">
        <v>57.091276799999996</v>
      </c>
      <c r="F68" s="7">
        <v>1</v>
      </c>
      <c r="G68" s="7">
        <v>0</v>
      </c>
      <c r="H68" s="8">
        <v>158.71374950399996</v>
      </c>
      <c r="I68" s="8">
        <v>0.47956672511999993</v>
      </c>
      <c r="J68" s="8">
        <v>188.10602576586416</v>
      </c>
      <c r="K68" s="8">
        <v>28.912709536744181</v>
      </c>
      <c r="L68" s="8">
        <v>0</v>
      </c>
      <c r="M68" s="8">
        <v>6.5084055551999999E-6</v>
      </c>
      <c r="N68" s="8">
        <v>9.0775130112000002E-8</v>
      </c>
      <c r="O68" s="8">
        <v>7.1615024267073488E-6</v>
      </c>
      <c r="P68" s="8">
        <v>5.623217413953488E-7</v>
      </c>
      <c r="Q68" s="8">
        <v>0</v>
      </c>
      <c r="R68" s="8">
        <v>1.07331600384</v>
      </c>
      <c r="S68" s="8">
        <v>2.02103119872E-3</v>
      </c>
      <c r="T68" s="8">
        <v>1.0951477080883201</v>
      </c>
      <c r="U68" s="8">
        <v>1.9810673049599999E-2</v>
      </c>
      <c r="V68" s="8">
        <v>0</v>
      </c>
      <c r="W68" s="8">
        <v>0.32028206284799998</v>
      </c>
      <c r="X68" s="8">
        <v>5.4293804236800003E-4</v>
      </c>
      <c r="Y68" s="8">
        <v>0.91457427961036797</v>
      </c>
      <c r="Z68" s="8">
        <v>0.59374927871999994</v>
      </c>
      <c r="AA68" s="8">
        <v>0</v>
      </c>
      <c r="AB68" s="8">
        <v>0.15700101119999998</v>
      </c>
      <c r="AC68" s="8">
        <v>3.3284214374399996E-4</v>
      </c>
      <c r="AD68" s="8">
        <v>0.158675498348544</v>
      </c>
      <c r="AE68" s="8">
        <v>1.3416450047999998E-3</v>
      </c>
      <c r="AF68" s="8">
        <v>0</v>
      </c>
      <c r="AG68" s="8">
        <v>1.1018616422399999E-2</v>
      </c>
      <c r="AH68" s="8">
        <v>1.10186164224E-6</v>
      </c>
      <c r="AI68" s="8">
        <v>1.1035713213575262E-2</v>
      </c>
      <c r="AJ68" s="8">
        <v>1.5994929533023252E-5</v>
      </c>
      <c r="AK68" s="8">
        <v>0</v>
      </c>
      <c r="AL68" s="8">
        <v>2569.1074559999997</v>
      </c>
      <c r="AM68" s="8">
        <v>7.4789572607999997</v>
      </c>
      <c r="AN68" s="8">
        <v>2606.9986474412649</v>
      </c>
      <c r="AO68" s="8">
        <v>30.412234180465113</v>
      </c>
      <c r="AP68" s="8">
        <v>0</v>
      </c>
      <c r="AQ68" s="8">
        <v>3263.9082946559997</v>
      </c>
      <c r="AR68" s="8">
        <v>7.7627009064959998</v>
      </c>
      <c r="AS68" s="8">
        <v>3305.9793384084123</v>
      </c>
      <c r="AT68" s="8">
        <v>34.308342845916272</v>
      </c>
      <c r="AU68" s="8">
        <v>0</v>
      </c>
      <c r="AV68" s="8">
        <v>3082.9289471999996</v>
      </c>
      <c r="AW68" s="8">
        <v>7.6502310912000002</v>
      </c>
      <c r="AX68" s="8">
        <v>3122.9282984698043</v>
      </c>
      <c r="AY68" s="8">
        <v>32.34912017860465</v>
      </c>
      <c r="AZ68" s="8">
        <v>0</v>
      </c>
      <c r="BA68" s="8">
        <v>180.97934745599997</v>
      </c>
      <c r="BB68" s="8">
        <v>0.11246981529599999</v>
      </c>
      <c r="BC68" s="8">
        <v>183.05103993860763</v>
      </c>
      <c r="BD68" s="8">
        <v>1.959222667311628</v>
      </c>
      <c r="BE68" s="8">
        <v>0</v>
      </c>
    </row>
    <row r="69" spans="1:57" ht="15.3" x14ac:dyDescent="0.7">
      <c r="A69" s="9" t="s">
        <v>849</v>
      </c>
      <c r="B69" t="s">
        <v>850</v>
      </c>
      <c r="C69" t="s">
        <v>851</v>
      </c>
      <c r="D69" t="s">
        <v>852</v>
      </c>
      <c r="E69" s="6">
        <v>200.59999999999974</v>
      </c>
      <c r="F69" s="7">
        <v>1</v>
      </c>
      <c r="G69" s="7">
        <v>0</v>
      </c>
      <c r="H69" s="8">
        <v>206.61799999999974</v>
      </c>
      <c r="I69" s="8">
        <v>1.6850399999999977</v>
      </c>
      <c r="J69" s="8">
        <v>210.06029599999974</v>
      </c>
      <c r="K69" s="8">
        <v>1.7572559999999977</v>
      </c>
      <c r="L69" s="8">
        <v>0</v>
      </c>
      <c r="M69" s="8">
        <v>1.6489319999999976E-5</v>
      </c>
      <c r="N69" s="8">
        <v>3.1895399999999961E-7</v>
      </c>
      <c r="O69" s="8">
        <v>1.7293725999999978E-5</v>
      </c>
      <c r="P69" s="8">
        <v>4.8545199999999936E-7</v>
      </c>
      <c r="Q69" s="8">
        <v>0</v>
      </c>
      <c r="R69" s="8">
        <v>2.0661799999999975</v>
      </c>
      <c r="S69" s="8">
        <v>7.1012399999999904E-3</v>
      </c>
      <c r="T69" s="8">
        <v>2.0844546599999974</v>
      </c>
      <c r="U69" s="8">
        <v>1.1173419999999986E-2</v>
      </c>
      <c r="V69" s="8">
        <v>0</v>
      </c>
      <c r="W69" s="8">
        <v>0.22868399999999969</v>
      </c>
      <c r="X69" s="8">
        <v>1.9077059999999975E-3</v>
      </c>
      <c r="Y69" s="8">
        <v>0.23354052599999969</v>
      </c>
      <c r="Z69" s="8">
        <v>2.9488199999999961E-3</v>
      </c>
      <c r="AA69" s="8">
        <v>0</v>
      </c>
      <c r="AB69" s="8">
        <v>0.11995879999999985</v>
      </c>
      <c r="AC69" s="8">
        <v>1.1694979999999984E-3</v>
      </c>
      <c r="AD69" s="8">
        <v>0.12279728999999984</v>
      </c>
      <c r="AE69" s="8">
        <v>1.6689919999999978E-3</v>
      </c>
      <c r="AF69" s="8">
        <v>0</v>
      </c>
      <c r="AG69" s="8">
        <v>9.0069399999999887E-4</v>
      </c>
      <c r="AH69" s="8">
        <v>3.8715799999999947E-6</v>
      </c>
      <c r="AI69" s="8">
        <v>9.0823655999999894E-4</v>
      </c>
      <c r="AJ69" s="8">
        <v>3.6709799999999949E-6</v>
      </c>
      <c r="AK69" s="8">
        <v>0</v>
      </c>
      <c r="AL69" s="8">
        <v>2246.7199999999971</v>
      </c>
      <c r="AM69" s="8">
        <v>26.278599999999965</v>
      </c>
      <c r="AN69" s="8">
        <v>2313.720399999997</v>
      </c>
      <c r="AO69" s="8">
        <v>40.721799999999952</v>
      </c>
      <c r="AP69" s="8">
        <v>0</v>
      </c>
      <c r="AQ69" s="8">
        <v>2405.3945999999969</v>
      </c>
      <c r="AR69" s="8">
        <v>27.275581999999964</v>
      </c>
      <c r="AS69" s="8">
        <v>2475.1311839999967</v>
      </c>
      <c r="AT69" s="8">
        <v>42.461001999999944</v>
      </c>
      <c r="AU69" s="8">
        <v>0</v>
      </c>
      <c r="AV69" s="8">
        <v>2306.8999999999969</v>
      </c>
      <c r="AW69" s="8">
        <v>26.880399999999966</v>
      </c>
      <c r="AX69" s="8">
        <v>2375.1039999999971</v>
      </c>
      <c r="AY69" s="8">
        <v>41.323599999999942</v>
      </c>
      <c r="AZ69" s="8">
        <v>0</v>
      </c>
      <c r="BA69" s="8">
        <v>98.494599999999863</v>
      </c>
      <c r="BB69" s="8">
        <v>0.39518199999999948</v>
      </c>
      <c r="BC69" s="8">
        <v>100.02718399999988</v>
      </c>
      <c r="BD69" s="8">
        <v>1.1374019999999985</v>
      </c>
      <c r="BE69" s="8">
        <v>0</v>
      </c>
    </row>
    <row r="70" spans="1:57" ht="15.3" x14ac:dyDescent="0.7">
      <c r="A70" s="9" t="s">
        <v>171</v>
      </c>
      <c r="B70" t="s">
        <v>850</v>
      </c>
      <c r="C70" t="s">
        <v>851</v>
      </c>
      <c r="D70" t="s">
        <v>852</v>
      </c>
      <c r="E70" s="6">
        <v>117.65999999999974</v>
      </c>
      <c r="F70" s="7">
        <v>1</v>
      </c>
      <c r="G70" s="7">
        <v>0</v>
      </c>
      <c r="H70" s="8">
        <v>121.18979999999974</v>
      </c>
      <c r="I70" s="8">
        <v>0.98834399999999778</v>
      </c>
      <c r="J70" s="8">
        <v>123.20884559999973</v>
      </c>
      <c r="K70" s="8">
        <v>1.0307015999999978</v>
      </c>
      <c r="L70" s="8">
        <v>0</v>
      </c>
      <c r="M70" s="8">
        <v>9.6716519999999776E-6</v>
      </c>
      <c r="N70" s="8">
        <v>1.870793999999996E-7</v>
      </c>
      <c r="O70" s="8">
        <v>1.0143468599999977E-5</v>
      </c>
      <c r="P70" s="8">
        <v>2.8473719999999937E-7</v>
      </c>
      <c r="Q70" s="8">
        <v>0</v>
      </c>
      <c r="R70" s="8">
        <v>1.2118979999999973</v>
      </c>
      <c r="S70" s="8">
        <v>4.1651639999999912E-3</v>
      </c>
      <c r="T70" s="8">
        <v>1.2226168259999974</v>
      </c>
      <c r="U70" s="8">
        <v>6.5536619999999853E-3</v>
      </c>
      <c r="V70" s="8">
        <v>0</v>
      </c>
      <c r="W70" s="8">
        <v>0.13413239999999971</v>
      </c>
      <c r="X70" s="8">
        <v>1.1189465999999976E-3</v>
      </c>
      <c r="Y70" s="8">
        <v>0.13698094859999968</v>
      </c>
      <c r="Z70" s="8">
        <v>1.7296019999999961E-3</v>
      </c>
      <c r="AA70" s="8">
        <v>0</v>
      </c>
      <c r="AB70" s="8">
        <v>7.0360679999999842E-2</v>
      </c>
      <c r="AC70" s="8">
        <v>6.8595779999999849E-4</v>
      </c>
      <c r="AD70" s="8">
        <v>7.2025568999999845E-2</v>
      </c>
      <c r="AE70" s="8">
        <v>9.7893119999999784E-4</v>
      </c>
      <c r="AF70" s="8">
        <v>0</v>
      </c>
      <c r="AG70" s="8">
        <v>5.2829339999999883E-4</v>
      </c>
      <c r="AH70" s="8">
        <v>2.270837999999995E-6</v>
      </c>
      <c r="AI70" s="8">
        <v>5.3271741599999892E-4</v>
      </c>
      <c r="AJ70" s="8">
        <v>2.1531779999999951E-6</v>
      </c>
      <c r="AK70" s="8">
        <v>0</v>
      </c>
      <c r="AL70" s="8">
        <v>1317.791999999997</v>
      </c>
      <c r="AM70" s="8">
        <v>15.413459999999967</v>
      </c>
      <c r="AN70" s="8">
        <v>1357.090439999997</v>
      </c>
      <c r="AO70" s="8">
        <v>23.884979999999949</v>
      </c>
      <c r="AP70" s="8">
        <v>0</v>
      </c>
      <c r="AQ70" s="8">
        <v>1410.8610599999968</v>
      </c>
      <c r="AR70" s="8">
        <v>15.998230199999966</v>
      </c>
      <c r="AS70" s="8">
        <v>1451.7643823999967</v>
      </c>
      <c r="AT70" s="8">
        <v>24.905092199999945</v>
      </c>
      <c r="AU70" s="8">
        <v>0</v>
      </c>
      <c r="AV70" s="8">
        <v>1353.089999999997</v>
      </c>
      <c r="AW70" s="8">
        <v>15.766439999999966</v>
      </c>
      <c r="AX70" s="8">
        <v>1393.094399999997</v>
      </c>
      <c r="AY70" s="8">
        <v>24.237959999999944</v>
      </c>
      <c r="AZ70" s="8">
        <v>0</v>
      </c>
      <c r="BA70" s="8">
        <v>57.771059999999871</v>
      </c>
      <c r="BB70" s="8">
        <v>0.23179019999999947</v>
      </c>
      <c r="BC70" s="8">
        <v>58.669982399999874</v>
      </c>
      <c r="BD70" s="8">
        <v>0.66713219999999851</v>
      </c>
      <c r="BE70" s="8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F6AC-8F83-401A-AAFB-346972200647}">
  <dimension ref="A1:BE88"/>
  <sheetViews>
    <sheetView topLeftCell="D12" zoomScale="70" zoomScaleNormal="70" workbookViewId="0">
      <selection activeCell="D64" sqref="D64"/>
    </sheetView>
  </sheetViews>
  <sheetFormatPr defaultRowHeight="14.4" x14ac:dyDescent="0.55000000000000004"/>
  <cols>
    <col min="1" max="1" width="39.83984375" bestFit="1" customWidth="1"/>
    <col min="2" max="2" width="51" bestFit="1" customWidth="1"/>
    <col min="3" max="3" width="30.578125" bestFit="1" customWidth="1"/>
    <col min="4" max="4" width="61.41796875" customWidth="1"/>
    <col min="5" max="5" width="27.578125" customWidth="1"/>
    <col min="6" max="6" width="33" customWidth="1"/>
    <col min="7" max="7" width="21.83984375" customWidth="1"/>
    <col min="8" max="8" width="25.41796875" customWidth="1"/>
    <col min="9" max="9" width="25.68359375" customWidth="1"/>
    <col min="10" max="10" width="26.41796875" customWidth="1"/>
    <col min="11" max="11" width="25.41796875" customWidth="1"/>
    <col min="12" max="12" width="20" customWidth="1"/>
    <col min="13" max="13" width="25" customWidth="1"/>
    <col min="14" max="14" width="25.15625" customWidth="1"/>
    <col min="15" max="15" width="26" customWidth="1"/>
    <col min="16" max="16" width="25" customWidth="1"/>
    <col min="17" max="17" width="19.41796875" customWidth="1"/>
    <col min="18" max="18" width="23.15625" customWidth="1"/>
    <col min="19" max="19" width="23.41796875" customWidth="1"/>
    <col min="20" max="20" width="24.15625" customWidth="1"/>
    <col min="21" max="21" width="23.15625" customWidth="1"/>
    <col min="22" max="22" width="17.68359375" customWidth="1"/>
    <col min="23" max="23" width="22.83984375" customWidth="1"/>
    <col min="24" max="24" width="23.15625" customWidth="1"/>
    <col min="25" max="25" width="23.83984375" customWidth="1"/>
    <col min="26" max="26" width="22.83984375" customWidth="1"/>
    <col min="27" max="27" width="17.41796875" customWidth="1"/>
    <col min="28" max="28" width="26.41796875" customWidth="1"/>
    <col min="29" max="29" width="26.68359375" customWidth="1"/>
    <col min="30" max="30" width="27.578125" customWidth="1"/>
    <col min="31" max="31" width="26.41796875" customWidth="1"/>
    <col min="32" max="32" width="21" customWidth="1"/>
    <col min="33" max="33" width="26.41796875" customWidth="1"/>
    <col min="34" max="34" width="26.68359375" customWidth="1"/>
    <col min="35" max="35" width="27.578125" customWidth="1"/>
    <col min="36" max="36" width="26.41796875" customWidth="1"/>
    <col min="37" max="37" width="21" customWidth="1"/>
    <col min="38" max="38" width="26.41796875" customWidth="1"/>
    <col min="39" max="39" width="26.68359375" customWidth="1"/>
    <col min="40" max="40" width="27.578125" customWidth="1"/>
    <col min="41" max="41" width="26.41796875" customWidth="1"/>
    <col min="42" max="42" width="21" customWidth="1"/>
    <col min="43" max="43" width="24.41796875" customWidth="1"/>
    <col min="44" max="44" width="24.68359375" customWidth="1"/>
    <col min="45" max="45" width="25.41796875" customWidth="1"/>
    <col min="46" max="46" width="24.41796875" customWidth="1"/>
    <col min="47" max="47" width="19" customWidth="1"/>
    <col min="48" max="48" width="28" customWidth="1"/>
    <col min="49" max="49" width="28.26171875" customWidth="1"/>
    <col min="50" max="50" width="29.15625" customWidth="1"/>
    <col min="51" max="51" width="28" customWidth="1"/>
    <col min="52" max="52" width="22.578125" customWidth="1"/>
    <col min="53" max="53" width="26.26171875" customWidth="1"/>
    <col min="54" max="54" width="26.41796875" customWidth="1"/>
    <col min="55" max="55" width="27.26171875" customWidth="1"/>
    <col min="56" max="56" width="26.26171875" customWidth="1"/>
    <col min="57" max="57" width="20.6835937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20" t="s">
        <v>1</v>
      </c>
      <c r="G1" s="20" t="s">
        <v>2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</row>
    <row r="2" spans="1:14" ht="16.8" x14ac:dyDescent="0.8">
      <c r="A2" s="3" t="s">
        <v>17</v>
      </c>
      <c r="B2" s="3" t="s">
        <v>853</v>
      </c>
      <c r="D2" s="1" t="s">
        <v>10</v>
      </c>
      <c r="E2" s="2">
        <f>30888.6066732141-H70</f>
        <v>30887.159773214102</v>
      </c>
      <c r="F2" s="21">
        <v>8.0668614282814811E-4</v>
      </c>
      <c r="G2" s="21">
        <v>194.30813174951211</v>
      </c>
      <c r="H2" s="21">
        <v>26.269155059097091</v>
      </c>
      <c r="I2" s="21">
        <v>16.89993628693167</v>
      </c>
      <c r="J2" s="21">
        <v>0.12573514361488905</v>
      </c>
      <c r="K2" s="21">
        <v>362556.70997555897</v>
      </c>
      <c r="L2" s="21">
        <v>702558.1985658973</v>
      </c>
      <c r="M2" s="21">
        <v>370985.70008178119</v>
      </c>
      <c r="N2" s="21">
        <v>331572.49848411611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f>6138.24575233264-I70</f>
        <v>6135.8538773226401</v>
      </c>
      <c r="F3" s="21">
        <v>5.7997611546550809E-4</v>
      </c>
      <c r="G3" s="21">
        <v>35.309676028089683</v>
      </c>
      <c r="H3" s="21">
        <v>6.464306609041695</v>
      </c>
      <c r="I3" s="21">
        <v>3.7003381997953935</v>
      </c>
      <c r="J3" s="21">
        <v>9.6386571288028973E-3</v>
      </c>
      <c r="K3" s="21">
        <v>70609.438685335175</v>
      </c>
      <c r="L3" s="21">
        <v>92324.660951020778</v>
      </c>
      <c r="M3" s="21">
        <v>72175.062960989657</v>
      </c>
      <c r="N3" s="21">
        <v>20149.597990031107</v>
      </c>
    </row>
    <row r="4" spans="1:14" ht="16.8" x14ac:dyDescent="0.8">
      <c r="A4" s="3" t="s">
        <v>21</v>
      </c>
      <c r="B4" s="3">
        <v>5</v>
      </c>
      <c r="D4" s="1" t="s">
        <v>12</v>
      </c>
      <c r="E4" s="2">
        <v>13147.882746004208</v>
      </c>
      <c r="F4" s="21">
        <v>1.6127670019144868E-4</v>
      </c>
      <c r="G4" s="21">
        <v>86.829692494191264</v>
      </c>
      <c r="H4" s="21">
        <v>7.012531697792677</v>
      </c>
      <c r="I4" s="21">
        <v>9.5912835465169373</v>
      </c>
      <c r="J4" s="21">
        <v>4.9858181166624882E-2</v>
      </c>
      <c r="K4" s="21">
        <v>196494.88732810871</v>
      </c>
      <c r="L4" s="21">
        <v>224321.06776585968</v>
      </c>
      <c r="M4" s="21">
        <v>203490.25217267231</v>
      </c>
      <c r="N4" s="21">
        <v>20830.815593187388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f>9122.94595936391-K70</f>
        <v>9116.6598487639094</v>
      </c>
      <c r="F5" s="21">
        <v>4.709666925540688E-4</v>
      </c>
      <c r="G5" s="21">
        <v>22.274921338292209</v>
      </c>
      <c r="H5" s="21">
        <v>11.022717766994051</v>
      </c>
      <c r="I5" s="21">
        <v>2.5219224229668957</v>
      </c>
      <c r="J5" s="21">
        <v>2.3432413695440692E-3</v>
      </c>
      <c r="K5" s="21">
        <v>58213.729505463416</v>
      </c>
      <c r="L5" s="21">
        <v>22417.564136904657</v>
      </c>
      <c r="M5" s="21">
        <v>59029.986128746794</v>
      </c>
      <c r="N5" s="21">
        <v>-36612.421991842144</v>
      </c>
    </row>
    <row r="6" spans="1:14" ht="16.8" x14ac:dyDescent="0.8">
      <c r="A6" s="3" t="s">
        <v>23</v>
      </c>
      <c r="B6" s="3" t="s">
        <v>608</v>
      </c>
      <c r="D6" s="1" t="s">
        <v>14</v>
      </c>
      <c r="E6" s="2">
        <f>-6920.4800329683-L70</f>
        <v>-6919.2518689683002</v>
      </c>
      <c r="F6" s="21">
        <v>-5.1847726842882031E-5</v>
      </c>
      <c r="G6" s="21">
        <v>-6.3551998701185637</v>
      </c>
      <c r="H6" s="21">
        <v>-1.112186288455276</v>
      </c>
      <c r="I6" s="21">
        <v>-2.9157796738447415</v>
      </c>
      <c r="J6" s="21">
        <v>3.5196619591616587E-2</v>
      </c>
      <c r="K6" s="21">
        <v>-73774.230156238278</v>
      </c>
      <c r="L6" s="21">
        <v>-85350.129185354672</v>
      </c>
      <c r="M6" s="21">
        <v>-70962.437362042314</v>
      </c>
      <c r="N6" s="21">
        <v>-14387.691823312363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37023.013650536741</v>
      </c>
      <c r="F7" s="22">
        <f t="shared" ref="F7:N7" si="0">F2+F3</f>
        <v>1.3866622582936563E-3</v>
      </c>
      <c r="G7" s="22">
        <f t="shared" si="0"/>
        <v>229.6178077776018</v>
      </c>
      <c r="H7" s="22">
        <f t="shared" si="0"/>
        <v>32.733461668138787</v>
      </c>
      <c r="I7" s="22">
        <f t="shared" si="0"/>
        <v>20.600274486727063</v>
      </c>
      <c r="J7" s="22">
        <f t="shared" si="0"/>
        <v>0.13537380074369196</v>
      </c>
      <c r="K7" s="22">
        <f t="shared" si="0"/>
        <v>433166.14866089413</v>
      </c>
      <c r="L7" s="22">
        <f t="shared" si="0"/>
        <v>794882.85951691808</v>
      </c>
      <c r="M7" s="22">
        <f t="shared" si="0"/>
        <v>443160.76304277085</v>
      </c>
      <c r="N7" s="22">
        <f t="shared" si="0"/>
        <v>351722.09647414723</v>
      </c>
    </row>
    <row r="8" spans="1:14" ht="16.8" x14ac:dyDescent="0.8">
      <c r="A8" s="3" t="s">
        <v>26</v>
      </c>
      <c r="B8" s="3">
        <v>194</v>
      </c>
      <c r="D8" s="11" t="s">
        <v>936</v>
      </c>
      <c r="E8" s="14">
        <f>SUM(E2:E5)</f>
        <v>59287.556245304862</v>
      </c>
      <c r="F8" s="22">
        <f t="shared" ref="F8:N8" si="1">SUM(F2:F5)</f>
        <v>2.0189056510391741E-3</v>
      </c>
      <c r="G8" s="22">
        <f t="shared" si="1"/>
        <v>338.72242161008523</v>
      </c>
      <c r="H8" s="22">
        <f t="shared" si="1"/>
        <v>50.76871113292551</v>
      </c>
      <c r="I8" s="22">
        <f t="shared" si="1"/>
        <v>32.713480456210895</v>
      </c>
      <c r="J8" s="22">
        <f t="shared" si="1"/>
        <v>0.1875752232798609</v>
      </c>
      <c r="K8" s="22">
        <f t="shared" si="1"/>
        <v>687874.76549446618</v>
      </c>
      <c r="L8" s="22">
        <f t="shared" si="1"/>
        <v>1041621.4914196824</v>
      </c>
      <c r="M8" s="22">
        <f t="shared" si="1"/>
        <v>705681.00134418998</v>
      </c>
      <c r="N8" s="22">
        <f t="shared" si="1"/>
        <v>335940.49007549247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52368.304376336564</v>
      </c>
      <c r="F9" s="23">
        <f t="shared" ref="F9:N9" si="2">SUM(F2:F6)</f>
        <v>1.9670579241962919E-3</v>
      </c>
      <c r="G9" s="23">
        <f t="shared" si="2"/>
        <v>332.36722173996668</v>
      </c>
      <c r="H9" s="23">
        <f t="shared" si="2"/>
        <v>49.656524844470233</v>
      </c>
      <c r="I9" s="23">
        <f t="shared" si="2"/>
        <v>29.797700782366153</v>
      </c>
      <c r="J9" s="23">
        <f t="shared" si="2"/>
        <v>0.2227718428714775</v>
      </c>
      <c r="K9" s="23">
        <f t="shared" si="2"/>
        <v>614100.53533822787</v>
      </c>
      <c r="L9" s="23">
        <f t="shared" si="2"/>
        <v>956271.36223432771</v>
      </c>
      <c r="M9" s="23">
        <f t="shared" si="2"/>
        <v>634718.56398214772</v>
      </c>
      <c r="N9" s="23">
        <f t="shared" si="2"/>
        <v>321552.7982521801</v>
      </c>
    </row>
    <row r="10" spans="1:14" ht="16.8" x14ac:dyDescent="0.8">
      <c r="A10" s="3" t="s">
        <v>29</v>
      </c>
      <c r="B10" s="3">
        <v>1</v>
      </c>
      <c r="D10" s="12" t="s">
        <v>933</v>
      </c>
      <c r="E10" s="8">
        <f>E7/$B$8</f>
        <v>190.84027654915846</v>
      </c>
      <c r="F10" s="23">
        <f t="shared" ref="F10:N12" si="3">F7/$B$8</f>
        <v>7.1477435994518367E-6</v>
      </c>
      <c r="G10" s="23">
        <f t="shared" si="3"/>
        <v>1.1835969473072259</v>
      </c>
      <c r="H10" s="23">
        <f t="shared" si="3"/>
        <v>0.1687291838563855</v>
      </c>
      <c r="I10" s="23">
        <f t="shared" si="3"/>
        <v>0.10618698189034569</v>
      </c>
      <c r="J10" s="23">
        <f t="shared" si="3"/>
        <v>6.9780309661696886E-4</v>
      </c>
      <c r="K10" s="23">
        <f t="shared" si="3"/>
        <v>2232.8151992829594</v>
      </c>
      <c r="L10" s="23">
        <f t="shared" si="3"/>
        <v>4097.3343274067938</v>
      </c>
      <c r="M10" s="23">
        <f t="shared" si="3"/>
        <v>2284.3338301173753</v>
      </c>
      <c r="N10" s="23">
        <f t="shared" si="3"/>
        <v>1813.0004972894187</v>
      </c>
    </row>
    <row r="11" spans="1:14" ht="16.8" x14ac:dyDescent="0.8">
      <c r="A11" s="3" t="s">
        <v>30</v>
      </c>
      <c r="B11" s="3" t="s">
        <v>372</v>
      </c>
      <c r="D11" s="12" t="s">
        <v>937</v>
      </c>
      <c r="E11" s="8">
        <f>E8/$B$8</f>
        <v>305.60596002734468</v>
      </c>
      <c r="F11" s="23">
        <f t="shared" si="3"/>
        <v>1.0406730159995742E-5</v>
      </c>
      <c r="G11" s="23">
        <f t="shared" si="3"/>
        <v>1.7459918639695116</v>
      </c>
      <c r="H11" s="23">
        <f t="shared" si="3"/>
        <v>0.26169438728312117</v>
      </c>
      <c r="I11" s="23">
        <f t="shared" si="3"/>
        <v>0.16862618791861286</v>
      </c>
      <c r="J11" s="23">
        <f t="shared" si="3"/>
        <v>9.6688259422608714E-4</v>
      </c>
      <c r="K11" s="23">
        <f t="shared" si="3"/>
        <v>3545.746213889001</v>
      </c>
      <c r="L11" s="23">
        <f t="shared" si="3"/>
        <v>5369.1829454622803</v>
      </c>
      <c r="M11" s="23">
        <f t="shared" si="3"/>
        <v>3637.5309347638658</v>
      </c>
      <c r="N11" s="23">
        <f t="shared" si="3"/>
        <v>1731.6520106984149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269.93971328008536</v>
      </c>
      <c r="F12" s="23">
        <f t="shared" si="3"/>
        <v>1.013947383606336E-5</v>
      </c>
      <c r="G12" s="23">
        <f t="shared" si="3"/>
        <v>1.7132331017524056</v>
      </c>
      <c r="H12" s="23">
        <f t="shared" si="3"/>
        <v>0.25596146827046512</v>
      </c>
      <c r="I12" s="23">
        <f t="shared" si="3"/>
        <v>0.15359639578539255</v>
      </c>
      <c r="J12" s="23">
        <f t="shared" si="3"/>
        <v>1.1483084684096778E-3</v>
      </c>
      <c r="K12" s="23">
        <f t="shared" si="3"/>
        <v>3165.4666770011745</v>
      </c>
      <c r="L12" s="23">
        <f t="shared" si="3"/>
        <v>4929.233825950143</v>
      </c>
      <c r="M12" s="23">
        <f t="shared" si="3"/>
        <v>3271.74517516571</v>
      </c>
      <c r="N12" s="23">
        <f t="shared" si="3"/>
        <v>1657.4886507844335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7404.6027301073482</v>
      </c>
      <c r="F13" s="23">
        <f t="shared" ref="F13:N15" si="4">F7/$B$4</f>
        <v>2.7733245165873128E-4</v>
      </c>
      <c r="G13" s="23">
        <f t="shared" si="4"/>
        <v>45.923561555520358</v>
      </c>
      <c r="H13" s="23">
        <f t="shared" si="4"/>
        <v>6.5466923336277576</v>
      </c>
      <c r="I13" s="23">
        <f t="shared" si="4"/>
        <v>4.1200548973454127</v>
      </c>
      <c r="J13" s="23">
        <f t="shared" si="4"/>
        <v>2.7074760148738393E-2</v>
      </c>
      <c r="K13" s="23">
        <f t="shared" si="4"/>
        <v>86633.229732178821</v>
      </c>
      <c r="L13" s="23">
        <f t="shared" si="4"/>
        <v>158976.57190338362</v>
      </c>
      <c r="M13" s="23">
        <f t="shared" si="4"/>
        <v>88632.15260855417</v>
      </c>
      <c r="N13" s="23">
        <f t="shared" si="4"/>
        <v>70344.419294829451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11857.511249060972</v>
      </c>
      <c r="F14" s="23">
        <f t="shared" si="4"/>
        <v>4.0378113020783483E-4</v>
      </c>
      <c r="G14" s="23">
        <f t="shared" si="4"/>
        <v>67.744484322017044</v>
      </c>
      <c r="H14" s="23">
        <f t="shared" si="4"/>
        <v>10.153742226585102</v>
      </c>
      <c r="I14" s="23">
        <f t="shared" si="4"/>
        <v>6.5426960912421794</v>
      </c>
      <c r="J14" s="23">
        <f t="shared" si="4"/>
        <v>3.7515044655972177E-2</v>
      </c>
      <c r="K14" s="23">
        <f t="shared" si="4"/>
        <v>137574.95309889322</v>
      </c>
      <c r="L14" s="23">
        <f t="shared" si="4"/>
        <v>208324.29828393648</v>
      </c>
      <c r="M14" s="23">
        <f t="shared" si="4"/>
        <v>141136.200268838</v>
      </c>
      <c r="N14" s="23">
        <f t="shared" si="4"/>
        <v>67188.098015098498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10473.660875267313</v>
      </c>
      <c r="F15" s="23">
        <f t="shared" si="4"/>
        <v>3.9341158483925838E-4</v>
      </c>
      <c r="G15" s="23">
        <f t="shared" si="4"/>
        <v>66.473444347993336</v>
      </c>
      <c r="H15" s="23">
        <f t="shared" si="4"/>
        <v>9.9313049688940467</v>
      </c>
      <c r="I15" s="23">
        <f t="shared" si="4"/>
        <v>5.9595401564732304</v>
      </c>
      <c r="J15" s="23">
        <f t="shared" si="4"/>
        <v>4.4554368574295497E-2</v>
      </c>
      <c r="K15" s="23">
        <f t="shared" si="4"/>
        <v>122820.10706764557</v>
      </c>
      <c r="L15" s="23">
        <f t="shared" si="4"/>
        <v>191254.27244686554</v>
      </c>
      <c r="M15" s="23">
        <f t="shared" si="4"/>
        <v>126943.71279642955</v>
      </c>
      <c r="N15" s="23">
        <f t="shared" si="4"/>
        <v>64310.559650436022</v>
      </c>
    </row>
    <row r="16" spans="1:14" ht="16.8" x14ac:dyDescent="0.8">
      <c r="A16" s="3" t="s">
        <v>38</v>
      </c>
      <c r="B16" s="3" t="s">
        <v>39</v>
      </c>
    </row>
    <row r="19" spans="1:57" ht="16.8" x14ac:dyDescent="0.8">
      <c r="A19" s="4" t="s">
        <v>40</v>
      </c>
      <c r="B19" s="4" t="s">
        <v>41</v>
      </c>
      <c r="C19" s="4" t="s">
        <v>42</v>
      </c>
      <c r="D19" s="4" t="s">
        <v>43</v>
      </c>
      <c r="E19" s="4" t="s">
        <v>44</v>
      </c>
      <c r="F19" s="4" t="s">
        <v>45</v>
      </c>
      <c r="G19" s="4" t="s">
        <v>46</v>
      </c>
      <c r="H19" s="4" t="s">
        <v>47</v>
      </c>
      <c r="I19" s="4" t="s">
        <v>48</v>
      </c>
      <c r="J19" s="4" t="s">
        <v>49</v>
      </c>
      <c r="K19" s="4" t="s">
        <v>50</v>
      </c>
      <c r="L19" s="4" t="s">
        <v>51</v>
      </c>
      <c r="M19" s="4" t="s">
        <v>52</v>
      </c>
      <c r="N19" s="4" t="s">
        <v>53</v>
      </c>
      <c r="O19" s="4" t="s">
        <v>54</v>
      </c>
      <c r="P19" s="4" t="s">
        <v>55</v>
      </c>
      <c r="Q19" s="4" t="s">
        <v>56</v>
      </c>
      <c r="R19" s="4" t="s">
        <v>57</v>
      </c>
      <c r="S19" s="4" t="s">
        <v>58</v>
      </c>
      <c r="T19" s="4" t="s">
        <v>59</v>
      </c>
      <c r="U19" s="4" t="s">
        <v>60</v>
      </c>
      <c r="V19" s="4" t="s">
        <v>61</v>
      </c>
      <c r="W19" s="4" t="s">
        <v>62</v>
      </c>
      <c r="X19" s="4" t="s">
        <v>63</v>
      </c>
      <c r="Y19" s="4" t="s">
        <v>64</v>
      </c>
      <c r="Z19" s="4" t="s">
        <v>65</v>
      </c>
      <c r="AA19" s="4" t="s">
        <v>66</v>
      </c>
      <c r="AB19" s="4" t="s">
        <v>67</v>
      </c>
      <c r="AC19" s="4" t="s">
        <v>68</v>
      </c>
      <c r="AD19" s="4" t="s">
        <v>69</v>
      </c>
      <c r="AE19" s="4" t="s">
        <v>70</v>
      </c>
      <c r="AF19" s="4" t="s">
        <v>71</v>
      </c>
      <c r="AG19" s="4" t="s">
        <v>72</v>
      </c>
      <c r="AH19" s="4" t="s">
        <v>73</v>
      </c>
      <c r="AI19" s="4" t="s">
        <v>74</v>
      </c>
      <c r="AJ19" s="4" t="s">
        <v>75</v>
      </c>
      <c r="AK19" s="4" t="s">
        <v>76</v>
      </c>
      <c r="AL19" s="4" t="s">
        <v>77</v>
      </c>
      <c r="AM19" s="4" t="s">
        <v>78</v>
      </c>
      <c r="AN19" s="4" t="s">
        <v>79</v>
      </c>
      <c r="AO19" s="4" t="s">
        <v>80</v>
      </c>
      <c r="AP19" s="4" t="s">
        <v>81</v>
      </c>
      <c r="AQ19" s="4" t="s">
        <v>82</v>
      </c>
      <c r="AR19" s="4" t="s">
        <v>83</v>
      </c>
      <c r="AS19" s="4" t="s">
        <v>84</v>
      </c>
      <c r="AT19" s="4" t="s">
        <v>85</v>
      </c>
      <c r="AU19" s="4" t="s">
        <v>86</v>
      </c>
      <c r="AV19" s="4" t="s">
        <v>87</v>
      </c>
      <c r="AW19" s="4" t="s">
        <v>88</v>
      </c>
      <c r="AX19" s="4" t="s">
        <v>89</v>
      </c>
      <c r="AY19" s="4" t="s">
        <v>90</v>
      </c>
      <c r="AZ19" s="4" t="s">
        <v>91</v>
      </c>
      <c r="BA19" s="4" t="s">
        <v>92</v>
      </c>
      <c r="BB19" s="4" t="s">
        <v>93</v>
      </c>
      <c r="BC19" s="4" t="s">
        <v>94</v>
      </c>
      <c r="BD19" s="4" t="s">
        <v>95</v>
      </c>
      <c r="BE19" s="4" t="s">
        <v>96</v>
      </c>
    </row>
    <row r="20" spans="1:57" ht="15.3" x14ac:dyDescent="0.7">
      <c r="A20" s="9" t="s">
        <v>108</v>
      </c>
      <c r="B20" t="s">
        <v>856</v>
      </c>
      <c r="C20" t="s">
        <v>310</v>
      </c>
      <c r="D20" t="s">
        <v>311</v>
      </c>
      <c r="E20" s="6">
        <v>14801.6</v>
      </c>
      <c r="F20" s="7">
        <v>0</v>
      </c>
      <c r="G20" s="7">
        <v>0</v>
      </c>
      <c r="H20" s="8">
        <v>3994.415874064</v>
      </c>
      <c r="I20" s="8">
        <v>1539.2655937032</v>
      </c>
      <c r="J20" s="8">
        <v>0</v>
      </c>
      <c r="K20" s="8">
        <v>201.30176</v>
      </c>
      <c r="L20" s="8">
        <v>-199.95289833288001</v>
      </c>
      <c r="M20" s="8">
        <v>3.0671194646400004E-4</v>
      </c>
      <c r="N20" s="8">
        <v>2.5512151732320004E-4</v>
      </c>
      <c r="O20" s="8">
        <v>0</v>
      </c>
      <c r="P20" s="8">
        <v>4.2776624000000005E-5</v>
      </c>
      <c r="Q20" s="8">
        <v>-1.6029678390879999E-5</v>
      </c>
      <c r="R20" s="8">
        <v>14.676014640671999</v>
      </c>
      <c r="S20" s="8">
        <v>14.691709532033601</v>
      </c>
      <c r="T20" s="8">
        <v>0</v>
      </c>
      <c r="U20" s="8">
        <v>1.4224337600000001</v>
      </c>
      <c r="V20" s="8">
        <v>-0.79585529883023998</v>
      </c>
      <c r="W20" s="8">
        <v>2.6915879230240001</v>
      </c>
      <c r="X20" s="8">
        <v>2.3696209961512005</v>
      </c>
      <c r="Y20" s="8">
        <v>0</v>
      </c>
      <c r="Z20" s="8">
        <v>0.37744080000000002</v>
      </c>
      <c r="AA20" s="8">
        <v>-0.16323200853608</v>
      </c>
      <c r="AB20" s="8">
        <v>0.9419851028192</v>
      </c>
      <c r="AC20" s="8">
        <v>1.3955250151409602</v>
      </c>
      <c r="AD20" s="8">
        <v>0</v>
      </c>
      <c r="AE20" s="8">
        <v>0.21758352</v>
      </c>
      <c r="AF20" s="8">
        <v>-6.4073673626864003E-2</v>
      </c>
      <c r="AG20" s="8">
        <v>5.0274048844800003E-2</v>
      </c>
      <c r="AH20" s="8">
        <v>4.2306880422400004E-3</v>
      </c>
      <c r="AI20" s="8">
        <v>0</v>
      </c>
      <c r="AJ20" s="8">
        <v>1.8650016000000002E-4</v>
      </c>
      <c r="AK20" s="8">
        <v>-2.4495724380159999E-3</v>
      </c>
      <c r="AL20" s="8">
        <v>42138.275396800003</v>
      </c>
      <c r="AM20" s="8">
        <v>21941.057769840001</v>
      </c>
      <c r="AN20" s="8">
        <v>0</v>
      </c>
      <c r="AO20" s="8">
        <v>3493.1776</v>
      </c>
      <c r="AP20" s="8">
        <v>-2130.0876728560002</v>
      </c>
      <c r="AQ20" s="8">
        <v>47994.423345440009</v>
      </c>
      <c r="AR20" s="8">
        <v>23130.842127272001</v>
      </c>
      <c r="AS20" s="8">
        <v>0</v>
      </c>
      <c r="AT20" s="8">
        <v>3580.50704</v>
      </c>
      <c r="AU20" s="8">
        <v>-2458.2973225448</v>
      </c>
      <c r="AV20" s="8">
        <v>43367.956800960004</v>
      </c>
      <c r="AW20" s="8">
        <v>22594.605840048</v>
      </c>
      <c r="AX20" s="8">
        <v>0</v>
      </c>
      <c r="AY20" s="8">
        <v>3537.5823999999998</v>
      </c>
      <c r="AZ20" s="8">
        <v>-2189.8638160432001</v>
      </c>
      <c r="BA20" s="8">
        <v>4626.4665444800003</v>
      </c>
      <c r="BB20" s="8">
        <v>536.23628722399997</v>
      </c>
      <c r="BC20" s="8">
        <v>0</v>
      </c>
      <c r="BD20" s="8">
        <v>42.924639999999997</v>
      </c>
      <c r="BE20" s="8">
        <v>-268.43350650159999</v>
      </c>
    </row>
    <row r="21" spans="1:57" ht="15.3" x14ac:dyDescent="0.7">
      <c r="A21" s="9" t="s">
        <v>108</v>
      </c>
      <c r="B21" t="s">
        <v>857</v>
      </c>
      <c r="C21" t="s">
        <v>310</v>
      </c>
      <c r="D21" t="s">
        <v>311</v>
      </c>
      <c r="E21" s="6">
        <v>2881.12</v>
      </c>
      <c r="F21" s="7">
        <v>0</v>
      </c>
      <c r="G21" s="7">
        <v>0</v>
      </c>
      <c r="H21" s="8">
        <v>777.5099626448</v>
      </c>
      <c r="I21" s="8">
        <v>299.61685813224</v>
      </c>
      <c r="J21" s="8">
        <v>0</v>
      </c>
      <c r="K21" s="8">
        <v>39.183231999999997</v>
      </c>
      <c r="L21" s="8">
        <v>-38.920677119015998</v>
      </c>
      <c r="M21" s="8">
        <v>5.9701243324800003E-5</v>
      </c>
      <c r="N21" s="8">
        <v>4.9659206166239998E-5</v>
      </c>
      <c r="O21" s="8">
        <v>0</v>
      </c>
      <c r="P21" s="8">
        <v>8.3264368000000001E-6</v>
      </c>
      <c r="Q21" s="8">
        <v>-3.1201645096159997E-6</v>
      </c>
      <c r="R21" s="8">
        <v>2.8566749068703996</v>
      </c>
      <c r="S21" s="8">
        <v>2.8597299053435199</v>
      </c>
      <c r="T21" s="8">
        <v>0</v>
      </c>
      <c r="U21" s="8">
        <v>0.27687563199999998</v>
      </c>
      <c r="V21" s="8">
        <v>-0.15491261880916798</v>
      </c>
      <c r="W21" s="8">
        <v>0.52391550891679994</v>
      </c>
      <c r="X21" s="8">
        <v>0.46124489544584002</v>
      </c>
      <c r="Y21" s="8">
        <v>0</v>
      </c>
      <c r="Z21" s="8">
        <v>7.3468560000000002E-2</v>
      </c>
      <c r="AA21" s="8">
        <v>-3.1772984301255996E-2</v>
      </c>
      <c r="AB21" s="8">
        <v>0.18335667221343999</v>
      </c>
      <c r="AC21" s="8">
        <v>0.27163786561067199</v>
      </c>
      <c r="AD21" s="8">
        <v>0</v>
      </c>
      <c r="AE21" s="8">
        <v>4.2352463999999999E-2</v>
      </c>
      <c r="AF21" s="8">
        <v>-1.2471891049604798E-2</v>
      </c>
      <c r="AG21" s="8">
        <v>9.7858047513599989E-3</v>
      </c>
      <c r="AH21" s="8">
        <v>8.23500157568E-4</v>
      </c>
      <c r="AI21" s="8">
        <v>0</v>
      </c>
      <c r="AJ21" s="8">
        <v>3.6302111999999999E-5</v>
      </c>
      <c r="AK21" s="8">
        <v>-4.7680738181119994E-4</v>
      </c>
      <c r="AL21" s="8">
        <v>8202.1827377600002</v>
      </c>
      <c r="AM21" s="8">
        <v>4270.8099368880003</v>
      </c>
      <c r="AN21" s="8">
        <v>0</v>
      </c>
      <c r="AO21" s="8">
        <v>679.94431999999995</v>
      </c>
      <c r="AP21" s="8">
        <v>-414.61991919919996</v>
      </c>
      <c r="AQ21" s="8">
        <v>9342.0774098080001</v>
      </c>
      <c r="AR21" s="8">
        <v>4502.4005424903999</v>
      </c>
      <c r="AS21" s="8">
        <v>0</v>
      </c>
      <c r="AT21" s="8">
        <v>696.94292799999994</v>
      </c>
      <c r="AU21" s="8">
        <v>-478.50567384135996</v>
      </c>
      <c r="AV21" s="8">
        <v>8441.5392726720002</v>
      </c>
      <c r="AW21" s="8">
        <v>4398.0225636335999</v>
      </c>
      <c r="AX21" s="8">
        <v>0</v>
      </c>
      <c r="AY21" s="8">
        <v>688.58767999999998</v>
      </c>
      <c r="AZ21" s="8">
        <v>-426.25529927024002</v>
      </c>
      <c r="BA21" s="8">
        <v>900.53813713599993</v>
      </c>
      <c r="BB21" s="8">
        <v>104.37797885679998</v>
      </c>
      <c r="BC21" s="8">
        <v>0</v>
      </c>
      <c r="BD21" s="8">
        <v>8.3552479999999996</v>
      </c>
      <c r="BE21" s="8">
        <v>-52.250374571119998</v>
      </c>
    </row>
    <row r="22" spans="1:57" ht="15.3" x14ac:dyDescent="0.7">
      <c r="A22" s="9" t="s">
        <v>108</v>
      </c>
      <c r="B22" t="s">
        <v>861</v>
      </c>
      <c r="C22" t="s">
        <v>310</v>
      </c>
      <c r="D22" t="s">
        <v>311</v>
      </c>
      <c r="E22" s="6">
        <v>262.24</v>
      </c>
      <c r="F22" s="7">
        <v>0</v>
      </c>
      <c r="G22" s="7">
        <v>0</v>
      </c>
      <c r="H22" s="8">
        <v>70.769080289599998</v>
      </c>
      <c r="I22" s="8">
        <v>27.27117401448</v>
      </c>
      <c r="J22" s="8">
        <v>0</v>
      </c>
      <c r="K22" s="8">
        <v>3.5664639999999999</v>
      </c>
      <c r="L22" s="8">
        <v>-3.5425662130319999</v>
      </c>
      <c r="M22" s="8">
        <v>5.4340166496000006E-6</v>
      </c>
      <c r="N22" s="8">
        <v>4.5199888324800001E-6</v>
      </c>
      <c r="O22" s="8">
        <v>0</v>
      </c>
      <c r="P22" s="8">
        <v>7.5787360000000003E-7</v>
      </c>
      <c r="Q22" s="8">
        <v>-2.83997869232E-7</v>
      </c>
      <c r="R22" s="8">
        <v>0.2600150037408</v>
      </c>
      <c r="S22" s="8">
        <v>0.26029307018704001</v>
      </c>
      <c r="T22" s="8">
        <v>0</v>
      </c>
      <c r="U22" s="8">
        <v>2.5201264000000001E-2</v>
      </c>
      <c r="V22" s="8">
        <v>-1.4100171168336E-2</v>
      </c>
      <c r="W22" s="8">
        <v>4.76868728336E-2</v>
      </c>
      <c r="X22" s="8">
        <v>4.1982583641680005E-2</v>
      </c>
      <c r="Y22" s="8">
        <v>0</v>
      </c>
      <c r="Z22" s="8">
        <v>6.6871200000000004E-3</v>
      </c>
      <c r="AA22" s="8">
        <v>-2.8919820775119998E-3</v>
      </c>
      <c r="AB22" s="8">
        <v>1.6689153426880002E-2</v>
      </c>
      <c r="AC22" s="8">
        <v>2.4724521671344001E-2</v>
      </c>
      <c r="AD22" s="8">
        <v>0</v>
      </c>
      <c r="AE22" s="8">
        <v>3.8549280000000001E-3</v>
      </c>
      <c r="AF22" s="8">
        <v>-1.1351935042095999E-3</v>
      </c>
      <c r="AG22" s="8">
        <v>8.9070550272000006E-4</v>
      </c>
      <c r="AH22" s="8">
        <v>7.4955115136000007E-5</v>
      </c>
      <c r="AI22" s="8">
        <v>0</v>
      </c>
      <c r="AJ22" s="8">
        <v>3.3042240000000003E-6</v>
      </c>
      <c r="AK22" s="8">
        <v>-4.3399083622399995E-5</v>
      </c>
      <c r="AL22" s="8">
        <v>746.56397551999999</v>
      </c>
      <c r="AM22" s="8">
        <v>388.729798776</v>
      </c>
      <c r="AN22" s="8">
        <v>0</v>
      </c>
      <c r="AO22" s="8">
        <v>61.888640000000002</v>
      </c>
      <c r="AP22" s="8">
        <v>-37.738770898399999</v>
      </c>
      <c r="AQ22" s="8">
        <v>850.31736961600006</v>
      </c>
      <c r="AR22" s="8">
        <v>409.8092124808</v>
      </c>
      <c r="AS22" s="8">
        <v>0</v>
      </c>
      <c r="AT22" s="8">
        <v>63.435856000000001</v>
      </c>
      <c r="AU22" s="8">
        <v>-43.553662432719996</v>
      </c>
      <c r="AV22" s="8">
        <v>768.35024534400009</v>
      </c>
      <c r="AW22" s="8">
        <v>400.30871226720001</v>
      </c>
      <c r="AX22" s="8">
        <v>0</v>
      </c>
      <c r="AY22" s="8">
        <v>62.675359999999998</v>
      </c>
      <c r="AZ22" s="8">
        <v>-38.797825040479999</v>
      </c>
      <c r="BA22" s="8">
        <v>81.967124272000007</v>
      </c>
      <c r="BB22" s="8">
        <v>9.5005002135999987</v>
      </c>
      <c r="BC22" s="8">
        <v>0</v>
      </c>
      <c r="BD22" s="8">
        <v>0.76049599999999995</v>
      </c>
      <c r="BE22" s="8">
        <v>-4.7558373922400001</v>
      </c>
    </row>
    <row r="23" spans="1:57" ht="15.3" x14ac:dyDescent="0.7">
      <c r="A23" s="9" t="s">
        <v>178</v>
      </c>
      <c r="B23" t="s">
        <v>581</v>
      </c>
      <c r="C23" t="s">
        <v>519</v>
      </c>
      <c r="D23" t="s">
        <v>520</v>
      </c>
      <c r="E23" s="6">
        <v>134.12899999999999</v>
      </c>
      <c r="F23" s="7">
        <v>1</v>
      </c>
      <c r="G23" s="7">
        <v>0</v>
      </c>
      <c r="H23" s="8">
        <v>1850.9802</v>
      </c>
      <c r="I23" s="8">
        <v>253.50380999999996</v>
      </c>
      <c r="J23" s="8">
        <v>2779.1528799999996</v>
      </c>
      <c r="K23" s="8">
        <v>674.66886999999986</v>
      </c>
      <c r="L23" s="8">
        <v>0</v>
      </c>
      <c r="M23" s="8">
        <v>6.7601015999999997E-6</v>
      </c>
      <c r="N23" s="8">
        <v>5.0152843693709992E-6</v>
      </c>
      <c r="O23" s="8">
        <v>1.1783581251270999E-5</v>
      </c>
      <c r="P23" s="8">
        <v>8.1952818999999988E-9</v>
      </c>
      <c r="Q23" s="8">
        <v>0</v>
      </c>
      <c r="R23" s="8">
        <v>3.7287861999999996</v>
      </c>
      <c r="S23" s="8">
        <v>0.77488751034899994</v>
      </c>
      <c r="T23" s="8">
        <v>4.5896369864489994</v>
      </c>
      <c r="U23" s="8">
        <v>8.59632761E-2</v>
      </c>
      <c r="V23" s="8">
        <v>0</v>
      </c>
      <c r="W23" s="8">
        <v>0.62235856000000001</v>
      </c>
      <c r="X23" s="8">
        <v>0.14287390230329999</v>
      </c>
      <c r="Y23" s="8">
        <v>1.1536070056733001</v>
      </c>
      <c r="Z23" s="8">
        <v>0.38837454336999999</v>
      </c>
      <c r="AA23" s="8">
        <v>0</v>
      </c>
      <c r="AB23" s="8">
        <v>0.73636820999999997</v>
      </c>
      <c r="AC23" s="8">
        <v>0.10649996848349999</v>
      </c>
      <c r="AD23" s="8">
        <v>0.94109755163349995</v>
      </c>
      <c r="AE23" s="8">
        <v>9.8229373149999993E-2</v>
      </c>
      <c r="AF23" s="8">
        <v>0</v>
      </c>
      <c r="AG23" s="8">
        <v>1.5693093E-3</v>
      </c>
      <c r="AH23" s="8">
        <v>1.6322023880999999E-4</v>
      </c>
      <c r="AI23" s="8">
        <v>1.7356815703099999E-3</v>
      </c>
      <c r="AJ23" s="8">
        <v>3.1520314999999996E-6</v>
      </c>
      <c r="AK23" s="8">
        <v>0</v>
      </c>
      <c r="AL23" s="8">
        <v>35678.313999999998</v>
      </c>
      <c r="AM23" s="8">
        <v>3606.8763518999995</v>
      </c>
      <c r="AN23" s="8">
        <v>39525.281261899996</v>
      </c>
      <c r="AO23" s="8">
        <v>240.09090999999998</v>
      </c>
      <c r="AP23" s="8">
        <v>0</v>
      </c>
      <c r="AQ23" s="8">
        <v>37354.926499999994</v>
      </c>
      <c r="AR23" s="8">
        <v>3778.0819607249996</v>
      </c>
      <c r="AS23" s="8">
        <v>41383.829690724997</v>
      </c>
      <c r="AT23" s="8">
        <v>250.82122999999999</v>
      </c>
      <c r="AU23" s="8">
        <v>0</v>
      </c>
      <c r="AV23" s="8">
        <v>35678.313999999998</v>
      </c>
      <c r="AW23" s="8">
        <v>3618.9479618999994</v>
      </c>
      <c r="AX23" s="8">
        <v>39537.352871899995</v>
      </c>
      <c r="AY23" s="8">
        <v>240.09090999999998</v>
      </c>
      <c r="AZ23" s="8">
        <v>0</v>
      </c>
      <c r="BA23" s="8">
        <v>1676.6125</v>
      </c>
      <c r="BB23" s="8">
        <v>159.13399882499999</v>
      </c>
      <c r="BC23" s="8">
        <v>1846.4768188249998</v>
      </c>
      <c r="BD23" s="8">
        <v>10.730319999999999</v>
      </c>
      <c r="BE23" s="8">
        <v>0</v>
      </c>
    </row>
    <row r="24" spans="1:57" ht="15.3" x14ac:dyDescent="0.7">
      <c r="A24" s="9" t="s">
        <v>873</v>
      </c>
      <c r="B24" t="s">
        <v>874</v>
      </c>
      <c r="C24" t="s">
        <v>337</v>
      </c>
      <c r="D24" t="s">
        <v>338</v>
      </c>
      <c r="E24" s="6">
        <v>2</v>
      </c>
      <c r="F24" s="7">
        <v>1</v>
      </c>
      <c r="G24" s="7">
        <v>0</v>
      </c>
      <c r="H24" s="8">
        <v>17.603999999999999</v>
      </c>
      <c r="I24" s="8">
        <v>5.3279999999999994</v>
      </c>
      <c r="J24" s="8">
        <v>23.089679999999998</v>
      </c>
      <c r="K24" s="8">
        <v>0.15768000000000001</v>
      </c>
      <c r="L24" s="8">
        <v>0</v>
      </c>
      <c r="M24" s="8">
        <v>1.6415999999999999E-6</v>
      </c>
      <c r="N24" s="8">
        <v>8.6219999999999998E-7</v>
      </c>
      <c r="O24" s="8">
        <v>2.5473599999999997E-6</v>
      </c>
      <c r="P24" s="8">
        <v>4.3560000000000001E-8</v>
      </c>
      <c r="Q24" s="8">
        <v>0</v>
      </c>
      <c r="R24" s="8">
        <v>7.7939999999999995E-2</v>
      </c>
      <c r="S24" s="8">
        <v>0.10980000000000001</v>
      </c>
      <c r="T24" s="8">
        <v>0.18874260000000001</v>
      </c>
      <c r="U24" s="8">
        <v>1.0026E-3</v>
      </c>
      <c r="V24" s="8">
        <v>0</v>
      </c>
      <c r="W24" s="8">
        <v>0.3906</v>
      </c>
      <c r="X24" s="8">
        <v>1.2060000000000001E-2</v>
      </c>
      <c r="Y24" s="8">
        <v>0.40292460000000002</v>
      </c>
      <c r="Z24" s="8">
        <v>2.6459999999999998E-4</v>
      </c>
      <c r="AA24" s="8">
        <v>0</v>
      </c>
      <c r="AB24" s="8">
        <v>7.3439999999999998E-3</v>
      </c>
      <c r="AC24" s="8">
        <v>7.2719999999999998E-3</v>
      </c>
      <c r="AD24" s="8">
        <v>1.4765760000000001E-2</v>
      </c>
      <c r="AE24" s="8">
        <v>1.4976E-4</v>
      </c>
      <c r="AF24" s="8">
        <v>0</v>
      </c>
      <c r="AG24" s="8">
        <v>1.1250000000000001E-5</v>
      </c>
      <c r="AH24" s="8">
        <v>1.7999999999999999E-6</v>
      </c>
      <c r="AI24" s="8">
        <v>1.3379400000000001E-5</v>
      </c>
      <c r="AJ24" s="8">
        <v>3.2939999999999997E-7</v>
      </c>
      <c r="AK24" s="8">
        <v>0</v>
      </c>
      <c r="AL24" s="8">
        <v>298.8</v>
      </c>
      <c r="AM24" s="8">
        <v>73.62</v>
      </c>
      <c r="AN24" s="8">
        <v>376.07400000000001</v>
      </c>
      <c r="AO24" s="8">
        <v>3.6540000000000004</v>
      </c>
      <c r="AP24" s="8">
        <v>0</v>
      </c>
      <c r="AQ24" s="8">
        <v>921.60000000000014</v>
      </c>
      <c r="AR24" s="8">
        <v>78.598800000000011</v>
      </c>
      <c r="AS24" s="8">
        <v>1003.9833000000001</v>
      </c>
      <c r="AT24" s="8">
        <v>3.7844999999999995</v>
      </c>
      <c r="AU24" s="8">
        <v>0</v>
      </c>
      <c r="AV24" s="8">
        <v>298.8</v>
      </c>
      <c r="AW24" s="8">
        <v>77.040000000000006</v>
      </c>
      <c r="AX24" s="8">
        <v>379.54800000000006</v>
      </c>
      <c r="AY24" s="8">
        <v>3.7079999999999997</v>
      </c>
      <c r="AZ24" s="8">
        <v>0</v>
      </c>
      <c r="BA24" s="8">
        <v>622.80000000000007</v>
      </c>
      <c r="BB24" s="8">
        <v>1.5588</v>
      </c>
      <c r="BC24" s="8">
        <v>624.4353000000001</v>
      </c>
      <c r="BD24" s="8">
        <v>7.6500000000000012E-2</v>
      </c>
      <c r="BE24" s="8">
        <v>0</v>
      </c>
    </row>
    <row r="25" spans="1:57" ht="15.3" x14ac:dyDescent="0.7">
      <c r="A25" s="9" t="s">
        <v>391</v>
      </c>
      <c r="B25" t="s">
        <v>391</v>
      </c>
      <c r="C25" t="s">
        <v>337</v>
      </c>
      <c r="D25" t="s">
        <v>338</v>
      </c>
      <c r="E25" s="6">
        <v>2</v>
      </c>
      <c r="F25" s="7">
        <v>1</v>
      </c>
      <c r="G25" s="7">
        <v>0</v>
      </c>
      <c r="H25" s="8">
        <v>17.603999999999999</v>
      </c>
      <c r="I25" s="8">
        <v>5.3279999999999994</v>
      </c>
      <c r="J25" s="8">
        <v>23.089679999999998</v>
      </c>
      <c r="K25" s="8">
        <v>0.15768000000000001</v>
      </c>
      <c r="L25" s="8">
        <v>0</v>
      </c>
      <c r="M25" s="8">
        <v>1.6415999999999999E-6</v>
      </c>
      <c r="N25" s="8">
        <v>8.6219999999999998E-7</v>
      </c>
      <c r="O25" s="8">
        <v>2.5473599999999997E-6</v>
      </c>
      <c r="P25" s="8">
        <v>4.3560000000000001E-8</v>
      </c>
      <c r="Q25" s="8">
        <v>0</v>
      </c>
      <c r="R25" s="8">
        <v>7.7939999999999995E-2</v>
      </c>
      <c r="S25" s="8">
        <v>0.10980000000000001</v>
      </c>
      <c r="T25" s="8">
        <v>0.18874260000000001</v>
      </c>
      <c r="U25" s="8">
        <v>1.0026E-3</v>
      </c>
      <c r="V25" s="8">
        <v>0</v>
      </c>
      <c r="W25" s="8">
        <v>0.3906</v>
      </c>
      <c r="X25" s="8">
        <v>1.2060000000000001E-2</v>
      </c>
      <c r="Y25" s="8">
        <v>0.40292460000000002</v>
      </c>
      <c r="Z25" s="8">
        <v>2.6459999999999998E-4</v>
      </c>
      <c r="AA25" s="8">
        <v>0</v>
      </c>
      <c r="AB25" s="8">
        <v>7.3439999999999998E-3</v>
      </c>
      <c r="AC25" s="8">
        <v>7.2719999999999998E-3</v>
      </c>
      <c r="AD25" s="8">
        <v>1.4765760000000001E-2</v>
      </c>
      <c r="AE25" s="8">
        <v>1.4976E-4</v>
      </c>
      <c r="AF25" s="8">
        <v>0</v>
      </c>
      <c r="AG25" s="8">
        <v>1.1250000000000001E-5</v>
      </c>
      <c r="AH25" s="8">
        <v>1.7999999999999999E-6</v>
      </c>
      <c r="AI25" s="8">
        <v>1.3379400000000001E-5</v>
      </c>
      <c r="AJ25" s="8">
        <v>3.2939999999999997E-7</v>
      </c>
      <c r="AK25" s="8">
        <v>0</v>
      </c>
      <c r="AL25" s="8">
        <v>298.8</v>
      </c>
      <c r="AM25" s="8">
        <v>73.62</v>
      </c>
      <c r="AN25" s="8">
        <v>376.07400000000001</v>
      </c>
      <c r="AO25" s="8">
        <v>3.6540000000000004</v>
      </c>
      <c r="AP25" s="8">
        <v>0</v>
      </c>
      <c r="AQ25" s="8">
        <v>921.60000000000014</v>
      </c>
      <c r="AR25" s="8">
        <v>78.598800000000011</v>
      </c>
      <c r="AS25" s="8">
        <v>1003.9833000000001</v>
      </c>
      <c r="AT25" s="8">
        <v>3.7844999999999995</v>
      </c>
      <c r="AU25" s="8">
        <v>0</v>
      </c>
      <c r="AV25" s="8">
        <v>298.8</v>
      </c>
      <c r="AW25" s="8">
        <v>77.040000000000006</v>
      </c>
      <c r="AX25" s="8">
        <v>379.54800000000006</v>
      </c>
      <c r="AY25" s="8">
        <v>3.7079999999999997</v>
      </c>
      <c r="AZ25" s="8">
        <v>0</v>
      </c>
      <c r="BA25" s="8">
        <v>622.80000000000007</v>
      </c>
      <c r="BB25" s="8">
        <v>1.5588</v>
      </c>
      <c r="BC25" s="8">
        <v>624.4353000000001</v>
      </c>
      <c r="BD25" s="8">
        <v>7.6500000000000012E-2</v>
      </c>
      <c r="BE25" s="8">
        <v>0</v>
      </c>
    </row>
    <row r="26" spans="1:57" ht="15.3" x14ac:dyDescent="0.7">
      <c r="A26" s="9" t="s">
        <v>108</v>
      </c>
      <c r="B26" t="s">
        <v>859</v>
      </c>
      <c r="C26" t="s">
        <v>376</v>
      </c>
      <c r="D26" t="s">
        <v>377</v>
      </c>
      <c r="E26" s="6">
        <v>49.771837270341202</v>
      </c>
      <c r="F26" s="7">
        <v>1</v>
      </c>
      <c r="G26" s="7">
        <v>1</v>
      </c>
      <c r="H26" s="8">
        <v>197.1052847652893</v>
      </c>
      <c r="I26" s="8">
        <v>2.160540198354882</v>
      </c>
      <c r="J26" s="8">
        <v>206.90738453415045</v>
      </c>
      <c r="K26" s="8">
        <v>2.877698870506308</v>
      </c>
      <c r="L26" s="8">
        <v>-116.5498358623562</v>
      </c>
      <c r="M26" s="8">
        <v>4.3385185585208926E-8</v>
      </c>
      <c r="N26" s="8">
        <v>4.338523908092461E-10</v>
      </c>
      <c r="O26" s="8">
        <v>5.5451759586009857E-7</v>
      </c>
      <c r="P26" s="8">
        <v>3.4591436468408033E-7</v>
      </c>
      <c r="Q26" s="8">
        <v>7.3375352869549066E-7</v>
      </c>
      <c r="R26" s="8">
        <v>1.7838578844679813</v>
      </c>
      <c r="S26" s="8">
        <v>1.8200871171423487E-2</v>
      </c>
      <c r="T26" s="8">
        <v>1.8681767203532103</v>
      </c>
      <c r="U26" s="8">
        <v>4.7465764713805488E-2</v>
      </c>
      <c r="V26" s="8">
        <v>0.11038205257766946</v>
      </c>
      <c r="W26" s="8">
        <v>9.6130119329663435E-2</v>
      </c>
      <c r="X26" s="8">
        <v>1.0348347783804531E-3</v>
      </c>
      <c r="Y26" s="8">
        <v>0.10237401223068004</v>
      </c>
      <c r="Z26" s="8">
        <v>5.2090581226361676E-3</v>
      </c>
      <c r="AA26" s="8">
        <v>1.8588422726952429E-2</v>
      </c>
      <c r="AB26" s="8">
        <v>9.8222298329965388E-2</v>
      </c>
      <c r="AC26" s="8">
        <v>8.8716197744957064E-4</v>
      </c>
      <c r="AD26" s="8">
        <v>0.11114102128806487</v>
      </c>
      <c r="AE26" s="8">
        <v>3.1495609806499042E-3</v>
      </c>
      <c r="AF26" s="8">
        <v>-4.1260343352731939E-2</v>
      </c>
      <c r="AG26" s="8">
        <v>1.255307400181172E-3</v>
      </c>
      <c r="AH26" s="8">
        <v>1.2555933980473855E-5</v>
      </c>
      <c r="AI26" s="8">
        <v>1.2687338588728892E-3</v>
      </c>
      <c r="AJ26" s="8">
        <v>8.4079442731059541E-7</v>
      </c>
      <c r="AK26" s="8">
        <v>-3.8282792801503859E-5</v>
      </c>
      <c r="AL26" s="8">
        <v>2554.6606740529114</v>
      </c>
      <c r="AM26" s="8">
        <v>28.085500993885969</v>
      </c>
      <c r="AN26" s="8">
        <v>2728.4150929592734</v>
      </c>
      <c r="AO26" s="8">
        <v>39.259286671876289</v>
      </c>
      <c r="AP26" s="8">
        <v>-1114.4546348882236</v>
      </c>
      <c r="AQ26" s="8">
        <v>3028.1538162265115</v>
      </c>
      <c r="AR26" s="8">
        <v>32.951243655270034</v>
      </c>
      <c r="AS26" s="8">
        <v>3233.2841969767296</v>
      </c>
      <c r="AT26" s="8">
        <v>55.820280262348511</v>
      </c>
      <c r="AU26" s="8">
        <v>-952.17812984629313</v>
      </c>
      <c r="AV26" s="8">
        <v>2598.7065477434789</v>
      </c>
      <c r="AW26" s="8">
        <v>28.526610408471164</v>
      </c>
      <c r="AX26" s="8">
        <v>2784.4990192200871</v>
      </c>
      <c r="AY26" s="8">
        <v>40.908389827537555</v>
      </c>
      <c r="AZ26" s="8">
        <v>-1037.8890492852156</v>
      </c>
      <c r="BA26" s="8">
        <v>429.44726848303253</v>
      </c>
      <c r="BB26" s="8">
        <v>4.4246332467988712</v>
      </c>
      <c r="BC26" s="8">
        <v>448.78517775664238</v>
      </c>
      <c r="BD26" s="8">
        <v>14.911890434810958</v>
      </c>
      <c r="BE26" s="8">
        <v>85.710919438922545</v>
      </c>
    </row>
    <row r="27" spans="1:57" ht="15.3" x14ac:dyDescent="0.7">
      <c r="A27" s="9" t="s">
        <v>97</v>
      </c>
      <c r="B27" t="s">
        <v>872</v>
      </c>
      <c r="C27" t="s">
        <v>376</v>
      </c>
      <c r="D27" t="s">
        <v>377</v>
      </c>
      <c r="E27" s="6">
        <v>1636.093648293963</v>
      </c>
      <c r="F27" s="7">
        <v>1</v>
      </c>
      <c r="G27" s="7">
        <v>1</v>
      </c>
      <c r="H27" s="8">
        <v>6479.2204213411369</v>
      </c>
      <c r="I27" s="8">
        <v>71.021008853104945</v>
      </c>
      <c r="J27" s="8">
        <v>6801.4338265781171</v>
      </c>
      <c r="K27" s="8">
        <v>94.59535958387589</v>
      </c>
      <c r="L27" s="8">
        <v>-3831.2117177505534</v>
      </c>
      <c r="M27" s="8">
        <v>1.4261524279376582E-6</v>
      </c>
      <c r="N27" s="8">
        <v>1.4261541864421748E-8</v>
      </c>
      <c r="O27" s="8">
        <v>1.8228033486611266E-5</v>
      </c>
      <c r="P27" s="8">
        <v>1.1370854000009183E-5</v>
      </c>
      <c r="Q27" s="8">
        <v>2.4119854792407681E-5</v>
      </c>
      <c r="R27" s="8">
        <v>58.638754651243815</v>
      </c>
      <c r="S27" s="8">
        <v>0.59829677484554977</v>
      </c>
      <c r="T27" s="8">
        <v>61.410472943941244</v>
      </c>
      <c r="U27" s="8">
        <v>1.5602887178518756</v>
      </c>
      <c r="V27" s="8">
        <v>3.6284651122491551</v>
      </c>
      <c r="W27" s="8">
        <v>3.1599773339836945</v>
      </c>
      <c r="X27" s="8">
        <v>3.4016960208757496E-2</v>
      </c>
      <c r="Y27" s="8">
        <v>3.3652258053329418</v>
      </c>
      <c r="Z27" s="8">
        <v>0.17123151114049051</v>
      </c>
      <c r="AA27" s="8">
        <v>0.61103632140766118</v>
      </c>
      <c r="AB27" s="8">
        <v>3.2287511820314498</v>
      </c>
      <c r="AC27" s="8">
        <v>2.9162678251744678E-2</v>
      </c>
      <c r="AD27" s="8">
        <v>3.6534138373602483</v>
      </c>
      <c r="AE27" s="8">
        <v>0.10353197707705372</v>
      </c>
      <c r="AF27" s="8">
        <v>-1.3563048781817653</v>
      </c>
      <c r="AG27" s="8">
        <v>4.1264308828653055E-2</v>
      </c>
      <c r="AH27" s="8">
        <v>4.127371011496274E-4</v>
      </c>
      <c r="AI27" s="8">
        <v>4.1705661709907652E-2</v>
      </c>
      <c r="AJ27" s="8">
        <v>2.7638489906892582E-5</v>
      </c>
      <c r="AK27" s="8">
        <v>-1.2584272065604006E-3</v>
      </c>
      <c r="AL27" s="8">
        <v>83976.488142522008</v>
      </c>
      <c r="AM27" s="8">
        <v>923.22309774632947</v>
      </c>
      <c r="AN27" s="8">
        <v>89688.121803775401</v>
      </c>
      <c r="AO27" s="8">
        <v>1290.526391692679</v>
      </c>
      <c r="AP27" s="8">
        <v>-36634.214235425003</v>
      </c>
      <c r="AQ27" s="8">
        <v>99541.095858592889</v>
      </c>
      <c r="AR27" s="8">
        <v>1083.1691857173926</v>
      </c>
      <c r="AS27" s="8">
        <v>106284.11623766064</v>
      </c>
      <c r="AT27" s="8">
        <v>1834.9173145279633</v>
      </c>
      <c r="AU27" s="8">
        <v>-31299.881132060629</v>
      </c>
      <c r="AV27" s="8">
        <v>85424.358627737907</v>
      </c>
      <c r="AW27" s="8">
        <v>937.72319159429276</v>
      </c>
      <c r="AX27" s="8">
        <v>91531.705656794686</v>
      </c>
      <c r="AY27" s="8">
        <v>1344.7355056481067</v>
      </c>
      <c r="AZ27" s="8">
        <v>-34117.359822304192</v>
      </c>
      <c r="BA27" s="8">
        <v>14116.737230854993</v>
      </c>
      <c r="BB27" s="8">
        <v>145.44599412309987</v>
      </c>
      <c r="BC27" s="8">
        <v>14752.410580865948</v>
      </c>
      <c r="BD27" s="8">
        <v>490.18180887985653</v>
      </c>
      <c r="BE27" s="8">
        <v>2817.478690243564</v>
      </c>
    </row>
    <row r="28" spans="1:57" ht="15.3" x14ac:dyDescent="0.7">
      <c r="A28" s="9" t="s">
        <v>364</v>
      </c>
      <c r="B28" t="s">
        <v>876</v>
      </c>
      <c r="C28" t="s">
        <v>376</v>
      </c>
      <c r="D28" t="s">
        <v>377</v>
      </c>
      <c r="E28" s="6">
        <v>116.78618110236221</v>
      </c>
      <c r="F28" s="7">
        <v>1</v>
      </c>
      <c r="G28" s="7">
        <v>1</v>
      </c>
      <c r="H28" s="8">
        <v>462.49394728590346</v>
      </c>
      <c r="I28" s="8">
        <v>5.0695584636246451</v>
      </c>
      <c r="J28" s="8">
        <v>485.49389789194214</v>
      </c>
      <c r="K28" s="8">
        <v>6.7523217924140928</v>
      </c>
      <c r="L28" s="8">
        <v>-273.47614604901668</v>
      </c>
      <c r="M28" s="8">
        <v>1.018003437042715E-7</v>
      </c>
      <c r="N28" s="8">
        <v>1.0180046922827629E-9</v>
      </c>
      <c r="O28" s="8">
        <v>1.3011372681063177E-6</v>
      </c>
      <c r="P28" s="8">
        <v>8.1166418310976349E-7</v>
      </c>
      <c r="Q28" s="8">
        <v>1.721702014359685E-6</v>
      </c>
      <c r="R28" s="8">
        <v>4.1856994111908579</v>
      </c>
      <c r="S28" s="8">
        <v>4.2707088052649958E-2</v>
      </c>
      <c r="T28" s="8">
        <v>4.3835477402478338</v>
      </c>
      <c r="U28" s="8">
        <v>0.11137514100432563</v>
      </c>
      <c r="V28" s="8">
        <v>0.2590038682471526</v>
      </c>
      <c r="W28" s="8">
        <v>0.22556269049195179</v>
      </c>
      <c r="X28" s="8">
        <v>2.4281683873257176E-3</v>
      </c>
      <c r="Y28" s="8">
        <v>0.24021355425575355</v>
      </c>
      <c r="Z28" s="8">
        <v>1.2222695376476063E-2</v>
      </c>
      <c r="AA28" s="8">
        <v>4.3616451030445355E-2</v>
      </c>
      <c r="AB28" s="8">
        <v>0.23047184412236085</v>
      </c>
      <c r="AC28" s="8">
        <v>2.0816643517255688E-3</v>
      </c>
      <c r="AD28" s="8">
        <v>0.26078473594512053</v>
      </c>
      <c r="AE28" s="8">
        <v>7.3902274710340755E-3</v>
      </c>
      <c r="AF28" s="8">
        <v>-9.6814548053848953E-2</v>
      </c>
      <c r="AG28" s="8">
        <v>2.9454921782454189E-3</v>
      </c>
      <c r="AH28" s="8">
        <v>2.9461632525000636E-5</v>
      </c>
      <c r="AI28" s="8">
        <v>2.9769964369252295E-3</v>
      </c>
      <c r="AJ28" s="8">
        <v>1.9728660954267192E-6</v>
      </c>
      <c r="AK28" s="8">
        <v>-8.9827931183983565E-5</v>
      </c>
      <c r="AL28" s="8">
        <v>5994.3349592362911</v>
      </c>
      <c r="AM28" s="8">
        <v>65.900689733570985</v>
      </c>
      <c r="AN28" s="8">
        <v>6402.0377113672848</v>
      </c>
      <c r="AO28" s="8">
        <v>92.119206657123826</v>
      </c>
      <c r="AP28" s="8">
        <v>-2614.9908855781887</v>
      </c>
      <c r="AQ28" s="8">
        <v>7105.3539387499141</v>
      </c>
      <c r="AR28" s="8">
        <v>77.317819074474542</v>
      </c>
      <c r="AS28" s="8">
        <v>7586.6782199045301</v>
      </c>
      <c r="AT28" s="8">
        <v>130.97843514384209</v>
      </c>
      <c r="AU28" s="8">
        <v>-2234.2202661705242</v>
      </c>
      <c r="AV28" s="8">
        <v>6097.6855619817443</v>
      </c>
      <c r="AW28" s="8">
        <v>66.935722531293351</v>
      </c>
      <c r="AX28" s="8">
        <v>6533.6347736507378</v>
      </c>
      <c r="AY28" s="8">
        <v>95.988713397400389</v>
      </c>
      <c r="AZ28" s="8">
        <v>-2435.3350232102212</v>
      </c>
      <c r="BA28" s="8">
        <v>1007.6683767681695</v>
      </c>
      <c r="BB28" s="8">
        <v>10.382096543181186</v>
      </c>
      <c r="BC28" s="8">
        <v>1053.0434462537926</v>
      </c>
      <c r="BD28" s="8">
        <v>34.989721746441703</v>
      </c>
      <c r="BE28" s="8">
        <v>201.11475703969657</v>
      </c>
    </row>
    <row r="29" spans="1:57" ht="15.3" x14ac:dyDescent="0.7">
      <c r="A29" s="9" t="s">
        <v>870</v>
      </c>
      <c r="B29" t="s">
        <v>871</v>
      </c>
      <c r="C29" t="s">
        <v>355</v>
      </c>
      <c r="D29" t="s">
        <v>356</v>
      </c>
      <c r="E29" s="6">
        <v>747.21019108280154</v>
      </c>
      <c r="F29" s="7">
        <v>0</v>
      </c>
      <c r="G29" s="7">
        <v>0</v>
      </c>
      <c r="H29" s="8">
        <v>86.803566878980774</v>
      </c>
      <c r="I29" s="8">
        <v>5.8127935429299287</v>
      </c>
      <c r="J29" s="8">
        <v>0</v>
      </c>
      <c r="K29" s="8">
        <v>11.340338112861387</v>
      </c>
      <c r="L29" s="8">
        <v>-0.41205653197452174</v>
      </c>
      <c r="M29" s="8">
        <v>3.49757961783439E-6</v>
      </c>
      <c r="N29" s="8">
        <v>6.0219973886369348E-7</v>
      </c>
      <c r="O29" s="8">
        <v>0</v>
      </c>
      <c r="P29" s="8">
        <v>2.5541532409810249E-6</v>
      </c>
      <c r="Q29" s="8">
        <v>-4.5431874038216504E-8</v>
      </c>
      <c r="R29" s="8">
        <v>0.28839133757961743</v>
      </c>
      <c r="S29" s="8">
        <v>2.3150934302980861E-2</v>
      </c>
      <c r="T29" s="8">
        <v>0</v>
      </c>
      <c r="U29" s="8">
        <v>7.8169366374265511E-2</v>
      </c>
      <c r="V29" s="8">
        <v>-2.7621371923566844E-3</v>
      </c>
      <c r="W29" s="8">
        <v>0.10778904458598712</v>
      </c>
      <c r="X29" s="8">
        <v>6.9472231900127301E-3</v>
      </c>
      <c r="Y29" s="8">
        <v>0</v>
      </c>
      <c r="Z29" s="8">
        <v>1.8099090609539917E-2</v>
      </c>
      <c r="AA29" s="8">
        <v>-8.5882844942675044E-4</v>
      </c>
      <c r="AB29" s="8">
        <v>1.4721630573248389E-2</v>
      </c>
      <c r="AC29" s="8">
        <v>1.8557427666343928E-3</v>
      </c>
      <c r="AD29" s="8">
        <v>0</v>
      </c>
      <c r="AE29" s="8">
        <v>8.3333286026287569E-3</v>
      </c>
      <c r="AF29" s="8">
        <v>-4.4224382369426697E-4</v>
      </c>
      <c r="AG29" s="8">
        <v>9.8250191082802402E-5</v>
      </c>
      <c r="AH29" s="8">
        <v>8.3220135035923459E-6</v>
      </c>
      <c r="AI29" s="8">
        <v>0</v>
      </c>
      <c r="AJ29" s="8">
        <v>1.2578731334739394E-5</v>
      </c>
      <c r="AK29" s="8">
        <v>-3.8186924025477666E-6</v>
      </c>
      <c r="AL29" s="8">
        <v>426.06878980891668</v>
      </c>
      <c r="AM29" s="8">
        <v>55.337692323057254</v>
      </c>
      <c r="AN29" s="8">
        <v>0</v>
      </c>
      <c r="AO29" s="8">
        <v>210.5341038644693</v>
      </c>
      <c r="AP29" s="8">
        <v>-4.7695920917197396</v>
      </c>
      <c r="AQ29" s="8">
        <v>468.51668789808855</v>
      </c>
      <c r="AR29" s="8">
        <v>58.19392392055024</v>
      </c>
      <c r="AS29" s="8">
        <v>0</v>
      </c>
      <c r="AT29" s="8">
        <v>215.95590000657637</v>
      </c>
      <c r="AU29" s="8">
        <v>-6.0887767398726034</v>
      </c>
      <c r="AV29" s="8">
        <v>438.78726114649618</v>
      </c>
      <c r="AW29" s="8">
        <v>56.453285405350236</v>
      </c>
      <c r="AX29" s="8">
        <v>0</v>
      </c>
      <c r="AY29" s="8">
        <v>212.89574466246216</v>
      </c>
      <c r="AZ29" s="8">
        <v>-4.8601539668789746</v>
      </c>
      <c r="BA29" s="8">
        <v>29.729426751592321</v>
      </c>
      <c r="BB29" s="8">
        <v>1.7406385151999977</v>
      </c>
      <c r="BC29" s="8">
        <v>0</v>
      </c>
      <c r="BD29" s="8">
        <v>3.0601553441141931</v>
      </c>
      <c r="BE29" s="8">
        <v>-1.228622772993629</v>
      </c>
    </row>
    <row r="30" spans="1:57" ht="15.3" x14ac:dyDescent="0.7">
      <c r="A30" s="9" t="s">
        <v>178</v>
      </c>
      <c r="B30" t="s">
        <v>875</v>
      </c>
      <c r="C30" t="s">
        <v>355</v>
      </c>
      <c r="D30" t="s">
        <v>356</v>
      </c>
      <c r="E30" s="6">
        <v>48760.135031847021</v>
      </c>
      <c r="F30" s="7">
        <v>0</v>
      </c>
      <c r="G30" s="7">
        <v>0</v>
      </c>
      <c r="H30" s="8">
        <v>5664.4752611464837</v>
      </c>
      <c r="I30" s="8">
        <v>379.32110863582079</v>
      </c>
      <c r="J30" s="8">
        <v>0</v>
      </c>
      <c r="K30" s="8">
        <v>740.02793897741026</v>
      </c>
      <c r="L30" s="8">
        <v>-26.88926406466236</v>
      </c>
      <c r="M30" s="8">
        <v>2.282389299363052E-4</v>
      </c>
      <c r="N30" s="8">
        <v>3.9297296709223861E-5</v>
      </c>
      <c r="O30" s="8">
        <v>0</v>
      </c>
      <c r="P30" s="8">
        <v>1.6667446243176786E-4</v>
      </c>
      <c r="Q30" s="8">
        <v>-2.9647137302063629E-6</v>
      </c>
      <c r="R30" s="8">
        <v>18.819337222929892</v>
      </c>
      <c r="S30" s="8">
        <v>1.5107431566088934</v>
      </c>
      <c r="T30" s="8">
        <v>0</v>
      </c>
      <c r="U30" s="8">
        <v>5.1010397144606596</v>
      </c>
      <c r="V30" s="8">
        <v>-0.1802467151587257</v>
      </c>
      <c r="W30" s="8">
        <v>7.0339088407643153</v>
      </c>
      <c r="X30" s="8">
        <v>0.45334973329326778</v>
      </c>
      <c r="Y30" s="8">
        <v>0</v>
      </c>
      <c r="Z30" s="8">
        <v>1.181078781588788</v>
      </c>
      <c r="AA30" s="8">
        <v>-5.6043924002904331E-2</v>
      </c>
      <c r="AB30" s="8">
        <v>0.96067840509553926</v>
      </c>
      <c r="AC30" s="8">
        <v>0.12109881391518547</v>
      </c>
      <c r="AD30" s="8">
        <v>0</v>
      </c>
      <c r="AE30" s="8">
        <v>0.54380177462529233</v>
      </c>
      <c r="AF30" s="8">
        <v>-2.8859173519948982E-2</v>
      </c>
      <c r="AG30" s="8">
        <v>6.4114390318471184E-3</v>
      </c>
      <c r="AH30" s="8">
        <v>5.4306339369379749E-4</v>
      </c>
      <c r="AI30" s="8">
        <v>0</v>
      </c>
      <c r="AJ30" s="8">
        <v>8.2084083666258685E-4</v>
      </c>
      <c r="AK30" s="8">
        <v>-2.4919354609375744E-4</v>
      </c>
      <c r="AL30" s="8">
        <v>27803.65146496809</v>
      </c>
      <c r="AM30" s="8">
        <v>3611.1302846565013</v>
      </c>
      <c r="AN30" s="8">
        <v>0</v>
      </c>
      <c r="AO30" s="8">
        <v>13738.666115305761</v>
      </c>
      <c r="AP30" s="8">
        <v>-311.24569393528594</v>
      </c>
      <c r="AQ30" s="8">
        <v>30573.64211464961</v>
      </c>
      <c r="AR30" s="8">
        <v>3797.5172478404029</v>
      </c>
      <c r="AS30" s="8">
        <v>0</v>
      </c>
      <c r="AT30" s="8">
        <v>14092.472199804137</v>
      </c>
      <c r="AU30" s="8">
        <v>-397.3307371313112</v>
      </c>
      <c r="AV30" s="8">
        <v>28633.611210191015</v>
      </c>
      <c r="AW30" s="8">
        <v>3683.9297057328831</v>
      </c>
      <c r="AX30" s="8">
        <v>0</v>
      </c>
      <c r="AY30" s="8">
        <v>13892.777937629784</v>
      </c>
      <c r="AZ30" s="8">
        <v>-317.15542230114579</v>
      </c>
      <c r="BA30" s="8">
        <v>1940.0309044585945</v>
      </c>
      <c r="BB30" s="8">
        <v>113.58754210751974</v>
      </c>
      <c r="BC30" s="8">
        <v>0</v>
      </c>
      <c r="BD30" s="8">
        <v>199.69426217435162</v>
      </c>
      <c r="BE30" s="8">
        <v>-80.175314830165433</v>
      </c>
    </row>
    <row r="31" spans="1:57" ht="15.3" x14ac:dyDescent="0.7">
      <c r="A31" s="9" t="s">
        <v>171</v>
      </c>
      <c r="B31" t="s">
        <v>548</v>
      </c>
      <c r="C31" t="s">
        <v>173</v>
      </c>
      <c r="D31" t="s">
        <v>174</v>
      </c>
      <c r="E31" s="6">
        <v>544.49199999999996</v>
      </c>
      <c r="F31" s="7">
        <v>0</v>
      </c>
      <c r="G31" s="7">
        <v>0</v>
      </c>
      <c r="H31" s="8">
        <v>657.57879999999989</v>
      </c>
      <c r="I31" s="8">
        <v>105.04697772199997</v>
      </c>
      <c r="J31" s="8">
        <v>0</v>
      </c>
      <c r="K31" s="8">
        <v>66.760582959999994</v>
      </c>
      <c r="L31" s="8">
        <v>-2.670105</v>
      </c>
      <c r="M31" s="8">
        <v>2.5800543999999997E-9</v>
      </c>
      <c r="N31" s="8">
        <v>8.3562244019335578E-6</v>
      </c>
      <c r="O31" s="8">
        <v>0</v>
      </c>
      <c r="P31" s="8">
        <v>3.3651720741999999E-7</v>
      </c>
      <c r="Q31" s="8">
        <v>-2.2198519999999998E-13</v>
      </c>
      <c r="R31" s="8">
        <v>2.3790111999999999</v>
      </c>
      <c r="S31" s="8">
        <v>1.1102233764</v>
      </c>
      <c r="T31" s="8">
        <v>0</v>
      </c>
      <c r="U31" s="8">
        <v>0.148771968</v>
      </c>
      <c r="V31" s="8">
        <v>-1.9685479999999998E-2</v>
      </c>
      <c r="W31" s="8">
        <v>0.49004279999999995</v>
      </c>
      <c r="X31" s="8">
        <v>0.155507532989</v>
      </c>
      <c r="Y31" s="8">
        <v>0</v>
      </c>
      <c r="Z31" s="8">
        <v>6.6994714519999998E-2</v>
      </c>
      <c r="AA31" s="8">
        <v>-4.5444140000000001E-3</v>
      </c>
      <c r="AB31" s="8">
        <v>0.92563640000000003</v>
      </c>
      <c r="AC31" s="8">
        <v>0.16444506551000002</v>
      </c>
      <c r="AD31" s="8">
        <v>0</v>
      </c>
      <c r="AE31" s="8">
        <v>3.5408733599999999E-2</v>
      </c>
      <c r="AF31" s="8">
        <v>-8.073140999999999E-3</v>
      </c>
      <c r="AG31" s="8">
        <v>1.9308523999999997E-4</v>
      </c>
      <c r="AH31" s="8">
        <v>5.2026371853400007E-4</v>
      </c>
      <c r="AI31" s="8">
        <v>0</v>
      </c>
      <c r="AJ31" s="8">
        <v>1.4797617199999998E-5</v>
      </c>
      <c r="AK31" s="8">
        <v>-5.2086734710743803E-6</v>
      </c>
      <c r="AL31" s="8">
        <v>8837.5239999999994</v>
      </c>
      <c r="AM31" s="8">
        <v>1991.6942502100001</v>
      </c>
      <c r="AN31" s="8">
        <v>0</v>
      </c>
      <c r="AO31" s="8">
        <v>664.35144279999986</v>
      </c>
      <c r="AP31" s="8">
        <v>-32.669519999999999</v>
      </c>
      <c r="AQ31" s="8">
        <v>21109.536</v>
      </c>
      <c r="AR31" s="8">
        <v>3061.0951074814006</v>
      </c>
      <c r="AS31" s="8">
        <v>0</v>
      </c>
      <c r="AT31" s="8">
        <v>717.31702775199983</v>
      </c>
      <c r="AU31" s="8">
        <v>-79.893729999999991</v>
      </c>
      <c r="AV31" s="8">
        <v>10219.696</v>
      </c>
      <c r="AW31" s="8">
        <v>2142.8663808300003</v>
      </c>
      <c r="AX31" s="8">
        <v>0</v>
      </c>
      <c r="AY31" s="8">
        <v>676.80774439999993</v>
      </c>
      <c r="AZ31" s="8">
        <v>-32.669519999999999</v>
      </c>
      <c r="BA31" s="8">
        <v>10889.84</v>
      </c>
      <c r="BB31" s="8">
        <v>918.22872665140017</v>
      </c>
      <c r="BC31" s="8">
        <v>0</v>
      </c>
      <c r="BD31" s="8">
        <v>40.509283351999997</v>
      </c>
      <c r="BE31" s="8">
        <v>-47.224209999999999</v>
      </c>
    </row>
    <row r="32" spans="1:57" ht="15.3" x14ac:dyDescent="0.7">
      <c r="A32" s="9" t="s">
        <v>330</v>
      </c>
      <c r="B32" t="s">
        <v>822</v>
      </c>
      <c r="C32" t="s">
        <v>554</v>
      </c>
      <c r="D32" t="s">
        <v>555</v>
      </c>
      <c r="E32" s="6">
        <v>45.320999999999998</v>
      </c>
      <c r="F32" s="7">
        <v>0</v>
      </c>
      <c r="G32" s="7">
        <v>0</v>
      </c>
      <c r="H32" s="8">
        <v>188.53536</v>
      </c>
      <c r="I32" s="8">
        <v>118.60285693166556</v>
      </c>
      <c r="J32" s="8">
        <v>0</v>
      </c>
      <c r="K32" s="8">
        <v>5.7557669999999996</v>
      </c>
      <c r="L32" s="8">
        <v>-9.1737113028813138</v>
      </c>
      <c r="M32" s="8">
        <v>2.7691131E-6</v>
      </c>
      <c r="N32" s="8">
        <v>5.7080202678286322E-6</v>
      </c>
      <c r="O32" s="8">
        <v>0</v>
      </c>
      <c r="P32" s="8">
        <v>4.8493469999999999E-7</v>
      </c>
      <c r="Q32" s="8">
        <v>-2.3981967985151564E-7</v>
      </c>
      <c r="R32" s="8">
        <v>0.5302557</v>
      </c>
      <c r="S32" s="8">
        <v>0.53630875093304375</v>
      </c>
      <c r="T32" s="8">
        <v>0</v>
      </c>
      <c r="U32" s="8">
        <v>2.3430956999999999E-2</v>
      </c>
      <c r="V32" s="8">
        <v>-3.5860986485772857E-2</v>
      </c>
      <c r="W32" s="8">
        <v>0.12735200999999999</v>
      </c>
      <c r="X32" s="8">
        <v>9.4660880774892694E-2</v>
      </c>
      <c r="Y32" s="8">
        <v>0</v>
      </c>
      <c r="Z32" s="8">
        <v>5.8917299999999995E-3</v>
      </c>
      <c r="AA32" s="8">
        <v>-7.0216119428984499E-3</v>
      </c>
      <c r="AB32" s="8">
        <v>2.9685254999999997E-2</v>
      </c>
      <c r="AC32" s="8">
        <v>3.6121062791089224E-2</v>
      </c>
      <c r="AD32" s="8">
        <v>0</v>
      </c>
      <c r="AE32" s="8">
        <v>1.4412078E-3</v>
      </c>
      <c r="AF32" s="8">
        <v>-2.0488851796305213E-3</v>
      </c>
      <c r="AG32" s="8">
        <v>9.1548420000000001E-5</v>
      </c>
      <c r="AH32" s="8">
        <v>1.4238997005897687E-4</v>
      </c>
      <c r="AI32" s="8">
        <v>0</v>
      </c>
      <c r="AJ32" s="8">
        <v>2.3566919999999998E-5</v>
      </c>
      <c r="AK32" s="8">
        <v>-4.5846204734355589E-6</v>
      </c>
      <c r="AL32" s="8">
        <v>1799.2437</v>
      </c>
      <c r="AM32" s="8">
        <v>1495.6755894729465</v>
      </c>
      <c r="AN32" s="8">
        <v>0</v>
      </c>
      <c r="AO32" s="8">
        <v>83.390640000000005</v>
      </c>
      <c r="AP32" s="8">
        <v>-90.977260350239476</v>
      </c>
      <c r="AQ32" s="8">
        <v>2297.7746999999999</v>
      </c>
      <c r="AR32" s="8">
        <v>1556.4610954687698</v>
      </c>
      <c r="AS32" s="8">
        <v>0</v>
      </c>
      <c r="AT32" s="8">
        <v>88.02244619999999</v>
      </c>
      <c r="AU32" s="8">
        <v>-113.97705750883867</v>
      </c>
      <c r="AV32" s="8">
        <v>1096.7682</v>
      </c>
      <c r="AW32" s="8">
        <v>1305.8178257132472</v>
      </c>
      <c r="AX32" s="8">
        <v>0</v>
      </c>
      <c r="AY32" s="8">
        <v>87.016319999999993</v>
      </c>
      <c r="AZ32" s="8">
        <v>-59.737493612793322</v>
      </c>
      <c r="BA32" s="8">
        <v>1201.0065</v>
      </c>
      <c r="BB32" s="8">
        <v>250.64326975552274</v>
      </c>
      <c r="BC32" s="8">
        <v>0</v>
      </c>
      <c r="BD32" s="8">
        <v>1.0061262</v>
      </c>
      <c r="BE32" s="8">
        <v>-54.239563896045354</v>
      </c>
    </row>
    <row r="33" spans="1:57" ht="15.3" x14ac:dyDescent="0.7">
      <c r="A33" s="9" t="s">
        <v>108</v>
      </c>
      <c r="B33" t="s">
        <v>856</v>
      </c>
      <c r="C33" t="s">
        <v>307</v>
      </c>
      <c r="D33" t="s">
        <v>308</v>
      </c>
      <c r="E33" s="6">
        <v>25.546000000000003</v>
      </c>
      <c r="F33" s="7">
        <v>0</v>
      </c>
      <c r="G33" s="7">
        <v>0</v>
      </c>
      <c r="H33" s="8">
        <v>24.524160000000002</v>
      </c>
      <c r="I33" s="8">
        <v>3.7403175900000001</v>
      </c>
      <c r="J33" s="8">
        <v>0</v>
      </c>
      <c r="K33" s="8">
        <v>0.21254272000000002</v>
      </c>
      <c r="L33" s="8">
        <v>-1.2262080000000002</v>
      </c>
      <c r="M33" s="8">
        <v>4.0873600000000001E-12</v>
      </c>
      <c r="N33" s="8">
        <v>1.1693017304E-8</v>
      </c>
      <c r="O33" s="8">
        <v>0</v>
      </c>
      <c r="P33" s="8">
        <v>5.8755800000000003E-8</v>
      </c>
      <c r="Q33" s="8">
        <v>-2.0436800000000005E-13</v>
      </c>
      <c r="R33" s="8">
        <v>0.10320584000000002</v>
      </c>
      <c r="S33" s="8">
        <v>1.5739107741E-2</v>
      </c>
      <c r="T33" s="8">
        <v>0</v>
      </c>
      <c r="U33" s="8">
        <v>1.3513834000000002E-3</v>
      </c>
      <c r="V33" s="8">
        <v>-5.1602920000000012E-3</v>
      </c>
      <c r="W33" s="8">
        <v>2.1433094000000003E-2</v>
      </c>
      <c r="X33" s="8">
        <v>3.2725447840000004E-3</v>
      </c>
      <c r="Y33" s="8">
        <v>0</v>
      </c>
      <c r="Z33" s="8">
        <v>3.5764400000000006E-4</v>
      </c>
      <c r="AA33" s="8">
        <v>-1.0716547000000002E-3</v>
      </c>
      <c r="AB33" s="8">
        <v>8.4812720000000015E-3</v>
      </c>
      <c r="AC33" s="8">
        <v>1.3007754967E-3</v>
      </c>
      <c r="AD33" s="8">
        <v>0</v>
      </c>
      <c r="AE33" s="8">
        <v>2.0181340000000004E-4</v>
      </c>
      <c r="AF33" s="8">
        <v>-4.2406360000000006E-4</v>
      </c>
      <c r="AG33" s="8">
        <v>8.7878240000000015E-6</v>
      </c>
      <c r="AH33" s="8">
        <v>1.4553683930000001E-6</v>
      </c>
      <c r="AI33" s="8">
        <v>0</v>
      </c>
      <c r="AJ33" s="8">
        <v>4.4450040000000006E-7</v>
      </c>
      <c r="AK33" s="8">
        <v>-4.3939120000000008E-7</v>
      </c>
      <c r="AL33" s="8">
        <v>370.41700000000003</v>
      </c>
      <c r="AM33" s="8">
        <v>56.534958490000001</v>
      </c>
      <c r="AN33" s="8">
        <v>0</v>
      </c>
      <c r="AO33" s="8">
        <v>4.930378000000001</v>
      </c>
      <c r="AP33" s="8">
        <v>-18.520850000000003</v>
      </c>
      <c r="AQ33" s="8">
        <v>611.82670000000007</v>
      </c>
      <c r="AR33" s="8">
        <v>92.778494156800008</v>
      </c>
      <c r="AS33" s="8">
        <v>0</v>
      </c>
      <c r="AT33" s="8">
        <v>5.144708940000001</v>
      </c>
      <c r="AU33" s="8">
        <v>-30.591335000000004</v>
      </c>
      <c r="AV33" s="8">
        <v>375.52620000000002</v>
      </c>
      <c r="AW33" s="8">
        <v>57.318965229999996</v>
      </c>
      <c r="AX33" s="8">
        <v>0</v>
      </c>
      <c r="AY33" s="8">
        <v>5.007016000000001</v>
      </c>
      <c r="AZ33" s="8">
        <v>-18.776310000000002</v>
      </c>
      <c r="BA33" s="8">
        <v>236.30050000000003</v>
      </c>
      <c r="BB33" s="8">
        <v>35.459528926800004</v>
      </c>
      <c r="BC33" s="8">
        <v>0</v>
      </c>
      <c r="BD33" s="8">
        <v>0.13769294000000001</v>
      </c>
      <c r="BE33" s="8">
        <v>-11.815025000000002</v>
      </c>
    </row>
    <row r="34" spans="1:57" ht="15.3" x14ac:dyDescent="0.7">
      <c r="A34" s="9" t="s">
        <v>108</v>
      </c>
      <c r="B34" t="s">
        <v>857</v>
      </c>
      <c r="C34" t="s">
        <v>307</v>
      </c>
      <c r="D34" t="s">
        <v>308</v>
      </c>
      <c r="E34" s="6">
        <v>18.137777777777778</v>
      </c>
      <c r="F34" s="7">
        <v>0</v>
      </c>
      <c r="G34" s="7">
        <v>0</v>
      </c>
      <c r="H34" s="8">
        <v>17.412266666666667</v>
      </c>
      <c r="I34" s="8">
        <v>2.655642733333333</v>
      </c>
      <c r="J34" s="8">
        <v>0</v>
      </c>
      <c r="K34" s="8">
        <v>0.15090631111111111</v>
      </c>
      <c r="L34" s="8">
        <v>-0.87061333333333335</v>
      </c>
      <c r="M34" s="8">
        <v>2.9020444444444443E-12</v>
      </c>
      <c r="N34" s="8">
        <v>8.302096195555555E-9</v>
      </c>
      <c r="O34" s="8">
        <v>0</v>
      </c>
      <c r="P34" s="8">
        <v>4.1716888888888888E-8</v>
      </c>
      <c r="Q34" s="8">
        <v>-1.4510222222222224E-13</v>
      </c>
      <c r="R34" s="8">
        <v>7.3276622222222226E-2</v>
      </c>
      <c r="S34" s="8">
        <v>1.1174839059999999E-2</v>
      </c>
      <c r="T34" s="8">
        <v>0</v>
      </c>
      <c r="U34" s="8">
        <v>9.5948844444444445E-4</v>
      </c>
      <c r="V34" s="8">
        <v>-3.6638311111111118E-3</v>
      </c>
      <c r="W34" s="8">
        <v>1.5217595555555555E-2</v>
      </c>
      <c r="X34" s="8">
        <v>2.3235218844444446E-3</v>
      </c>
      <c r="Y34" s="8">
        <v>0</v>
      </c>
      <c r="Z34" s="8">
        <v>2.5392888888888887E-4</v>
      </c>
      <c r="AA34" s="8">
        <v>-7.6087977777777784E-4</v>
      </c>
      <c r="AB34" s="8">
        <v>6.0217422222222225E-3</v>
      </c>
      <c r="AC34" s="8">
        <v>9.2355659977777765E-4</v>
      </c>
      <c r="AD34" s="8">
        <v>0</v>
      </c>
      <c r="AE34" s="8">
        <v>1.4328844444444445E-4</v>
      </c>
      <c r="AF34" s="8">
        <v>-3.010871111111111E-4</v>
      </c>
      <c r="AG34" s="8">
        <v>6.2393955555555562E-6</v>
      </c>
      <c r="AH34" s="8">
        <v>1.033318268888889E-6</v>
      </c>
      <c r="AI34" s="8">
        <v>0</v>
      </c>
      <c r="AJ34" s="8">
        <v>3.1559733333333336E-7</v>
      </c>
      <c r="AK34" s="8">
        <v>-3.1196977777777783E-7</v>
      </c>
      <c r="AL34" s="8">
        <v>262.9977777777778</v>
      </c>
      <c r="AM34" s="8">
        <v>40.140081177777773</v>
      </c>
      <c r="AN34" s="8">
        <v>0</v>
      </c>
      <c r="AO34" s="8">
        <v>3.5005911111111114</v>
      </c>
      <c r="AP34" s="8">
        <v>-13.14988888888889</v>
      </c>
      <c r="AQ34" s="8">
        <v>434.39977777777779</v>
      </c>
      <c r="AR34" s="8">
        <v>65.873158599111107</v>
      </c>
      <c r="AS34" s="8">
        <v>0</v>
      </c>
      <c r="AT34" s="8">
        <v>3.6527670666666672</v>
      </c>
      <c r="AU34" s="8">
        <v>-21.719988888888889</v>
      </c>
      <c r="AV34" s="8">
        <v>266.62533333333334</v>
      </c>
      <c r="AW34" s="8">
        <v>40.696729577777774</v>
      </c>
      <c r="AX34" s="8">
        <v>0</v>
      </c>
      <c r="AY34" s="8">
        <v>3.5550044444444446</v>
      </c>
      <c r="AZ34" s="8">
        <v>-13.331266666666666</v>
      </c>
      <c r="BA34" s="8">
        <v>167.77444444444444</v>
      </c>
      <c r="BB34" s="8">
        <v>25.17642902133333</v>
      </c>
      <c r="BC34" s="8">
        <v>0</v>
      </c>
      <c r="BD34" s="8">
        <v>9.776262222222222E-2</v>
      </c>
      <c r="BE34" s="8">
        <v>-8.3887222222222224</v>
      </c>
    </row>
    <row r="35" spans="1:57" ht="15.3" x14ac:dyDescent="0.7">
      <c r="A35" s="9" t="s">
        <v>108</v>
      </c>
      <c r="B35" t="s">
        <v>858</v>
      </c>
      <c r="C35" t="s">
        <v>307</v>
      </c>
      <c r="D35" t="s">
        <v>308</v>
      </c>
      <c r="E35" s="6">
        <v>16.795111111111112</v>
      </c>
      <c r="F35" s="7">
        <v>0</v>
      </c>
      <c r="G35" s="7">
        <v>0</v>
      </c>
      <c r="H35" s="8">
        <v>16.123306666666668</v>
      </c>
      <c r="I35" s="8">
        <v>2.4590561933333333</v>
      </c>
      <c r="J35" s="8">
        <v>0</v>
      </c>
      <c r="K35" s="8">
        <v>0.13973532444444445</v>
      </c>
      <c r="L35" s="8">
        <v>-0.8061653333333334</v>
      </c>
      <c r="M35" s="8">
        <v>2.6872177777777778E-12</v>
      </c>
      <c r="N35" s="8">
        <v>7.6875254382222228E-9</v>
      </c>
      <c r="O35" s="8">
        <v>0</v>
      </c>
      <c r="P35" s="8">
        <v>3.8628755555555555E-8</v>
      </c>
      <c r="Q35" s="8">
        <v>-1.3436088888888891E-13</v>
      </c>
      <c r="R35" s="8">
        <v>6.7852248888888897E-2</v>
      </c>
      <c r="S35" s="8">
        <v>1.0347610714E-2</v>
      </c>
      <c r="T35" s="8">
        <v>0</v>
      </c>
      <c r="U35" s="8">
        <v>8.8846137777777781E-4</v>
      </c>
      <c r="V35" s="8">
        <v>-3.3926124444444449E-3</v>
      </c>
      <c r="W35" s="8">
        <v>1.4091098222222223E-2</v>
      </c>
      <c r="X35" s="8">
        <v>2.1515209137777779E-3</v>
      </c>
      <c r="Y35" s="8">
        <v>0</v>
      </c>
      <c r="Z35" s="8">
        <v>2.3513155555555555E-4</v>
      </c>
      <c r="AA35" s="8">
        <v>-7.0455491111111118E-4</v>
      </c>
      <c r="AB35" s="8">
        <v>5.5759768888888886E-3</v>
      </c>
      <c r="AC35" s="8">
        <v>8.5518942291111109E-4</v>
      </c>
      <c r="AD35" s="8">
        <v>0</v>
      </c>
      <c r="AE35" s="8">
        <v>1.3268137777777778E-4</v>
      </c>
      <c r="AF35" s="8">
        <v>-2.7879884444444446E-4</v>
      </c>
      <c r="AG35" s="8">
        <v>5.7775182222222229E-6</v>
      </c>
      <c r="AH35" s="8">
        <v>9.5682587755555562E-7</v>
      </c>
      <c r="AI35" s="8">
        <v>0</v>
      </c>
      <c r="AJ35" s="8">
        <v>2.9223493333333337E-7</v>
      </c>
      <c r="AK35" s="8">
        <v>-2.8887591111111116E-7</v>
      </c>
      <c r="AL35" s="8">
        <v>243.52911111111112</v>
      </c>
      <c r="AM35" s="8">
        <v>37.168672571111109</v>
      </c>
      <c r="AN35" s="8">
        <v>0</v>
      </c>
      <c r="AO35" s="8">
        <v>3.2414564444444447</v>
      </c>
      <c r="AP35" s="8">
        <v>-12.176455555555558</v>
      </c>
      <c r="AQ35" s="8">
        <v>402.24291111111114</v>
      </c>
      <c r="AR35" s="8">
        <v>60.996833871644448</v>
      </c>
      <c r="AS35" s="8">
        <v>0</v>
      </c>
      <c r="AT35" s="8">
        <v>3.3823674266666672</v>
      </c>
      <c r="AU35" s="8">
        <v>-20.112145555555557</v>
      </c>
      <c r="AV35" s="8">
        <v>246.88813333333334</v>
      </c>
      <c r="AW35" s="8">
        <v>37.684114531111106</v>
      </c>
      <c r="AX35" s="8">
        <v>0</v>
      </c>
      <c r="AY35" s="8">
        <v>3.291841777777778</v>
      </c>
      <c r="AZ35" s="8">
        <v>-12.344406666666666</v>
      </c>
      <c r="BA35" s="8">
        <v>155.35477777777777</v>
      </c>
      <c r="BB35" s="8">
        <v>23.312719340533334</v>
      </c>
      <c r="BC35" s="8">
        <v>0</v>
      </c>
      <c r="BD35" s="8">
        <v>9.0525648888888893E-2</v>
      </c>
      <c r="BE35" s="8">
        <v>-7.7677388888888892</v>
      </c>
    </row>
    <row r="36" spans="1:57" ht="15.3" x14ac:dyDescent="0.7">
      <c r="A36" s="9" t="s">
        <v>330</v>
      </c>
      <c r="B36" t="s">
        <v>331</v>
      </c>
      <c r="C36" t="s">
        <v>193</v>
      </c>
      <c r="D36" t="s">
        <v>194</v>
      </c>
      <c r="E36" s="6">
        <v>219.48688235294119</v>
      </c>
      <c r="F36" s="7">
        <v>0</v>
      </c>
      <c r="G36" s="7">
        <v>0</v>
      </c>
      <c r="H36" s="8">
        <v>210.70740705882355</v>
      </c>
      <c r="I36" s="8">
        <v>32.136171879705884</v>
      </c>
      <c r="J36" s="8">
        <v>0</v>
      </c>
      <c r="K36" s="8">
        <v>1.8261308611764706</v>
      </c>
      <c r="L36" s="8">
        <v>-10.535370352941177</v>
      </c>
      <c r="M36" s="8">
        <v>3.511790117647059E-11</v>
      </c>
      <c r="N36" s="8">
        <v>1.0046441373811765E-7</v>
      </c>
      <c r="O36" s="8">
        <v>0</v>
      </c>
      <c r="P36" s="8">
        <v>5.0481982941176469E-7</v>
      </c>
      <c r="Q36" s="8">
        <v>-1.7558950588235297E-12</v>
      </c>
      <c r="R36" s="8">
        <v>0.8867270047058825</v>
      </c>
      <c r="S36" s="8">
        <v>0.13522773385614706</v>
      </c>
      <c r="T36" s="8">
        <v>0</v>
      </c>
      <c r="U36" s="8">
        <v>1.161085607647059E-2</v>
      </c>
      <c r="V36" s="8">
        <v>-4.4336350235294128E-2</v>
      </c>
      <c r="W36" s="8">
        <v>0.18414949429411767</v>
      </c>
      <c r="X36" s="8">
        <v>2.8117147576941181E-2</v>
      </c>
      <c r="Y36" s="8">
        <v>0</v>
      </c>
      <c r="Z36" s="8">
        <v>3.0728163529411766E-3</v>
      </c>
      <c r="AA36" s="8">
        <v>-9.2074747147058832E-3</v>
      </c>
      <c r="AB36" s="8">
        <v>7.2869644941176481E-2</v>
      </c>
      <c r="AC36" s="8">
        <v>1.1176041588185293E-2</v>
      </c>
      <c r="AD36" s="8">
        <v>0</v>
      </c>
      <c r="AE36" s="8">
        <v>1.7339463705882355E-3</v>
      </c>
      <c r="AF36" s="8">
        <v>-3.6434822470588239E-3</v>
      </c>
      <c r="AG36" s="8">
        <v>7.5503487529411778E-5</v>
      </c>
      <c r="AH36" s="8">
        <v>1.2504277431088237E-5</v>
      </c>
      <c r="AI36" s="8">
        <v>0</v>
      </c>
      <c r="AJ36" s="8">
        <v>3.8190717529411769E-6</v>
      </c>
      <c r="AK36" s="8">
        <v>-3.7751743764705887E-6</v>
      </c>
      <c r="AL36" s="8">
        <v>3182.5597941176475</v>
      </c>
      <c r="AM36" s="8">
        <v>485.73873729441175</v>
      </c>
      <c r="AN36" s="8">
        <v>0</v>
      </c>
      <c r="AO36" s="8">
        <v>42.360968294117654</v>
      </c>
      <c r="AP36" s="8">
        <v>-159.12798970588238</v>
      </c>
      <c r="AQ36" s="8">
        <v>5256.710832352941</v>
      </c>
      <c r="AR36" s="8">
        <v>797.13702465656479</v>
      </c>
      <c r="AS36" s="8">
        <v>0</v>
      </c>
      <c r="AT36" s="8">
        <v>44.202463237058829</v>
      </c>
      <c r="AU36" s="8">
        <v>-262.8355416176471</v>
      </c>
      <c r="AV36" s="8">
        <v>3226.4571705882354</v>
      </c>
      <c r="AW36" s="8">
        <v>492.4747897138235</v>
      </c>
      <c r="AX36" s="8">
        <v>0</v>
      </c>
      <c r="AY36" s="8">
        <v>43.019428941176479</v>
      </c>
      <c r="AZ36" s="8">
        <v>-161.32285852941177</v>
      </c>
      <c r="BA36" s="8">
        <v>2030.2536617647061</v>
      </c>
      <c r="BB36" s="8">
        <v>304.66223494274118</v>
      </c>
      <c r="BC36" s="8">
        <v>0</v>
      </c>
      <c r="BD36" s="8">
        <v>1.183034295882353</v>
      </c>
      <c r="BE36" s="8">
        <v>-101.51268308823531</v>
      </c>
    </row>
    <row r="37" spans="1:57" ht="15.3" x14ac:dyDescent="0.7">
      <c r="A37" s="9" t="s">
        <v>108</v>
      </c>
      <c r="B37" t="s">
        <v>856</v>
      </c>
      <c r="C37" t="s">
        <v>104</v>
      </c>
      <c r="D37" t="s">
        <v>105</v>
      </c>
      <c r="E37" s="6">
        <v>51.919739999999997</v>
      </c>
      <c r="F37" s="7">
        <v>0</v>
      </c>
      <c r="G37" s="7">
        <v>0</v>
      </c>
      <c r="H37" s="8">
        <v>133.43373179999998</v>
      </c>
      <c r="I37" s="8">
        <v>21.494772359999999</v>
      </c>
      <c r="J37" s="8">
        <v>0</v>
      </c>
      <c r="K37" s="8">
        <v>5.9707701000000002</v>
      </c>
      <c r="L37" s="8">
        <v>0</v>
      </c>
      <c r="M37" s="8">
        <v>2.9438492579999998E-6</v>
      </c>
      <c r="N37" s="8">
        <v>1.5472082519999998E-6</v>
      </c>
      <c r="O37" s="8">
        <v>0</v>
      </c>
      <c r="P37" s="8">
        <v>1.7600791859999999E-7</v>
      </c>
      <c r="Q37" s="8">
        <v>0</v>
      </c>
      <c r="R37" s="8">
        <v>0.581501088</v>
      </c>
      <c r="S37" s="8">
        <v>0.20352538079999999</v>
      </c>
      <c r="T37" s="8">
        <v>0</v>
      </c>
      <c r="U37" s="8">
        <v>7.5283622999999999E-3</v>
      </c>
      <c r="V37" s="8">
        <v>0</v>
      </c>
      <c r="W37" s="8">
        <v>0.1651047732</v>
      </c>
      <c r="X37" s="8">
        <v>0.13031854739999998</v>
      </c>
      <c r="Y37" s="8">
        <v>0</v>
      </c>
      <c r="Z37" s="8">
        <v>0.97089913800000005</v>
      </c>
      <c r="AA37" s="8">
        <v>0</v>
      </c>
      <c r="AB37" s="8">
        <v>0.1386257058</v>
      </c>
      <c r="AC37" s="8">
        <v>2.4142679100000002E-2</v>
      </c>
      <c r="AD37" s="8">
        <v>0</v>
      </c>
      <c r="AE37" s="8">
        <v>1.682199576E-3</v>
      </c>
      <c r="AF37" s="8">
        <v>0</v>
      </c>
      <c r="AG37" s="8">
        <v>5.8669306199999997E-5</v>
      </c>
      <c r="AH37" s="8">
        <v>8.6705965800000003E-6</v>
      </c>
      <c r="AI37" s="8">
        <v>0</v>
      </c>
      <c r="AJ37" s="8">
        <v>1.4952885119999999E-6</v>
      </c>
      <c r="AK37" s="8">
        <v>0</v>
      </c>
      <c r="AL37" s="8">
        <v>3945.9002399999999</v>
      </c>
      <c r="AM37" s="8">
        <v>501.02549099999999</v>
      </c>
      <c r="AN37" s="8">
        <v>0</v>
      </c>
      <c r="AO37" s="8">
        <v>15.887440439999999</v>
      </c>
      <c r="AP37" s="8">
        <v>0</v>
      </c>
      <c r="AQ37" s="8">
        <v>4484.3079437999995</v>
      </c>
      <c r="AR37" s="8">
        <v>561.82350653999993</v>
      </c>
      <c r="AS37" s="8">
        <v>0</v>
      </c>
      <c r="AT37" s="8">
        <v>16.941411161999998</v>
      </c>
      <c r="AU37" s="8">
        <v>0</v>
      </c>
      <c r="AV37" s="8">
        <v>4288.5705239999998</v>
      </c>
      <c r="AW37" s="8">
        <v>539.96529599999997</v>
      </c>
      <c r="AX37" s="8">
        <v>0</v>
      </c>
      <c r="AY37" s="8">
        <v>16.406637839999998</v>
      </c>
      <c r="AZ37" s="8">
        <v>0</v>
      </c>
      <c r="BA37" s="8">
        <v>195.7374198</v>
      </c>
      <c r="BB37" s="8">
        <v>21.858210539999998</v>
      </c>
      <c r="BC37" s="8">
        <v>0</v>
      </c>
      <c r="BD37" s="8">
        <v>0.53477332199999994</v>
      </c>
      <c r="BE37" s="8">
        <v>0</v>
      </c>
    </row>
    <row r="38" spans="1:57" ht="15.3" x14ac:dyDescent="0.7">
      <c r="A38" s="9" t="s">
        <v>108</v>
      </c>
      <c r="B38" t="s">
        <v>857</v>
      </c>
      <c r="C38" t="s">
        <v>104</v>
      </c>
      <c r="D38" t="s">
        <v>105</v>
      </c>
      <c r="E38" s="6">
        <v>10.485700000000001</v>
      </c>
      <c r="F38" s="7">
        <v>0</v>
      </c>
      <c r="G38" s="7">
        <v>0</v>
      </c>
      <c r="H38" s="8">
        <v>26.948249000000001</v>
      </c>
      <c r="I38" s="8">
        <v>4.3410798000000002</v>
      </c>
      <c r="J38" s="8">
        <v>0</v>
      </c>
      <c r="K38" s="8">
        <v>1.2058555000000002</v>
      </c>
      <c r="L38" s="8">
        <v>0</v>
      </c>
      <c r="M38" s="8">
        <v>5.9453919000000005E-7</v>
      </c>
      <c r="N38" s="8">
        <v>3.1247386000000002E-7</v>
      </c>
      <c r="O38" s="8">
        <v>0</v>
      </c>
      <c r="P38" s="8">
        <v>3.5546523000000004E-8</v>
      </c>
      <c r="Q38" s="8">
        <v>0</v>
      </c>
      <c r="R38" s="8">
        <v>0.11743984000000002</v>
      </c>
      <c r="S38" s="8">
        <v>4.1103944000000003E-2</v>
      </c>
      <c r="T38" s="8">
        <v>0</v>
      </c>
      <c r="U38" s="8">
        <v>1.5204265000000002E-3</v>
      </c>
      <c r="V38" s="8">
        <v>0</v>
      </c>
      <c r="W38" s="8">
        <v>3.3344526000000006E-2</v>
      </c>
      <c r="X38" s="8">
        <v>2.6319107000000005E-2</v>
      </c>
      <c r="Y38" s="8">
        <v>0</v>
      </c>
      <c r="Z38" s="8">
        <v>0.19608259000000003</v>
      </c>
      <c r="AA38" s="8">
        <v>0</v>
      </c>
      <c r="AB38" s="8">
        <v>2.7996819000000003E-2</v>
      </c>
      <c r="AC38" s="8">
        <v>4.8758505000000008E-3</v>
      </c>
      <c r="AD38" s="8">
        <v>0</v>
      </c>
      <c r="AE38" s="8">
        <v>3.3973668000000004E-4</v>
      </c>
      <c r="AF38" s="8">
        <v>0</v>
      </c>
      <c r="AG38" s="8">
        <v>1.1848841000000001E-5</v>
      </c>
      <c r="AH38" s="8">
        <v>1.7511119000000002E-6</v>
      </c>
      <c r="AI38" s="8">
        <v>0</v>
      </c>
      <c r="AJ38" s="8">
        <v>3.0198816000000002E-7</v>
      </c>
      <c r="AK38" s="8">
        <v>0</v>
      </c>
      <c r="AL38" s="8">
        <v>796.91320000000007</v>
      </c>
      <c r="AM38" s="8">
        <v>101.18700500000001</v>
      </c>
      <c r="AN38" s="8">
        <v>0</v>
      </c>
      <c r="AO38" s="8">
        <v>3.2086242000000005</v>
      </c>
      <c r="AP38" s="8">
        <v>0</v>
      </c>
      <c r="AQ38" s="8">
        <v>905.64990899999998</v>
      </c>
      <c r="AR38" s="8">
        <v>113.46575970000001</v>
      </c>
      <c r="AS38" s="8">
        <v>0</v>
      </c>
      <c r="AT38" s="8">
        <v>3.4214839100000001</v>
      </c>
      <c r="AU38" s="8">
        <v>0</v>
      </c>
      <c r="AV38" s="8">
        <v>866.11882000000003</v>
      </c>
      <c r="AW38" s="8">
        <v>109.05128000000002</v>
      </c>
      <c r="AX38" s="8">
        <v>0</v>
      </c>
      <c r="AY38" s="8">
        <v>3.3134812000000005</v>
      </c>
      <c r="AZ38" s="8">
        <v>0</v>
      </c>
      <c r="BA38" s="8">
        <v>39.531089000000009</v>
      </c>
      <c r="BB38" s="8">
        <v>4.4144797000000002</v>
      </c>
      <c r="BC38" s="8">
        <v>0</v>
      </c>
      <c r="BD38" s="8">
        <v>0.10800271000000002</v>
      </c>
      <c r="BE38" s="8">
        <v>0</v>
      </c>
    </row>
    <row r="39" spans="1:57" ht="15.3" x14ac:dyDescent="0.7">
      <c r="A39" s="9" t="s">
        <v>108</v>
      </c>
      <c r="B39" t="s">
        <v>858</v>
      </c>
      <c r="C39" t="s">
        <v>104</v>
      </c>
      <c r="D39" t="s">
        <v>105</v>
      </c>
      <c r="E39" s="6">
        <v>9.5928400000000007</v>
      </c>
      <c r="F39" s="7">
        <v>0</v>
      </c>
      <c r="G39" s="7">
        <v>0</v>
      </c>
      <c r="H39" s="8">
        <v>24.653598800000001</v>
      </c>
      <c r="I39" s="8">
        <v>3.9714357599999999</v>
      </c>
      <c r="J39" s="8">
        <v>0</v>
      </c>
      <c r="K39" s="8">
        <v>1.1031766000000001</v>
      </c>
      <c r="L39" s="8">
        <v>0</v>
      </c>
      <c r="M39" s="8">
        <v>5.4391402800000006E-7</v>
      </c>
      <c r="N39" s="8">
        <v>2.8586663200000002E-7</v>
      </c>
      <c r="O39" s="8">
        <v>0</v>
      </c>
      <c r="P39" s="8">
        <v>3.2519727600000002E-8</v>
      </c>
      <c r="Q39" s="8">
        <v>0</v>
      </c>
      <c r="R39" s="8">
        <v>0.10743980800000001</v>
      </c>
      <c r="S39" s="8">
        <v>3.7603932800000003E-2</v>
      </c>
      <c r="T39" s="8">
        <v>0</v>
      </c>
      <c r="U39" s="8">
        <v>1.3909618000000001E-3</v>
      </c>
      <c r="V39" s="8">
        <v>0</v>
      </c>
      <c r="W39" s="8">
        <v>3.0505231200000003E-2</v>
      </c>
      <c r="X39" s="8">
        <v>2.4078028400000003E-2</v>
      </c>
      <c r="Y39" s="8">
        <v>0</v>
      </c>
      <c r="Z39" s="8">
        <v>0.17938610800000002</v>
      </c>
      <c r="AA39" s="8">
        <v>0</v>
      </c>
      <c r="AB39" s="8">
        <v>2.5612882800000004E-2</v>
      </c>
      <c r="AC39" s="8">
        <v>4.460670600000001E-3</v>
      </c>
      <c r="AD39" s="8">
        <v>0</v>
      </c>
      <c r="AE39" s="8">
        <v>3.1080801600000003E-4</v>
      </c>
      <c r="AF39" s="8">
        <v>0</v>
      </c>
      <c r="AG39" s="8">
        <v>1.0839909200000001E-5</v>
      </c>
      <c r="AH39" s="8">
        <v>1.6020042800000001E-6</v>
      </c>
      <c r="AI39" s="8">
        <v>0</v>
      </c>
      <c r="AJ39" s="8">
        <v>2.7627379200000002E-7</v>
      </c>
      <c r="AK39" s="8">
        <v>0</v>
      </c>
      <c r="AL39" s="8">
        <v>729.0558400000001</v>
      </c>
      <c r="AM39" s="8">
        <v>92.570906000000008</v>
      </c>
      <c r="AN39" s="8">
        <v>0</v>
      </c>
      <c r="AO39" s="8">
        <v>2.9354090400000001</v>
      </c>
      <c r="AP39" s="8">
        <v>0</v>
      </c>
      <c r="AQ39" s="8">
        <v>828.53359079999996</v>
      </c>
      <c r="AR39" s="8">
        <v>103.80412164000001</v>
      </c>
      <c r="AS39" s="8">
        <v>0</v>
      </c>
      <c r="AT39" s="8">
        <v>3.1301436919999999</v>
      </c>
      <c r="AU39" s="8">
        <v>0</v>
      </c>
      <c r="AV39" s="8">
        <v>792.36858400000006</v>
      </c>
      <c r="AW39" s="8">
        <v>99.765536000000012</v>
      </c>
      <c r="AX39" s="8">
        <v>0</v>
      </c>
      <c r="AY39" s="8">
        <v>3.0313374400000002</v>
      </c>
      <c r="AZ39" s="8">
        <v>0</v>
      </c>
      <c r="BA39" s="8">
        <v>36.1650068</v>
      </c>
      <c r="BB39" s="8">
        <v>4.03858564</v>
      </c>
      <c r="BC39" s="8">
        <v>0</v>
      </c>
      <c r="BD39" s="8">
        <v>9.8806252000000011E-2</v>
      </c>
      <c r="BE39" s="8">
        <v>0</v>
      </c>
    </row>
    <row r="40" spans="1:57" ht="15.3" x14ac:dyDescent="0.7">
      <c r="A40" s="9" t="s">
        <v>97</v>
      </c>
      <c r="B40" t="s">
        <v>872</v>
      </c>
      <c r="C40" t="s">
        <v>104</v>
      </c>
      <c r="D40" t="s">
        <v>105</v>
      </c>
      <c r="E40" s="6">
        <v>134.30528000000001</v>
      </c>
      <c r="F40" s="7">
        <v>0</v>
      </c>
      <c r="G40" s="7">
        <v>0</v>
      </c>
      <c r="H40" s="8">
        <v>345.16456959999999</v>
      </c>
      <c r="I40" s="8">
        <v>55.602385920000003</v>
      </c>
      <c r="J40" s="8">
        <v>0</v>
      </c>
      <c r="K40" s="8">
        <v>15.445107200000002</v>
      </c>
      <c r="L40" s="8">
        <v>0</v>
      </c>
      <c r="M40" s="8">
        <v>7.6151093760000003E-6</v>
      </c>
      <c r="N40" s="8">
        <v>4.0022973440000003E-6</v>
      </c>
      <c r="O40" s="8">
        <v>0</v>
      </c>
      <c r="P40" s="8">
        <v>4.5529489920000002E-7</v>
      </c>
      <c r="Q40" s="8">
        <v>0</v>
      </c>
      <c r="R40" s="8">
        <v>1.5042191360000001</v>
      </c>
      <c r="S40" s="8">
        <v>0.52647669760000004</v>
      </c>
      <c r="T40" s="8">
        <v>0</v>
      </c>
      <c r="U40" s="8">
        <v>1.9474265600000002E-2</v>
      </c>
      <c r="V40" s="8">
        <v>0</v>
      </c>
      <c r="W40" s="8">
        <v>0.42709079040000003</v>
      </c>
      <c r="X40" s="8">
        <v>0.33710625280000006</v>
      </c>
      <c r="Y40" s="8">
        <v>0</v>
      </c>
      <c r="Z40" s="8">
        <v>2.5115087360000006</v>
      </c>
      <c r="AA40" s="8">
        <v>0</v>
      </c>
      <c r="AB40" s="8">
        <v>0.35859509760000002</v>
      </c>
      <c r="AC40" s="8">
        <v>6.2451955200000006E-2</v>
      </c>
      <c r="AD40" s="8">
        <v>0</v>
      </c>
      <c r="AE40" s="8">
        <v>4.3514910720000004E-3</v>
      </c>
      <c r="AF40" s="8">
        <v>0</v>
      </c>
      <c r="AG40" s="8">
        <v>1.5176496640000001E-4</v>
      </c>
      <c r="AH40" s="8">
        <v>2.2428981760000003E-5</v>
      </c>
      <c r="AI40" s="8">
        <v>0</v>
      </c>
      <c r="AJ40" s="8">
        <v>3.8679920640000001E-6</v>
      </c>
      <c r="AK40" s="8">
        <v>0</v>
      </c>
      <c r="AL40" s="8">
        <v>10207.201280000001</v>
      </c>
      <c r="AM40" s="8">
        <v>1296.0459520000002</v>
      </c>
      <c r="AN40" s="8">
        <v>0</v>
      </c>
      <c r="AO40" s="8">
        <v>41.097415680000005</v>
      </c>
      <c r="AP40" s="8">
        <v>0</v>
      </c>
      <c r="AQ40" s="8">
        <v>11599.947033599999</v>
      </c>
      <c r="AR40" s="8">
        <v>1453.3174348800001</v>
      </c>
      <c r="AS40" s="8">
        <v>0</v>
      </c>
      <c r="AT40" s="8">
        <v>43.823812863999997</v>
      </c>
      <c r="AU40" s="8">
        <v>0</v>
      </c>
      <c r="AV40" s="8">
        <v>11093.616128</v>
      </c>
      <c r="AW40" s="8">
        <v>1396.7749120000001</v>
      </c>
      <c r="AX40" s="8">
        <v>0</v>
      </c>
      <c r="AY40" s="8">
        <v>42.440468480000007</v>
      </c>
      <c r="AZ40" s="8">
        <v>0</v>
      </c>
      <c r="BA40" s="8">
        <v>506.33090560000005</v>
      </c>
      <c r="BB40" s="8">
        <v>56.54252288</v>
      </c>
      <c r="BC40" s="8">
        <v>0</v>
      </c>
      <c r="BD40" s="8">
        <v>1.3833443840000001</v>
      </c>
      <c r="BE40" s="8">
        <v>0</v>
      </c>
    </row>
    <row r="41" spans="1:57" ht="15.3" x14ac:dyDescent="0.7">
      <c r="A41" s="9" t="s">
        <v>178</v>
      </c>
      <c r="B41" t="s">
        <v>875</v>
      </c>
      <c r="C41" t="s">
        <v>104</v>
      </c>
      <c r="D41" t="s">
        <v>105</v>
      </c>
      <c r="E41" s="6">
        <v>96.055360000000007</v>
      </c>
      <c r="F41" s="7">
        <v>0</v>
      </c>
      <c r="G41" s="7">
        <v>0</v>
      </c>
      <c r="H41" s="8">
        <v>246.8622752</v>
      </c>
      <c r="I41" s="8">
        <v>39.766919039999998</v>
      </c>
      <c r="J41" s="8">
        <v>0</v>
      </c>
      <c r="K41" s="8">
        <v>11.046366400000002</v>
      </c>
      <c r="L41" s="8">
        <v>0</v>
      </c>
      <c r="M41" s="8">
        <v>5.4463389120000004E-6</v>
      </c>
      <c r="N41" s="8">
        <v>2.8624497280000003E-6</v>
      </c>
      <c r="O41" s="8">
        <v>0</v>
      </c>
      <c r="P41" s="8">
        <v>3.2562767040000004E-7</v>
      </c>
      <c r="Q41" s="8">
        <v>0</v>
      </c>
      <c r="R41" s="8">
        <v>1.075820032</v>
      </c>
      <c r="S41" s="8">
        <v>0.37653701119999999</v>
      </c>
      <c r="T41" s="8">
        <v>0</v>
      </c>
      <c r="U41" s="8">
        <v>1.3928027200000002E-2</v>
      </c>
      <c r="V41" s="8">
        <v>0</v>
      </c>
      <c r="W41" s="8">
        <v>0.30545604480000005</v>
      </c>
      <c r="X41" s="8">
        <v>0.24109895360000003</v>
      </c>
      <c r="Y41" s="8">
        <v>0</v>
      </c>
      <c r="Z41" s="8">
        <v>1.7962352320000003</v>
      </c>
      <c r="AA41" s="8">
        <v>0</v>
      </c>
      <c r="AB41" s="8">
        <v>0.25646781120000001</v>
      </c>
      <c r="AC41" s="8">
        <v>4.4665742400000007E-2</v>
      </c>
      <c r="AD41" s="8">
        <v>0</v>
      </c>
      <c r="AE41" s="8">
        <v>3.1121936640000005E-3</v>
      </c>
      <c r="AF41" s="8">
        <v>0</v>
      </c>
      <c r="AG41" s="8">
        <v>1.0854255680000001E-4</v>
      </c>
      <c r="AH41" s="8">
        <v>1.6041245120000003E-5</v>
      </c>
      <c r="AI41" s="8">
        <v>0</v>
      </c>
      <c r="AJ41" s="8">
        <v>2.7663943680000002E-6</v>
      </c>
      <c r="AK41" s="8">
        <v>0</v>
      </c>
      <c r="AL41" s="8">
        <v>7300.2073600000003</v>
      </c>
      <c r="AM41" s="8">
        <v>926.93422400000009</v>
      </c>
      <c r="AN41" s="8">
        <v>0</v>
      </c>
      <c r="AO41" s="8">
        <v>29.392940160000002</v>
      </c>
      <c r="AP41" s="8">
        <v>0</v>
      </c>
      <c r="AQ41" s="8">
        <v>8296.3014432</v>
      </c>
      <c r="AR41" s="8">
        <v>1039.4150505600001</v>
      </c>
      <c r="AS41" s="8">
        <v>0</v>
      </c>
      <c r="AT41" s="8">
        <v>31.342863968</v>
      </c>
      <c r="AU41" s="8">
        <v>0</v>
      </c>
      <c r="AV41" s="8">
        <v>7934.1727360000004</v>
      </c>
      <c r="AW41" s="8">
        <v>998.97574400000008</v>
      </c>
      <c r="AX41" s="8">
        <v>0</v>
      </c>
      <c r="AY41" s="8">
        <v>30.353493760000003</v>
      </c>
      <c r="AZ41" s="8">
        <v>0</v>
      </c>
      <c r="BA41" s="8">
        <v>362.12870720000001</v>
      </c>
      <c r="BB41" s="8">
        <v>40.439306559999999</v>
      </c>
      <c r="BC41" s="8">
        <v>0</v>
      </c>
      <c r="BD41" s="8">
        <v>0.98937020800000008</v>
      </c>
      <c r="BE41" s="8">
        <v>0</v>
      </c>
    </row>
    <row r="42" spans="1:57" ht="15.3" x14ac:dyDescent="0.7">
      <c r="A42" s="9" t="s">
        <v>108</v>
      </c>
      <c r="B42" t="s">
        <v>860</v>
      </c>
      <c r="C42" t="s">
        <v>101</v>
      </c>
      <c r="D42" t="s">
        <v>102</v>
      </c>
      <c r="E42" s="6">
        <v>0.99399999999999999</v>
      </c>
      <c r="F42" s="7">
        <v>0</v>
      </c>
      <c r="G42" s="7">
        <v>6</v>
      </c>
      <c r="H42" s="8">
        <v>0.42443799999999998</v>
      </c>
      <c r="I42" s="8">
        <v>0.1086939</v>
      </c>
      <c r="J42" s="8">
        <v>3.1987914000000002</v>
      </c>
      <c r="K42" s="8">
        <v>1.1908119999999999E-2</v>
      </c>
      <c r="L42" s="8">
        <v>0</v>
      </c>
      <c r="M42" s="8">
        <v>1.7494399999999999E-8</v>
      </c>
      <c r="N42" s="8">
        <v>9.4688439999999989E-10</v>
      </c>
      <c r="O42" s="8">
        <v>1.106477064E-7</v>
      </c>
      <c r="P42" s="8">
        <v>4.29408E-10</v>
      </c>
      <c r="Q42" s="8">
        <v>0</v>
      </c>
      <c r="R42" s="8">
        <v>1.9880000000000002E-3</v>
      </c>
      <c r="S42" s="8">
        <v>9.9400000000000004E-5</v>
      </c>
      <c r="T42" s="8">
        <v>1.25244E-2</v>
      </c>
      <c r="U42" s="8">
        <v>1.1828599999999999E-5</v>
      </c>
      <c r="V42" s="8">
        <v>0</v>
      </c>
      <c r="W42" s="8">
        <v>0</v>
      </c>
      <c r="X42" s="8">
        <v>0</v>
      </c>
      <c r="Y42" s="8">
        <v>0</v>
      </c>
      <c r="Z42" s="8">
        <v>1.8627559999999999E-3</v>
      </c>
      <c r="AA42" s="8">
        <v>0</v>
      </c>
      <c r="AB42" s="8">
        <v>0</v>
      </c>
      <c r="AC42" s="8">
        <v>9.9400000000000009E-4</v>
      </c>
      <c r="AD42" s="8">
        <v>5.9640000000000006E-3</v>
      </c>
      <c r="AE42" s="8">
        <v>3.5982800000000002E-6</v>
      </c>
      <c r="AF42" s="8">
        <v>0</v>
      </c>
      <c r="AG42" s="8">
        <v>3.3271675556279998E-9</v>
      </c>
      <c r="AH42" s="8">
        <v>0</v>
      </c>
      <c r="AI42" s="8">
        <v>1.9963005333767999E-8</v>
      </c>
      <c r="AJ42" s="8">
        <v>3.6579200000000001E-9</v>
      </c>
      <c r="AK42" s="8">
        <v>0</v>
      </c>
      <c r="AL42" s="8">
        <v>11.7976158272</v>
      </c>
      <c r="AM42" s="8">
        <v>0.110870263</v>
      </c>
      <c r="AN42" s="8">
        <v>71.450916541200002</v>
      </c>
      <c r="AO42" s="8">
        <v>3.8766000000000002E-2</v>
      </c>
      <c r="AP42" s="8">
        <v>0</v>
      </c>
      <c r="AQ42" s="8">
        <v>12.911044927199997</v>
      </c>
      <c r="AR42" s="8">
        <v>0.11087622700000001</v>
      </c>
      <c r="AS42" s="8">
        <v>78.131526925199978</v>
      </c>
      <c r="AT42" s="8">
        <v>4.1239071999999995E-2</v>
      </c>
      <c r="AU42" s="8">
        <v>0</v>
      </c>
      <c r="AV42" s="8">
        <v>12.910895827199997</v>
      </c>
      <c r="AW42" s="8">
        <v>0.110870263</v>
      </c>
      <c r="AX42" s="8">
        <v>78.130596541199978</v>
      </c>
      <c r="AY42" s="8">
        <v>3.9958800000000003E-2</v>
      </c>
      <c r="AZ42" s="8">
        <v>0</v>
      </c>
      <c r="BA42" s="8">
        <v>1.4910000000000002E-4</v>
      </c>
      <c r="BB42" s="8">
        <v>5.964E-6</v>
      </c>
      <c r="BC42" s="8">
        <v>9.3038400000000025E-4</v>
      </c>
      <c r="BD42" s="8">
        <v>1.2802720000000001E-3</v>
      </c>
      <c r="BE42" s="8">
        <v>0</v>
      </c>
    </row>
    <row r="43" spans="1:57" ht="15.3" x14ac:dyDescent="0.7">
      <c r="A43" s="9" t="s">
        <v>330</v>
      </c>
      <c r="B43" t="s">
        <v>822</v>
      </c>
      <c r="C43" t="s">
        <v>101</v>
      </c>
      <c r="D43" t="s">
        <v>102</v>
      </c>
      <c r="E43" s="6">
        <v>45.320999999999998</v>
      </c>
      <c r="F43" s="7">
        <v>0</v>
      </c>
      <c r="G43" s="7">
        <v>6</v>
      </c>
      <c r="H43" s="8">
        <v>19.352066999999998</v>
      </c>
      <c r="I43" s="8">
        <v>4.9558513499999997</v>
      </c>
      <c r="J43" s="8">
        <v>145.84751009999999</v>
      </c>
      <c r="K43" s="8">
        <v>0.54294557999999993</v>
      </c>
      <c r="L43" s="8">
        <v>0</v>
      </c>
      <c r="M43" s="8">
        <v>7.9764959999999992E-7</v>
      </c>
      <c r="N43" s="8">
        <v>4.31727846E-8</v>
      </c>
      <c r="O43" s="8">
        <v>5.0449343075999998E-6</v>
      </c>
      <c r="P43" s="8">
        <v>1.9578672000000001E-8</v>
      </c>
      <c r="Q43" s="8">
        <v>0</v>
      </c>
      <c r="R43" s="8">
        <v>9.0642E-2</v>
      </c>
      <c r="S43" s="8">
        <v>4.5320999999999998E-3</v>
      </c>
      <c r="T43" s="8">
        <v>0.5710445999999999</v>
      </c>
      <c r="U43" s="8">
        <v>5.393199E-4</v>
      </c>
      <c r="V43" s="8">
        <v>0</v>
      </c>
      <c r="W43" s="8">
        <v>0</v>
      </c>
      <c r="X43" s="8">
        <v>0</v>
      </c>
      <c r="Y43" s="8">
        <v>0</v>
      </c>
      <c r="Z43" s="8">
        <v>8.4931553999999992E-2</v>
      </c>
      <c r="AA43" s="8">
        <v>0</v>
      </c>
      <c r="AB43" s="8">
        <v>0</v>
      </c>
      <c r="AC43" s="8">
        <v>4.5321E-2</v>
      </c>
      <c r="AD43" s="8">
        <v>0.271926</v>
      </c>
      <c r="AE43" s="8">
        <v>1.6406202E-4</v>
      </c>
      <c r="AF43" s="8">
        <v>0</v>
      </c>
      <c r="AG43" s="8">
        <v>1.5170076538090197E-7</v>
      </c>
      <c r="AH43" s="8">
        <v>0</v>
      </c>
      <c r="AI43" s="8">
        <v>9.102045922854119E-7</v>
      </c>
      <c r="AJ43" s="8">
        <v>1.6678128E-7</v>
      </c>
      <c r="AK43" s="8">
        <v>0</v>
      </c>
      <c r="AL43" s="8">
        <v>537.9071900447999</v>
      </c>
      <c r="AM43" s="8">
        <v>5.0550816794999998</v>
      </c>
      <c r="AN43" s="8">
        <v>3257.7736303457996</v>
      </c>
      <c r="AO43" s="8">
        <v>1.7675189999999998</v>
      </c>
      <c r="AP43" s="8">
        <v>0</v>
      </c>
      <c r="AQ43" s="8">
        <v>588.67350819479987</v>
      </c>
      <c r="AR43" s="8">
        <v>5.0553536054999997</v>
      </c>
      <c r="AS43" s="8">
        <v>3562.373170801799</v>
      </c>
      <c r="AT43" s="8">
        <v>1.8802776479999999</v>
      </c>
      <c r="AU43" s="8">
        <v>0</v>
      </c>
      <c r="AV43" s="8">
        <v>588.66671004479986</v>
      </c>
      <c r="AW43" s="8">
        <v>5.0550816794999998</v>
      </c>
      <c r="AX43" s="8">
        <v>3562.3307503457986</v>
      </c>
      <c r="AY43" s="8">
        <v>1.8219041999999999</v>
      </c>
      <c r="AZ43" s="8">
        <v>0</v>
      </c>
      <c r="BA43" s="8">
        <v>6.7981500000000002E-3</v>
      </c>
      <c r="BB43" s="8">
        <v>2.7192599999999997E-4</v>
      </c>
      <c r="BC43" s="8">
        <v>4.2420456000000002E-2</v>
      </c>
      <c r="BD43" s="8">
        <v>5.8373448000000001E-2</v>
      </c>
      <c r="BE43" s="8">
        <v>0</v>
      </c>
    </row>
    <row r="44" spans="1:57" ht="15.3" x14ac:dyDescent="0.7">
      <c r="A44" s="9" t="s">
        <v>108</v>
      </c>
      <c r="B44" t="s">
        <v>860</v>
      </c>
      <c r="C44" t="s">
        <v>112</v>
      </c>
      <c r="D44" t="s">
        <v>113</v>
      </c>
      <c r="E44" s="6">
        <v>0.99399999999999999</v>
      </c>
      <c r="F44" s="7">
        <v>0</v>
      </c>
      <c r="G44" s="7">
        <v>0</v>
      </c>
      <c r="H44" s="8">
        <v>0.27136199999999999</v>
      </c>
      <c r="I44" s="8">
        <v>5.8298099999999999E-2</v>
      </c>
      <c r="J44" s="8">
        <v>0</v>
      </c>
      <c r="K44" s="8">
        <v>7.7233800000000002E-3</v>
      </c>
      <c r="L44" s="8">
        <v>0</v>
      </c>
      <c r="M44" s="8">
        <v>1.13316E-8</v>
      </c>
      <c r="N44" s="8">
        <v>6.1339739999999997E-10</v>
      </c>
      <c r="O44" s="8">
        <v>0</v>
      </c>
      <c r="P44" s="8">
        <v>2.7832000000000003E-10</v>
      </c>
      <c r="Q44" s="8">
        <v>0</v>
      </c>
      <c r="R44" s="8">
        <v>9.9400000000000009E-4</v>
      </c>
      <c r="S44" s="8">
        <v>4.9700000000000002E-5</v>
      </c>
      <c r="T44" s="8">
        <v>0</v>
      </c>
      <c r="U44" s="8">
        <v>7.673680000000001E-6</v>
      </c>
      <c r="V44" s="8">
        <v>0</v>
      </c>
      <c r="W44" s="8">
        <v>0</v>
      </c>
      <c r="X44" s="8">
        <v>0</v>
      </c>
      <c r="Y44" s="8">
        <v>0</v>
      </c>
      <c r="Z44" s="8">
        <v>1.2027399999999999E-3</v>
      </c>
      <c r="AA44" s="8">
        <v>0</v>
      </c>
      <c r="AB44" s="8">
        <v>0</v>
      </c>
      <c r="AC44" s="8">
        <v>9.9400000000000009E-4</v>
      </c>
      <c r="AD44" s="8">
        <v>0</v>
      </c>
      <c r="AE44" s="8">
        <v>2.3358999999999999E-6</v>
      </c>
      <c r="AF44" s="8">
        <v>0</v>
      </c>
      <c r="AG44" s="8">
        <v>1.5769904996579998E-9</v>
      </c>
      <c r="AH44" s="8">
        <v>0</v>
      </c>
      <c r="AI44" s="8">
        <v>0</v>
      </c>
      <c r="AJ44" s="8">
        <v>2.36572E-9</v>
      </c>
      <c r="AK44" s="8">
        <v>0</v>
      </c>
      <c r="AL44" s="8">
        <v>3.6720877801999996</v>
      </c>
      <c r="AM44" s="8">
        <v>7.5314684199999996E-2</v>
      </c>
      <c r="AN44" s="8">
        <v>0</v>
      </c>
      <c r="AO44" s="8">
        <v>2.5148199999999999E-2</v>
      </c>
      <c r="AP44" s="8">
        <v>0</v>
      </c>
      <c r="AQ44" s="8">
        <v>4.4241481801999987</v>
      </c>
      <c r="AR44" s="8">
        <v>8.0284684199999998E-2</v>
      </c>
      <c r="AS44" s="8">
        <v>0</v>
      </c>
      <c r="AT44" s="8">
        <v>2.6673989999999998E-2</v>
      </c>
      <c r="AU44" s="8">
        <v>0</v>
      </c>
      <c r="AV44" s="8">
        <v>4.2287277801999981</v>
      </c>
      <c r="AW44" s="8">
        <v>7.5314684199999996E-2</v>
      </c>
      <c r="AX44" s="8">
        <v>0</v>
      </c>
      <c r="AY44" s="8">
        <v>2.5843999999999999E-2</v>
      </c>
      <c r="AZ44" s="8">
        <v>0</v>
      </c>
      <c r="BA44" s="8">
        <v>0.19542039999999999</v>
      </c>
      <c r="BB44" s="8">
        <v>4.9700000000000005E-3</v>
      </c>
      <c r="BC44" s="8">
        <v>0</v>
      </c>
      <c r="BD44" s="8">
        <v>8.2999000000000007E-4</v>
      </c>
      <c r="BE44" s="8">
        <v>0</v>
      </c>
    </row>
    <row r="45" spans="1:57" ht="15.3" x14ac:dyDescent="0.7">
      <c r="A45" s="9" t="s">
        <v>330</v>
      </c>
      <c r="B45" t="s">
        <v>822</v>
      </c>
      <c r="C45" t="s">
        <v>112</v>
      </c>
      <c r="D45" t="s">
        <v>113</v>
      </c>
      <c r="E45" s="6">
        <v>45.320999999999998</v>
      </c>
      <c r="F45" s="7">
        <v>0</v>
      </c>
      <c r="G45" s="7">
        <v>0</v>
      </c>
      <c r="H45" s="8">
        <v>12.372633</v>
      </c>
      <c r="I45" s="8">
        <v>2.6580766499999999</v>
      </c>
      <c r="J45" s="8">
        <v>0</v>
      </c>
      <c r="K45" s="8">
        <v>0.35214416999999998</v>
      </c>
      <c r="L45" s="8">
        <v>0</v>
      </c>
      <c r="M45" s="8">
        <v>5.1665939999999996E-7</v>
      </c>
      <c r="N45" s="8">
        <v>2.7967589099999996E-8</v>
      </c>
      <c r="O45" s="8">
        <v>0</v>
      </c>
      <c r="P45" s="8">
        <v>1.268988E-8</v>
      </c>
      <c r="Q45" s="8">
        <v>0</v>
      </c>
      <c r="R45" s="8">
        <v>4.5321E-2</v>
      </c>
      <c r="S45" s="8">
        <v>2.2660499999999999E-3</v>
      </c>
      <c r="T45" s="8">
        <v>0</v>
      </c>
      <c r="U45" s="8">
        <v>3.4987812000000004E-4</v>
      </c>
      <c r="V45" s="8">
        <v>0</v>
      </c>
      <c r="W45" s="8">
        <v>0</v>
      </c>
      <c r="X45" s="8">
        <v>0</v>
      </c>
      <c r="Y45" s="8">
        <v>0</v>
      </c>
      <c r="Z45" s="8">
        <v>5.4838409999999997E-2</v>
      </c>
      <c r="AA45" s="8">
        <v>0</v>
      </c>
      <c r="AB45" s="8">
        <v>0</v>
      </c>
      <c r="AC45" s="8">
        <v>4.5321E-2</v>
      </c>
      <c r="AD45" s="8">
        <v>0</v>
      </c>
      <c r="AE45" s="8">
        <v>1.0650434999999999E-4</v>
      </c>
      <c r="AF45" s="8">
        <v>0</v>
      </c>
      <c r="AG45" s="8">
        <v>7.1902199632796992E-8</v>
      </c>
      <c r="AH45" s="8">
        <v>0</v>
      </c>
      <c r="AI45" s="8">
        <v>0</v>
      </c>
      <c r="AJ45" s="8">
        <v>1.0786398E-7</v>
      </c>
      <c r="AK45" s="8">
        <v>0</v>
      </c>
      <c r="AL45" s="8">
        <v>167.42725380929997</v>
      </c>
      <c r="AM45" s="8">
        <v>3.4339404452999998</v>
      </c>
      <c r="AN45" s="8">
        <v>0</v>
      </c>
      <c r="AO45" s="8">
        <v>1.1466212999999998</v>
      </c>
      <c r="AP45" s="8">
        <v>0</v>
      </c>
      <c r="AQ45" s="8">
        <v>201.71712240929992</v>
      </c>
      <c r="AR45" s="8">
        <v>3.6605454452999999</v>
      </c>
      <c r="AS45" s="8">
        <v>0</v>
      </c>
      <c r="AT45" s="8">
        <v>1.2161890349999998</v>
      </c>
      <c r="AU45" s="8">
        <v>0</v>
      </c>
      <c r="AV45" s="8">
        <v>192.80701380929992</v>
      </c>
      <c r="AW45" s="8">
        <v>3.4339404452999998</v>
      </c>
      <c r="AX45" s="8">
        <v>0</v>
      </c>
      <c r="AY45" s="8">
        <v>1.1783459999999999</v>
      </c>
      <c r="AZ45" s="8">
        <v>0</v>
      </c>
      <c r="BA45" s="8">
        <v>8.9101085999999992</v>
      </c>
      <c r="BB45" s="8">
        <v>0.226605</v>
      </c>
      <c r="BC45" s="8">
        <v>0</v>
      </c>
      <c r="BD45" s="8">
        <v>3.7843034999999997E-2</v>
      </c>
      <c r="BE45" s="8">
        <v>0</v>
      </c>
    </row>
    <row r="46" spans="1:57" ht="15.3" x14ac:dyDescent="0.7">
      <c r="A46" s="9" t="s">
        <v>108</v>
      </c>
      <c r="B46" t="s">
        <v>856</v>
      </c>
      <c r="C46" t="s">
        <v>134</v>
      </c>
      <c r="D46" t="s">
        <v>135</v>
      </c>
      <c r="E46" s="6">
        <v>112.869</v>
      </c>
      <c r="F46" s="7">
        <v>0</v>
      </c>
      <c r="G46" s="7">
        <v>0</v>
      </c>
      <c r="H46" s="8">
        <v>21.44511</v>
      </c>
      <c r="I46" s="8">
        <v>1.8228343499999997</v>
      </c>
      <c r="J46" s="8">
        <v>0</v>
      </c>
      <c r="K46" s="8">
        <v>0.27607757400000005</v>
      </c>
      <c r="L46" s="8">
        <v>-0.24831180000000003</v>
      </c>
      <c r="M46" s="8">
        <v>7.8331085999999999E-7</v>
      </c>
      <c r="N46" s="8">
        <v>1.1964805886969999E-8</v>
      </c>
      <c r="O46" s="8">
        <v>0</v>
      </c>
      <c r="P46" s="8">
        <v>4.6995265529999994E-12</v>
      </c>
      <c r="Q46" s="8">
        <v>1.2528458999999999E-12</v>
      </c>
      <c r="R46" s="8">
        <v>0.25282655999999998</v>
      </c>
      <c r="S46" s="8">
        <v>9.7970291999999997E-3</v>
      </c>
      <c r="T46" s="8">
        <v>0</v>
      </c>
      <c r="U46" s="8">
        <v>3.4774938899999998E-3</v>
      </c>
      <c r="V46" s="8">
        <v>-1.693035E-4</v>
      </c>
      <c r="W46" s="8">
        <v>1.2641327999999999E-3</v>
      </c>
      <c r="X46" s="8">
        <v>4.82402106E-4</v>
      </c>
      <c r="Y46" s="8">
        <v>0</v>
      </c>
      <c r="Z46" s="8">
        <v>1.4981892453000002E-3</v>
      </c>
      <c r="AA46" s="8">
        <v>0</v>
      </c>
      <c r="AB46" s="8">
        <v>1.04065218E-2</v>
      </c>
      <c r="AC46" s="8">
        <v>9.1423889999999982E-4</v>
      </c>
      <c r="AD46" s="8">
        <v>0</v>
      </c>
      <c r="AE46" s="8">
        <v>1.475987913E-3</v>
      </c>
      <c r="AF46" s="8">
        <v>-1.0937006099999999E-4</v>
      </c>
      <c r="AG46" s="8">
        <v>1.0722555E-4</v>
      </c>
      <c r="AH46" s="8">
        <v>1.670686938E-6</v>
      </c>
      <c r="AI46" s="8">
        <v>0</v>
      </c>
      <c r="AJ46" s="8">
        <v>9.4498441559999993E-8</v>
      </c>
      <c r="AK46" s="8">
        <v>2.3363883000000002E-8</v>
      </c>
      <c r="AL46" s="8">
        <v>362.30948999999998</v>
      </c>
      <c r="AM46" s="8">
        <v>25.892148599999999</v>
      </c>
      <c r="AN46" s="8">
        <v>0</v>
      </c>
      <c r="AO46" s="8">
        <v>4.1287480199999997</v>
      </c>
      <c r="AP46" s="8">
        <v>-2.2348062</v>
      </c>
      <c r="AQ46" s="8">
        <v>389.87209979999994</v>
      </c>
      <c r="AR46" s="8">
        <v>26.922642570000001</v>
      </c>
      <c r="AS46" s="8">
        <v>0</v>
      </c>
      <c r="AT46" s="8">
        <v>4.470966827999999</v>
      </c>
      <c r="AU46" s="8">
        <v>-1.9842370200000001</v>
      </c>
      <c r="AV46" s="8">
        <v>381.49721999999997</v>
      </c>
      <c r="AW46" s="8">
        <v>26.185607999999998</v>
      </c>
      <c r="AX46" s="8">
        <v>0</v>
      </c>
      <c r="AY46" s="8">
        <v>4.2190432199999996</v>
      </c>
      <c r="AZ46" s="8">
        <v>-2.1219372000000001</v>
      </c>
      <c r="BA46" s="8">
        <v>8.3748798000000004</v>
      </c>
      <c r="BB46" s="8">
        <v>0.73703457000000006</v>
      </c>
      <c r="BC46" s="8">
        <v>0</v>
      </c>
      <c r="BD46" s="8">
        <v>0.25192360800000002</v>
      </c>
      <c r="BE46" s="8">
        <v>0.13770018000000001</v>
      </c>
    </row>
    <row r="47" spans="1:57" ht="15.3" x14ac:dyDescent="0.7">
      <c r="A47" s="9" t="s">
        <v>108</v>
      </c>
      <c r="B47" t="s">
        <v>857</v>
      </c>
      <c r="C47" t="s">
        <v>134</v>
      </c>
      <c r="D47" t="s">
        <v>135</v>
      </c>
      <c r="E47" s="6">
        <v>22.795000000000002</v>
      </c>
      <c r="F47" s="7">
        <v>0</v>
      </c>
      <c r="G47" s="7">
        <v>0</v>
      </c>
      <c r="H47" s="8">
        <v>4.3310500000000003</v>
      </c>
      <c r="I47" s="8">
        <v>0.36813924999999997</v>
      </c>
      <c r="J47" s="8">
        <v>0</v>
      </c>
      <c r="K47" s="8">
        <v>5.5756570000000012E-2</v>
      </c>
      <c r="L47" s="8">
        <v>-5.0149000000000006E-2</v>
      </c>
      <c r="M47" s="8">
        <v>1.581973E-7</v>
      </c>
      <c r="N47" s="8">
        <v>2.4164097333500002E-9</v>
      </c>
      <c r="O47" s="8">
        <v>0</v>
      </c>
      <c r="P47" s="8">
        <v>9.49115415E-13</v>
      </c>
      <c r="Q47" s="8">
        <v>2.5302449999999999E-13</v>
      </c>
      <c r="R47" s="8">
        <v>5.1060799999999996E-2</v>
      </c>
      <c r="S47" s="8">
        <v>1.9786059999999999E-3</v>
      </c>
      <c r="T47" s="8">
        <v>0</v>
      </c>
      <c r="U47" s="8">
        <v>7.0231394999999998E-4</v>
      </c>
      <c r="V47" s="8">
        <v>-3.4192500000000002E-5</v>
      </c>
      <c r="W47" s="8">
        <v>2.5530400000000003E-4</v>
      </c>
      <c r="X47" s="8">
        <v>9.7425830000000014E-5</v>
      </c>
      <c r="Y47" s="8">
        <v>0</v>
      </c>
      <c r="Z47" s="8">
        <v>3.0257399150000004E-4</v>
      </c>
      <c r="AA47" s="8">
        <v>0</v>
      </c>
      <c r="AB47" s="8">
        <v>2.1016990000000003E-3</v>
      </c>
      <c r="AC47" s="8">
        <v>1.8463949999999999E-4</v>
      </c>
      <c r="AD47" s="8">
        <v>0</v>
      </c>
      <c r="AE47" s="8">
        <v>2.9809021500000005E-4</v>
      </c>
      <c r="AF47" s="8">
        <v>-2.2088355E-5</v>
      </c>
      <c r="AG47" s="8">
        <v>2.1655250000000002E-5</v>
      </c>
      <c r="AH47" s="8">
        <v>3.3741159000000005E-7</v>
      </c>
      <c r="AI47" s="8">
        <v>0</v>
      </c>
      <c r="AJ47" s="8">
        <v>1.9084885800000002E-8</v>
      </c>
      <c r="AK47" s="8">
        <v>4.7185650000000002E-9</v>
      </c>
      <c r="AL47" s="8">
        <v>73.17195000000001</v>
      </c>
      <c r="AM47" s="8">
        <v>5.2291730000000003</v>
      </c>
      <c r="AN47" s="8">
        <v>0</v>
      </c>
      <c r="AO47" s="8">
        <v>0.83384110000000011</v>
      </c>
      <c r="AP47" s="8">
        <v>-0.45134100000000005</v>
      </c>
      <c r="AQ47" s="8">
        <v>78.738489000000001</v>
      </c>
      <c r="AR47" s="8">
        <v>5.4372913500000006</v>
      </c>
      <c r="AS47" s="8">
        <v>0</v>
      </c>
      <c r="AT47" s="8">
        <v>0.90295553999999989</v>
      </c>
      <c r="AU47" s="8">
        <v>-0.4007361000000001</v>
      </c>
      <c r="AV47" s="8">
        <v>77.0471</v>
      </c>
      <c r="AW47" s="8">
        <v>5.2884400000000005</v>
      </c>
      <c r="AX47" s="8">
        <v>0</v>
      </c>
      <c r="AY47" s="8">
        <v>0.85207710000000003</v>
      </c>
      <c r="AZ47" s="8">
        <v>-0.42854600000000004</v>
      </c>
      <c r="BA47" s="8">
        <v>1.6913890000000003</v>
      </c>
      <c r="BB47" s="8">
        <v>0.14885135000000002</v>
      </c>
      <c r="BC47" s="8">
        <v>0</v>
      </c>
      <c r="BD47" s="8">
        <v>5.0878440000000004E-2</v>
      </c>
      <c r="BE47" s="8">
        <v>2.7809900000000002E-2</v>
      </c>
    </row>
    <row r="48" spans="1:57" ht="15.3" x14ac:dyDescent="0.7">
      <c r="A48" s="9" t="s">
        <v>108</v>
      </c>
      <c r="B48" t="s">
        <v>858</v>
      </c>
      <c r="C48" t="s">
        <v>134</v>
      </c>
      <c r="D48" t="s">
        <v>135</v>
      </c>
      <c r="E48" s="6">
        <v>20.853999999999999</v>
      </c>
      <c r="F48" s="7">
        <v>0</v>
      </c>
      <c r="G48" s="7">
        <v>0</v>
      </c>
      <c r="H48" s="8">
        <v>3.9622600000000001</v>
      </c>
      <c r="I48" s="8">
        <v>0.33679209999999993</v>
      </c>
      <c r="J48" s="8">
        <v>0</v>
      </c>
      <c r="K48" s="8">
        <v>5.1008884000000004E-2</v>
      </c>
      <c r="L48" s="8">
        <v>-4.5878800000000004E-2</v>
      </c>
      <c r="M48" s="8">
        <v>1.4472676E-7</v>
      </c>
      <c r="N48" s="8">
        <v>2.2106518350199996E-9</v>
      </c>
      <c r="O48" s="8">
        <v>0</v>
      </c>
      <c r="P48" s="8">
        <v>8.6829799799999986E-13</v>
      </c>
      <c r="Q48" s="8">
        <v>2.314794E-13</v>
      </c>
      <c r="R48" s="8">
        <v>4.6712959999999991E-2</v>
      </c>
      <c r="S48" s="8">
        <v>1.8101271999999998E-3</v>
      </c>
      <c r="T48" s="8">
        <v>0</v>
      </c>
      <c r="U48" s="8">
        <v>6.4251173999999999E-4</v>
      </c>
      <c r="V48" s="8">
        <v>-3.1281000000000001E-5</v>
      </c>
      <c r="W48" s="8">
        <v>2.3356479999999999E-4</v>
      </c>
      <c r="X48" s="8">
        <v>8.9129995999999998E-5</v>
      </c>
      <c r="Y48" s="8">
        <v>0</v>
      </c>
      <c r="Z48" s="8">
        <v>2.768097398E-4</v>
      </c>
      <c r="AA48" s="8">
        <v>0</v>
      </c>
      <c r="AB48" s="8">
        <v>1.9227388000000001E-3</v>
      </c>
      <c r="AC48" s="8">
        <v>1.6891739999999996E-4</v>
      </c>
      <c r="AD48" s="8">
        <v>0</v>
      </c>
      <c r="AE48" s="8">
        <v>2.7270775799999997E-4</v>
      </c>
      <c r="AF48" s="8">
        <v>-2.0207525999999997E-5</v>
      </c>
      <c r="AG48" s="8">
        <v>1.9811299999999998E-5</v>
      </c>
      <c r="AH48" s="8">
        <v>3.0868090799999999E-7</v>
      </c>
      <c r="AI48" s="8">
        <v>0</v>
      </c>
      <c r="AJ48" s="8">
        <v>1.745980296E-8</v>
      </c>
      <c r="AK48" s="8">
        <v>4.3167780000000002E-9</v>
      </c>
      <c r="AL48" s="8">
        <v>66.941339999999997</v>
      </c>
      <c r="AM48" s="8">
        <v>4.7839076</v>
      </c>
      <c r="AN48" s="8">
        <v>0</v>
      </c>
      <c r="AO48" s="8">
        <v>0.76283931999999999</v>
      </c>
      <c r="AP48" s="8">
        <v>-0.41290920000000003</v>
      </c>
      <c r="AQ48" s="8">
        <v>72.033886799999991</v>
      </c>
      <c r="AR48" s="8">
        <v>4.9743046199999998</v>
      </c>
      <c r="AS48" s="8">
        <v>0</v>
      </c>
      <c r="AT48" s="8">
        <v>0.82606864799999991</v>
      </c>
      <c r="AU48" s="8">
        <v>-0.36661332000000002</v>
      </c>
      <c r="AV48" s="8">
        <v>70.486519999999999</v>
      </c>
      <c r="AW48" s="8">
        <v>4.8381279999999993</v>
      </c>
      <c r="AX48" s="8">
        <v>0</v>
      </c>
      <c r="AY48" s="8">
        <v>0.77952251999999989</v>
      </c>
      <c r="AZ48" s="8">
        <v>-0.39205519999999999</v>
      </c>
      <c r="BA48" s="8">
        <v>1.5473668</v>
      </c>
      <c r="BB48" s="8">
        <v>0.13617662</v>
      </c>
      <c r="BC48" s="8">
        <v>0</v>
      </c>
      <c r="BD48" s="8">
        <v>4.6546127999999999E-2</v>
      </c>
      <c r="BE48" s="8">
        <v>2.5441879999999997E-2</v>
      </c>
    </row>
    <row r="49" spans="1:57" ht="15.3" x14ac:dyDescent="0.7">
      <c r="A49" s="9" t="s">
        <v>108</v>
      </c>
      <c r="B49" t="s">
        <v>862</v>
      </c>
      <c r="C49" t="s">
        <v>134</v>
      </c>
      <c r="D49" t="s">
        <v>135</v>
      </c>
      <c r="E49" s="6">
        <v>222.31800000000001</v>
      </c>
      <c r="F49" s="7">
        <v>0</v>
      </c>
      <c r="G49" s="7">
        <v>0</v>
      </c>
      <c r="H49" s="8">
        <v>42.24042</v>
      </c>
      <c r="I49" s="8">
        <v>3.5904356999999996</v>
      </c>
      <c r="J49" s="8">
        <v>0</v>
      </c>
      <c r="K49" s="8">
        <v>0.54378982800000009</v>
      </c>
      <c r="L49" s="8">
        <v>-0.48909960000000008</v>
      </c>
      <c r="M49" s="8">
        <v>1.5428869200000001E-6</v>
      </c>
      <c r="N49" s="8">
        <v>2.3567070809339999E-8</v>
      </c>
      <c r="O49" s="8">
        <v>0</v>
      </c>
      <c r="P49" s="8">
        <v>9.2566545659999994E-12</v>
      </c>
      <c r="Q49" s="8">
        <v>2.4677297999999999E-12</v>
      </c>
      <c r="R49" s="8">
        <v>0.49799231999999999</v>
      </c>
      <c r="S49" s="8">
        <v>1.9297202400000001E-2</v>
      </c>
      <c r="T49" s="8">
        <v>0</v>
      </c>
      <c r="U49" s="8">
        <v>6.84961758E-3</v>
      </c>
      <c r="V49" s="8">
        <v>-3.3347700000000005E-4</v>
      </c>
      <c r="W49" s="8">
        <v>2.4899615999999999E-3</v>
      </c>
      <c r="X49" s="8">
        <v>9.5018713200000003E-4</v>
      </c>
      <c r="Y49" s="8">
        <v>0</v>
      </c>
      <c r="Z49" s="8">
        <v>2.9509824366000005E-3</v>
      </c>
      <c r="AA49" s="8">
        <v>0</v>
      </c>
      <c r="AB49" s="8">
        <v>2.0497719600000002E-2</v>
      </c>
      <c r="AC49" s="8">
        <v>1.8007757999999997E-3</v>
      </c>
      <c r="AD49" s="8">
        <v>0</v>
      </c>
      <c r="AE49" s="8">
        <v>2.9072524860000002E-3</v>
      </c>
      <c r="AF49" s="8">
        <v>-2.1542614200000001E-4</v>
      </c>
      <c r="AG49" s="8">
        <v>2.1120210000000002E-4</v>
      </c>
      <c r="AH49" s="8">
        <v>3.2907510360000002E-6</v>
      </c>
      <c r="AI49" s="8">
        <v>0</v>
      </c>
      <c r="AJ49" s="8">
        <v>1.8613352232E-7</v>
      </c>
      <c r="AK49" s="8">
        <v>4.6019826000000002E-8</v>
      </c>
      <c r="AL49" s="8">
        <v>713.64078000000006</v>
      </c>
      <c r="AM49" s="8">
        <v>50.999749200000004</v>
      </c>
      <c r="AN49" s="8">
        <v>0</v>
      </c>
      <c r="AO49" s="8">
        <v>8.1323924400000003</v>
      </c>
      <c r="AP49" s="8">
        <v>-4.4018964000000009</v>
      </c>
      <c r="AQ49" s="8">
        <v>767.93083560000002</v>
      </c>
      <c r="AR49" s="8">
        <v>53.029512539999999</v>
      </c>
      <c r="AS49" s="8">
        <v>0</v>
      </c>
      <c r="AT49" s="8">
        <v>8.806460615999999</v>
      </c>
      <c r="AU49" s="8">
        <v>-3.9083504400000004</v>
      </c>
      <c r="AV49" s="8">
        <v>751.43484000000001</v>
      </c>
      <c r="AW49" s="8">
        <v>51.577776</v>
      </c>
      <c r="AX49" s="8">
        <v>0</v>
      </c>
      <c r="AY49" s="8">
        <v>8.3102468399999996</v>
      </c>
      <c r="AZ49" s="8">
        <v>-4.1795784000000005</v>
      </c>
      <c r="BA49" s="8">
        <v>16.495995600000001</v>
      </c>
      <c r="BB49" s="8">
        <v>1.4517365400000002</v>
      </c>
      <c r="BC49" s="8">
        <v>0</v>
      </c>
      <c r="BD49" s="8">
        <v>0.49621377600000005</v>
      </c>
      <c r="BE49" s="8">
        <v>0.27122795999999999</v>
      </c>
    </row>
    <row r="50" spans="1:57" ht="15.3" x14ac:dyDescent="0.7">
      <c r="A50" s="9" t="s">
        <v>108</v>
      </c>
      <c r="B50" t="s">
        <v>863</v>
      </c>
      <c r="C50" t="s">
        <v>134</v>
      </c>
      <c r="D50" t="s">
        <v>135</v>
      </c>
      <c r="E50" s="6">
        <v>78.765000000000001</v>
      </c>
      <c r="F50" s="7">
        <v>0</v>
      </c>
      <c r="G50" s="7">
        <v>0</v>
      </c>
      <c r="H50" s="8">
        <v>14.965350000000001</v>
      </c>
      <c r="I50" s="8">
        <v>1.2720547499999999</v>
      </c>
      <c r="J50" s="8">
        <v>0</v>
      </c>
      <c r="K50" s="8">
        <v>0.19265919000000001</v>
      </c>
      <c r="L50" s="8">
        <v>-0.17328300000000002</v>
      </c>
      <c r="M50" s="8">
        <v>5.4662909999999998E-7</v>
      </c>
      <c r="N50" s="8">
        <v>8.3495728294500003E-9</v>
      </c>
      <c r="O50" s="8">
        <v>0</v>
      </c>
      <c r="P50" s="8">
        <v>3.2795383049999996E-12</v>
      </c>
      <c r="Q50" s="8">
        <v>8.7429149999999996E-13</v>
      </c>
      <c r="R50" s="8">
        <v>0.1764336</v>
      </c>
      <c r="S50" s="8">
        <v>6.8368019999999995E-3</v>
      </c>
      <c r="T50" s="8">
        <v>0</v>
      </c>
      <c r="U50" s="8">
        <v>2.4267496499999998E-3</v>
      </c>
      <c r="V50" s="8">
        <v>-1.181475E-4</v>
      </c>
      <c r="W50" s="8">
        <v>8.8216800000000001E-4</v>
      </c>
      <c r="X50" s="8">
        <v>3.3664160999999999E-4</v>
      </c>
      <c r="Y50" s="8">
        <v>0</v>
      </c>
      <c r="Z50" s="8">
        <v>1.0455029805E-3</v>
      </c>
      <c r="AA50" s="8">
        <v>0</v>
      </c>
      <c r="AB50" s="8">
        <v>7.2621330000000005E-3</v>
      </c>
      <c r="AC50" s="8">
        <v>6.3799649999999989E-4</v>
      </c>
      <c r="AD50" s="8">
        <v>0</v>
      </c>
      <c r="AE50" s="8">
        <v>1.030009905E-3</v>
      </c>
      <c r="AF50" s="8">
        <v>-7.6323284999999994E-5</v>
      </c>
      <c r="AG50" s="8">
        <v>7.4826750000000003E-5</v>
      </c>
      <c r="AH50" s="8">
        <v>1.16587953E-6</v>
      </c>
      <c r="AI50" s="8">
        <v>0</v>
      </c>
      <c r="AJ50" s="8">
        <v>6.5945208599999996E-8</v>
      </c>
      <c r="AK50" s="8">
        <v>1.6304355000000002E-8</v>
      </c>
      <c r="AL50" s="8">
        <v>252.83564999999999</v>
      </c>
      <c r="AM50" s="8">
        <v>18.068691000000001</v>
      </c>
      <c r="AN50" s="8">
        <v>0</v>
      </c>
      <c r="AO50" s="8">
        <v>2.8812237000000001</v>
      </c>
      <c r="AP50" s="8">
        <v>-1.5595470000000002</v>
      </c>
      <c r="AQ50" s="8">
        <v>272.070063</v>
      </c>
      <c r="AR50" s="8">
        <v>18.78781545</v>
      </c>
      <c r="AS50" s="8">
        <v>0</v>
      </c>
      <c r="AT50" s="8">
        <v>3.1200391799999996</v>
      </c>
      <c r="AU50" s="8">
        <v>-1.3846887000000001</v>
      </c>
      <c r="AV50" s="8">
        <v>266.22570000000002</v>
      </c>
      <c r="AW50" s="8">
        <v>18.273479999999999</v>
      </c>
      <c r="AX50" s="8">
        <v>0</v>
      </c>
      <c r="AY50" s="8">
        <v>2.9442356999999997</v>
      </c>
      <c r="AZ50" s="8">
        <v>-1.480782</v>
      </c>
      <c r="BA50" s="8">
        <v>5.8443630000000004</v>
      </c>
      <c r="BB50" s="8">
        <v>0.51433545000000003</v>
      </c>
      <c r="BC50" s="8">
        <v>0</v>
      </c>
      <c r="BD50" s="8">
        <v>0.17580348000000001</v>
      </c>
      <c r="BE50" s="8">
        <v>9.6093299999999993E-2</v>
      </c>
    </row>
    <row r="51" spans="1:57" ht="15.3" x14ac:dyDescent="0.7">
      <c r="A51" s="9" t="s">
        <v>108</v>
      </c>
      <c r="B51" t="s">
        <v>864</v>
      </c>
      <c r="C51" t="s">
        <v>134</v>
      </c>
      <c r="D51" t="s">
        <v>135</v>
      </c>
      <c r="E51" s="6">
        <v>8.298</v>
      </c>
      <c r="F51" s="7">
        <v>0</v>
      </c>
      <c r="G51" s="7">
        <v>0</v>
      </c>
      <c r="H51" s="8">
        <v>1.5766200000000001</v>
      </c>
      <c r="I51" s="8">
        <v>0.13401269999999998</v>
      </c>
      <c r="J51" s="8">
        <v>0</v>
      </c>
      <c r="K51" s="8">
        <v>2.0296908000000002E-2</v>
      </c>
      <c r="L51" s="8">
        <v>-1.82556E-2</v>
      </c>
      <c r="M51" s="8">
        <v>5.7588119999999998E-8</v>
      </c>
      <c r="N51" s="8">
        <v>8.7963886673999994E-10</v>
      </c>
      <c r="O51" s="8">
        <v>0</v>
      </c>
      <c r="P51" s="8">
        <v>3.45503826E-13</v>
      </c>
      <c r="Q51" s="8">
        <v>9.2107800000000003E-14</v>
      </c>
      <c r="R51" s="8">
        <v>1.858752E-2</v>
      </c>
      <c r="S51" s="8">
        <v>7.2026639999999992E-4</v>
      </c>
      <c r="T51" s="8">
        <v>0</v>
      </c>
      <c r="U51" s="8">
        <v>2.5566137999999996E-4</v>
      </c>
      <c r="V51" s="8">
        <v>-1.2447E-5</v>
      </c>
      <c r="W51" s="8">
        <v>9.2937599999999996E-5</v>
      </c>
      <c r="X51" s="8">
        <v>3.5465652000000004E-5</v>
      </c>
      <c r="Y51" s="8">
        <v>0</v>
      </c>
      <c r="Z51" s="8">
        <v>1.1014516260000002E-4</v>
      </c>
      <c r="AA51" s="8">
        <v>0</v>
      </c>
      <c r="AB51" s="8">
        <v>7.6507560000000003E-4</v>
      </c>
      <c r="AC51" s="8">
        <v>6.7213799999999983E-5</v>
      </c>
      <c r="AD51" s="8">
        <v>0</v>
      </c>
      <c r="AE51" s="8">
        <v>1.0851294600000001E-4</v>
      </c>
      <c r="AF51" s="8">
        <v>-8.0407620000000004E-6</v>
      </c>
      <c r="AG51" s="8">
        <v>7.8831000000000008E-6</v>
      </c>
      <c r="AH51" s="8">
        <v>1.22826996E-7</v>
      </c>
      <c r="AI51" s="8">
        <v>0</v>
      </c>
      <c r="AJ51" s="8">
        <v>6.9474175199999997E-9</v>
      </c>
      <c r="AK51" s="8">
        <v>1.7176860000000001E-9</v>
      </c>
      <c r="AL51" s="8">
        <v>26.636579999999999</v>
      </c>
      <c r="AM51" s="8">
        <v>1.9035612</v>
      </c>
      <c r="AN51" s="8">
        <v>0</v>
      </c>
      <c r="AO51" s="8">
        <v>0.30354084000000003</v>
      </c>
      <c r="AP51" s="8">
        <v>-0.16430040000000001</v>
      </c>
      <c r="AQ51" s="8">
        <v>28.6629516</v>
      </c>
      <c r="AR51" s="8">
        <v>1.9793219399999999</v>
      </c>
      <c r="AS51" s="8">
        <v>0</v>
      </c>
      <c r="AT51" s="8">
        <v>0.32870037599999996</v>
      </c>
      <c r="AU51" s="8">
        <v>-0.14587884000000001</v>
      </c>
      <c r="AV51" s="8">
        <v>28.047239999999999</v>
      </c>
      <c r="AW51" s="8">
        <v>1.925136</v>
      </c>
      <c r="AX51" s="8">
        <v>0</v>
      </c>
      <c r="AY51" s="8">
        <v>0.31017923999999997</v>
      </c>
      <c r="AZ51" s="8">
        <v>-0.15600240000000001</v>
      </c>
      <c r="BA51" s="8">
        <v>0.61571160000000003</v>
      </c>
      <c r="BB51" s="8">
        <v>5.4185940000000002E-2</v>
      </c>
      <c r="BC51" s="8">
        <v>0</v>
      </c>
      <c r="BD51" s="8">
        <v>1.8521136000000001E-2</v>
      </c>
      <c r="BE51" s="8">
        <v>1.012356E-2</v>
      </c>
    </row>
    <row r="52" spans="1:57" ht="15.3" x14ac:dyDescent="0.7">
      <c r="A52" s="9" t="s">
        <v>330</v>
      </c>
      <c r="B52" t="s">
        <v>331</v>
      </c>
      <c r="C52" t="s">
        <v>134</v>
      </c>
      <c r="D52" t="s">
        <v>135</v>
      </c>
      <c r="E52" s="6">
        <v>201.55199999999999</v>
      </c>
      <c r="F52" s="7">
        <v>0</v>
      </c>
      <c r="G52" s="7">
        <v>0</v>
      </c>
      <c r="H52" s="8">
        <v>38.294879999999999</v>
      </c>
      <c r="I52" s="8">
        <v>3.2550647999999995</v>
      </c>
      <c r="J52" s="8">
        <v>0</v>
      </c>
      <c r="K52" s="8">
        <v>0.49299619200000006</v>
      </c>
      <c r="L52" s="8">
        <v>-0.44341439999999999</v>
      </c>
      <c r="M52" s="8">
        <v>1.3987708799999999E-6</v>
      </c>
      <c r="N52" s="8">
        <v>2.1365747513759999E-8</v>
      </c>
      <c r="O52" s="8">
        <v>0</v>
      </c>
      <c r="P52" s="8">
        <v>8.3920206239999988E-12</v>
      </c>
      <c r="Q52" s="8">
        <v>2.2372271999999997E-12</v>
      </c>
      <c r="R52" s="8">
        <v>0.45147647999999996</v>
      </c>
      <c r="S52" s="8">
        <v>1.74947136E-2</v>
      </c>
      <c r="T52" s="8">
        <v>0</v>
      </c>
      <c r="U52" s="8">
        <v>6.2098171199999998E-3</v>
      </c>
      <c r="V52" s="8">
        <v>-3.0232799999999998E-4</v>
      </c>
      <c r="W52" s="8">
        <v>2.2573823999999998E-3</v>
      </c>
      <c r="X52" s="8">
        <v>8.6143324799999998E-4</v>
      </c>
      <c r="Y52" s="8">
        <v>0</v>
      </c>
      <c r="Z52" s="8">
        <v>2.6753407824000003E-3</v>
      </c>
      <c r="AA52" s="8">
        <v>0</v>
      </c>
      <c r="AB52" s="8">
        <v>1.85830944E-2</v>
      </c>
      <c r="AC52" s="8">
        <v>1.6325711999999996E-3</v>
      </c>
      <c r="AD52" s="8">
        <v>0</v>
      </c>
      <c r="AE52" s="8">
        <v>2.6356955040000001E-3</v>
      </c>
      <c r="AF52" s="8">
        <v>-1.9530388799999997E-4</v>
      </c>
      <c r="AG52" s="8">
        <v>1.9147439999999999E-4</v>
      </c>
      <c r="AH52" s="8">
        <v>2.9833727040000002E-6</v>
      </c>
      <c r="AI52" s="8">
        <v>0</v>
      </c>
      <c r="AJ52" s="8">
        <v>1.6874739647999999E-7</v>
      </c>
      <c r="AK52" s="8">
        <v>4.1721263999999998E-8</v>
      </c>
      <c r="AL52" s="8">
        <v>646.98191999999995</v>
      </c>
      <c r="AM52" s="8">
        <v>46.2360288</v>
      </c>
      <c r="AN52" s="8">
        <v>0</v>
      </c>
      <c r="AO52" s="8">
        <v>7.3727721600000002</v>
      </c>
      <c r="AP52" s="8">
        <v>-3.9907296000000003</v>
      </c>
      <c r="AQ52" s="8">
        <v>696.20091839999986</v>
      </c>
      <c r="AR52" s="8">
        <v>48.076198559999995</v>
      </c>
      <c r="AS52" s="8">
        <v>0</v>
      </c>
      <c r="AT52" s="8">
        <v>7.9838778239999986</v>
      </c>
      <c r="AU52" s="8">
        <v>-3.5432841600000002</v>
      </c>
      <c r="AV52" s="8">
        <v>681.2457599999999</v>
      </c>
      <c r="AW52" s="8">
        <v>46.760063999999993</v>
      </c>
      <c r="AX52" s="8">
        <v>0</v>
      </c>
      <c r="AY52" s="8">
        <v>7.5340137599999988</v>
      </c>
      <c r="AZ52" s="8">
        <v>-3.7891775999999999</v>
      </c>
      <c r="BA52" s="8">
        <v>14.9551584</v>
      </c>
      <c r="BB52" s="8">
        <v>1.3161345600000001</v>
      </c>
      <c r="BC52" s="8">
        <v>0</v>
      </c>
      <c r="BD52" s="8">
        <v>0.44986406400000001</v>
      </c>
      <c r="BE52" s="8">
        <v>0.24589343999999999</v>
      </c>
    </row>
    <row r="53" spans="1:57" ht="15.3" x14ac:dyDescent="0.7">
      <c r="A53" s="9" t="s">
        <v>108</v>
      </c>
      <c r="B53" t="s">
        <v>856</v>
      </c>
      <c r="C53" t="s">
        <v>130</v>
      </c>
      <c r="D53" t="s">
        <v>131</v>
      </c>
      <c r="E53" s="6">
        <v>112.869</v>
      </c>
      <c r="F53" s="7">
        <v>0</v>
      </c>
      <c r="G53" s="7">
        <v>6</v>
      </c>
      <c r="H53" s="8">
        <v>41.76153</v>
      </c>
      <c r="I53" s="8">
        <v>4.01475033</v>
      </c>
      <c r="J53" s="8">
        <v>363.22372889999997</v>
      </c>
      <c r="K53" s="8">
        <v>0.59278798799999999</v>
      </c>
      <c r="L53" s="8">
        <v>-0.49662360000000005</v>
      </c>
      <c r="M53" s="8">
        <v>2.2799537999999999E-6</v>
      </c>
      <c r="N53" s="8">
        <v>5.9820570000000005E-8</v>
      </c>
      <c r="O53" s="8">
        <v>1.2564080456399998E-5</v>
      </c>
      <c r="P53" s="8">
        <v>1.0089811385999999E-11</v>
      </c>
      <c r="Q53" s="8">
        <v>2.4944049E-12</v>
      </c>
      <c r="R53" s="8">
        <v>0.60723522000000008</v>
      </c>
      <c r="S53" s="8">
        <v>2.7382019399999999E-2</v>
      </c>
      <c r="T53" s="8">
        <v>1.4221493999999999</v>
      </c>
      <c r="U53" s="8">
        <v>7.4832147E-3</v>
      </c>
      <c r="V53" s="8">
        <v>-3.3747831E-4</v>
      </c>
      <c r="W53" s="8">
        <v>5.9369093999999997E-2</v>
      </c>
      <c r="X53" s="8">
        <v>4.2292014300000002E-3</v>
      </c>
      <c r="Y53" s="8">
        <v>0</v>
      </c>
      <c r="Z53" s="8">
        <v>3.2631556590000002E-3</v>
      </c>
      <c r="AA53" s="8">
        <v>1.6591743E-5</v>
      </c>
      <c r="AB53" s="8">
        <v>2.1557979000000001E-2</v>
      </c>
      <c r="AC53" s="8">
        <v>3.1648467600000008E-2</v>
      </c>
      <c r="AD53" s="8">
        <v>0.67721399999999998</v>
      </c>
      <c r="AE53" s="8">
        <v>3.1704902100000002E-3</v>
      </c>
      <c r="AF53" s="8">
        <v>-2.1896586000000001E-4</v>
      </c>
      <c r="AG53" s="8">
        <v>6.5915496000000005E-5</v>
      </c>
      <c r="AH53" s="8">
        <v>1.6027397999999999E-6</v>
      </c>
      <c r="AI53" s="8">
        <v>2.2668052807012676E-6</v>
      </c>
      <c r="AJ53" s="8">
        <v>2.0354795460000001E-7</v>
      </c>
      <c r="AK53" s="8">
        <v>4.6727766000000005E-8</v>
      </c>
      <c r="AL53" s="8">
        <v>664.79840999999999</v>
      </c>
      <c r="AM53" s="8">
        <v>55.531548000000001</v>
      </c>
      <c r="AN53" s="8">
        <v>8113.2731379161987</v>
      </c>
      <c r="AO53" s="8">
        <v>8.8636025699999994</v>
      </c>
      <c r="AP53" s="8">
        <v>-4.4696123999999999</v>
      </c>
      <c r="AQ53" s="8">
        <v>719.31413700000007</v>
      </c>
      <c r="AR53" s="8">
        <v>58.198642470000003</v>
      </c>
      <c r="AS53" s="8">
        <v>8871.8584633001974</v>
      </c>
      <c r="AT53" s="8">
        <v>9.6197120009999999</v>
      </c>
      <c r="AU53" s="8">
        <v>-3.9684740400000003</v>
      </c>
      <c r="AV53" s="8">
        <v>706.55993999999998</v>
      </c>
      <c r="AW53" s="8">
        <v>56.660238</v>
      </c>
      <c r="AX53" s="8">
        <v>8871.7528179161964</v>
      </c>
      <c r="AY53" s="8">
        <v>9.078053670000001</v>
      </c>
      <c r="AZ53" s="8">
        <v>-4.2438744000000002</v>
      </c>
      <c r="BA53" s="8">
        <v>12.754197</v>
      </c>
      <c r="BB53" s="8">
        <v>1.5384044699999999</v>
      </c>
      <c r="BC53" s="8">
        <v>0.10564538400000001</v>
      </c>
      <c r="BD53" s="8">
        <v>0.54165833099999994</v>
      </c>
      <c r="BE53" s="8">
        <v>0.27540036000000001</v>
      </c>
    </row>
    <row r="54" spans="1:57" ht="15.3" x14ac:dyDescent="0.7">
      <c r="A54" s="9" t="s">
        <v>108</v>
      </c>
      <c r="B54" t="s">
        <v>857</v>
      </c>
      <c r="C54" t="s">
        <v>130</v>
      </c>
      <c r="D54" t="s">
        <v>131</v>
      </c>
      <c r="E54" s="6">
        <v>22.795000000000002</v>
      </c>
      <c r="F54" s="7">
        <v>0</v>
      </c>
      <c r="G54" s="7">
        <v>6</v>
      </c>
      <c r="H54" s="8">
        <v>8.4341500000000007</v>
      </c>
      <c r="I54" s="8">
        <v>0.81081815000000002</v>
      </c>
      <c r="J54" s="8">
        <v>73.356589499999998</v>
      </c>
      <c r="K54" s="8">
        <v>0.11971934000000001</v>
      </c>
      <c r="L54" s="8">
        <v>-0.10029800000000001</v>
      </c>
      <c r="M54" s="8">
        <v>4.6045900000000001E-7</v>
      </c>
      <c r="N54" s="8">
        <v>1.2081350000000002E-8</v>
      </c>
      <c r="O54" s="8">
        <v>2.5374391020000002E-6</v>
      </c>
      <c r="P54" s="8">
        <v>2.0377362300000002E-12</v>
      </c>
      <c r="Q54" s="8">
        <v>5.037695E-13</v>
      </c>
      <c r="R54" s="8">
        <v>0.12263710000000001</v>
      </c>
      <c r="S54" s="8">
        <v>5.5300670000000005E-3</v>
      </c>
      <c r="T54" s="8">
        <v>0.287217</v>
      </c>
      <c r="U54" s="8">
        <v>1.5113085E-3</v>
      </c>
      <c r="V54" s="8">
        <v>-6.8157050000000008E-5</v>
      </c>
      <c r="W54" s="8">
        <v>1.1990170000000001E-2</v>
      </c>
      <c r="X54" s="8">
        <v>8.5412865000000001E-4</v>
      </c>
      <c r="Y54" s="8">
        <v>0</v>
      </c>
      <c r="Z54" s="8">
        <v>6.5902624500000005E-4</v>
      </c>
      <c r="AA54" s="8">
        <v>3.3508650000000005E-6</v>
      </c>
      <c r="AB54" s="8">
        <v>4.3538450000000003E-3</v>
      </c>
      <c r="AC54" s="8">
        <v>6.3917180000000011E-3</v>
      </c>
      <c r="AD54" s="8">
        <v>0.13677</v>
      </c>
      <c r="AE54" s="8">
        <v>6.4031155000000004E-4</v>
      </c>
      <c r="AF54" s="8">
        <v>-4.4222300000000005E-5</v>
      </c>
      <c r="AG54" s="8">
        <v>1.3312280000000002E-5</v>
      </c>
      <c r="AH54" s="8">
        <v>3.2368900000000003E-7</v>
      </c>
      <c r="AI54" s="8">
        <v>4.5780352774974001E-7</v>
      </c>
      <c r="AJ54" s="8">
        <v>4.1108503000000005E-8</v>
      </c>
      <c r="AK54" s="8">
        <v>9.4371300000000005E-9</v>
      </c>
      <c r="AL54" s="8">
        <v>134.26255</v>
      </c>
      <c r="AM54" s="8">
        <v>11.21514</v>
      </c>
      <c r="AN54" s="8">
        <v>1638.5549723909999</v>
      </c>
      <c r="AO54" s="8">
        <v>1.7900913500000002</v>
      </c>
      <c r="AP54" s="8">
        <v>-0.9026820000000001</v>
      </c>
      <c r="AQ54" s="8">
        <v>145.272535</v>
      </c>
      <c r="AR54" s="8">
        <v>11.753785850000002</v>
      </c>
      <c r="AS54" s="8">
        <v>1791.7587085109997</v>
      </c>
      <c r="AT54" s="8">
        <v>1.9427950550000002</v>
      </c>
      <c r="AU54" s="8">
        <v>-0.80147220000000019</v>
      </c>
      <c r="AV54" s="8">
        <v>142.69669999999999</v>
      </c>
      <c r="AW54" s="8">
        <v>11.443090000000002</v>
      </c>
      <c r="AX54" s="8">
        <v>1791.7373723909996</v>
      </c>
      <c r="AY54" s="8">
        <v>1.8334018500000002</v>
      </c>
      <c r="AZ54" s="8">
        <v>-0.85709200000000008</v>
      </c>
      <c r="BA54" s="8">
        <v>2.5758350000000001</v>
      </c>
      <c r="BB54" s="8">
        <v>0.31069585</v>
      </c>
      <c r="BC54" s="8">
        <v>2.1336120000000004E-2</v>
      </c>
      <c r="BD54" s="8">
        <v>0.10939320499999999</v>
      </c>
      <c r="BE54" s="8">
        <v>5.5619800000000004E-2</v>
      </c>
    </row>
    <row r="55" spans="1:57" ht="15.3" x14ac:dyDescent="0.7">
      <c r="A55" s="9" t="s">
        <v>108</v>
      </c>
      <c r="B55" t="s">
        <v>858</v>
      </c>
      <c r="C55" t="s">
        <v>130</v>
      </c>
      <c r="D55" t="s">
        <v>131</v>
      </c>
      <c r="E55" s="6">
        <v>20.853999999999999</v>
      </c>
      <c r="F55" s="7">
        <v>0</v>
      </c>
      <c r="G55" s="7">
        <v>6</v>
      </c>
      <c r="H55" s="8">
        <v>7.7159799999999992</v>
      </c>
      <c r="I55" s="8">
        <v>0.74177677999999991</v>
      </c>
      <c r="J55" s="8">
        <v>67.110257399999995</v>
      </c>
      <c r="K55" s="8">
        <v>0.10952520799999999</v>
      </c>
      <c r="L55" s="8">
        <v>-9.1757600000000009E-2</v>
      </c>
      <c r="M55" s="8">
        <v>4.2125079999999998E-7</v>
      </c>
      <c r="N55" s="8">
        <v>1.1052619999999999E-8</v>
      </c>
      <c r="O55" s="8">
        <v>2.3213755223999997E-6</v>
      </c>
      <c r="P55" s="8">
        <v>1.8642224759999997E-12</v>
      </c>
      <c r="Q55" s="8">
        <v>4.6087339999999998E-13</v>
      </c>
      <c r="R55" s="8">
        <v>0.11219452000000001</v>
      </c>
      <c r="S55" s="8">
        <v>5.0591803999999992E-3</v>
      </c>
      <c r="T55" s="8">
        <v>0.26276039999999995</v>
      </c>
      <c r="U55" s="8">
        <v>1.3826201999999998E-3</v>
      </c>
      <c r="V55" s="8">
        <v>-6.2353459999999996E-5</v>
      </c>
      <c r="W55" s="8">
        <v>1.0969204E-2</v>
      </c>
      <c r="X55" s="8">
        <v>7.813993799999999E-4</v>
      </c>
      <c r="Y55" s="8">
        <v>0</v>
      </c>
      <c r="Z55" s="8">
        <v>6.0290999400000004E-4</v>
      </c>
      <c r="AA55" s="8">
        <v>3.0655379999999999E-6</v>
      </c>
      <c r="AB55" s="8">
        <v>3.9831140000000003E-3</v>
      </c>
      <c r="AC55" s="8">
        <v>5.8474616000000002E-3</v>
      </c>
      <c r="AD55" s="8">
        <v>0.12512399999999999</v>
      </c>
      <c r="AE55" s="8">
        <v>5.8578885999999999E-4</v>
      </c>
      <c r="AF55" s="8">
        <v>-4.0456759999999999E-5</v>
      </c>
      <c r="AG55" s="8">
        <v>1.2178736000000001E-5</v>
      </c>
      <c r="AH55" s="8">
        <v>2.9612679999999998E-7</v>
      </c>
      <c r="AI55" s="8">
        <v>4.1882144188168795E-7</v>
      </c>
      <c r="AJ55" s="8">
        <v>3.7608103600000002E-8</v>
      </c>
      <c r="AK55" s="8">
        <v>8.6335560000000005E-9</v>
      </c>
      <c r="AL55" s="8">
        <v>122.83005999999999</v>
      </c>
      <c r="AM55" s="8">
        <v>10.260168</v>
      </c>
      <c r="AN55" s="8">
        <v>1499.0316031691998</v>
      </c>
      <c r="AO55" s="8">
        <v>1.63766462</v>
      </c>
      <c r="AP55" s="8">
        <v>-0.82581840000000006</v>
      </c>
      <c r="AQ55" s="8">
        <v>132.90254200000001</v>
      </c>
      <c r="AR55" s="8">
        <v>10.75294802</v>
      </c>
      <c r="AS55" s="8">
        <v>1639.1900025131995</v>
      </c>
      <c r="AT55" s="8">
        <v>1.7773655659999998</v>
      </c>
      <c r="AU55" s="8">
        <v>-0.73322664000000004</v>
      </c>
      <c r="AV55" s="8">
        <v>130.54603999999998</v>
      </c>
      <c r="AW55" s="8">
        <v>10.468707999999999</v>
      </c>
      <c r="AX55" s="8">
        <v>1639.1704831691995</v>
      </c>
      <c r="AY55" s="8">
        <v>1.67728722</v>
      </c>
      <c r="AZ55" s="8">
        <v>-0.78411039999999999</v>
      </c>
      <c r="BA55" s="8">
        <v>2.3565019999999999</v>
      </c>
      <c r="BB55" s="8">
        <v>0.28424001999999998</v>
      </c>
      <c r="BC55" s="8">
        <v>1.9519344000000001E-2</v>
      </c>
      <c r="BD55" s="8">
        <v>0.10007834599999998</v>
      </c>
      <c r="BE55" s="8">
        <v>5.0883759999999993E-2</v>
      </c>
    </row>
    <row r="56" spans="1:57" ht="15.3" x14ac:dyDescent="0.7">
      <c r="A56" s="9" t="s">
        <v>108</v>
      </c>
      <c r="B56" t="s">
        <v>862</v>
      </c>
      <c r="C56" t="s">
        <v>130</v>
      </c>
      <c r="D56" t="s">
        <v>131</v>
      </c>
      <c r="E56" s="6">
        <v>222.31800000000001</v>
      </c>
      <c r="F56" s="7">
        <v>0</v>
      </c>
      <c r="G56" s="7">
        <v>6</v>
      </c>
      <c r="H56" s="8">
        <v>82.257660000000001</v>
      </c>
      <c r="I56" s="8">
        <v>7.9078512600000002</v>
      </c>
      <c r="J56" s="8">
        <v>715.44155580000006</v>
      </c>
      <c r="K56" s="8">
        <v>1.1676141360000001</v>
      </c>
      <c r="L56" s="8">
        <v>-0.97819920000000016</v>
      </c>
      <c r="M56" s="8">
        <v>4.4908236000000003E-6</v>
      </c>
      <c r="N56" s="8">
        <v>1.1782854000000001E-7</v>
      </c>
      <c r="O56" s="8">
        <v>2.4747461560800002E-5</v>
      </c>
      <c r="P56" s="8">
        <v>1.9873895292000002E-11</v>
      </c>
      <c r="Q56" s="8">
        <v>4.9132277999999996E-12</v>
      </c>
      <c r="R56" s="8">
        <v>1.1960708400000002</v>
      </c>
      <c r="S56" s="8">
        <v>5.3934346799999998E-2</v>
      </c>
      <c r="T56" s="8">
        <v>2.8012068000000001</v>
      </c>
      <c r="U56" s="8">
        <v>1.47396834E-2</v>
      </c>
      <c r="V56" s="8">
        <v>-6.6473082000000007E-4</v>
      </c>
      <c r="W56" s="8">
        <v>0.116939268</v>
      </c>
      <c r="X56" s="8">
        <v>8.3302554599999998E-3</v>
      </c>
      <c r="Y56" s="8">
        <v>0</v>
      </c>
      <c r="Z56" s="8">
        <v>6.4274356980000011E-3</v>
      </c>
      <c r="AA56" s="8">
        <v>3.2680746000000006E-5</v>
      </c>
      <c r="AB56" s="8">
        <v>4.2462738000000007E-2</v>
      </c>
      <c r="AC56" s="8">
        <v>6.2337967200000011E-2</v>
      </c>
      <c r="AD56" s="8">
        <v>1.3339080000000001</v>
      </c>
      <c r="AE56" s="8">
        <v>6.2449126200000002E-3</v>
      </c>
      <c r="AF56" s="8">
        <v>-4.3129692000000002E-4</v>
      </c>
      <c r="AG56" s="8">
        <v>1.2983371200000002E-4</v>
      </c>
      <c r="AH56" s="8">
        <v>3.1569156000000001E-6</v>
      </c>
      <c r="AI56" s="8">
        <v>4.4649249696102962E-6</v>
      </c>
      <c r="AJ56" s="8">
        <v>4.0092828120000003E-7</v>
      </c>
      <c r="AK56" s="8">
        <v>9.2039652000000004E-8</v>
      </c>
      <c r="AL56" s="8">
        <v>1309.4530199999999</v>
      </c>
      <c r="AM56" s="8">
        <v>109.38045600000001</v>
      </c>
      <c r="AN56" s="8">
        <v>15980.709118316399</v>
      </c>
      <c r="AO56" s="8">
        <v>17.45863254</v>
      </c>
      <c r="AP56" s="8">
        <v>-8.8037928000000019</v>
      </c>
      <c r="AQ56" s="8">
        <v>1416.8326140000001</v>
      </c>
      <c r="AR56" s="8">
        <v>114.63383034000002</v>
      </c>
      <c r="AS56" s="8">
        <v>17474.894167964398</v>
      </c>
      <c r="AT56" s="8">
        <v>18.947940822</v>
      </c>
      <c r="AU56" s="8">
        <v>-7.8167008800000009</v>
      </c>
      <c r="AV56" s="8">
        <v>1391.7106800000001</v>
      </c>
      <c r="AW56" s="8">
        <v>111.60363600000001</v>
      </c>
      <c r="AX56" s="8">
        <v>17474.686078316397</v>
      </c>
      <c r="AY56" s="8">
        <v>17.881036740000003</v>
      </c>
      <c r="AZ56" s="8">
        <v>-8.3591568000000009</v>
      </c>
      <c r="BA56" s="8">
        <v>25.121934000000003</v>
      </c>
      <c r="BB56" s="8">
        <v>3.03019434</v>
      </c>
      <c r="BC56" s="8">
        <v>0.20808964800000004</v>
      </c>
      <c r="BD56" s="8">
        <v>1.066904082</v>
      </c>
      <c r="BE56" s="8">
        <v>0.54245591999999998</v>
      </c>
    </row>
    <row r="57" spans="1:57" ht="15.3" x14ac:dyDescent="0.7">
      <c r="A57" s="9" t="s">
        <v>108</v>
      </c>
      <c r="B57" t="s">
        <v>863</v>
      </c>
      <c r="C57" t="s">
        <v>130</v>
      </c>
      <c r="D57" t="s">
        <v>131</v>
      </c>
      <c r="E57" s="6">
        <v>78.765000000000001</v>
      </c>
      <c r="F57" s="7">
        <v>0</v>
      </c>
      <c r="G57" s="7">
        <v>6</v>
      </c>
      <c r="H57" s="8">
        <v>29.143049999999999</v>
      </c>
      <c r="I57" s="8">
        <v>2.8016710499999999</v>
      </c>
      <c r="J57" s="8">
        <v>253.4736465</v>
      </c>
      <c r="K57" s="8">
        <v>0.41367377999999999</v>
      </c>
      <c r="L57" s="8">
        <v>-0.34656600000000004</v>
      </c>
      <c r="M57" s="8">
        <v>1.5910529999999999E-6</v>
      </c>
      <c r="N57" s="8">
        <v>4.1745450000000005E-8</v>
      </c>
      <c r="O57" s="8">
        <v>8.7677732339999994E-6</v>
      </c>
      <c r="P57" s="8">
        <v>7.0411184099999998E-12</v>
      </c>
      <c r="Q57" s="8">
        <v>1.7407065E-12</v>
      </c>
      <c r="R57" s="8">
        <v>0.42375570000000001</v>
      </c>
      <c r="S57" s="8">
        <v>1.9108389E-2</v>
      </c>
      <c r="T57" s="8">
        <v>0.99243899999999996</v>
      </c>
      <c r="U57" s="8">
        <v>5.2221194999999996E-3</v>
      </c>
      <c r="V57" s="8">
        <v>-2.3550735000000002E-4</v>
      </c>
      <c r="W57" s="8">
        <v>4.1430389999999997E-2</v>
      </c>
      <c r="X57" s="8">
        <v>2.9513245499999999E-3</v>
      </c>
      <c r="Y57" s="8">
        <v>0</v>
      </c>
      <c r="Z57" s="8">
        <v>2.2771749150000001E-3</v>
      </c>
      <c r="AA57" s="8">
        <v>1.1578455000000001E-5</v>
      </c>
      <c r="AB57" s="8">
        <v>1.5044115E-2</v>
      </c>
      <c r="AC57" s="8">
        <v>2.2085706000000004E-2</v>
      </c>
      <c r="AD57" s="8">
        <v>0.47259000000000007</v>
      </c>
      <c r="AE57" s="8">
        <v>2.2125088500000003E-3</v>
      </c>
      <c r="AF57" s="8">
        <v>-1.5280410000000002E-4</v>
      </c>
      <c r="AG57" s="8">
        <v>4.5998760000000001E-5</v>
      </c>
      <c r="AH57" s="8">
        <v>1.118463E-6</v>
      </c>
      <c r="AI57" s="8">
        <v>1.5818773793905799E-6</v>
      </c>
      <c r="AJ57" s="8">
        <v>1.4204480099999999E-7</v>
      </c>
      <c r="AK57" s="8">
        <v>3.2608710000000005E-8</v>
      </c>
      <c r="AL57" s="8">
        <v>463.92584999999997</v>
      </c>
      <c r="AM57" s="8">
        <v>38.752380000000002</v>
      </c>
      <c r="AN57" s="8">
        <v>5661.8022548969993</v>
      </c>
      <c r="AO57" s="8">
        <v>6.1854154499999998</v>
      </c>
      <c r="AP57" s="8">
        <v>-3.1190940000000005</v>
      </c>
      <c r="AQ57" s="8">
        <v>501.96934500000003</v>
      </c>
      <c r="AR57" s="8">
        <v>40.613596950000002</v>
      </c>
      <c r="AS57" s="8">
        <v>6191.1767789369987</v>
      </c>
      <c r="AT57" s="8">
        <v>6.7130621850000001</v>
      </c>
      <c r="AU57" s="8">
        <v>-2.7693774000000002</v>
      </c>
      <c r="AV57" s="8">
        <v>493.06889999999999</v>
      </c>
      <c r="AW57" s="8">
        <v>39.540030000000002</v>
      </c>
      <c r="AX57" s="8">
        <v>6191.1030548969984</v>
      </c>
      <c r="AY57" s="8">
        <v>6.3350689500000001</v>
      </c>
      <c r="AZ57" s="8">
        <v>-2.9615640000000001</v>
      </c>
      <c r="BA57" s="8">
        <v>8.9004449999999995</v>
      </c>
      <c r="BB57" s="8">
        <v>1.07356695</v>
      </c>
      <c r="BC57" s="8">
        <v>7.3724040000000018E-2</v>
      </c>
      <c r="BD57" s="8">
        <v>0.37799323499999998</v>
      </c>
      <c r="BE57" s="8">
        <v>0.19218659999999999</v>
      </c>
    </row>
    <row r="58" spans="1:57" ht="15.3" x14ac:dyDescent="0.7">
      <c r="A58" s="9" t="s">
        <v>108</v>
      </c>
      <c r="B58" t="s">
        <v>864</v>
      </c>
      <c r="C58" t="s">
        <v>130</v>
      </c>
      <c r="D58" t="s">
        <v>131</v>
      </c>
      <c r="E58" s="6">
        <v>8.298</v>
      </c>
      <c r="F58" s="7">
        <v>0</v>
      </c>
      <c r="G58" s="7">
        <v>6</v>
      </c>
      <c r="H58" s="8">
        <v>3.0702599999999998</v>
      </c>
      <c r="I58" s="8">
        <v>0.29515986</v>
      </c>
      <c r="J58" s="8">
        <v>26.703793799999996</v>
      </c>
      <c r="K58" s="8">
        <v>4.3581096E-2</v>
      </c>
      <c r="L58" s="8">
        <v>-3.6511200000000001E-2</v>
      </c>
      <c r="M58" s="8">
        <v>1.6761959999999999E-7</v>
      </c>
      <c r="N58" s="8">
        <v>4.3979400000000006E-9</v>
      </c>
      <c r="O58" s="8">
        <v>9.236968487999999E-7</v>
      </c>
      <c r="P58" s="8">
        <v>7.4179141199999994E-13</v>
      </c>
      <c r="Q58" s="8">
        <v>1.8338579999999999E-13</v>
      </c>
      <c r="R58" s="8">
        <v>4.4643240000000001E-2</v>
      </c>
      <c r="S58" s="8">
        <v>2.0130947999999998E-3</v>
      </c>
      <c r="T58" s="8">
        <v>0.10455479999999999</v>
      </c>
      <c r="U58" s="8">
        <v>5.5015740000000004E-4</v>
      </c>
      <c r="V58" s="8">
        <v>-2.4811020000000002E-5</v>
      </c>
      <c r="W58" s="8">
        <v>4.3647479999999999E-3</v>
      </c>
      <c r="X58" s="8">
        <v>3.1092605999999997E-4</v>
      </c>
      <c r="Y58" s="8">
        <v>0</v>
      </c>
      <c r="Z58" s="8">
        <v>2.3990347800000001E-4</v>
      </c>
      <c r="AA58" s="8">
        <v>1.2198060000000001E-6</v>
      </c>
      <c r="AB58" s="8">
        <v>1.584918E-3</v>
      </c>
      <c r="AC58" s="8">
        <v>2.3267592000000004E-3</v>
      </c>
      <c r="AD58" s="8">
        <v>4.9787999999999999E-2</v>
      </c>
      <c r="AE58" s="8">
        <v>2.3309082000000001E-4</v>
      </c>
      <c r="AF58" s="8">
        <v>-1.6098119999999999E-5</v>
      </c>
      <c r="AG58" s="8">
        <v>4.8460320000000007E-6</v>
      </c>
      <c r="AH58" s="8">
        <v>1.178316E-7</v>
      </c>
      <c r="AI58" s="8">
        <v>1.6665293587485597E-7</v>
      </c>
      <c r="AJ58" s="8">
        <v>1.4964613200000001E-8</v>
      </c>
      <c r="AK58" s="8">
        <v>3.4353720000000001E-9</v>
      </c>
      <c r="AL58" s="8">
        <v>48.875219999999999</v>
      </c>
      <c r="AM58" s="8">
        <v>4.0826159999999998</v>
      </c>
      <c r="AN58" s="8">
        <v>596.47857692039986</v>
      </c>
      <c r="AO58" s="8">
        <v>0.65164193999999998</v>
      </c>
      <c r="AP58" s="8">
        <v>-0.32860080000000003</v>
      </c>
      <c r="AQ58" s="8">
        <v>52.883154000000005</v>
      </c>
      <c r="AR58" s="8">
        <v>4.2786977400000001</v>
      </c>
      <c r="AS58" s="8">
        <v>652.24890384839978</v>
      </c>
      <c r="AT58" s="8">
        <v>0.70723024199999995</v>
      </c>
      <c r="AU58" s="8">
        <v>-0.29175768000000002</v>
      </c>
      <c r="AV58" s="8">
        <v>51.945479999999996</v>
      </c>
      <c r="AW58" s="8">
        <v>4.1655959999999999</v>
      </c>
      <c r="AX58" s="8">
        <v>652.24113692039975</v>
      </c>
      <c r="AY58" s="8">
        <v>0.66740814000000004</v>
      </c>
      <c r="AZ58" s="8">
        <v>-0.31200480000000003</v>
      </c>
      <c r="BA58" s="8">
        <v>0.93767400000000001</v>
      </c>
      <c r="BB58" s="8">
        <v>0.11310173999999999</v>
      </c>
      <c r="BC58" s="8">
        <v>7.7669280000000011E-3</v>
      </c>
      <c r="BD58" s="8">
        <v>3.9822101999999998E-2</v>
      </c>
      <c r="BE58" s="8">
        <v>2.024712E-2</v>
      </c>
    </row>
    <row r="59" spans="1:57" ht="15.3" x14ac:dyDescent="0.7">
      <c r="A59" s="9" t="s">
        <v>330</v>
      </c>
      <c r="B59" t="s">
        <v>331</v>
      </c>
      <c r="C59" t="s">
        <v>130</v>
      </c>
      <c r="D59" t="s">
        <v>131</v>
      </c>
      <c r="E59" s="6">
        <v>201.55199999999999</v>
      </c>
      <c r="F59" s="7">
        <v>0</v>
      </c>
      <c r="G59" s="7">
        <v>6</v>
      </c>
      <c r="H59" s="8">
        <v>74.574240000000003</v>
      </c>
      <c r="I59" s="8">
        <v>7.1692046399999994</v>
      </c>
      <c r="J59" s="8">
        <v>648.61449119999997</v>
      </c>
      <c r="K59" s="8">
        <v>1.058551104</v>
      </c>
      <c r="L59" s="8">
        <v>-0.88682879999999997</v>
      </c>
      <c r="M59" s="8">
        <v>4.0713503999999993E-6</v>
      </c>
      <c r="N59" s="8">
        <v>1.0682256000000001E-7</v>
      </c>
      <c r="O59" s="8">
        <v>2.2435881811199995E-5</v>
      </c>
      <c r="P59" s="8">
        <v>1.8017539487999998E-11</v>
      </c>
      <c r="Q59" s="8">
        <v>4.4542991999999992E-12</v>
      </c>
      <c r="R59" s="8">
        <v>1.0843497600000001</v>
      </c>
      <c r="S59" s="8">
        <v>4.8896515199999997E-2</v>
      </c>
      <c r="T59" s="8">
        <v>2.5395551999999997</v>
      </c>
      <c r="U59" s="8">
        <v>1.33628976E-2</v>
      </c>
      <c r="V59" s="8">
        <v>-6.0264048000000002E-4</v>
      </c>
      <c r="W59" s="8">
        <v>0.10601635199999999</v>
      </c>
      <c r="X59" s="8">
        <v>7.5521534399999998E-3</v>
      </c>
      <c r="Y59" s="8">
        <v>0</v>
      </c>
      <c r="Z59" s="8">
        <v>5.8270698719999998E-3</v>
      </c>
      <c r="AA59" s="8">
        <v>2.9628143999999999E-5</v>
      </c>
      <c r="AB59" s="8">
        <v>3.8496431999999997E-2</v>
      </c>
      <c r="AC59" s="8">
        <v>5.6515180800000009E-2</v>
      </c>
      <c r="AD59" s="8">
        <v>1.2093119999999999</v>
      </c>
      <c r="AE59" s="8">
        <v>5.6615956800000001E-3</v>
      </c>
      <c r="AF59" s="8">
        <v>-3.9101088000000002E-4</v>
      </c>
      <c r="AG59" s="8">
        <v>1.1770636800000001E-4</v>
      </c>
      <c r="AH59" s="8">
        <v>2.8620383999999998E-6</v>
      </c>
      <c r="AI59" s="8">
        <v>4.0478708762893435E-6</v>
      </c>
      <c r="AJ59" s="8">
        <v>3.6347887679999998E-7</v>
      </c>
      <c r="AK59" s="8">
        <v>8.3442527999999997E-8</v>
      </c>
      <c r="AL59" s="8">
        <v>1187.1412799999998</v>
      </c>
      <c r="AM59" s="8">
        <v>99.163584</v>
      </c>
      <c r="AN59" s="8">
        <v>14488.003149609596</v>
      </c>
      <c r="AO59" s="8">
        <v>15.82787856</v>
      </c>
      <c r="AP59" s="8">
        <v>-7.9814592000000006</v>
      </c>
      <c r="AQ59" s="8">
        <v>1284.490896</v>
      </c>
      <c r="AR59" s="8">
        <v>103.92625776</v>
      </c>
      <c r="AS59" s="8">
        <v>15842.621242281595</v>
      </c>
      <c r="AT59" s="8">
        <v>17.178075407999998</v>
      </c>
      <c r="AU59" s="8">
        <v>-7.0865683200000005</v>
      </c>
      <c r="AV59" s="8">
        <v>1261.71552</v>
      </c>
      <c r="AW59" s="8">
        <v>101.179104</v>
      </c>
      <c r="AX59" s="8">
        <v>15842.432589609594</v>
      </c>
      <c r="AY59" s="8">
        <v>16.21082736</v>
      </c>
      <c r="AZ59" s="8">
        <v>-7.5783551999999998</v>
      </c>
      <c r="BA59" s="8">
        <v>22.775376000000001</v>
      </c>
      <c r="BB59" s="8">
        <v>2.7471537599999998</v>
      </c>
      <c r="BC59" s="8">
        <v>0.18865267200000002</v>
      </c>
      <c r="BD59" s="8">
        <v>0.96724804799999986</v>
      </c>
      <c r="BE59" s="8">
        <v>0.49178687999999998</v>
      </c>
    </row>
    <row r="60" spans="1:57" ht="15.3" x14ac:dyDescent="0.7">
      <c r="A60" s="9" t="s">
        <v>108</v>
      </c>
      <c r="B60" t="s">
        <v>856</v>
      </c>
      <c r="C60" t="s">
        <v>153</v>
      </c>
      <c r="D60" t="s">
        <v>154</v>
      </c>
      <c r="E60" s="6">
        <v>659.28</v>
      </c>
      <c r="F60" s="7">
        <v>0</v>
      </c>
      <c r="G60" s="7">
        <v>0</v>
      </c>
      <c r="H60" s="8">
        <v>184.00799999999998</v>
      </c>
      <c r="I60" s="8">
        <v>71.192399999999992</v>
      </c>
      <c r="J60" s="8">
        <v>0</v>
      </c>
      <c r="K60" s="8">
        <v>185.12976</v>
      </c>
      <c r="L60" s="8">
        <v>0</v>
      </c>
      <c r="M60" s="8">
        <v>1.2496799999999998E-9</v>
      </c>
      <c r="N60" s="8">
        <v>3.0719003999999997E-10</v>
      </c>
      <c r="O60" s="8">
        <v>0</v>
      </c>
      <c r="P60" s="8">
        <v>2.8270615199999999E-11</v>
      </c>
      <c r="Q60" s="8">
        <v>0</v>
      </c>
      <c r="R60" s="8">
        <v>0.71635199999999999</v>
      </c>
      <c r="S60" s="8">
        <v>0.25889040000000002</v>
      </c>
      <c r="T60" s="8">
        <v>0</v>
      </c>
      <c r="U60" s="8">
        <v>0.19237199999999999</v>
      </c>
      <c r="V60" s="8">
        <v>0</v>
      </c>
      <c r="W60" s="8">
        <v>0.10824</v>
      </c>
      <c r="X60" s="8">
        <v>4.5450959999999999E-2</v>
      </c>
      <c r="Y60" s="8">
        <v>0</v>
      </c>
      <c r="Z60" s="8">
        <v>4.3118880000000005E-2</v>
      </c>
      <c r="AA60" s="8">
        <v>0</v>
      </c>
      <c r="AB60" s="8">
        <v>5.64816E-2</v>
      </c>
      <c r="AC60" s="8">
        <v>-1.1237279999999999E-2</v>
      </c>
      <c r="AD60" s="8">
        <v>0</v>
      </c>
      <c r="AE60" s="8">
        <v>3.3554400000000005E-2</v>
      </c>
      <c r="AF60" s="8">
        <v>0</v>
      </c>
      <c r="AG60" s="8">
        <v>8.9150399999999999E-5</v>
      </c>
      <c r="AH60" s="8">
        <v>3.9359999999999996E-5</v>
      </c>
      <c r="AI60" s="8">
        <v>0</v>
      </c>
      <c r="AJ60" s="8">
        <v>4.3234991999999998E-6</v>
      </c>
      <c r="AK60" s="8">
        <v>0</v>
      </c>
      <c r="AL60" s="8">
        <v>2686.32</v>
      </c>
      <c r="AM60" s="8">
        <v>934.11120000000005</v>
      </c>
      <c r="AN60" s="8">
        <v>0</v>
      </c>
      <c r="AO60" s="8">
        <v>849.78239999999994</v>
      </c>
      <c r="AP60" s="8">
        <v>0</v>
      </c>
      <c r="AQ60" s="8">
        <v>4723.2</v>
      </c>
      <c r="AR60" s="8">
        <v>1310.7864</v>
      </c>
      <c r="AS60" s="8">
        <v>0</v>
      </c>
      <c r="AT60" s="8">
        <v>944.31232799999975</v>
      </c>
      <c r="AU60" s="8">
        <v>0</v>
      </c>
      <c r="AV60" s="8">
        <v>2725.68</v>
      </c>
      <c r="AW60" s="8">
        <v>947.19839999999988</v>
      </c>
      <c r="AX60" s="8">
        <v>0</v>
      </c>
      <c r="AY60" s="8">
        <v>865.52639999999985</v>
      </c>
      <c r="AZ60" s="8">
        <v>0</v>
      </c>
      <c r="BA60" s="8">
        <v>1997.52</v>
      </c>
      <c r="BB60" s="8">
        <v>363.58799999999997</v>
      </c>
      <c r="BC60" s="8">
        <v>0</v>
      </c>
      <c r="BD60" s="8">
        <v>78.785927999999998</v>
      </c>
      <c r="BE60" s="8">
        <v>0</v>
      </c>
    </row>
    <row r="61" spans="1:57" ht="15.3" x14ac:dyDescent="0.7">
      <c r="A61" s="9" t="s">
        <v>108</v>
      </c>
      <c r="B61" t="s">
        <v>857</v>
      </c>
      <c r="C61" t="s">
        <v>153</v>
      </c>
      <c r="D61" t="s">
        <v>154</v>
      </c>
      <c r="E61" s="6">
        <v>150.75</v>
      </c>
      <c r="F61" s="7">
        <v>0</v>
      </c>
      <c r="G61" s="7">
        <v>0</v>
      </c>
      <c r="H61" s="8">
        <v>42.074999999999996</v>
      </c>
      <c r="I61" s="8">
        <v>16.278749999999999</v>
      </c>
      <c r="J61" s="8">
        <v>0</v>
      </c>
      <c r="K61" s="8">
        <v>42.331499999999998</v>
      </c>
      <c r="L61" s="8">
        <v>0</v>
      </c>
      <c r="M61" s="8">
        <v>2.8574999999999997E-10</v>
      </c>
      <c r="N61" s="8">
        <v>7.0241624999999996E-11</v>
      </c>
      <c r="O61" s="8">
        <v>0</v>
      </c>
      <c r="P61" s="8">
        <v>6.4643174999999998E-12</v>
      </c>
      <c r="Q61" s="8">
        <v>0</v>
      </c>
      <c r="R61" s="8">
        <v>0.1638</v>
      </c>
      <c r="S61" s="8">
        <v>5.91975E-2</v>
      </c>
      <c r="T61" s="8">
        <v>0</v>
      </c>
      <c r="U61" s="8">
        <v>4.3987499999999999E-2</v>
      </c>
      <c r="V61" s="8">
        <v>0</v>
      </c>
      <c r="W61" s="8">
        <v>2.4750000000000001E-2</v>
      </c>
      <c r="X61" s="8">
        <v>1.0392749999999999E-2</v>
      </c>
      <c r="Y61" s="8">
        <v>0</v>
      </c>
      <c r="Z61" s="8">
        <v>9.8595000000000002E-3</v>
      </c>
      <c r="AA61" s="8">
        <v>0</v>
      </c>
      <c r="AB61" s="8">
        <v>1.2914999999999999E-2</v>
      </c>
      <c r="AC61" s="8">
        <v>-2.5694999999999997E-3</v>
      </c>
      <c r="AD61" s="8">
        <v>0</v>
      </c>
      <c r="AE61" s="8">
        <v>7.6725000000000014E-3</v>
      </c>
      <c r="AF61" s="8">
        <v>0</v>
      </c>
      <c r="AG61" s="8">
        <v>2.0385000000000002E-5</v>
      </c>
      <c r="AH61" s="8">
        <v>9.0000000000000002E-6</v>
      </c>
      <c r="AI61" s="8">
        <v>0</v>
      </c>
      <c r="AJ61" s="8">
        <v>9.8860499999999987E-7</v>
      </c>
      <c r="AK61" s="8">
        <v>0</v>
      </c>
      <c r="AL61" s="8">
        <v>614.25000000000011</v>
      </c>
      <c r="AM61" s="8">
        <v>213.5925</v>
      </c>
      <c r="AN61" s="8">
        <v>0</v>
      </c>
      <c r="AO61" s="8">
        <v>194.31</v>
      </c>
      <c r="AP61" s="8">
        <v>0</v>
      </c>
      <c r="AQ61" s="8">
        <v>1080</v>
      </c>
      <c r="AR61" s="8">
        <v>299.72250000000003</v>
      </c>
      <c r="AS61" s="8">
        <v>0</v>
      </c>
      <c r="AT61" s="8">
        <v>215.92507499999996</v>
      </c>
      <c r="AU61" s="8">
        <v>0</v>
      </c>
      <c r="AV61" s="8">
        <v>623.25</v>
      </c>
      <c r="AW61" s="8">
        <v>216.58499999999998</v>
      </c>
      <c r="AX61" s="8">
        <v>0</v>
      </c>
      <c r="AY61" s="8">
        <v>197.90999999999997</v>
      </c>
      <c r="AZ61" s="8">
        <v>0</v>
      </c>
      <c r="BA61" s="8">
        <v>456.75</v>
      </c>
      <c r="BB61" s="8">
        <v>83.137500000000003</v>
      </c>
      <c r="BC61" s="8">
        <v>0</v>
      </c>
      <c r="BD61" s="8">
        <v>18.015075</v>
      </c>
      <c r="BE61" s="8">
        <v>0</v>
      </c>
    </row>
    <row r="62" spans="1:57" ht="15.3" x14ac:dyDescent="0.7">
      <c r="A62" s="9" t="s">
        <v>108</v>
      </c>
      <c r="B62" t="s">
        <v>858</v>
      </c>
      <c r="C62" t="s">
        <v>153</v>
      </c>
      <c r="D62" t="s">
        <v>154</v>
      </c>
      <c r="E62" s="6">
        <v>140.03</v>
      </c>
      <c r="F62" s="7">
        <v>0</v>
      </c>
      <c r="G62" s="7">
        <v>0</v>
      </c>
      <c r="H62" s="8">
        <v>39.082999999999998</v>
      </c>
      <c r="I62" s="8">
        <v>15.12115</v>
      </c>
      <c r="J62" s="8">
        <v>0</v>
      </c>
      <c r="K62" s="8">
        <v>39.321260000000002</v>
      </c>
      <c r="L62" s="8">
        <v>0</v>
      </c>
      <c r="M62" s="8">
        <v>2.6542999999999998E-10</v>
      </c>
      <c r="N62" s="8">
        <v>6.5246664999999989E-11</v>
      </c>
      <c r="O62" s="8">
        <v>0</v>
      </c>
      <c r="P62" s="8">
        <v>6.0046327E-12</v>
      </c>
      <c r="Q62" s="8">
        <v>0</v>
      </c>
      <c r="R62" s="8">
        <v>0.15215199999999998</v>
      </c>
      <c r="S62" s="8">
        <v>5.4987899999999999E-2</v>
      </c>
      <c r="T62" s="8">
        <v>0</v>
      </c>
      <c r="U62" s="8">
        <v>4.08595E-2</v>
      </c>
      <c r="V62" s="8">
        <v>0</v>
      </c>
      <c r="W62" s="8">
        <v>2.299E-2</v>
      </c>
      <c r="X62" s="8">
        <v>9.6537099999999994E-3</v>
      </c>
      <c r="Y62" s="8">
        <v>0</v>
      </c>
      <c r="Z62" s="8">
        <v>9.1583800000000007E-3</v>
      </c>
      <c r="AA62" s="8">
        <v>0</v>
      </c>
      <c r="AB62" s="8">
        <v>1.19966E-2</v>
      </c>
      <c r="AC62" s="8">
        <v>-2.3867799999999998E-3</v>
      </c>
      <c r="AD62" s="8">
        <v>0</v>
      </c>
      <c r="AE62" s="8">
        <v>7.1269000000000011E-3</v>
      </c>
      <c r="AF62" s="8">
        <v>0</v>
      </c>
      <c r="AG62" s="8">
        <v>1.8935400000000002E-5</v>
      </c>
      <c r="AH62" s="8">
        <v>8.3599999999999996E-6</v>
      </c>
      <c r="AI62" s="8">
        <v>0</v>
      </c>
      <c r="AJ62" s="8">
        <v>9.1830419999999995E-7</v>
      </c>
      <c r="AK62" s="8">
        <v>0</v>
      </c>
      <c r="AL62" s="8">
        <v>570.57000000000005</v>
      </c>
      <c r="AM62" s="8">
        <v>198.40370000000001</v>
      </c>
      <c r="AN62" s="8">
        <v>0</v>
      </c>
      <c r="AO62" s="8">
        <v>180.4924</v>
      </c>
      <c r="AP62" s="8">
        <v>0</v>
      </c>
      <c r="AQ62" s="8">
        <v>1003.1999999999999</v>
      </c>
      <c r="AR62" s="8">
        <v>278.40890000000002</v>
      </c>
      <c r="AS62" s="8">
        <v>0</v>
      </c>
      <c r="AT62" s="8">
        <v>200.57040299999997</v>
      </c>
      <c r="AU62" s="8">
        <v>0</v>
      </c>
      <c r="AV62" s="8">
        <v>578.92999999999995</v>
      </c>
      <c r="AW62" s="8">
        <v>201.18339999999998</v>
      </c>
      <c r="AX62" s="8">
        <v>0</v>
      </c>
      <c r="AY62" s="8">
        <v>183.83639999999997</v>
      </c>
      <c r="AZ62" s="8">
        <v>0</v>
      </c>
      <c r="BA62" s="8">
        <v>424.27000000000004</v>
      </c>
      <c r="BB62" s="8">
        <v>77.225499999999997</v>
      </c>
      <c r="BC62" s="8">
        <v>0</v>
      </c>
      <c r="BD62" s="8">
        <v>16.734003000000001</v>
      </c>
      <c r="BE62" s="8">
        <v>0</v>
      </c>
    </row>
    <row r="63" spans="1:57" ht="15.3" x14ac:dyDescent="0.7">
      <c r="A63" s="9" t="s">
        <v>108</v>
      </c>
      <c r="B63" t="s">
        <v>862</v>
      </c>
      <c r="C63" t="s">
        <v>153</v>
      </c>
      <c r="D63" t="s">
        <v>154</v>
      </c>
      <c r="E63" s="6">
        <v>1462.61</v>
      </c>
      <c r="F63" s="7">
        <v>0</v>
      </c>
      <c r="G63" s="7">
        <v>0</v>
      </c>
      <c r="H63" s="8">
        <v>408.22099999999995</v>
      </c>
      <c r="I63" s="8">
        <v>157.94004999999999</v>
      </c>
      <c r="J63" s="8">
        <v>0</v>
      </c>
      <c r="K63" s="8">
        <v>410.70961999999997</v>
      </c>
      <c r="L63" s="8">
        <v>0</v>
      </c>
      <c r="M63" s="8">
        <v>2.7724099999999995E-9</v>
      </c>
      <c r="N63" s="8">
        <v>6.8149985499999984E-10</v>
      </c>
      <c r="O63" s="8">
        <v>0</v>
      </c>
      <c r="P63" s="8">
        <v>6.2718244899999996E-11</v>
      </c>
      <c r="Q63" s="8">
        <v>0</v>
      </c>
      <c r="R63" s="8">
        <v>1.5892239999999997</v>
      </c>
      <c r="S63" s="8">
        <v>0.57434730000000001</v>
      </c>
      <c r="T63" s="8">
        <v>0</v>
      </c>
      <c r="U63" s="8">
        <v>0.42677649999999995</v>
      </c>
      <c r="V63" s="8">
        <v>0</v>
      </c>
      <c r="W63" s="8">
        <v>0.24012999999999998</v>
      </c>
      <c r="X63" s="8">
        <v>0.10083276999999999</v>
      </c>
      <c r="Y63" s="8">
        <v>0</v>
      </c>
      <c r="Z63" s="8">
        <v>9.5659060000000004E-2</v>
      </c>
      <c r="AA63" s="8">
        <v>0</v>
      </c>
      <c r="AB63" s="8">
        <v>0.12530419999999998</v>
      </c>
      <c r="AC63" s="8">
        <v>-2.4929859999999995E-2</v>
      </c>
      <c r="AD63" s="8">
        <v>0</v>
      </c>
      <c r="AE63" s="8">
        <v>7.4440300000000001E-2</v>
      </c>
      <c r="AF63" s="8">
        <v>0</v>
      </c>
      <c r="AG63" s="8">
        <v>1.9777979999999998E-4</v>
      </c>
      <c r="AH63" s="8">
        <v>8.7319999999999984E-5</v>
      </c>
      <c r="AI63" s="8">
        <v>0</v>
      </c>
      <c r="AJ63" s="8">
        <v>9.591665399999999E-6</v>
      </c>
      <c r="AK63" s="8">
        <v>0</v>
      </c>
      <c r="AL63" s="8">
        <v>5959.59</v>
      </c>
      <c r="AM63" s="8">
        <v>2072.3218999999999</v>
      </c>
      <c r="AN63" s="8">
        <v>0</v>
      </c>
      <c r="AO63" s="8">
        <v>1885.2387999999999</v>
      </c>
      <c r="AP63" s="8">
        <v>0</v>
      </c>
      <c r="AQ63" s="8">
        <v>10478.399999999998</v>
      </c>
      <c r="AR63" s="8">
        <v>2907.9742999999999</v>
      </c>
      <c r="AS63" s="8">
        <v>0</v>
      </c>
      <c r="AT63" s="8">
        <v>2094.9530609999993</v>
      </c>
      <c r="AU63" s="8">
        <v>0</v>
      </c>
      <c r="AV63" s="8">
        <v>6046.9099999999989</v>
      </c>
      <c r="AW63" s="8">
        <v>2101.3557999999998</v>
      </c>
      <c r="AX63" s="8">
        <v>0</v>
      </c>
      <c r="AY63" s="8">
        <v>1920.1667999999995</v>
      </c>
      <c r="AZ63" s="8">
        <v>0</v>
      </c>
      <c r="BA63" s="8">
        <v>4431.49</v>
      </c>
      <c r="BB63" s="8">
        <v>806.61849999999993</v>
      </c>
      <c r="BC63" s="8">
        <v>0</v>
      </c>
      <c r="BD63" s="8">
        <v>174.786261</v>
      </c>
      <c r="BE63" s="8">
        <v>0</v>
      </c>
    </row>
    <row r="64" spans="1:57" ht="15.3" x14ac:dyDescent="0.7">
      <c r="A64" s="9" t="s">
        <v>108</v>
      </c>
      <c r="B64" t="s">
        <v>863</v>
      </c>
      <c r="C64" t="s">
        <v>153</v>
      </c>
      <c r="D64" t="s">
        <v>154</v>
      </c>
      <c r="E64" s="6">
        <v>517.24</v>
      </c>
      <c r="F64" s="7">
        <v>0</v>
      </c>
      <c r="G64" s="7">
        <v>0</v>
      </c>
      <c r="H64" s="8">
        <v>144.364</v>
      </c>
      <c r="I64" s="8">
        <v>55.854199999999999</v>
      </c>
      <c r="J64" s="8">
        <v>0</v>
      </c>
      <c r="K64" s="8">
        <v>145.24408</v>
      </c>
      <c r="L64" s="8">
        <v>0</v>
      </c>
      <c r="M64" s="8">
        <v>9.8043999999999998E-10</v>
      </c>
      <c r="N64" s="8">
        <v>2.4100681999999998E-10</v>
      </c>
      <c r="O64" s="8">
        <v>0</v>
      </c>
      <c r="P64" s="8">
        <v>2.21797916E-11</v>
      </c>
      <c r="Q64" s="8">
        <v>0</v>
      </c>
      <c r="R64" s="8">
        <v>0.56201599999999996</v>
      </c>
      <c r="S64" s="8">
        <v>0.20311320000000002</v>
      </c>
      <c r="T64" s="8">
        <v>0</v>
      </c>
      <c r="U64" s="8">
        <v>0.150926</v>
      </c>
      <c r="V64" s="8">
        <v>0</v>
      </c>
      <c r="W64" s="8">
        <v>8.4920000000000009E-2</v>
      </c>
      <c r="X64" s="8">
        <v>3.5658679999999998E-2</v>
      </c>
      <c r="Y64" s="8">
        <v>0</v>
      </c>
      <c r="Z64" s="8">
        <v>3.3829040000000005E-2</v>
      </c>
      <c r="AA64" s="8">
        <v>0</v>
      </c>
      <c r="AB64" s="8">
        <v>4.4312799999999999E-2</v>
      </c>
      <c r="AC64" s="8">
        <v>-8.8162399999999995E-3</v>
      </c>
      <c r="AD64" s="8">
        <v>0</v>
      </c>
      <c r="AE64" s="8">
        <v>2.6325200000000003E-2</v>
      </c>
      <c r="AF64" s="8">
        <v>0</v>
      </c>
      <c r="AG64" s="8">
        <v>6.9943200000000005E-5</v>
      </c>
      <c r="AH64" s="8">
        <v>3.0879999999999996E-5</v>
      </c>
      <c r="AI64" s="8">
        <v>0</v>
      </c>
      <c r="AJ64" s="8">
        <v>3.3920136000000001E-6</v>
      </c>
      <c r="AK64" s="8">
        <v>0</v>
      </c>
      <c r="AL64" s="8">
        <v>2107.5600000000004</v>
      </c>
      <c r="AM64" s="8">
        <v>732.8596</v>
      </c>
      <c r="AN64" s="8">
        <v>0</v>
      </c>
      <c r="AO64" s="8">
        <v>666.69920000000002</v>
      </c>
      <c r="AP64" s="8">
        <v>0</v>
      </c>
      <c r="AQ64" s="8">
        <v>3705.6</v>
      </c>
      <c r="AR64" s="8">
        <v>1028.3812</v>
      </c>
      <c r="AS64" s="8">
        <v>0</v>
      </c>
      <c r="AT64" s="8">
        <v>740.86292399999991</v>
      </c>
      <c r="AU64" s="8">
        <v>0</v>
      </c>
      <c r="AV64" s="8">
        <v>2138.44</v>
      </c>
      <c r="AW64" s="8">
        <v>743.12720000000002</v>
      </c>
      <c r="AX64" s="8">
        <v>0</v>
      </c>
      <c r="AY64" s="8">
        <v>679.05119999999988</v>
      </c>
      <c r="AZ64" s="8">
        <v>0</v>
      </c>
      <c r="BA64" s="8">
        <v>1567.16</v>
      </c>
      <c r="BB64" s="8">
        <v>285.25400000000002</v>
      </c>
      <c r="BC64" s="8">
        <v>0</v>
      </c>
      <c r="BD64" s="8">
        <v>61.811723999999998</v>
      </c>
      <c r="BE64" s="8">
        <v>0</v>
      </c>
    </row>
    <row r="65" spans="1:57" ht="15.3" x14ac:dyDescent="0.7">
      <c r="A65" s="9" t="s">
        <v>108</v>
      </c>
      <c r="B65" t="s">
        <v>864</v>
      </c>
      <c r="C65" t="s">
        <v>153</v>
      </c>
      <c r="D65" t="s">
        <v>154</v>
      </c>
      <c r="E65" s="6">
        <v>55.61</v>
      </c>
      <c r="F65" s="7">
        <v>0</v>
      </c>
      <c r="G65" s="7">
        <v>0</v>
      </c>
      <c r="H65" s="8">
        <v>15.520999999999999</v>
      </c>
      <c r="I65" s="8">
        <v>6.0050499999999998</v>
      </c>
      <c r="J65" s="8">
        <v>0</v>
      </c>
      <c r="K65" s="8">
        <v>15.61562</v>
      </c>
      <c r="L65" s="8">
        <v>0</v>
      </c>
      <c r="M65" s="8">
        <v>1.0540999999999999E-10</v>
      </c>
      <c r="N65" s="8">
        <v>2.5911354999999998E-11</v>
      </c>
      <c r="O65" s="8">
        <v>0</v>
      </c>
      <c r="P65" s="8">
        <v>2.3846148999999999E-12</v>
      </c>
      <c r="Q65" s="8">
        <v>0</v>
      </c>
      <c r="R65" s="8">
        <v>6.0423999999999999E-2</v>
      </c>
      <c r="S65" s="8">
        <v>2.18373E-2</v>
      </c>
      <c r="T65" s="8">
        <v>0</v>
      </c>
      <c r="U65" s="8">
        <v>1.6226500000000001E-2</v>
      </c>
      <c r="V65" s="8">
        <v>0</v>
      </c>
      <c r="W65" s="8">
        <v>9.130000000000001E-3</v>
      </c>
      <c r="X65" s="8">
        <v>3.8337699999999998E-3</v>
      </c>
      <c r="Y65" s="8">
        <v>0</v>
      </c>
      <c r="Z65" s="8">
        <v>3.6370600000000001E-3</v>
      </c>
      <c r="AA65" s="8">
        <v>0</v>
      </c>
      <c r="AB65" s="8">
        <v>4.7641999999999997E-3</v>
      </c>
      <c r="AC65" s="8">
        <v>-9.4785999999999991E-4</v>
      </c>
      <c r="AD65" s="8">
        <v>0</v>
      </c>
      <c r="AE65" s="8">
        <v>2.8303000000000004E-3</v>
      </c>
      <c r="AF65" s="8">
        <v>0</v>
      </c>
      <c r="AG65" s="8">
        <v>7.5198000000000004E-6</v>
      </c>
      <c r="AH65" s="8">
        <v>3.3199999999999996E-6</v>
      </c>
      <c r="AI65" s="8">
        <v>0</v>
      </c>
      <c r="AJ65" s="8">
        <v>3.6468540000000001E-7</v>
      </c>
      <c r="AK65" s="8">
        <v>0</v>
      </c>
      <c r="AL65" s="8">
        <v>226.59000000000003</v>
      </c>
      <c r="AM65" s="8">
        <v>78.791899999999998</v>
      </c>
      <c r="AN65" s="8">
        <v>0</v>
      </c>
      <c r="AO65" s="8">
        <v>71.678799999999995</v>
      </c>
      <c r="AP65" s="8">
        <v>0</v>
      </c>
      <c r="AQ65" s="8">
        <v>398.4</v>
      </c>
      <c r="AR65" s="8">
        <v>110.5643</v>
      </c>
      <c r="AS65" s="8">
        <v>0</v>
      </c>
      <c r="AT65" s="8">
        <v>79.652360999999985</v>
      </c>
      <c r="AU65" s="8">
        <v>0</v>
      </c>
      <c r="AV65" s="8">
        <v>229.90999999999997</v>
      </c>
      <c r="AW65" s="8">
        <v>79.895799999999994</v>
      </c>
      <c r="AX65" s="8">
        <v>0</v>
      </c>
      <c r="AY65" s="8">
        <v>73.006799999999984</v>
      </c>
      <c r="AZ65" s="8">
        <v>0</v>
      </c>
      <c r="BA65" s="8">
        <v>168.49</v>
      </c>
      <c r="BB65" s="8">
        <v>30.668500000000002</v>
      </c>
      <c r="BC65" s="8">
        <v>0</v>
      </c>
      <c r="BD65" s="8">
        <v>6.6455609999999998</v>
      </c>
      <c r="BE65" s="8">
        <v>0</v>
      </c>
    </row>
    <row r="66" spans="1:57" ht="15.3" x14ac:dyDescent="0.7">
      <c r="A66" s="9" t="s">
        <v>330</v>
      </c>
      <c r="B66" t="s">
        <v>331</v>
      </c>
      <c r="C66" t="s">
        <v>128</v>
      </c>
      <c r="D66" t="s">
        <v>129</v>
      </c>
      <c r="E66" s="6">
        <v>1765.476923076923</v>
      </c>
      <c r="F66" s="7">
        <v>0</v>
      </c>
      <c r="G66" s="7">
        <v>0</v>
      </c>
      <c r="H66" s="8">
        <v>475.63076923076915</v>
      </c>
      <c r="I66" s="8">
        <v>180.45753846153843</v>
      </c>
      <c r="J66" s="8">
        <v>0</v>
      </c>
      <c r="K66" s="8">
        <v>415.31030769230773</v>
      </c>
      <c r="L66" s="8">
        <v>0</v>
      </c>
      <c r="M66" s="8">
        <v>2.7409230769230769E-9</v>
      </c>
      <c r="N66" s="8">
        <v>6.667738769230768E-10</v>
      </c>
      <c r="O66" s="8">
        <v>0</v>
      </c>
      <c r="P66" s="8">
        <v>7.4446695384615382E-11</v>
      </c>
      <c r="Q66" s="8">
        <v>0</v>
      </c>
      <c r="R66" s="8">
        <v>1.8602000000000001</v>
      </c>
      <c r="S66" s="8">
        <v>0.66023999999999994</v>
      </c>
      <c r="T66" s="8">
        <v>0</v>
      </c>
      <c r="U66" s="8">
        <v>0.50082307692307682</v>
      </c>
      <c r="V66" s="8">
        <v>0</v>
      </c>
      <c r="W66" s="8">
        <v>0.27610769230769228</v>
      </c>
      <c r="X66" s="8">
        <v>0.1154613846153846</v>
      </c>
      <c r="Y66" s="8">
        <v>0</v>
      </c>
      <c r="Z66" s="8">
        <v>0.10332876923076922</v>
      </c>
      <c r="AA66" s="8">
        <v>0</v>
      </c>
      <c r="AB66" s="8">
        <v>0.15095230769230769</v>
      </c>
      <c r="AC66" s="8">
        <v>-3.4402615384615379E-2</v>
      </c>
      <c r="AD66" s="8">
        <v>0</v>
      </c>
      <c r="AE66" s="8">
        <v>7.4428153846153838E-2</v>
      </c>
      <c r="AF66" s="8">
        <v>0</v>
      </c>
      <c r="AG66" s="8">
        <v>2.3176923076923073E-4</v>
      </c>
      <c r="AH66" s="8">
        <v>1.0798833846153847E-4</v>
      </c>
      <c r="AI66" s="8">
        <v>0</v>
      </c>
      <c r="AJ66" s="8">
        <v>1.1400224615384615E-5</v>
      </c>
      <c r="AK66" s="8">
        <v>0</v>
      </c>
      <c r="AL66" s="8">
        <v>6932.9230769230762</v>
      </c>
      <c r="AM66" s="8">
        <v>2399.7184615384617</v>
      </c>
      <c r="AN66" s="8">
        <v>0</v>
      </c>
      <c r="AO66" s="8">
        <v>2247.5569230769229</v>
      </c>
      <c r="AP66" s="8">
        <v>0</v>
      </c>
      <c r="AQ66" s="8">
        <v>11205.538461538461</v>
      </c>
      <c r="AR66" s="8">
        <v>3213.1276923076921</v>
      </c>
      <c r="AS66" s="8">
        <v>0</v>
      </c>
      <c r="AT66" s="8">
        <v>2495.4331076923077</v>
      </c>
      <c r="AU66" s="8">
        <v>0</v>
      </c>
      <c r="AV66" s="8">
        <v>7013.538461538461</v>
      </c>
      <c r="AW66" s="8">
        <v>2428.5384615384614</v>
      </c>
      <c r="AX66" s="8">
        <v>0</v>
      </c>
      <c r="AY66" s="8">
        <v>2287.8646153846153</v>
      </c>
      <c r="AZ66" s="8">
        <v>0</v>
      </c>
      <c r="BA66" s="8">
        <v>4192</v>
      </c>
      <c r="BB66" s="8">
        <v>784.58923076923065</v>
      </c>
      <c r="BC66" s="8">
        <v>0</v>
      </c>
      <c r="BD66" s="8">
        <v>207.56849230769228</v>
      </c>
      <c r="BE66" s="8">
        <v>0</v>
      </c>
    </row>
    <row r="67" spans="1:57" ht="15.3" x14ac:dyDescent="0.7">
      <c r="A67" s="15" t="s">
        <v>178</v>
      </c>
      <c r="B67" s="16" t="s">
        <v>875</v>
      </c>
      <c r="C67" s="16" t="s">
        <v>351</v>
      </c>
      <c r="D67" s="16" t="s">
        <v>352</v>
      </c>
      <c r="E67" s="17">
        <v>17749.7</v>
      </c>
      <c r="F67" s="18">
        <v>0</v>
      </c>
      <c r="G67" s="18">
        <v>0</v>
      </c>
      <c r="H67" s="19">
        <v>48.456680999999996</v>
      </c>
      <c r="I67" s="19">
        <v>92.653434000000004</v>
      </c>
      <c r="J67" s="19">
        <v>0</v>
      </c>
      <c r="K67" s="19">
        <v>99.043326000000008</v>
      </c>
      <c r="L67" s="19">
        <v>-25.149017439000001</v>
      </c>
      <c r="M67" s="19">
        <v>5.3426597000000005E-6</v>
      </c>
      <c r="N67" s="19">
        <v>1.7376956300000001E-5</v>
      </c>
      <c r="O67" s="19">
        <v>0</v>
      </c>
      <c r="P67" s="19">
        <v>2.5204574000000001E-5</v>
      </c>
      <c r="Q67" s="19">
        <v>-2.7728403842999999E-6</v>
      </c>
      <c r="R67" s="19">
        <v>0.32481951000000003</v>
      </c>
      <c r="S67" s="19">
        <v>0.43309268000000001</v>
      </c>
      <c r="T67" s="19">
        <v>0</v>
      </c>
      <c r="U67" s="19">
        <v>0.61946453000000001</v>
      </c>
      <c r="V67" s="19">
        <v>-0.16858132569000001</v>
      </c>
      <c r="W67" s="19">
        <v>0.100995793</v>
      </c>
      <c r="X67" s="19">
        <v>0.116083038</v>
      </c>
      <c r="Y67" s="19">
        <v>0</v>
      </c>
      <c r="Z67" s="19">
        <v>0.164362222</v>
      </c>
      <c r="AA67" s="19">
        <v>-5.2416816567000001E-2</v>
      </c>
      <c r="AB67" s="19">
        <v>5.2006621000000003E-2</v>
      </c>
      <c r="AC67" s="19">
        <v>7.0111315000000007E-2</v>
      </c>
      <c r="AD67" s="19">
        <v>0</v>
      </c>
      <c r="AE67" s="19">
        <v>9.2475937000000008E-2</v>
      </c>
      <c r="AF67" s="19">
        <v>-2.6991436298999999E-2</v>
      </c>
      <c r="AG67" s="19">
        <v>4.4906741000000003E-4</v>
      </c>
      <c r="AH67" s="19">
        <v>1.9702167E-4</v>
      </c>
      <c r="AI67" s="19">
        <v>0</v>
      </c>
      <c r="AJ67" s="19">
        <v>2.3607101000000001E-4</v>
      </c>
      <c r="AK67" s="19">
        <v>-2.3306598579000002E-4</v>
      </c>
      <c r="AL67" s="19">
        <v>560.89052000000004</v>
      </c>
      <c r="AM67" s="19">
        <v>1430.6258200000002</v>
      </c>
      <c r="AN67" s="19">
        <v>0</v>
      </c>
      <c r="AO67" s="19">
        <v>2112.2143000000001</v>
      </c>
      <c r="AP67" s="19">
        <v>-291.10217988000005</v>
      </c>
      <c r="AQ67" s="19">
        <v>716.02289800000005</v>
      </c>
      <c r="AR67" s="19">
        <v>1482.09995</v>
      </c>
      <c r="AS67" s="19">
        <v>0</v>
      </c>
      <c r="AT67" s="19">
        <v>2201.6727879999999</v>
      </c>
      <c r="AU67" s="19">
        <v>-371.61588406199996</v>
      </c>
      <c r="AV67" s="19">
        <v>571.54034000000001</v>
      </c>
      <c r="AW67" s="19">
        <v>1455.4754</v>
      </c>
      <c r="AX67" s="19">
        <v>0</v>
      </c>
      <c r="AY67" s="19">
        <v>2147.7137000000002</v>
      </c>
      <c r="AZ67" s="19">
        <v>-296.62943645999997</v>
      </c>
      <c r="BA67" s="19">
        <v>144.48255800000001</v>
      </c>
      <c r="BB67" s="19">
        <v>26.624550000000003</v>
      </c>
      <c r="BC67" s="19">
        <v>0</v>
      </c>
      <c r="BD67" s="19">
        <v>53.959088000000008</v>
      </c>
      <c r="BE67" s="19">
        <v>-74.986447601999998</v>
      </c>
    </row>
    <row r="68" spans="1:57" ht="15.3" x14ac:dyDescent="0.7">
      <c r="A68" s="9" t="s">
        <v>108</v>
      </c>
      <c r="B68" t="s">
        <v>858</v>
      </c>
      <c r="C68" t="s">
        <v>305</v>
      </c>
      <c r="D68" t="s">
        <v>306</v>
      </c>
      <c r="E68" s="6">
        <v>111.89456250000001</v>
      </c>
      <c r="F68" s="7">
        <v>0</v>
      </c>
      <c r="G68" s="7">
        <v>0</v>
      </c>
      <c r="H68" s="8">
        <v>25.442703405000003</v>
      </c>
      <c r="I68" s="8">
        <v>24.773497361812503</v>
      </c>
      <c r="J68" s="8">
        <v>0</v>
      </c>
      <c r="K68" s="8">
        <v>56.965521768750001</v>
      </c>
      <c r="L68" s="8">
        <v>-13.861380618750001</v>
      </c>
      <c r="M68" s="8">
        <v>2.2261599884999997E-10</v>
      </c>
      <c r="N68" s="8">
        <v>1.4937945727438828E-6</v>
      </c>
      <c r="O68" s="8">
        <v>0</v>
      </c>
      <c r="P68" s="8">
        <v>4.4535317022982803E-8</v>
      </c>
      <c r="Q68" s="8">
        <v>-2.4040958996249999E-12</v>
      </c>
      <c r="R68" s="8">
        <v>0.21904008420000004</v>
      </c>
      <c r="S68" s="8">
        <v>5.685792866880001E-2</v>
      </c>
      <c r="T68" s="8">
        <v>0</v>
      </c>
      <c r="U68" s="8">
        <v>3.0493093929375006E-2</v>
      </c>
      <c r="V68" s="8">
        <v>-1.2753624450000001E-2</v>
      </c>
      <c r="W68" s="8">
        <v>3.6302600722500002E-2</v>
      </c>
      <c r="X68" s="8">
        <v>1.1272992019012501E-2</v>
      </c>
      <c r="Y68" s="8">
        <v>0</v>
      </c>
      <c r="Z68" s="8">
        <v>4.3108852500000003E-3</v>
      </c>
      <c r="AA68" s="8">
        <v>-3.7125437999999998E-3</v>
      </c>
      <c r="AB68" s="8">
        <v>6.9399598905000012E-2</v>
      </c>
      <c r="AC68" s="8">
        <v>1.0720004850922503E-2</v>
      </c>
      <c r="AD68" s="8">
        <v>0</v>
      </c>
      <c r="AE68" s="8">
        <v>2.0162634568125001E-3</v>
      </c>
      <c r="AF68" s="8">
        <v>-5.693666475000002E-3</v>
      </c>
      <c r="AG68" s="8">
        <v>7.4868062850000014E-4</v>
      </c>
      <c r="AH68" s="8">
        <v>9.2386359299246272E-5</v>
      </c>
      <c r="AI68" s="8">
        <v>0</v>
      </c>
      <c r="AJ68" s="8">
        <v>1.610412455925E-6</v>
      </c>
      <c r="AK68" s="8">
        <v>-1.2303690525000002E-6</v>
      </c>
      <c r="AL68" s="8">
        <v>294.69494250000002</v>
      </c>
      <c r="AM68" s="8">
        <v>159.464768990625</v>
      </c>
      <c r="AN68" s="8">
        <v>0</v>
      </c>
      <c r="AO68" s="8">
        <v>146.98764189375001</v>
      </c>
      <c r="AP68" s="8">
        <v>-229.18362075000005</v>
      </c>
      <c r="AQ68" s="8">
        <v>3772.9004337150004</v>
      </c>
      <c r="AR68" s="8">
        <v>367.81908819361132</v>
      </c>
      <c r="AS68" s="8">
        <v>0</v>
      </c>
      <c r="AT68" s="8">
        <v>-316.80031401900015</v>
      </c>
      <c r="AU68" s="8">
        <v>-398.39387610750003</v>
      </c>
      <c r="AV68" s="8">
        <v>298.78910565000001</v>
      </c>
      <c r="AW68" s="8">
        <v>161.92210314525002</v>
      </c>
      <c r="AX68" s="8">
        <v>0</v>
      </c>
      <c r="AY68" s="8">
        <v>149.00881104375</v>
      </c>
      <c r="AZ68" s="8">
        <v>-229.07290402500001</v>
      </c>
      <c r="BA68" s="8">
        <v>3474.1113280650002</v>
      </c>
      <c r="BB68" s="8">
        <v>205.89698504836127</v>
      </c>
      <c r="BC68" s="8">
        <v>0</v>
      </c>
      <c r="BD68" s="8">
        <v>-465.80912506275013</v>
      </c>
      <c r="BE68" s="8">
        <v>-169.32097208250002</v>
      </c>
    </row>
    <row r="69" spans="1:57" ht="15.3" x14ac:dyDescent="0.7">
      <c r="A69" s="9" t="s">
        <v>108</v>
      </c>
      <c r="B69" t="s">
        <v>860</v>
      </c>
      <c r="C69" t="s">
        <v>305</v>
      </c>
      <c r="D69" t="s">
        <v>306</v>
      </c>
      <c r="E69" s="6">
        <v>8.2626249999999999</v>
      </c>
      <c r="F69" s="7">
        <v>0</v>
      </c>
      <c r="G69" s="7">
        <v>0</v>
      </c>
      <c r="H69" s="8">
        <v>1.8787643700000001</v>
      </c>
      <c r="I69" s="8">
        <v>1.8293482191250001</v>
      </c>
      <c r="J69" s="8">
        <v>0</v>
      </c>
      <c r="K69" s="8">
        <v>4.2065023874999996</v>
      </c>
      <c r="L69" s="8">
        <v>-1.0235652875000001</v>
      </c>
      <c r="M69" s="8">
        <v>1.6438622899999997E-11</v>
      </c>
      <c r="N69" s="8">
        <v>1.1030620349954829E-7</v>
      </c>
      <c r="O69" s="8">
        <v>0</v>
      </c>
      <c r="P69" s="8">
        <v>3.2886193537511999E-9</v>
      </c>
      <c r="Q69" s="8">
        <v>-1.7752554224999998E-13</v>
      </c>
      <c r="R69" s="8">
        <v>1.6174566800000002E-2</v>
      </c>
      <c r="S69" s="8">
        <v>4.1985573952000007E-3</v>
      </c>
      <c r="T69" s="8">
        <v>0</v>
      </c>
      <c r="U69" s="8">
        <v>2.2517001237500004E-3</v>
      </c>
      <c r="V69" s="8">
        <v>-9.417653E-4</v>
      </c>
      <c r="W69" s="8">
        <v>2.680691265E-3</v>
      </c>
      <c r="X69" s="8">
        <v>8.32431027925E-4</v>
      </c>
      <c r="Y69" s="8">
        <v>0</v>
      </c>
      <c r="Z69" s="8">
        <v>3.183285E-4</v>
      </c>
      <c r="AA69" s="8">
        <v>-2.7414519999999996E-4</v>
      </c>
      <c r="AB69" s="8">
        <v>5.124671370000001E-3</v>
      </c>
      <c r="AC69" s="8">
        <v>7.9159682206500015E-4</v>
      </c>
      <c r="AD69" s="8">
        <v>0</v>
      </c>
      <c r="AE69" s="8">
        <v>1.4888684912500001E-4</v>
      </c>
      <c r="AF69" s="8">
        <v>-4.2043715000000012E-4</v>
      </c>
      <c r="AG69" s="8">
        <v>5.5284789000000006E-5</v>
      </c>
      <c r="AH69" s="8">
        <v>6.8220816539225016E-6</v>
      </c>
      <c r="AI69" s="8">
        <v>0</v>
      </c>
      <c r="AJ69" s="8">
        <v>1.1891761244999999E-7</v>
      </c>
      <c r="AK69" s="8">
        <v>-9.0854085000000005E-8</v>
      </c>
      <c r="AL69" s="8">
        <v>21.761144999999999</v>
      </c>
      <c r="AM69" s="8">
        <v>11.775349556250001</v>
      </c>
      <c r="AN69" s="8">
        <v>0</v>
      </c>
      <c r="AO69" s="8">
        <v>10.8540016375</v>
      </c>
      <c r="AP69" s="8">
        <v>-16.923595500000001</v>
      </c>
      <c r="AQ69" s="8">
        <v>278.60211211000001</v>
      </c>
      <c r="AR69" s="8">
        <v>27.160847906132503</v>
      </c>
      <c r="AS69" s="8">
        <v>0</v>
      </c>
      <c r="AT69" s="8">
        <v>-23.39347092600001</v>
      </c>
      <c r="AU69" s="8">
        <v>-29.418580555000002</v>
      </c>
      <c r="AV69" s="8">
        <v>22.0634701</v>
      </c>
      <c r="AW69" s="8">
        <v>11.956806368500001</v>
      </c>
      <c r="AX69" s="8">
        <v>0</v>
      </c>
      <c r="AY69" s="8">
        <v>11.003250737499998</v>
      </c>
      <c r="AZ69" s="8">
        <v>-16.915419849999999</v>
      </c>
      <c r="BA69" s="8">
        <v>256.53864200999999</v>
      </c>
      <c r="BB69" s="8">
        <v>15.2040415376325</v>
      </c>
      <c r="BC69" s="8">
        <v>0</v>
      </c>
      <c r="BD69" s="8">
        <v>-34.39672166350001</v>
      </c>
      <c r="BE69" s="8">
        <v>-12.503160705000001</v>
      </c>
    </row>
    <row r="70" spans="1:57" s="16" customFormat="1" ht="15.3" x14ac:dyDescent="0.7">
      <c r="A70" s="5" t="s">
        <v>854</v>
      </c>
      <c r="B70" t="s">
        <v>855</v>
      </c>
      <c r="C70" t="s">
        <v>120</v>
      </c>
      <c r="D70" t="s">
        <v>121</v>
      </c>
      <c r="E70" s="6">
        <v>10.206000000000001</v>
      </c>
      <c r="F70" s="7">
        <v>0</v>
      </c>
      <c r="G70" s="7">
        <v>0</v>
      </c>
      <c r="H70" s="8">
        <v>1.4469000000000003</v>
      </c>
      <c r="I70" s="8">
        <v>2.3918750100000006</v>
      </c>
      <c r="J70" s="8">
        <v>0</v>
      </c>
      <c r="K70" s="8">
        <v>6.2861106000000015</v>
      </c>
      <c r="L70" s="8">
        <v>-1.2281640000000003</v>
      </c>
      <c r="M70" s="8">
        <v>3.2720100000000003E-12</v>
      </c>
      <c r="N70" s="8">
        <v>1.8041304041578661E-7</v>
      </c>
      <c r="O70" s="8">
        <v>0</v>
      </c>
      <c r="P70" s="8">
        <v>2.1328510221026406E-7</v>
      </c>
      <c r="Q70" s="8">
        <v>-1.5656466000000004E-13</v>
      </c>
      <c r="R70" s="8">
        <v>1.0741499999999999E-2</v>
      </c>
      <c r="S70" s="8">
        <v>5.2657405919999999E-3</v>
      </c>
      <c r="T70" s="8">
        <v>0</v>
      </c>
      <c r="U70" s="8">
        <v>1.123470474E-2</v>
      </c>
      <c r="V70" s="8">
        <v>-1.0017000000000001E-3</v>
      </c>
      <c r="W70" s="8">
        <v>2.5172700000000003E-3</v>
      </c>
      <c r="X70" s="8">
        <v>1.1683628880000002E-3</v>
      </c>
      <c r="Y70" s="8">
        <v>0</v>
      </c>
      <c r="Z70" s="8">
        <v>2.4266247600000005E-3</v>
      </c>
      <c r="AA70" s="8">
        <v>-3.0198000000000003E-4</v>
      </c>
      <c r="AB70" s="8">
        <v>4.9344330000000011E-3</v>
      </c>
      <c r="AC70" s="8">
        <v>9.4744457640000019E-4</v>
      </c>
      <c r="AD70" s="8">
        <v>0</v>
      </c>
      <c r="AE70" s="8">
        <v>1.0803886380000001E-3</v>
      </c>
      <c r="AF70" s="8">
        <v>-4.5654000000000012E-4</v>
      </c>
      <c r="AG70" s="8">
        <v>2.5416300000000002E-7</v>
      </c>
      <c r="AH70" s="8">
        <v>2.1385926407999999E-6</v>
      </c>
      <c r="AI70" s="8">
        <v>0</v>
      </c>
      <c r="AJ70" s="8">
        <v>5.2242708000000005E-7</v>
      </c>
      <c r="AK70" s="8">
        <v>-1.0611300000000002E-7</v>
      </c>
      <c r="AL70" s="8">
        <v>15.586200000000003</v>
      </c>
      <c r="AM70" s="8">
        <v>17.080819140000003</v>
      </c>
      <c r="AN70" s="8">
        <v>0</v>
      </c>
      <c r="AO70" s="8">
        <v>29.870538600000003</v>
      </c>
      <c r="AP70" s="8">
        <v>-20.360550000000003</v>
      </c>
      <c r="AQ70" s="8">
        <v>301.88340000000005</v>
      </c>
      <c r="AR70" s="8">
        <v>33.293841995400015</v>
      </c>
      <c r="AS70" s="8">
        <v>0</v>
      </c>
      <c r="AT70" s="8">
        <v>-11.680322387999995</v>
      </c>
      <c r="AU70" s="8">
        <v>-34.199802000000005</v>
      </c>
      <c r="AV70" s="8">
        <v>15.6744</v>
      </c>
      <c r="AW70" s="8">
        <v>17.371593960000006</v>
      </c>
      <c r="AX70" s="8">
        <v>0</v>
      </c>
      <c r="AY70" s="8">
        <v>30.230722200000006</v>
      </c>
      <c r="AZ70" s="8">
        <v>-20.365380000000002</v>
      </c>
      <c r="BA70" s="8">
        <v>286.209</v>
      </c>
      <c r="BB70" s="8">
        <v>15.922248035400004</v>
      </c>
      <c r="BC70" s="8">
        <v>0</v>
      </c>
      <c r="BD70" s="8">
        <v>-41.911044587999996</v>
      </c>
      <c r="BE70" s="8">
        <v>-13.834422000000002</v>
      </c>
    </row>
    <row r="71" spans="1:57" ht="15.3" x14ac:dyDescent="0.7">
      <c r="A71" s="9" t="s">
        <v>108</v>
      </c>
      <c r="B71" t="s">
        <v>856</v>
      </c>
      <c r="C71" t="s">
        <v>120</v>
      </c>
      <c r="D71" t="s">
        <v>121</v>
      </c>
      <c r="E71" s="6">
        <v>3302.37</v>
      </c>
      <c r="F71" s="7">
        <v>0</v>
      </c>
      <c r="G71" s="7">
        <v>0</v>
      </c>
      <c r="H71" s="8">
        <v>468.1755</v>
      </c>
      <c r="I71" s="8">
        <v>773.94241395000006</v>
      </c>
      <c r="J71" s="8">
        <v>0</v>
      </c>
      <c r="K71" s="8">
        <v>2034.0057870000001</v>
      </c>
      <c r="L71" s="8">
        <v>-397.39877999999999</v>
      </c>
      <c r="M71" s="8">
        <v>1.05872895E-9</v>
      </c>
      <c r="N71" s="8">
        <v>5.8376505220250941E-5</v>
      </c>
      <c r="O71" s="8">
        <v>0</v>
      </c>
      <c r="P71" s="8">
        <v>6.9012965215178287E-5</v>
      </c>
      <c r="Q71" s="8">
        <v>-5.065985070000001E-11</v>
      </c>
      <c r="R71" s="8">
        <v>3.4756424999999993</v>
      </c>
      <c r="S71" s="8">
        <v>1.7038432058399997</v>
      </c>
      <c r="T71" s="8">
        <v>0</v>
      </c>
      <c r="U71" s="8">
        <v>3.6352294622999994</v>
      </c>
      <c r="V71" s="8">
        <v>-0.32412150000000001</v>
      </c>
      <c r="W71" s="8">
        <v>0.81451664999999995</v>
      </c>
      <c r="X71" s="8">
        <v>0.37804884876</v>
      </c>
      <c r="Y71" s="8">
        <v>0</v>
      </c>
      <c r="Z71" s="8">
        <v>0.78518644020000006</v>
      </c>
      <c r="AA71" s="8">
        <v>-9.7712099999999996E-2</v>
      </c>
      <c r="AB71" s="8">
        <v>1.5966415350000001</v>
      </c>
      <c r="AC71" s="8">
        <v>0.30656599507799998</v>
      </c>
      <c r="AD71" s="8">
        <v>0</v>
      </c>
      <c r="AE71" s="8">
        <v>0.34958289500999995</v>
      </c>
      <c r="AF71" s="8">
        <v>-0.1477233</v>
      </c>
      <c r="AG71" s="8">
        <v>8.2239884999999997E-5</v>
      </c>
      <c r="AH71" s="8">
        <v>6.9198747591599989E-4</v>
      </c>
      <c r="AI71" s="8">
        <v>0</v>
      </c>
      <c r="AJ71" s="8">
        <v>1.690424766E-4</v>
      </c>
      <c r="AK71" s="8">
        <v>-3.4335134999999998E-5</v>
      </c>
      <c r="AL71" s="8">
        <v>5043.2489999999998</v>
      </c>
      <c r="AM71" s="8">
        <v>5526.8650502999999</v>
      </c>
      <c r="AN71" s="8">
        <v>0</v>
      </c>
      <c r="AO71" s="8">
        <v>9665.2528469999997</v>
      </c>
      <c r="AP71" s="8">
        <v>-6588.0922499999997</v>
      </c>
      <c r="AQ71" s="8">
        <v>97680.842999999993</v>
      </c>
      <c r="AR71" s="8">
        <v>10772.936017083002</v>
      </c>
      <c r="AS71" s="8">
        <v>0</v>
      </c>
      <c r="AT71" s="8">
        <v>-3779.4186012599976</v>
      </c>
      <c r="AU71" s="8">
        <v>-11066.07879</v>
      </c>
      <c r="AV71" s="8">
        <v>5071.7879999999996</v>
      </c>
      <c r="AW71" s="8">
        <v>5620.951474200001</v>
      </c>
      <c r="AX71" s="8">
        <v>0</v>
      </c>
      <c r="AY71" s="8">
        <v>9781.7979689999993</v>
      </c>
      <c r="AZ71" s="8">
        <v>-6589.6550999999999</v>
      </c>
      <c r="BA71" s="8">
        <v>92609.054999999993</v>
      </c>
      <c r="BB71" s="8">
        <v>5151.9845428830004</v>
      </c>
      <c r="BC71" s="8">
        <v>0</v>
      </c>
      <c r="BD71" s="8">
        <v>-13561.216570259998</v>
      </c>
      <c r="BE71" s="8">
        <v>-4476.4236899999996</v>
      </c>
    </row>
    <row r="72" spans="1:57" ht="15.3" x14ac:dyDescent="0.7">
      <c r="A72" s="9" t="s">
        <v>108</v>
      </c>
      <c r="B72" t="s">
        <v>857</v>
      </c>
      <c r="C72" t="s">
        <v>120</v>
      </c>
      <c r="D72" t="s">
        <v>121</v>
      </c>
      <c r="E72" s="6">
        <v>236.196</v>
      </c>
      <c r="F72" s="7">
        <v>0</v>
      </c>
      <c r="G72" s="7">
        <v>0</v>
      </c>
      <c r="H72" s="8">
        <v>33.485399999999998</v>
      </c>
      <c r="I72" s="8">
        <v>55.354821659999999</v>
      </c>
      <c r="J72" s="8">
        <v>0</v>
      </c>
      <c r="K72" s="8">
        <v>145.47855960000001</v>
      </c>
      <c r="L72" s="8">
        <v>-28.423224000000001</v>
      </c>
      <c r="M72" s="8">
        <v>7.5723659999999991E-11</v>
      </c>
      <c r="N72" s="8">
        <v>4.1752732210510607E-6</v>
      </c>
      <c r="O72" s="8">
        <v>0</v>
      </c>
      <c r="P72" s="8">
        <v>4.9360266511518248E-6</v>
      </c>
      <c r="Q72" s="8">
        <v>-3.6233535600000004E-12</v>
      </c>
      <c r="R72" s="8">
        <v>0.24858899999999995</v>
      </c>
      <c r="S72" s="8">
        <v>0.12186428227199998</v>
      </c>
      <c r="T72" s="8">
        <v>0</v>
      </c>
      <c r="U72" s="8">
        <v>0.26000316683999997</v>
      </c>
      <c r="V72" s="8">
        <v>-2.31822E-2</v>
      </c>
      <c r="W72" s="8">
        <v>5.8256819999999994E-2</v>
      </c>
      <c r="X72" s="8">
        <v>2.7039255408E-2</v>
      </c>
      <c r="Y72" s="8">
        <v>0</v>
      </c>
      <c r="Z72" s="8">
        <v>5.6159030160000005E-2</v>
      </c>
      <c r="AA72" s="8">
        <v>-6.9886799999999997E-3</v>
      </c>
      <c r="AB72" s="8">
        <v>0.11419687800000002</v>
      </c>
      <c r="AC72" s="8">
        <v>2.1926574482399999E-2</v>
      </c>
      <c r="AD72" s="8">
        <v>0</v>
      </c>
      <c r="AE72" s="8">
        <v>2.5003279907999998E-2</v>
      </c>
      <c r="AF72" s="8">
        <v>-1.0565640000000001E-2</v>
      </c>
      <c r="AG72" s="8">
        <v>5.8820580000000001E-6</v>
      </c>
      <c r="AH72" s="8">
        <v>4.9493143972799992E-5</v>
      </c>
      <c r="AI72" s="8">
        <v>0</v>
      </c>
      <c r="AJ72" s="8">
        <v>1.2090455279999999E-5</v>
      </c>
      <c r="AK72" s="8">
        <v>-2.455758E-6</v>
      </c>
      <c r="AL72" s="8">
        <v>360.70920000000001</v>
      </c>
      <c r="AM72" s="8">
        <v>395.29895723999999</v>
      </c>
      <c r="AN72" s="8">
        <v>0</v>
      </c>
      <c r="AO72" s="8">
        <v>691.28960759999995</v>
      </c>
      <c r="AP72" s="8">
        <v>-471.2013</v>
      </c>
      <c r="AQ72" s="8">
        <v>6986.4443999999994</v>
      </c>
      <c r="AR72" s="8">
        <v>770.51462903640015</v>
      </c>
      <c r="AS72" s="8">
        <v>0</v>
      </c>
      <c r="AT72" s="8">
        <v>-270.31603240799984</v>
      </c>
      <c r="AU72" s="8">
        <v>-791.481132</v>
      </c>
      <c r="AV72" s="8">
        <v>362.75039999999996</v>
      </c>
      <c r="AW72" s="8">
        <v>402.02831736000007</v>
      </c>
      <c r="AX72" s="8">
        <v>0</v>
      </c>
      <c r="AY72" s="8">
        <v>699.62528520000001</v>
      </c>
      <c r="AZ72" s="8">
        <v>-471.31308000000001</v>
      </c>
      <c r="BA72" s="8">
        <v>6623.6939999999995</v>
      </c>
      <c r="BB72" s="8">
        <v>368.48631167640008</v>
      </c>
      <c r="BC72" s="8">
        <v>0</v>
      </c>
      <c r="BD72" s="8">
        <v>-969.94131760799985</v>
      </c>
      <c r="BE72" s="8">
        <v>-320.16805199999999</v>
      </c>
    </row>
    <row r="73" spans="1:57" ht="15.3" x14ac:dyDescent="0.7">
      <c r="A73" s="9" t="s">
        <v>108</v>
      </c>
      <c r="B73" t="s">
        <v>858</v>
      </c>
      <c r="C73" t="s">
        <v>120</v>
      </c>
      <c r="D73" t="s">
        <v>121</v>
      </c>
      <c r="E73" s="6">
        <v>231.77340000000001</v>
      </c>
      <c r="F73" s="7">
        <v>0</v>
      </c>
      <c r="G73" s="7">
        <v>0</v>
      </c>
      <c r="H73" s="8">
        <v>32.858409999999999</v>
      </c>
      <c r="I73" s="8">
        <v>54.318342489000003</v>
      </c>
      <c r="J73" s="8">
        <v>0</v>
      </c>
      <c r="K73" s="8">
        <v>142.75457834000002</v>
      </c>
      <c r="L73" s="8">
        <v>-27.8910196</v>
      </c>
      <c r="M73" s="8">
        <v>7.4305788999999992E-11</v>
      </c>
      <c r="N73" s="8">
        <v>4.0970942368708871E-6</v>
      </c>
      <c r="O73" s="8">
        <v>0</v>
      </c>
      <c r="P73" s="8">
        <v>4.8436031068607105E-6</v>
      </c>
      <c r="Q73" s="8">
        <v>-3.5555088740000007E-12</v>
      </c>
      <c r="R73" s="8">
        <v>0.24393434999999997</v>
      </c>
      <c r="S73" s="8">
        <v>0.11958246134879999</v>
      </c>
      <c r="T73" s="8">
        <v>0</v>
      </c>
      <c r="U73" s="8">
        <v>0.25513479478599999</v>
      </c>
      <c r="V73" s="8">
        <v>-2.2748130000000002E-2</v>
      </c>
      <c r="W73" s="8">
        <v>5.7166003E-2</v>
      </c>
      <c r="X73" s="8">
        <v>2.65329648232E-2</v>
      </c>
      <c r="Y73" s="8">
        <v>0</v>
      </c>
      <c r="Z73" s="8">
        <v>5.510749276400001E-2</v>
      </c>
      <c r="AA73" s="8">
        <v>-6.8578219999999995E-3</v>
      </c>
      <c r="AB73" s="8">
        <v>0.11205862370000001</v>
      </c>
      <c r="AC73" s="8">
        <v>2.1516015165960002E-2</v>
      </c>
      <c r="AD73" s="8">
        <v>0</v>
      </c>
      <c r="AE73" s="8">
        <v>2.45351114982E-2</v>
      </c>
      <c r="AF73" s="8">
        <v>-1.0367806000000002E-2</v>
      </c>
      <c r="AG73" s="8">
        <v>5.7719207000000007E-6</v>
      </c>
      <c r="AH73" s="8">
        <v>4.8566420495119995E-5</v>
      </c>
      <c r="AI73" s="8">
        <v>0</v>
      </c>
      <c r="AJ73" s="8">
        <v>1.1864070212E-5</v>
      </c>
      <c r="AK73" s="8">
        <v>-2.4097757000000001E-6</v>
      </c>
      <c r="AL73" s="8">
        <v>353.95518000000004</v>
      </c>
      <c r="AM73" s="8">
        <v>387.897268946</v>
      </c>
      <c r="AN73" s="8">
        <v>0</v>
      </c>
      <c r="AO73" s="8">
        <v>678.34570754000003</v>
      </c>
      <c r="AP73" s="8">
        <v>-462.37839500000001</v>
      </c>
      <c r="AQ73" s="8">
        <v>6855.6282600000004</v>
      </c>
      <c r="AR73" s="8">
        <v>756.08729750506018</v>
      </c>
      <c r="AS73" s="8">
        <v>0</v>
      </c>
      <c r="AT73" s="8">
        <v>-265.25455937319987</v>
      </c>
      <c r="AU73" s="8">
        <v>-776.66121780000003</v>
      </c>
      <c r="AV73" s="8">
        <v>355.95815999999996</v>
      </c>
      <c r="AW73" s="8">
        <v>394.50062664400008</v>
      </c>
      <c r="AX73" s="8">
        <v>0</v>
      </c>
      <c r="AY73" s="8">
        <v>686.52530558000001</v>
      </c>
      <c r="AZ73" s="8">
        <v>-462.48808200000002</v>
      </c>
      <c r="BA73" s="8">
        <v>6499.6701000000003</v>
      </c>
      <c r="BB73" s="8">
        <v>361.5866708610601</v>
      </c>
      <c r="BC73" s="8">
        <v>0</v>
      </c>
      <c r="BD73" s="8">
        <v>-951.77986495319988</v>
      </c>
      <c r="BE73" s="8">
        <v>-314.17313580000001</v>
      </c>
    </row>
    <row r="74" spans="1:57" ht="15.3" x14ac:dyDescent="0.7">
      <c r="A74" s="9" t="s">
        <v>108</v>
      </c>
      <c r="B74" t="s">
        <v>860</v>
      </c>
      <c r="C74" t="s">
        <v>120</v>
      </c>
      <c r="D74" t="s">
        <v>121</v>
      </c>
      <c r="E74" s="6">
        <v>9.7200000000000006</v>
      </c>
      <c r="F74" s="7">
        <v>0</v>
      </c>
      <c r="G74" s="7">
        <v>0</v>
      </c>
      <c r="H74" s="8">
        <v>1.3780000000000001</v>
      </c>
      <c r="I74" s="8">
        <v>2.2779762000000003</v>
      </c>
      <c r="J74" s="8">
        <v>0</v>
      </c>
      <c r="K74" s="8">
        <v>5.9867720000000011</v>
      </c>
      <c r="L74" s="8">
        <v>-1.1696800000000001</v>
      </c>
      <c r="M74" s="8">
        <v>3.1162E-12</v>
      </c>
      <c r="N74" s="8">
        <v>1.718219432531301E-7</v>
      </c>
      <c r="O74" s="8">
        <v>0</v>
      </c>
      <c r="P74" s="8">
        <v>2.0312866877168005E-7</v>
      </c>
      <c r="Q74" s="8">
        <v>-1.4910920000000003E-13</v>
      </c>
      <c r="R74" s="8">
        <v>1.023E-2</v>
      </c>
      <c r="S74" s="8">
        <v>5.0149910399999997E-3</v>
      </c>
      <c r="T74" s="8">
        <v>0</v>
      </c>
      <c r="U74" s="8">
        <v>1.0699718800000001E-2</v>
      </c>
      <c r="V74" s="8">
        <v>-9.540000000000001E-4</v>
      </c>
      <c r="W74" s="8">
        <v>2.3974000000000001E-3</v>
      </c>
      <c r="X74" s="8">
        <v>1.11272656E-3</v>
      </c>
      <c r="Y74" s="8">
        <v>0</v>
      </c>
      <c r="Z74" s="8">
        <v>2.3110712000000005E-3</v>
      </c>
      <c r="AA74" s="8">
        <v>-2.876E-4</v>
      </c>
      <c r="AB74" s="8">
        <v>4.6994600000000008E-3</v>
      </c>
      <c r="AC74" s="8">
        <v>9.0232816800000007E-4</v>
      </c>
      <c r="AD74" s="8">
        <v>0</v>
      </c>
      <c r="AE74" s="8">
        <v>1.0289415599999999E-3</v>
      </c>
      <c r="AF74" s="8">
        <v>-4.3480000000000011E-4</v>
      </c>
      <c r="AG74" s="8">
        <v>2.4206000000000004E-7</v>
      </c>
      <c r="AH74" s="8">
        <v>2.036754896E-6</v>
      </c>
      <c r="AI74" s="8">
        <v>0</v>
      </c>
      <c r="AJ74" s="8">
        <v>4.9754960000000004E-7</v>
      </c>
      <c r="AK74" s="8">
        <v>-1.0106000000000001E-7</v>
      </c>
      <c r="AL74" s="8">
        <v>14.844000000000001</v>
      </c>
      <c r="AM74" s="8">
        <v>16.267446800000002</v>
      </c>
      <c r="AN74" s="8">
        <v>0</v>
      </c>
      <c r="AO74" s="8">
        <v>28.448132000000001</v>
      </c>
      <c r="AP74" s="8">
        <v>-19.391000000000002</v>
      </c>
      <c r="AQ74" s="8">
        <v>287.50799999999998</v>
      </c>
      <c r="AR74" s="8">
        <v>31.708420948000011</v>
      </c>
      <c r="AS74" s="8">
        <v>0</v>
      </c>
      <c r="AT74" s="8">
        <v>-11.124116559999994</v>
      </c>
      <c r="AU74" s="8">
        <v>-32.571240000000003</v>
      </c>
      <c r="AV74" s="8">
        <v>14.927999999999999</v>
      </c>
      <c r="AW74" s="8">
        <v>16.544375200000005</v>
      </c>
      <c r="AX74" s="8">
        <v>0</v>
      </c>
      <c r="AY74" s="8">
        <v>28.791164000000002</v>
      </c>
      <c r="AZ74" s="8">
        <v>-19.395600000000002</v>
      </c>
      <c r="BA74" s="8">
        <v>272.58</v>
      </c>
      <c r="BB74" s="8">
        <v>15.164045748000003</v>
      </c>
      <c r="BC74" s="8">
        <v>0</v>
      </c>
      <c r="BD74" s="8">
        <v>-39.915280559999999</v>
      </c>
      <c r="BE74" s="8">
        <v>-13.175640000000001</v>
      </c>
    </row>
    <row r="75" spans="1:57" ht="15.3" x14ac:dyDescent="0.7">
      <c r="A75" s="9" t="s">
        <v>108</v>
      </c>
      <c r="B75" t="s">
        <v>862</v>
      </c>
      <c r="C75" t="s">
        <v>120</v>
      </c>
      <c r="D75" t="s">
        <v>121</v>
      </c>
      <c r="E75" s="6">
        <v>1142.1000000000001</v>
      </c>
      <c r="F75" s="7">
        <v>0</v>
      </c>
      <c r="G75" s="7">
        <v>0</v>
      </c>
      <c r="H75" s="8">
        <v>161.91500000000002</v>
      </c>
      <c r="I75" s="8">
        <v>267.66220350000003</v>
      </c>
      <c r="J75" s="8">
        <v>0</v>
      </c>
      <c r="K75" s="8">
        <v>703.44571000000008</v>
      </c>
      <c r="L75" s="8">
        <v>-137.43740000000003</v>
      </c>
      <c r="M75" s="8">
        <v>3.661535E-10</v>
      </c>
      <c r="N75" s="8">
        <v>2.0189078332242788E-5</v>
      </c>
      <c r="O75" s="8">
        <v>0</v>
      </c>
      <c r="P75" s="8">
        <v>2.3867618580672406E-5</v>
      </c>
      <c r="Q75" s="8">
        <v>-1.7520331000000005E-11</v>
      </c>
      <c r="R75" s="8">
        <v>1.2020249999999999</v>
      </c>
      <c r="S75" s="8">
        <v>0.58926144719999995</v>
      </c>
      <c r="T75" s="8">
        <v>0</v>
      </c>
      <c r="U75" s="8">
        <v>1.257216959</v>
      </c>
      <c r="V75" s="8">
        <v>-0.11209500000000001</v>
      </c>
      <c r="W75" s="8">
        <v>0.28169450000000001</v>
      </c>
      <c r="X75" s="8">
        <v>0.13074537080000001</v>
      </c>
      <c r="Y75" s="8">
        <v>0</v>
      </c>
      <c r="Z75" s="8">
        <v>0.27155086600000006</v>
      </c>
      <c r="AA75" s="8">
        <v>-3.3793000000000004E-2</v>
      </c>
      <c r="AB75" s="8">
        <v>0.55218655000000016</v>
      </c>
      <c r="AC75" s="8">
        <v>0.10602355974000001</v>
      </c>
      <c r="AD75" s="8">
        <v>0</v>
      </c>
      <c r="AE75" s="8">
        <v>0.1209006333</v>
      </c>
      <c r="AF75" s="8">
        <v>-5.1089000000000009E-2</v>
      </c>
      <c r="AG75" s="8">
        <v>2.8442050000000007E-5</v>
      </c>
      <c r="AH75" s="8">
        <v>2.3931870028E-4</v>
      </c>
      <c r="AI75" s="8">
        <v>0</v>
      </c>
      <c r="AJ75" s="8">
        <v>5.8462078000000004E-5</v>
      </c>
      <c r="AK75" s="8">
        <v>-1.1874550000000001E-5</v>
      </c>
      <c r="AL75" s="8">
        <v>1744.1700000000003</v>
      </c>
      <c r="AM75" s="8">
        <v>1911.4249990000003</v>
      </c>
      <c r="AN75" s="8">
        <v>0</v>
      </c>
      <c r="AO75" s="8">
        <v>3342.65551</v>
      </c>
      <c r="AP75" s="8">
        <v>-2278.4425000000006</v>
      </c>
      <c r="AQ75" s="8">
        <v>33782.19</v>
      </c>
      <c r="AR75" s="8">
        <v>3725.7394613900015</v>
      </c>
      <c r="AS75" s="8">
        <v>0</v>
      </c>
      <c r="AT75" s="8">
        <v>-1307.0836957999993</v>
      </c>
      <c r="AU75" s="8">
        <v>-3827.1207000000004</v>
      </c>
      <c r="AV75" s="8">
        <v>1754.04</v>
      </c>
      <c r="AW75" s="8">
        <v>1943.9640860000006</v>
      </c>
      <c r="AX75" s="8">
        <v>0</v>
      </c>
      <c r="AY75" s="8">
        <v>3382.9617700000003</v>
      </c>
      <c r="AZ75" s="8">
        <v>-2278.9830000000002</v>
      </c>
      <c r="BA75" s="8">
        <v>32028.15</v>
      </c>
      <c r="BB75" s="8">
        <v>1781.7753753900006</v>
      </c>
      <c r="BC75" s="8">
        <v>0</v>
      </c>
      <c r="BD75" s="8">
        <v>-4690.0454657999999</v>
      </c>
      <c r="BE75" s="8">
        <v>-1548.1377000000002</v>
      </c>
    </row>
    <row r="76" spans="1:57" ht="15.3" x14ac:dyDescent="0.7">
      <c r="A76" s="9" t="s">
        <v>108</v>
      </c>
      <c r="B76" t="s">
        <v>863</v>
      </c>
      <c r="C76" t="s">
        <v>120</v>
      </c>
      <c r="D76" t="s">
        <v>121</v>
      </c>
      <c r="E76" s="6">
        <v>405.32399999999996</v>
      </c>
      <c r="F76" s="7">
        <v>0</v>
      </c>
      <c r="G76" s="7">
        <v>0</v>
      </c>
      <c r="H76" s="8">
        <v>57.462599999999995</v>
      </c>
      <c r="I76" s="8">
        <v>94.99160753999999</v>
      </c>
      <c r="J76" s="8">
        <v>0</v>
      </c>
      <c r="K76" s="8">
        <v>249.64839239999998</v>
      </c>
      <c r="L76" s="8">
        <v>-48.775655999999998</v>
      </c>
      <c r="M76" s="8">
        <v>1.2994553999999999E-10</v>
      </c>
      <c r="N76" s="8">
        <v>7.1649750336555234E-6</v>
      </c>
      <c r="O76" s="8">
        <v>0</v>
      </c>
      <c r="P76" s="8">
        <v>8.4704654877790563E-6</v>
      </c>
      <c r="Q76" s="8">
        <v>-6.2178536400000002E-12</v>
      </c>
      <c r="R76" s="8">
        <v>0.42659099999999989</v>
      </c>
      <c r="S76" s="8">
        <v>0.20912512636799996</v>
      </c>
      <c r="T76" s="8">
        <v>0</v>
      </c>
      <c r="U76" s="8">
        <v>0.44617827395999993</v>
      </c>
      <c r="V76" s="8">
        <v>-3.9781799999999999E-2</v>
      </c>
      <c r="W76" s="8">
        <v>9.997157999999999E-2</v>
      </c>
      <c r="X76" s="8">
        <v>4.6400697551999992E-2</v>
      </c>
      <c r="Y76" s="8">
        <v>0</v>
      </c>
      <c r="Z76" s="8">
        <v>9.6371669039999996E-2</v>
      </c>
      <c r="AA76" s="8">
        <v>-1.1992919999999997E-2</v>
      </c>
      <c r="AB76" s="8">
        <v>0.195967482</v>
      </c>
      <c r="AC76" s="8">
        <v>3.7627084605599999E-2</v>
      </c>
      <c r="AD76" s="8">
        <v>0</v>
      </c>
      <c r="AE76" s="8">
        <v>4.2906863051999991E-2</v>
      </c>
      <c r="AF76" s="8">
        <v>-1.813116E-2</v>
      </c>
      <c r="AG76" s="8">
        <v>1.0093901999999999E-5</v>
      </c>
      <c r="AH76" s="8">
        <v>8.4932679163199983E-5</v>
      </c>
      <c r="AI76" s="8">
        <v>0</v>
      </c>
      <c r="AJ76" s="8">
        <v>2.0747818319999998E-5</v>
      </c>
      <c r="AK76" s="8">
        <v>-4.2142019999999999E-6</v>
      </c>
      <c r="AL76" s="8">
        <v>618.99479999999994</v>
      </c>
      <c r="AM76" s="8">
        <v>678.35253155999987</v>
      </c>
      <c r="AN76" s="8">
        <v>0</v>
      </c>
      <c r="AO76" s="8">
        <v>1186.2871043999999</v>
      </c>
      <c r="AP76" s="8">
        <v>-808.60469999999998</v>
      </c>
      <c r="AQ76" s="8">
        <v>11989.083599999998</v>
      </c>
      <c r="AR76" s="8">
        <v>1322.2411535316003</v>
      </c>
      <c r="AS76" s="8">
        <v>0</v>
      </c>
      <c r="AT76" s="8">
        <v>-463.87566055199966</v>
      </c>
      <c r="AU76" s="8">
        <v>-1358.2207079999998</v>
      </c>
      <c r="AV76" s="8">
        <v>622.49759999999992</v>
      </c>
      <c r="AW76" s="8">
        <v>689.90044584000009</v>
      </c>
      <c r="AX76" s="8">
        <v>0</v>
      </c>
      <c r="AY76" s="8">
        <v>1200.5915387999999</v>
      </c>
      <c r="AZ76" s="8">
        <v>-808.79651999999999</v>
      </c>
      <c r="BA76" s="8">
        <v>11366.585999999998</v>
      </c>
      <c r="BB76" s="8">
        <v>632.34070769160007</v>
      </c>
      <c r="BC76" s="8">
        <v>0</v>
      </c>
      <c r="BD76" s="8">
        <v>-1664.4671993519996</v>
      </c>
      <c r="BE76" s="8">
        <v>-549.42418799999996</v>
      </c>
    </row>
    <row r="77" spans="1:57" ht="15.3" x14ac:dyDescent="0.7">
      <c r="A77" s="9" t="s">
        <v>108</v>
      </c>
      <c r="B77" t="s">
        <v>864</v>
      </c>
      <c r="C77" t="s">
        <v>120</v>
      </c>
      <c r="D77" t="s">
        <v>121</v>
      </c>
      <c r="E77" s="6">
        <v>43.739999999999995</v>
      </c>
      <c r="F77" s="7">
        <v>0</v>
      </c>
      <c r="G77" s="7">
        <v>0</v>
      </c>
      <c r="H77" s="8">
        <v>6.2009999999999996</v>
      </c>
      <c r="I77" s="8">
        <v>10.250892899999998</v>
      </c>
      <c r="J77" s="8">
        <v>0</v>
      </c>
      <c r="K77" s="8">
        <v>26.940473999999998</v>
      </c>
      <c r="L77" s="8">
        <v>-5.2635599999999991</v>
      </c>
      <c r="M77" s="8">
        <v>1.4022899999999998E-11</v>
      </c>
      <c r="N77" s="8">
        <v>7.7319874463908526E-7</v>
      </c>
      <c r="O77" s="8">
        <v>0</v>
      </c>
      <c r="P77" s="8">
        <v>9.1407900947256005E-7</v>
      </c>
      <c r="Q77" s="8">
        <v>-6.7099140000000005E-13</v>
      </c>
      <c r="R77" s="8">
        <v>4.6034999999999986E-2</v>
      </c>
      <c r="S77" s="8">
        <v>2.2567459679999995E-2</v>
      </c>
      <c r="T77" s="8">
        <v>0</v>
      </c>
      <c r="U77" s="8">
        <v>4.8148734599999993E-2</v>
      </c>
      <c r="V77" s="8">
        <v>-4.2929999999999999E-3</v>
      </c>
      <c r="W77" s="8">
        <v>1.0788299999999999E-2</v>
      </c>
      <c r="X77" s="8">
        <v>5.0072695199999996E-3</v>
      </c>
      <c r="Y77" s="8">
        <v>0</v>
      </c>
      <c r="Z77" s="8">
        <v>1.0399820400000001E-2</v>
      </c>
      <c r="AA77" s="8">
        <v>-1.2941999999999997E-3</v>
      </c>
      <c r="AB77" s="8">
        <v>2.1147570000000001E-2</v>
      </c>
      <c r="AC77" s="8">
        <v>4.0604767559999999E-3</v>
      </c>
      <c r="AD77" s="8">
        <v>0</v>
      </c>
      <c r="AE77" s="8">
        <v>4.6302370199999996E-3</v>
      </c>
      <c r="AF77" s="8">
        <v>-1.9566000000000002E-3</v>
      </c>
      <c r="AG77" s="8">
        <v>1.0892699999999999E-6</v>
      </c>
      <c r="AH77" s="8">
        <v>9.1653970319999989E-6</v>
      </c>
      <c r="AI77" s="8">
        <v>0</v>
      </c>
      <c r="AJ77" s="8">
        <v>2.2389731999999998E-6</v>
      </c>
      <c r="AK77" s="8">
        <v>-4.5476999999999994E-7</v>
      </c>
      <c r="AL77" s="8">
        <v>66.798000000000002</v>
      </c>
      <c r="AM77" s="8">
        <v>73.203510599999987</v>
      </c>
      <c r="AN77" s="8">
        <v>0</v>
      </c>
      <c r="AO77" s="8">
        <v>128.01659399999997</v>
      </c>
      <c r="AP77" s="8">
        <v>-87.259499999999989</v>
      </c>
      <c r="AQ77" s="8">
        <v>1293.7859999999998</v>
      </c>
      <c r="AR77" s="8">
        <v>142.68789426600003</v>
      </c>
      <c r="AS77" s="8">
        <v>0</v>
      </c>
      <c r="AT77" s="8">
        <v>-50.058524519999963</v>
      </c>
      <c r="AU77" s="8">
        <v>-146.57057999999998</v>
      </c>
      <c r="AV77" s="8">
        <v>67.175999999999988</v>
      </c>
      <c r="AW77" s="8">
        <v>74.449688400000014</v>
      </c>
      <c r="AX77" s="8">
        <v>0</v>
      </c>
      <c r="AY77" s="8">
        <v>129.560238</v>
      </c>
      <c r="AZ77" s="8">
        <v>-87.280199999999994</v>
      </c>
      <c r="BA77" s="8">
        <v>1226.6099999999999</v>
      </c>
      <c r="BB77" s="8">
        <v>68.238205866000001</v>
      </c>
      <c r="BC77" s="8">
        <v>0</v>
      </c>
      <c r="BD77" s="8">
        <v>-179.61876251999996</v>
      </c>
      <c r="BE77" s="8">
        <v>-59.290379999999992</v>
      </c>
    </row>
    <row r="78" spans="1:57" ht="15.3" x14ac:dyDescent="0.7">
      <c r="A78" s="9" t="s">
        <v>525</v>
      </c>
      <c r="B78" t="s">
        <v>865</v>
      </c>
      <c r="C78" t="s">
        <v>120</v>
      </c>
      <c r="D78" t="s">
        <v>121</v>
      </c>
      <c r="E78" s="6">
        <v>505.44</v>
      </c>
      <c r="F78" s="7">
        <v>0</v>
      </c>
      <c r="G78" s="7">
        <v>0</v>
      </c>
      <c r="H78" s="8">
        <v>71.656000000000006</v>
      </c>
      <c r="I78" s="8">
        <v>118.45476240000001</v>
      </c>
      <c r="J78" s="8">
        <v>0</v>
      </c>
      <c r="K78" s="8">
        <v>311.31214400000005</v>
      </c>
      <c r="L78" s="8">
        <v>-60.823360000000001</v>
      </c>
      <c r="M78" s="8">
        <v>1.6204239999999998E-10</v>
      </c>
      <c r="N78" s="8">
        <v>8.9347410491627645E-6</v>
      </c>
      <c r="O78" s="8">
        <v>0</v>
      </c>
      <c r="P78" s="8">
        <v>1.0562690776127361E-5</v>
      </c>
      <c r="Q78" s="8">
        <v>-7.7536784000000012E-12</v>
      </c>
      <c r="R78" s="8">
        <v>0.53195999999999988</v>
      </c>
      <c r="S78" s="8">
        <v>0.26077953407999999</v>
      </c>
      <c r="T78" s="8">
        <v>0</v>
      </c>
      <c r="U78" s="8">
        <v>0.55638537759999995</v>
      </c>
      <c r="V78" s="8">
        <v>-4.9607999999999999E-2</v>
      </c>
      <c r="W78" s="8">
        <v>0.12466479999999999</v>
      </c>
      <c r="X78" s="8">
        <v>5.7861781119999997E-2</v>
      </c>
      <c r="Y78" s="8">
        <v>0</v>
      </c>
      <c r="Z78" s="8">
        <v>0.12017570240000001</v>
      </c>
      <c r="AA78" s="8">
        <v>-1.4955199999999998E-2</v>
      </c>
      <c r="AB78" s="8">
        <v>0.24437192000000002</v>
      </c>
      <c r="AC78" s="8">
        <v>4.6921064736000002E-2</v>
      </c>
      <c r="AD78" s="8">
        <v>0</v>
      </c>
      <c r="AE78" s="8">
        <v>5.350496112E-2</v>
      </c>
      <c r="AF78" s="8">
        <v>-2.2609600000000004E-2</v>
      </c>
      <c r="AG78" s="8">
        <v>1.258712E-5</v>
      </c>
      <c r="AH78" s="8">
        <v>1.0591125459199998E-4</v>
      </c>
      <c r="AI78" s="8">
        <v>0</v>
      </c>
      <c r="AJ78" s="8">
        <v>2.5872579199999999E-5</v>
      </c>
      <c r="AK78" s="8">
        <v>-5.2551200000000004E-6</v>
      </c>
      <c r="AL78" s="8">
        <v>771.88800000000003</v>
      </c>
      <c r="AM78" s="8">
        <v>845.90723360000004</v>
      </c>
      <c r="AN78" s="8">
        <v>0</v>
      </c>
      <c r="AO78" s="8">
        <v>1479.302864</v>
      </c>
      <c r="AP78" s="8">
        <v>-1008.332</v>
      </c>
      <c r="AQ78" s="8">
        <v>14950.415999999999</v>
      </c>
      <c r="AR78" s="8">
        <v>1648.8378892960004</v>
      </c>
      <c r="AS78" s="8">
        <v>0</v>
      </c>
      <c r="AT78" s="8">
        <v>-578.45406111999966</v>
      </c>
      <c r="AU78" s="8">
        <v>-1693.7044800000001</v>
      </c>
      <c r="AV78" s="8">
        <v>776.25599999999997</v>
      </c>
      <c r="AW78" s="8">
        <v>860.30751040000018</v>
      </c>
      <c r="AX78" s="8">
        <v>0</v>
      </c>
      <c r="AY78" s="8">
        <v>1497.1405280000001</v>
      </c>
      <c r="AZ78" s="8">
        <v>-1008.5712</v>
      </c>
      <c r="BA78" s="8">
        <v>14174.16</v>
      </c>
      <c r="BB78" s="8">
        <v>788.53037889600012</v>
      </c>
      <c r="BC78" s="8">
        <v>0</v>
      </c>
      <c r="BD78" s="8">
        <v>-2075.5945891199999</v>
      </c>
      <c r="BE78" s="8">
        <v>-685.13328000000001</v>
      </c>
    </row>
    <row r="79" spans="1:57" ht="15.3" x14ac:dyDescent="0.7">
      <c r="A79" s="9" t="s">
        <v>866</v>
      </c>
      <c r="B79" t="s">
        <v>867</v>
      </c>
      <c r="C79" t="s">
        <v>120</v>
      </c>
      <c r="D79" t="s">
        <v>121</v>
      </c>
      <c r="E79" s="6">
        <v>1093.9859999999951</v>
      </c>
      <c r="F79" s="7">
        <v>0</v>
      </c>
      <c r="G79" s="7">
        <v>0</v>
      </c>
      <c r="H79" s="8">
        <v>155.09389999999931</v>
      </c>
      <c r="I79" s="8">
        <v>256.38622130999886</v>
      </c>
      <c r="J79" s="8">
        <v>0</v>
      </c>
      <c r="K79" s="8">
        <v>673.81118859999708</v>
      </c>
      <c r="L79" s="8">
        <v>-131.64748399999942</v>
      </c>
      <c r="M79" s="8">
        <v>3.507283099999984E-10</v>
      </c>
      <c r="N79" s="8">
        <v>1.9338559713139704E-5</v>
      </c>
      <c r="O79" s="8">
        <v>0</v>
      </c>
      <c r="P79" s="8">
        <v>2.2862131670252486E-5</v>
      </c>
      <c r="Q79" s="8">
        <v>-1.6782240459999927E-11</v>
      </c>
      <c r="R79" s="8">
        <v>1.1513864999999948</v>
      </c>
      <c r="S79" s="8">
        <v>0.56443724155199737</v>
      </c>
      <c r="T79" s="8">
        <v>0</v>
      </c>
      <c r="U79" s="8">
        <v>1.2042533509399944</v>
      </c>
      <c r="V79" s="8">
        <v>-0.10737269999999952</v>
      </c>
      <c r="W79" s="8">
        <v>0.26982736999999879</v>
      </c>
      <c r="X79" s="8">
        <v>0.12523737432799945</v>
      </c>
      <c r="Y79" s="8">
        <v>0</v>
      </c>
      <c r="Z79" s="8">
        <v>0.26011106355999886</v>
      </c>
      <c r="AA79" s="8">
        <v>-3.236937999999985E-2</v>
      </c>
      <c r="AB79" s="8">
        <v>0.52892422299999764</v>
      </c>
      <c r="AC79" s="8">
        <v>0.10155703530839955</v>
      </c>
      <c r="AD79" s="8">
        <v>0</v>
      </c>
      <c r="AE79" s="8">
        <v>0.11580737257799947</v>
      </c>
      <c r="AF79" s="8">
        <v>-4.8936739999999784E-2</v>
      </c>
      <c r="AG79" s="8">
        <v>2.7243852999999878E-5</v>
      </c>
      <c r="AH79" s="8">
        <v>2.2923676354479896E-4</v>
      </c>
      <c r="AI79" s="8">
        <v>0</v>
      </c>
      <c r="AJ79" s="8">
        <v>5.5999207479999751E-5</v>
      </c>
      <c r="AK79" s="8">
        <v>-1.137430299999995E-5</v>
      </c>
      <c r="AL79" s="8">
        <v>1670.6921999999927</v>
      </c>
      <c r="AM79" s="8">
        <v>1830.9011373399919</v>
      </c>
      <c r="AN79" s="8">
        <v>0</v>
      </c>
      <c r="AO79" s="8">
        <v>3201.8372565999853</v>
      </c>
      <c r="AP79" s="8">
        <v>-2182.4570499999904</v>
      </c>
      <c r="AQ79" s="8">
        <v>32359.025399999853</v>
      </c>
      <c r="AR79" s="8">
        <v>3568.782777697385</v>
      </c>
      <c r="AS79" s="8">
        <v>0</v>
      </c>
      <c r="AT79" s="8">
        <v>-1252.0193188279936</v>
      </c>
      <c r="AU79" s="8">
        <v>-3665.8930619999837</v>
      </c>
      <c r="AV79" s="8">
        <v>1680.1463999999924</v>
      </c>
      <c r="AW79" s="8">
        <v>1862.069428759992</v>
      </c>
      <c r="AX79" s="8">
        <v>0</v>
      </c>
      <c r="AY79" s="8">
        <v>3240.4455081999854</v>
      </c>
      <c r="AZ79" s="8">
        <v>-2182.9747799999905</v>
      </c>
      <c r="BA79" s="8">
        <v>30678.878999999863</v>
      </c>
      <c r="BB79" s="8">
        <v>1706.7133489373925</v>
      </c>
      <c r="BC79" s="8">
        <v>0</v>
      </c>
      <c r="BD79" s="8">
        <v>-4492.4648270279795</v>
      </c>
      <c r="BE79" s="8">
        <v>-1482.9182819999935</v>
      </c>
    </row>
    <row r="80" spans="1:57" ht="15.3" x14ac:dyDescent="0.7">
      <c r="A80" s="9" t="s">
        <v>249</v>
      </c>
      <c r="B80" t="s">
        <v>868</v>
      </c>
      <c r="C80" t="s">
        <v>120</v>
      </c>
      <c r="D80" t="s">
        <v>121</v>
      </c>
      <c r="E80" s="6">
        <v>266.81400000000002</v>
      </c>
      <c r="F80" s="7">
        <v>0</v>
      </c>
      <c r="G80" s="7">
        <v>0</v>
      </c>
      <c r="H80" s="8">
        <v>37.826100000000004</v>
      </c>
      <c r="I80" s="8">
        <v>62.530446690000005</v>
      </c>
      <c r="J80" s="8">
        <v>0</v>
      </c>
      <c r="K80" s="8">
        <v>164.33689140000001</v>
      </c>
      <c r="L80" s="8">
        <v>-32.107716000000003</v>
      </c>
      <c r="M80" s="8">
        <v>8.5539689999999998E-11</v>
      </c>
      <c r="N80" s="8">
        <v>4.7165123422984213E-6</v>
      </c>
      <c r="O80" s="8">
        <v>0</v>
      </c>
      <c r="P80" s="8">
        <v>5.5758819577826169E-6</v>
      </c>
      <c r="Q80" s="8">
        <v>-4.0930475400000007E-12</v>
      </c>
      <c r="R80" s="8">
        <v>0.28081349999999999</v>
      </c>
      <c r="S80" s="8">
        <v>0.13766150404799998</v>
      </c>
      <c r="T80" s="8">
        <v>0</v>
      </c>
      <c r="U80" s="8">
        <v>0.29370728105999999</v>
      </c>
      <c r="V80" s="8">
        <v>-2.6187300000000004E-2</v>
      </c>
      <c r="W80" s="8">
        <v>6.5808630000000007E-2</v>
      </c>
      <c r="X80" s="8">
        <v>3.0544344072000001E-2</v>
      </c>
      <c r="Y80" s="8">
        <v>0</v>
      </c>
      <c r="Z80" s="8">
        <v>6.3438904440000013E-2</v>
      </c>
      <c r="AA80" s="8">
        <v>-7.8946199999999998E-3</v>
      </c>
      <c r="AB80" s="8">
        <v>0.12900017700000002</v>
      </c>
      <c r="AC80" s="8">
        <v>2.4768908211600004E-2</v>
      </c>
      <c r="AD80" s="8">
        <v>0</v>
      </c>
      <c r="AE80" s="8">
        <v>2.8244445822000003E-2</v>
      </c>
      <c r="AF80" s="8">
        <v>-1.1935260000000003E-2</v>
      </c>
      <c r="AG80" s="8">
        <v>6.6445470000000007E-6</v>
      </c>
      <c r="AH80" s="8">
        <v>5.5908921895199998E-5</v>
      </c>
      <c r="AI80" s="8">
        <v>0</v>
      </c>
      <c r="AJ80" s="8">
        <v>1.3657736520000001E-5</v>
      </c>
      <c r="AK80" s="8">
        <v>-2.7740970000000004E-6</v>
      </c>
      <c r="AL80" s="8">
        <v>407.46780000000007</v>
      </c>
      <c r="AM80" s="8">
        <v>446.54141466000004</v>
      </c>
      <c r="AN80" s="8">
        <v>0</v>
      </c>
      <c r="AO80" s="8">
        <v>780.90122340000005</v>
      </c>
      <c r="AP80" s="8">
        <v>-532.28295000000003</v>
      </c>
      <c r="AQ80" s="8">
        <v>7892.0946000000004</v>
      </c>
      <c r="AR80" s="8">
        <v>870.39615502260028</v>
      </c>
      <c r="AS80" s="8">
        <v>0</v>
      </c>
      <c r="AT80" s="8">
        <v>-305.35699957199984</v>
      </c>
      <c r="AU80" s="8">
        <v>-894.08053800000005</v>
      </c>
      <c r="AV80" s="8">
        <v>409.77359999999999</v>
      </c>
      <c r="AW80" s="8">
        <v>454.14309924000014</v>
      </c>
      <c r="AX80" s="8">
        <v>0</v>
      </c>
      <c r="AY80" s="8">
        <v>790.31745180000007</v>
      </c>
      <c r="AZ80" s="8">
        <v>-532.40922</v>
      </c>
      <c r="BA80" s="8">
        <v>7482.3209999999999</v>
      </c>
      <c r="BB80" s="8">
        <v>416.25305578260009</v>
      </c>
      <c r="BC80" s="8">
        <v>0</v>
      </c>
      <c r="BD80" s="8">
        <v>-1095.674451372</v>
      </c>
      <c r="BE80" s="8">
        <v>-361.67131800000004</v>
      </c>
    </row>
    <row r="81" spans="1:57" ht="15.3" x14ac:dyDescent="0.7">
      <c r="A81" s="9" t="s">
        <v>866</v>
      </c>
      <c r="B81" t="s">
        <v>869</v>
      </c>
      <c r="C81" t="s">
        <v>120</v>
      </c>
      <c r="D81" t="s">
        <v>121</v>
      </c>
      <c r="E81" s="6">
        <v>279.45</v>
      </c>
      <c r="F81" s="7">
        <v>0</v>
      </c>
      <c r="G81" s="7">
        <v>0</v>
      </c>
      <c r="H81" s="8">
        <v>39.6175</v>
      </c>
      <c r="I81" s="8">
        <v>65.491815750000001</v>
      </c>
      <c r="J81" s="8">
        <v>0</v>
      </c>
      <c r="K81" s="8">
        <v>172.11969500000001</v>
      </c>
      <c r="L81" s="8">
        <v>-33.628299999999996</v>
      </c>
      <c r="M81" s="8">
        <v>8.9590749999999991E-11</v>
      </c>
      <c r="N81" s="8">
        <v>4.9398808685274893E-6</v>
      </c>
      <c r="O81" s="8">
        <v>0</v>
      </c>
      <c r="P81" s="8">
        <v>5.8399492271858006E-6</v>
      </c>
      <c r="Q81" s="8">
        <v>-4.2868895000000006E-12</v>
      </c>
      <c r="R81" s="8">
        <v>0.29411249999999994</v>
      </c>
      <c r="S81" s="8">
        <v>0.14418099239999999</v>
      </c>
      <c r="T81" s="8">
        <v>0</v>
      </c>
      <c r="U81" s="8">
        <v>0.30761691549999998</v>
      </c>
      <c r="V81" s="8">
        <v>-2.74275E-2</v>
      </c>
      <c r="W81" s="8">
        <v>6.8925249999999993E-2</v>
      </c>
      <c r="X81" s="8">
        <v>3.1990888599999996E-2</v>
      </c>
      <c r="Y81" s="8">
        <v>0</v>
      </c>
      <c r="Z81" s="8">
        <v>6.6443296999999998E-2</v>
      </c>
      <c r="AA81" s="8">
        <v>-8.2684999999999998E-3</v>
      </c>
      <c r="AB81" s="8">
        <v>0.13510947500000001</v>
      </c>
      <c r="AC81" s="8">
        <v>2.5941934829999999E-2</v>
      </c>
      <c r="AD81" s="8">
        <v>0</v>
      </c>
      <c r="AE81" s="8">
        <v>2.9582069849999997E-2</v>
      </c>
      <c r="AF81" s="8">
        <v>-1.2500500000000001E-2</v>
      </c>
      <c r="AG81" s="8">
        <v>6.9592250000000003E-6</v>
      </c>
      <c r="AH81" s="8">
        <v>5.8556703259999992E-5</v>
      </c>
      <c r="AI81" s="8">
        <v>0</v>
      </c>
      <c r="AJ81" s="8">
        <v>1.4304551E-5</v>
      </c>
      <c r="AK81" s="8">
        <v>-2.9054749999999999E-6</v>
      </c>
      <c r="AL81" s="8">
        <v>426.76499999999999</v>
      </c>
      <c r="AM81" s="8">
        <v>467.68909550000001</v>
      </c>
      <c r="AN81" s="8">
        <v>0</v>
      </c>
      <c r="AO81" s="8">
        <v>817.88379499999996</v>
      </c>
      <c r="AP81" s="8">
        <v>-557.49125000000004</v>
      </c>
      <c r="AQ81" s="8">
        <v>8265.8549999999996</v>
      </c>
      <c r="AR81" s="8">
        <v>911.61710225500019</v>
      </c>
      <c r="AS81" s="8">
        <v>0</v>
      </c>
      <c r="AT81" s="8">
        <v>-319.8183510999998</v>
      </c>
      <c r="AU81" s="8">
        <v>-936.42314999999996</v>
      </c>
      <c r="AV81" s="8">
        <v>429.17999999999995</v>
      </c>
      <c r="AW81" s="8">
        <v>475.65078700000009</v>
      </c>
      <c r="AX81" s="8">
        <v>0</v>
      </c>
      <c r="AY81" s="8">
        <v>827.74596499999996</v>
      </c>
      <c r="AZ81" s="8">
        <v>-557.62350000000004</v>
      </c>
      <c r="BA81" s="8">
        <v>7836.6749999999993</v>
      </c>
      <c r="BB81" s="8">
        <v>435.96631525500004</v>
      </c>
      <c r="BC81" s="8">
        <v>0</v>
      </c>
      <c r="BD81" s="8">
        <v>-1147.5643160999998</v>
      </c>
      <c r="BE81" s="8">
        <v>-378.79964999999999</v>
      </c>
    </row>
    <row r="82" spans="1:57" ht="15.3" x14ac:dyDescent="0.7">
      <c r="A82" s="9" t="s">
        <v>330</v>
      </c>
      <c r="B82" t="s">
        <v>331</v>
      </c>
      <c r="C82" t="s">
        <v>120</v>
      </c>
      <c r="D82" t="s">
        <v>121</v>
      </c>
      <c r="E82" s="6">
        <v>1665.0360000000001</v>
      </c>
      <c r="F82" s="7">
        <v>0</v>
      </c>
      <c r="G82" s="7">
        <v>0</v>
      </c>
      <c r="H82" s="8">
        <v>236.0514</v>
      </c>
      <c r="I82" s="8">
        <v>390.21732306000001</v>
      </c>
      <c r="J82" s="8">
        <v>0</v>
      </c>
      <c r="K82" s="8">
        <v>1025.5340436000001</v>
      </c>
      <c r="L82" s="8">
        <v>-200.366184</v>
      </c>
      <c r="M82" s="8">
        <v>5.3380505999999996E-10</v>
      </c>
      <c r="N82" s="8">
        <v>2.9433098879261184E-5</v>
      </c>
      <c r="O82" s="8">
        <v>0</v>
      </c>
      <c r="P82" s="8">
        <v>3.4795940960588792E-5</v>
      </c>
      <c r="Q82" s="8">
        <v>-2.5542405960000004E-11</v>
      </c>
      <c r="R82" s="8">
        <v>1.7523989999999998</v>
      </c>
      <c r="S82" s="8">
        <v>0.8590679651519999</v>
      </c>
      <c r="T82" s="8">
        <v>0</v>
      </c>
      <c r="U82" s="8">
        <v>1.83286183044</v>
      </c>
      <c r="V82" s="8">
        <v>-0.16342020000000002</v>
      </c>
      <c r="W82" s="8">
        <v>0.41067461999999999</v>
      </c>
      <c r="X82" s="8">
        <v>0.19061005972799999</v>
      </c>
      <c r="Y82" s="8">
        <v>0</v>
      </c>
      <c r="Z82" s="8">
        <v>0.39588649656000008</v>
      </c>
      <c r="AA82" s="8">
        <v>-4.9265879999999998E-2</v>
      </c>
      <c r="AB82" s="8">
        <v>0.80501749800000011</v>
      </c>
      <c r="AC82" s="8">
        <v>0.15456881517840002</v>
      </c>
      <c r="AD82" s="8">
        <v>0</v>
      </c>
      <c r="AE82" s="8">
        <v>0.176257689228</v>
      </c>
      <c r="AF82" s="8">
        <v>-7.4481240000000018E-2</v>
      </c>
      <c r="AG82" s="8">
        <v>4.1464878000000003E-5</v>
      </c>
      <c r="AH82" s="8">
        <v>3.4889611368479998E-4</v>
      </c>
      <c r="AI82" s="8">
        <v>0</v>
      </c>
      <c r="AJ82" s="8">
        <v>8.5230246480000007E-5</v>
      </c>
      <c r="AK82" s="8">
        <v>-1.7311578000000002E-5</v>
      </c>
      <c r="AL82" s="8">
        <v>2542.7772</v>
      </c>
      <c r="AM82" s="8">
        <v>2786.6136368400003</v>
      </c>
      <c r="AN82" s="8">
        <v>0</v>
      </c>
      <c r="AO82" s="8">
        <v>4873.1650116000001</v>
      </c>
      <c r="AP82" s="8">
        <v>-3321.6783</v>
      </c>
      <c r="AQ82" s="8">
        <v>49250.1204</v>
      </c>
      <c r="AR82" s="8">
        <v>5431.6525083924016</v>
      </c>
      <c r="AS82" s="8">
        <v>0</v>
      </c>
      <c r="AT82" s="8">
        <v>-1905.5611667279989</v>
      </c>
      <c r="AU82" s="8">
        <v>-5579.4534120000008</v>
      </c>
      <c r="AV82" s="8">
        <v>2557.1663999999996</v>
      </c>
      <c r="AW82" s="8">
        <v>2834.0514717600008</v>
      </c>
      <c r="AX82" s="8">
        <v>0</v>
      </c>
      <c r="AY82" s="8">
        <v>4931.9263932000003</v>
      </c>
      <c r="AZ82" s="8">
        <v>-3322.4662800000001</v>
      </c>
      <c r="BA82" s="8">
        <v>46692.953999999998</v>
      </c>
      <c r="BB82" s="8">
        <v>2597.6010366324003</v>
      </c>
      <c r="BC82" s="8">
        <v>0</v>
      </c>
      <c r="BD82" s="8">
        <v>-6837.4875599279994</v>
      </c>
      <c r="BE82" s="8">
        <v>-2256.9871320000002</v>
      </c>
    </row>
    <row r="83" spans="1:57" ht="15.3" x14ac:dyDescent="0.7">
      <c r="A83" s="9" t="s">
        <v>870</v>
      </c>
      <c r="B83" t="s">
        <v>871</v>
      </c>
      <c r="C83" t="s">
        <v>287</v>
      </c>
      <c r="D83" t="s">
        <v>288</v>
      </c>
      <c r="E83" s="6">
        <v>15.999999999999968</v>
      </c>
      <c r="F83" s="7">
        <v>0</v>
      </c>
      <c r="G83" s="7">
        <v>0</v>
      </c>
      <c r="H83" s="8">
        <v>63.519999999999875</v>
      </c>
      <c r="I83" s="8">
        <v>3.6827237834524951</v>
      </c>
      <c r="J83" s="8">
        <v>0</v>
      </c>
      <c r="K83" s="8">
        <v>1.7587298059244092</v>
      </c>
      <c r="L83" s="8">
        <v>-5.7397752808988649</v>
      </c>
      <c r="M83" s="8">
        <v>4.0479999999999915E-11</v>
      </c>
      <c r="N83" s="8">
        <v>8.5767224521764495E-8</v>
      </c>
      <c r="O83" s="8">
        <v>0</v>
      </c>
      <c r="P83" s="8">
        <v>1.9926416181412829E-7</v>
      </c>
      <c r="Q83" s="8">
        <v>3.5506516853932513E-8</v>
      </c>
      <c r="R83" s="8">
        <v>0.6559999999999987</v>
      </c>
      <c r="S83" s="8">
        <v>3.96340866189989E-2</v>
      </c>
      <c r="T83" s="8">
        <v>0</v>
      </c>
      <c r="U83" s="8">
        <v>1.257207763023491E-2</v>
      </c>
      <c r="V83" s="8">
        <v>4.4939325842696543E-3</v>
      </c>
      <c r="W83" s="8">
        <v>3.2319999999999939E-2</v>
      </c>
      <c r="X83" s="8">
        <v>2.6445131358529064E-3</v>
      </c>
      <c r="Y83" s="8">
        <v>0</v>
      </c>
      <c r="Z83" s="8">
        <v>2.4879787538304352E-3</v>
      </c>
      <c r="AA83" s="8">
        <v>8.0979775280898725E-4</v>
      </c>
      <c r="AB83" s="8">
        <v>3.1679999999999937E-2</v>
      </c>
      <c r="AC83" s="8">
        <v>2.1969549213483107E-3</v>
      </c>
      <c r="AD83" s="8">
        <v>0</v>
      </c>
      <c r="AE83" s="8">
        <v>1.4885680898876375E-3</v>
      </c>
      <c r="AF83" s="8">
        <v>-2.042292134831457E-3</v>
      </c>
      <c r="AG83" s="8">
        <v>6.1919999999999875E-6</v>
      </c>
      <c r="AH83" s="8">
        <v>5.4331396527068324E-7</v>
      </c>
      <c r="AI83" s="8">
        <v>0</v>
      </c>
      <c r="AJ83" s="8">
        <v>4.7718798774259358E-7</v>
      </c>
      <c r="AK83" s="8">
        <v>-1.6996853932584237E-6</v>
      </c>
      <c r="AL83" s="8">
        <v>798.39999999999839</v>
      </c>
      <c r="AM83" s="8">
        <v>47.110882982635253</v>
      </c>
      <c r="AN83" s="8">
        <v>0</v>
      </c>
      <c r="AO83" s="8">
        <v>25.370913993871248</v>
      </c>
      <c r="AP83" s="8">
        <v>-54.283146067415622</v>
      </c>
      <c r="AQ83" s="8">
        <v>894.07999999999822</v>
      </c>
      <c r="AR83" s="8">
        <v>52.449346145045865</v>
      </c>
      <c r="AS83" s="8">
        <v>0</v>
      </c>
      <c r="AT83" s="8">
        <v>27.79410663942793</v>
      </c>
      <c r="AU83" s="8">
        <v>-46.585617977527995</v>
      </c>
      <c r="AV83" s="8">
        <v>803.19999999999845</v>
      </c>
      <c r="AW83" s="8">
        <v>47.556866557711864</v>
      </c>
      <c r="AX83" s="8">
        <v>0</v>
      </c>
      <c r="AY83" s="8">
        <v>25.930691726251222</v>
      </c>
      <c r="AZ83" s="8">
        <v>-50.72359550561788</v>
      </c>
      <c r="BA83" s="8">
        <v>90.879999999999811</v>
      </c>
      <c r="BB83" s="8">
        <v>4.8924795873340043</v>
      </c>
      <c r="BC83" s="8">
        <v>0</v>
      </c>
      <c r="BD83" s="8">
        <v>1.863414913176707</v>
      </c>
      <c r="BE83" s="8">
        <v>4.1379775280898796</v>
      </c>
    </row>
    <row r="84" spans="1:57" ht="15.3" x14ac:dyDescent="0.7">
      <c r="A84" s="9" t="s">
        <v>178</v>
      </c>
      <c r="B84" t="s">
        <v>875</v>
      </c>
      <c r="C84" t="s">
        <v>287</v>
      </c>
      <c r="D84" t="s">
        <v>288</v>
      </c>
      <c r="E84" s="6">
        <v>1044.0999999999954</v>
      </c>
      <c r="F84" s="7">
        <v>0</v>
      </c>
      <c r="G84" s="7">
        <v>0</v>
      </c>
      <c r="H84" s="8">
        <v>4145.076999999982</v>
      </c>
      <c r="I84" s="8">
        <v>240.3207438939213</v>
      </c>
      <c r="J84" s="8">
        <v>0</v>
      </c>
      <c r="K84" s="8">
        <v>114.76811189785445</v>
      </c>
      <c r="L84" s="8">
        <v>-374.55621067415564</v>
      </c>
      <c r="M84" s="8">
        <v>2.6415729999999881E-9</v>
      </c>
      <c r="N84" s="8">
        <v>5.5968474451983806E-6</v>
      </c>
      <c r="O84" s="8">
        <v>0</v>
      </c>
      <c r="P84" s="8">
        <v>1.3003231959383178E-5</v>
      </c>
      <c r="Q84" s="8">
        <v>2.3170221404494279E-6</v>
      </c>
      <c r="R84" s="8">
        <v>42.808099999999811</v>
      </c>
      <c r="S84" s="8">
        <v>2.5863718649310403</v>
      </c>
      <c r="T84" s="8">
        <v>0</v>
      </c>
      <c r="U84" s="8">
        <v>0.82040664085801485</v>
      </c>
      <c r="V84" s="8">
        <v>0.29325718820224589</v>
      </c>
      <c r="W84" s="8">
        <v>2.1090819999999906</v>
      </c>
      <c r="X84" s="8">
        <v>0.1725710103215008</v>
      </c>
      <c r="Y84" s="8">
        <v>0</v>
      </c>
      <c r="Z84" s="8">
        <v>0.16235616355464694</v>
      </c>
      <c r="AA84" s="8">
        <v>5.2844364606741343E-2</v>
      </c>
      <c r="AB84" s="8">
        <v>2.0673179999999909</v>
      </c>
      <c r="AC84" s="8">
        <v>0.14336503958623534</v>
      </c>
      <c r="AD84" s="8">
        <v>0</v>
      </c>
      <c r="AE84" s="8">
        <v>9.713837141572991E-2</v>
      </c>
      <c r="AF84" s="8">
        <v>-0.13327232612359494</v>
      </c>
      <c r="AG84" s="8">
        <v>4.040666999999982E-4</v>
      </c>
      <c r="AH84" s="8">
        <v>3.5454631946194934E-5</v>
      </c>
      <c r="AI84" s="8">
        <v>0</v>
      </c>
      <c r="AJ84" s="8">
        <v>3.1139498625127544E-5</v>
      </c>
      <c r="AK84" s="8">
        <v>-1.1091509494381974E-4</v>
      </c>
      <c r="AL84" s="8">
        <v>52100.589999999764</v>
      </c>
      <c r="AM84" s="8">
        <v>3074.2795576355843</v>
      </c>
      <c r="AN84" s="8">
        <v>0</v>
      </c>
      <c r="AO84" s="8">
        <v>1655.6107063125564</v>
      </c>
      <c r="AP84" s="8">
        <v>-3542.3145505617817</v>
      </c>
      <c r="AQ84" s="8">
        <v>58344.307999999743</v>
      </c>
      <c r="AR84" s="8">
        <v>3422.647644377641</v>
      </c>
      <c r="AS84" s="8">
        <v>0</v>
      </c>
      <c r="AT84" s="8">
        <v>1813.7391713891645</v>
      </c>
      <c r="AU84" s="8">
        <v>-3040.0027331460537</v>
      </c>
      <c r="AV84" s="8">
        <v>52413.819999999767</v>
      </c>
      <c r="AW84" s="8">
        <v>3103.3827733066769</v>
      </c>
      <c r="AX84" s="8">
        <v>0</v>
      </c>
      <c r="AY84" s="8">
        <v>1692.1397019611773</v>
      </c>
      <c r="AZ84" s="8">
        <v>-3310.0316292134685</v>
      </c>
      <c r="BA84" s="8">
        <v>5930.487999999973</v>
      </c>
      <c r="BB84" s="8">
        <v>319.26487107096386</v>
      </c>
      <c r="BC84" s="8">
        <v>0</v>
      </c>
      <c r="BD84" s="8">
        <v>121.5994694279872</v>
      </c>
      <c r="BE84" s="8">
        <v>270.02889606741451</v>
      </c>
    </row>
    <row r="85" spans="1:57" ht="15.3" x14ac:dyDescent="0.7">
      <c r="A85" s="9" t="s">
        <v>178</v>
      </c>
      <c r="B85" t="s">
        <v>814</v>
      </c>
      <c r="C85" t="s">
        <v>187</v>
      </c>
      <c r="D85" t="s">
        <v>188</v>
      </c>
      <c r="E85" s="6">
        <v>20.268000000000001</v>
      </c>
      <c r="F85" s="7">
        <v>0</v>
      </c>
      <c r="G85" s="7">
        <v>0</v>
      </c>
      <c r="H85" s="8">
        <v>202.27464000000001</v>
      </c>
      <c r="I85" s="8">
        <v>78.761448000000001</v>
      </c>
      <c r="J85" s="8">
        <v>0</v>
      </c>
      <c r="K85" s="8">
        <v>5.2372511999999993</v>
      </c>
      <c r="L85" s="8">
        <v>-0.52565057999999998</v>
      </c>
      <c r="M85" s="8">
        <v>1.236348E-5</v>
      </c>
      <c r="N85" s="8">
        <v>1.09406664E-5</v>
      </c>
      <c r="O85" s="8">
        <v>0</v>
      </c>
      <c r="P85" s="8">
        <v>1.11291588E-6</v>
      </c>
      <c r="Q85" s="8">
        <v>-5.7956345999999997E-8</v>
      </c>
      <c r="R85" s="8">
        <v>0.63438840000000007</v>
      </c>
      <c r="S85" s="8">
        <v>1.1532492000000001</v>
      </c>
      <c r="T85" s="8">
        <v>0</v>
      </c>
      <c r="U85" s="8">
        <v>3.7007341200000002E-2</v>
      </c>
      <c r="V85" s="8">
        <v>-3.5235918000000002E-3</v>
      </c>
      <c r="W85" s="8">
        <v>0.21686759999999999</v>
      </c>
      <c r="X85" s="8">
        <v>0.15030748799999999</v>
      </c>
      <c r="Y85" s="8">
        <v>0</v>
      </c>
      <c r="Z85" s="8">
        <v>9.8198460000000001E-3</v>
      </c>
      <c r="AA85" s="8">
        <v>-1.09558674E-3</v>
      </c>
      <c r="AB85" s="8">
        <v>3.3239520000000002E-2</v>
      </c>
      <c r="AC85" s="8">
        <v>8.0727444000000009E-2</v>
      </c>
      <c r="AD85" s="8">
        <v>0</v>
      </c>
      <c r="AE85" s="8">
        <v>5.6608524000000002E-3</v>
      </c>
      <c r="AF85" s="8">
        <v>-5.6415977999999998E-4</v>
      </c>
      <c r="AG85" s="8">
        <v>1.0012392E-4</v>
      </c>
      <c r="AH85" s="8">
        <v>3.4042132800000004E-5</v>
      </c>
      <c r="AI85" s="8">
        <v>0</v>
      </c>
      <c r="AJ85" s="8">
        <v>4.8521592000000001E-6</v>
      </c>
      <c r="AK85" s="8">
        <v>-4.8714138000000006E-6</v>
      </c>
      <c r="AL85" s="8">
        <v>3101.0039999999999</v>
      </c>
      <c r="AM85" s="8">
        <v>1130.34636</v>
      </c>
      <c r="AN85" s="8">
        <v>0</v>
      </c>
      <c r="AO85" s="8">
        <v>90.881712000000007</v>
      </c>
      <c r="AP85" s="8">
        <v>-6.0844536000000007</v>
      </c>
      <c r="AQ85" s="8">
        <v>3203.3371320000001</v>
      </c>
      <c r="AR85" s="8">
        <v>1191.0652344000002</v>
      </c>
      <c r="AS85" s="8">
        <v>0</v>
      </c>
      <c r="AT85" s="8">
        <v>93.153754800000002</v>
      </c>
      <c r="AU85" s="8">
        <v>-7.7673056400000009</v>
      </c>
      <c r="AV85" s="8">
        <v>3202.3440000000001</v>
      </c>
      <c r="AW85" s="8">
        <v>1175.1386400000001</v>
      </c>
      <c r="AX85" s="8">
        <v>0</v>
      </c>
      <c r="AY85" s="8">
        <v>92.036987999999994</v>
      </c>
      <c r="AZ85" s="8">
        <v>-6.1999812000000007</v>
      </c>
      <c r="BA85" s="8">
        <v>0.99313200000000013</v>
      </c>
      <c r="BB85" s="8">
        <v>15.926594399999999</v>
      </c>
      <c r="BC85" s="8">
        <v>0</v>
      </c>
      <c r="BD85" s="8">
        <v>1.1167667999999999</v>
      </c>
      <c r="BE85" s="8">
        <v>-1.5673244399999999</v>
      </c>
    </row>
    <row r="86" spans="1:57" ht="15.3" x14ac:dyDescent="0.7">
      <c r="A86" s="9" t="s">
        <v>418</v>
      </c>
      <c r="B86" t="s">
        <v>418</v>
      </c>
      <c r="C86" t="s">
        <v>345</v>
      </c>
      <c r="D86" t="s">
        <v>346</v>
      </c>
      <c r="E86" s="6">
        <v>2</v>
      </c>
      <c r="F86" s="7">
        <v>1</v>
      </c>
      <c r="G86" s="7">
        <v>0</v>
      </c>
      <c r="H86" s="8">
        <v>35.207999999999998</v>
      </c>
      <c r="I86" s="8">
        <v>10.655999999999999</v>
      </c>
      <c r="J86" s="8">
        <v>46.179359999999996</v>
      </c>
      <c r="K86" s="8">
        <v>0.31536000000000003</v>
      </c>
      <c r="L86" s="8">
        <v>0</v>
      </c>
      <c r="M86" s="8">
        <v>3.2831999999999998E-6</v>
      </c>
      <c r="N86" s="8">
        <v>1.7244E-6</v>
      </c>
      <c r="O86" s="8">
        <v>5.0947199999999994E-6</v>
      </c>
      <c r="P86" s="8">
        <v>8.7120000000000002E-8</v>
      </c>
      <c r="Q86" s="8">
        <v>0</v>
      </c>
      <c r="R86" s="8">
        <v>0.15587999999999999</v>
      </c>
      <c r="S86" s="8">
        <v>0.21960000000000002</v>
      </c>
      <c r="T86" s="8">
        <v>0.37748520000000002</v>
      </c>
      <c r="U86" s="8">
        <v>2.0052E-3</v>
      </c>
      <c r="V86" s="8">
        <v>0</v>
      </c>
      <c r="W86" s="8">
        <v>0.78120000000000001</v>
      </c>
      <c r="X86" s="8">
        <v>2.4120000000000003E-2</v>
      </c>
      <c r="Y86" s="8">
        <v>0.80584920000000004</v>
      </c>
      <c r="Z86" s="8">
        <v>5.2919999999999996E-4</v>
      </c>
      <c r="AA86" s="8">
        <v>0</v>
      </c>
      <c r="AB86" s="8">
        <v>1.4688E-2</v>
      </c>
      <c r="AC86" s="8">
        <v>1.4544E-2</v>
      </c>
      <c r="AD86" s="8">
        <v>2.9531520000000002E-2</v>
      </c>
      <c r="AE86" s="8">
        <v>2.9952000000000001E-4</v>
      </c>
      <c r="AF86" s="8">
        <v>0</v>
      </c>
      <c r="AG86" s="8">
        <v>2.2500000000000001E-5</v>
      </c>
      <c r="AH86" s="8">
        <v>3.5999999999999998E-6</v>
      </c>
      <c r="AI86" s="8">
        <v>2.6758800000000002E-5</v>
      </c>
      <c r="AJ86" s="8">
        <v>6.5879999999999994E-7</v>
      </c>
      <c r="AK86" s="8">
        <v>0</v>
      </c>
      <c r="AL86" s="8">
        <v>597.6</v>
      </c>
      <c r="AM86" s="8">
        <v>147.24</v>
      </c>
      <c r="AN86" s="8">
        <v>752.14800000000002</v>
      </c>
      <c r="AO86" s="8">
        <v>7.3080000000000007</v>
      </c>
      <c r="AP86" s="8">
        <v>0</v>
      </c>
      <c r="AQ86" s="8">
        <v>1843.2000000000003</v>
      </c>
      <c r="AR86" s="8">
        <v>157.19760000000002</v>
      </c>
      <c r="AS86" s="8">
        <v>2007.9666000000002</v>
      </c>
      <c r="AT86" s="8">
        <v>7.5689999999999991</v>
      </c>
      <c r="AU86" s="8">
        <v>0</v>
      </c>
      <c r="AV86" s="8">
        <v>597.6</v>
      </c>
      <c r="AW86" s="8">
        <v>154.08000000000001</v>
      </c>
      <c r="AX86" s="8">
        <v>759.09600000000012</v>
      </c>
      <c r="AY86" s="8">
        <v>7.4159999999999995</v>
      </c>
      <c r="AZ86" s="8">
        <v>0</v>
      </c>
      <c r="BA86" s="8">
        <v>1245.6000000000001</v>
      </c>
      <c r="BB86" s="8">
        <v>3.1175999999999999</v>
      </c>
      <c r="BC86" s="8">
        <v>1248.8706000000002</v>
      </c>
      <c r="BD86" s="8">
        <v>0.15300000000000002</v>
      </c>
      <c r="BE86" s="8">
        <v>0</v>
      </c>
    </row>
    <row r="87" spans="1:57" ht="15.3" x14ac:dyDescent="0.7">
      <c r="A87" s="9" t="s">
        <v>877</v>
      </c>
      <c r="B87" t="s">
        <v>878</v>
      </c>
      <c r="C87" t="s">
        <v>558</v>
      </c>
      <c r="D87" t="s">
        <v>559</v>
      </c>
      <c r="E87" s="6">
        <v>160.90379999999999</v>
      </c>
      <c r="F87" s="7">
        <v>0</v>
      </c>
      <c r="G87" s="7">
        <v>2</v>
      </c>
      <c r="H87" s="8">
        <v>1358.0280719999998</v>
      </c>
      <c r="I87" s="8">
        <v>0.67579595999999986</v>
      </c>
      <c r="J87" s="8">
        <v>0</v>
      </c>
      <c r="K87" s="8">
        <v>30.951269309769224</v>
      </c>
      <c r="L87" s="8">
        <v>-872.82139364201191</v>
      </c>
      <c r="M87" s="8">
        <v>9.2841492600000003E-5</v>
      </c>
      <c r="N87" s="8">
        <v>1.2807942480000001E-7</v>
      </c>
      <c r="O87" s="8">
        <v>0</v>
      </c>
      <c r="P87" s="8">
        <v>1.8503948742486388E-6</v>
      </c>
      <c r="Q87" s="8">
        <v>-5.526083915573965E-5</v>
      </c>
      <c r="R87" s="8">
        <v>11.87470044</v>
      </c>
      <c r="S87" s="8">
        <v>2.828688804E-3</v>
      </c>
      <c r="T87" s="8">
        <v>0</v>
      </c>
      <c r="U87" s="8">
        <v>0.22674927544814558</v>
      </c>
      <c r="V87" s="8">
        <v>-8.2998353383136081</v>
      </c>
      <c r="W87" s="8">
        <v>1.96302636</v>
      </c>
      <c r="X87" s="8">
        <v>6.3074289599999989E-4</v>
      </c>
      <c r="Y87" s="8">
        <v>0</v>
      </c>
      <c r="Z87" s="8">
        <v>5.1279359995789343E-2</v>
      </c>
      <c r="AA87" s="8">
        <v>-1.2315884695562129</v>
      </c>
      <c r="AB87" s="8">
        <v>1.0265662440000001</v>
      </c>
      <c r="AC87" s="8">
        <v>3.1311879479999999E-4</v>
      </c>
      <c r="AD87" s="8">
        <v>0</v>
      </c>
      <c r="AE87" s="8">
        <v>1.4239650750517275E-2</v>
      </c>
      <c r="AF87" s="8">
        <v>-0.71753415182840241</v>
      </c>
      <c r="AG87" s="8">
        <v>4.73057172E-3</v>
      </c>
      <c r="AH87" s="8">
        <v>1.5028414919999998E-6</v>
      </c>
      <c r="AI87" s="8">
        <v>0</v>
      </c>
      <c r="AJ87" s="8">
        <v>4.1050828662423549E-4</v>
      </c>
      <c r="AK87" s="8">
        <v>4.0267588222011833E-2</v>
      </c>
      <c r="AL87" s="8">
        <v>14143.444020000001</v>
      </c>
      <c r="AM87" s="8">
        <v>10.651831559999998</v>
      </c>
      <c r="AN87" s="8">
        <v>0</v>
      </c>
      <c r="AO87" s="8">
        <v>243.35760033724259</v>
      </c>
      <c r="AP87" s="8">
        <v>-7667.9769061065081</v>
      </c>
      <c r="AQ87" s="8">
        <v>21738.103379999997</v>
      </c>
      <c r="AR87" s="8">
        <v>11.003245459199999</v>
      </c>
      <c r="AS87" s="8">
        <v>0</v>
      </c>
      <c r="AT87" s="8">
        <v>287.30379798868154</v>
      </c>
      <c r="AU87" s="8">
        <v>-12219.499510988167</v>
      </c>
      <c r="AV87" s="8">
        <v>14561.793899999999</v>
      </c>
      <c r="AW87" s="8">
        <v>10.844916119999999</v>
      </c>
      <c r="AX87" s="8">
        <v>0</v>
      </c>
      <c r="AY87" s="8">
        <v>254.20867015484026</v>
      </c>
      <c r="AZ87" s="8">
        <v>-7807.1999504911255</v>
      </c>
      <c r="BA87" s="8">
        <v>7176.3094799999999</v>
      </c>
      <c r="BB87" s="8">
        <v>0.1583293392</v>
      </c>
      <c r="BC87" s="8">
        <v>0</v>
      </c>
      <c r="BD87" s="8">
        <v>33.095127833841296</v>
      </c>
      <c r="BE87" s="8">
        <v>-4412.299560497042</v>
      </c>
    </row>
    <row r="88" spans="1:57" ht="15.3" x14ac:dyDescent="0.7">
      <c r="A88" s="9" t="s">
        <v>877</v>
      </c>
      <c r="B88" t="s">
        <v>878</v>
      </c>
      <c r="C88" t="s">
        <v>368</v>
      </c>
      <c r="D88" t="s">
        <v>369</v>
      </c>
      <c r="E88" s="6">
        <v>465.565</v>
      </c>
      <c r="F88" s="7">
        <v>1</v>
      </c>
      <c r="G88" s="7">
        <v>0</v>
      </c>
      <c r="H88" s="8">
        <v>479.53194999999999</v>
      </c>
      <c r="I88" s="8">
        <v>1.9553729999999998</v>
      </c>
      <c r="J88" s="8">
        <v>485.56567240000004</v>
      </c>
      <c r="K88" s="8">
        <v>4.0783494000000005</v>
      </c>
      <c r="L88" s="8">
        <v>0</v>
      </c>
      <c r="M88" s="8">
        <v>3.8269442999999994E-5</v>
      </c>
      <c r="N88" s="8">
        <v>3.7058973999999999E-7</v>
      </c>
      <c r="O88" s="8">
        <v>3.9766700039999999E-5</v>
      </c>
      <c r="P88" s="8">
        <v>1.1266672999999999E-6</v>
      </c>
      <c r="Q88" s="8">
        <v>0</v>
      </c>
      <c r="R88" s="8">
        <v>4.7953194999999997</v>
      </c>
      <c r="S88" s="8">
        <v>8.1846326999999996E-3</v>
      </c>
      <c r="T88" s="8">
        <v>4.8294361031999999</v>
      </c>
      <c r="U88" s="8">
        <v>2.5931970499999998E-2</v>
      </c>
      <c r="V88" s="8">
        <v>0</v>
      </c>
      <c r="W88" s="8">
        <v>0.53074409999999994</v>
      </c>
      <c r="X88" s="8">
        <v>1.8250147999999999E-3</v>
      </c>
      <c r="Y88" s="8">
        <v>0.53941292029999999</v>
      </c>
      <c r="Z88" s="8">
        <v>6.8438055000000003E-3</v>
      </c>
      <c r="AA88" s="8">
        <v>0</v>
      </c>
      <c r="AB88" s="8">
        <v>0.27840787</v>
      </c>
      <c r="AC88" s="8">
        <v>9.0598949000000005E-4</v>
      </c>
      <c r="AD88" s="8">
        <v>0.28318736029000002</v>
      </c>
      <c r="AE88" s="8">
        <v>3.8735008E-3</v>
      </c>
      <c r="AF88" s="8">
        <v>0</v>
      </c>
      <c r="AG88" s="8">
        <v>2.0903868500000001E-3</v>
      </c>
      <c r="AH88" s="8">
        <v>4.3483771000000001E-6</v>
      </c>
      <c r="AI88" s="8">
        <v>2.1032550666000003E-3</v>
      </c>
      <c r="AJ88" s="8">
        <v>8.519839499999999E-6</v>
      </c>
      <c r="AK88" s="8">
        <v>0</v>
      </c>
      <c r="AL88" s="8">
        <v>5214.3279999999995</v>
      </c>
      <c r="AM88" s="8">
        <v>30.820402999999999</v>
      </c>
      <c r="AN88" s="8">
        <v>5339.6580979999999</v>
      </c>
      <c r="AO88" s="8">
        <v>94.509695000000008</v>
      </c>
      <c r="AP88" s="8">
        <v>0</v>
      </c>
      <c r="AQ88" s="8">
        <v>5582.5899149999996</v>
      </c>
      <c r="AR88" s="8">
        <v>31.83719696</v>
      </c>
      <c r="AS88" s="8">
        <v>5712.9732555099999</v>
      </c>
      <c r="AT88" s="8">
        <v>98.546143549999996</v>
      </c>
      <c r="AU88" s="8">
        <v>0</v>
      </c>
      <c r="AV88" s="8">
        <v>5353.9975000000004</v>
      </c>
      <c r="AW88" s="8">
        <v>31.379080999999999</v>
      </c>
      <c r="AX88" s="8">
        <v>5481.2829709999996</v>
      </c>
      <c r="AY88" s="8">
        <v>95.906389999999988</v>
      </c>
      <c r="AZ88" s="8">
        <v>0</v>
      </c>
      <c r="BA88" s="8">
        <v>228.59241499999999</v>
      </c>
      <c r="BB88" s="8">
        <v>0.45811596000000004</v>
      </c>
      <c r="BC88" s="8">
        <v>231.69028451</v>
      </c>
      <c r="BD88" s="8">
        <v>2.63975355</v>
      </c>
      <c r="BE88" s="8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7796-9176-4759-973B-5E9628C89427}">
  <dimension ref="A1:BE139"/>
  <sheetViews>
    <sheetView topLeftCell="O101" zoomScale="85" zoomScaleNormal="85" workbookViewId="0">
      <selection activeCell="W20" sqref="W20:AA139"/>
    </sheetView>
  </sheetViews>
  <sheetFormatPr defaultRowHeight="14.4" x14ac:dyDescent="0.55000000000000004"/>
  <cols>
    <col min="1" max="1" width="39.83984375" bestFit="1" customWidth="1"/>
    <col min="2" max="2" width="60.15625" bestFit="1" customWidth="1"/>
    <col min="3" max="3" width="30.578125" bestFit="1" customWidth="1"/>
    <col min="4" max="4" width="75.15625" customWidth="1"/>
    <col min="5" max="5" width="27.578125" customWidth="1"/>
    <col min="6" max="6" width="33" customWidth="1"/>
    <col min="7" max="7" width="21.83984375" customWidth="1"/>
    <col min="8" max="8" width="25.41796875" customWidth="1"/>
    <col min="9" max="9" width="25.68359375" customWidth="1"/>
    <col min="10" max="10" width="26.41796875" customWidth="1"/>
    <col min="11" max="11" width="25.41796875" customWidth="1"/>
    <col min="12" max="12" width="20" customWidth="1"/>
    <col min="13" max="13" width="25" customWidth="1"/>
    <col min="14" max="14" width="25.15625" customWidth="1"/>
    <col min="15" max="15" width="26" customWidth="1"/>
    <col min="16" max="16" width="25" customWidth="1"/>
    <col min="17" max="17" width="19.41796875" customWidth="1"/>
    <col min="18" max="18" width="23.15625" customWidth="1"/>
    <col min="19" max="19" width="23.41796875" customWidth="1"/>
    <col min="20" max="20" width="24.15625" customWidth="1"/>
    <col min="21" max="21" width="23.15625" customWidth="1"/>
    <col min="22" max="22" width="17.68359375" customWidth="1"/>
    <col min="23" max="23" width="22.83984375" customWidth="1"/>
    <col min="24" max="24" width="23.15625" customWidth="1"/>
    <col min="25" max="25" width="23.83984375" customWidth="1"/>
    <col min="26" max="26" width="22.83984375" customWidth="1"/>
    <col min="27" max="27" width="17.41796875" customWidth="1"/>
    <col min="28" max="28" width="26.41796875" customWidth="1"/>
    <col min="29" max="29" width="26.68359375" customWidth="1"/>
    <col min="30" max="30" width="27.578125" customWidth="1"/>
    <col min="31" max="31" width="26.41796875" customWidth="1"/>
    <col min="32" max="32" width="21" customWidth="1"/>
    <col min="33" max="33" width="26.41796875" customWidth="1"/>
    <col min="34" max="34" width="26.68359375" customWidth="1"/>
    <col min="35" max="35" width="27.578125" customWidth="1"/>
    <col min="36" max="36" width="26.41796875" customWidth="1"/>
    <col min="37" max="37" width="21" customWidth="1"/>
    <col min="38" max="38" width="26.41796875" customWidth="1"/>
    <col min="39" max="39" width="26.68359375" customWidth="1"/>
    <col min="40" max="40" width="27.578125" customWidth="1"/>
    <col min="41" max="41" width="26.41796875" customWidth="1"/>
    <col min="42" max="42" width="21" customWidth="1"/>
    <col min="43" max="43" width="24.41796875" customWidth="1"/>
    <col min="44" max="44" width="24.68359375" customWidth="1"/>
    <col min="45" max="45" width="25.41796875" customWidth="1"/>
    <col min="46" max="46" width="24.41796875" customWidth="1"/>
    <col min="47" max="47" width="19" customWidth="1"/>
    <col min="48" max="48" width="28" customWidth="1"/>
    <col min="49" max="49" width="28.26171875" customWidth="1"/>
    <col min="50" max="50" width="29.15625" customWidth="1"/>
    <col min="51" max="51" width="28" customWidth="1"/>
    <col min="52" max="52" width="22.578125" customWidth="1"/>
    <col min="53" max="53" width="26.26171875" customWidth="1"/>
    <col min="54" max="54" width="26.41796875" customWidth="1"/>
    <col min="55" max="55" width="27.26171875" customWidth="1"/>
    <col min="56" max="56" width="26.26171875" customWidth="1"/>
    <col min="57" max="57" width="20.68359375" customWidth="1"/>
  </cols>
  <sheetData>
    <row r="1" spans="1:14" ht="16.8" x14ac:dyDescent="0.8">
      <c r="A1" s="3" t="s">
        <v>15</v>
      </c>
      <c r="B1" s="3" t="s">
        <v>16</v>
      </c>
      <c r="D1" s="1"/>
      <c r="E1" s="1" t="s">
        <v>0</v>
      </c>
      <c r="F1" s="20" t="s">
        <v>1</v>
      </c>
      <c r="G1" s="20" t="s">
        <v>2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</row>
    <row r="2" spans="1:14" ht="16.8" x14ac:dyDescent="0.8">
      <c r="A2" s="3" t="s">
        <v>17</v>
      </c>
      <c r="B2" s="3" t="s">
        <v>879</v>
      </c>
      <c r="D2" s="1" t="s">
        <v>10</v>
      </c>
      <c r="E2" s="2">
        <f>28217.1168681309-H117</f>
        <v>28214.774268130899</v>
      </c>
      <c r="F2" s="21">
        <v>4.4557925241834348E-4</v>
      </c>
      <c r="G2" s="21">
        <v>185.81773558199376</v>
      </c>
      <c r="H2" s="21">
        <v>26.330839534919605</v>
      </c>
      <c r="I2" s="21">
        <v>28.471164654609495</v>
      </c>
      <c r="J2" s="21">
        <v>9.1920160188277936E-2</v>
      </c>
      <c r="K2" s="21">
        <v>342356.8888154453</v>
      </c>
      <c r="L2" s="21">
        <v>798908.61015999014</v>
      </c>
      <c r="M2" s="21">
        <v>351507.29267999355</v>
      </c>
      <c r="N2" s="21">
        <v>447401.31747999642</v>
      </c>
    </row>
    <row r="3" spans="1:14" ht="16.8" x14ac:dyDescent="0.8">
      <c r="A3" s="3" t="s">
        <v>19</v>
      </c>
      <c r="B3" s="3" t="s">
        <v>20</v>
      </c>
      <c r="D3" s="1" t="s">
        <v>11</v>
      </c>
      <c r="E3" s="2">
        <f>5978.39456586582-I117</f>
        <v>5974.5220063258203</v>
      </c>
      <c r="F3" s="21">
        <v>3.9209571678038734E-4</v>
      </c>
      <c r="G3" s="21">
        <v>31.67357799598782</v>
      </c>
      <c r="H3" s="21">
        <v>5.3414631992895902</v>
      </c>
      <c r="I3" s="21">
        <v>4.7438256110602408</v>
      </c>
      <c r="J3" s="21">
        <v>1.3095531319404979E-2</v>
      </c>
      <c r="K3" s="21">
        <v>60496.838825408406</v>
      </c>
      <c r="L3" s="21">
        <v>88874.413066851936</v>
      </c>
      <c r="M3" s="21">
        <v>61944.941291961572</v>
      </c>
      <c r="N3" s="21">
        <v>26929.471774890353</v>
      </c>
    </row>
    <row r="4" spans="1:14" ht="16.8" x14ac:dyDescent="0.8">
      <c r="A4" s="3" t="s">
        <v>21</v>
      </c>
      <c r="B4" s="3">
        <v>4</v>
      </c>
      <c r="D4" s="1" t="s">
        <v>12</v>
      </c>
      <c r="E4" s="2">
        <v>19505.617676270012</v>
      </c>
      <c r="F4" s="21">
        <v>1.6913951183552007E-4</v>
      </c>
      <c r="G4" s="21">
        <v>150.20980138437244</v>
      </c>
      <c r="H4" s="21">
        <v>10.394781440598486</v>
      </c>
      <c r="I4" s="21">
        <v>12.66342317214947</v>
      </c>
      <c r="J4" s="21">
        <v>9.4014355093699889E-2</v>
      </c>
      <c r="K4" s="21">
        <v>276519.3178056223</v>
      </c>
      <c r="L4" s="21">
        <v>320927.46077480214</v>
      </c>
      <c r="M4" s="21">
        <v>284764.1755737497</v>
      </c>
      <c r="N4" s="21">
        <v>36163.285201052408</v>
      </c>
    </row>
    <row r="5" spans="1:14" ht="16.8" x14ac:dyDescent="0.8">
      <c r="A5" s="3" t="s">
        <v>22</v>
      </c>
      <c r="B5" s="3">
        <v>0</v>
      </c>
      <c r="D5" s="1" t="s">
        <v>13</v>
      </c>
      <c r="E5" s="2">
        <f>10293.6004038508-K117</f>
        <v>10283.4228914508</v>
      </c>
      <c r="F5" s="21">
        <v>4.3379686550740123E-4</v>
      </c>
      <c r="G5" s="21">
        <v>34.964753162736613</v>
      </c>
      <c r="H5" s="21">
        <v>11.302372380517461</v>
      </c>
      <c r="I5" s="21">
        <v>2.3875113927538325</v>
      </c>
      <c r="J5" s="21">
        <v>2.3284946665959837E-3</v>
      </c>
      <c r="K5" s="21">
        <v>59515.413230514998</v>
      </c>
      <c r="L5" s="21">
        <v>10714.512616032958</v>
      </c>
      <c r="M5" s="21">
        <v>60381.479009537325</v>
      </c>
      <c r="N5" s="21">
        <v>-49666.966393504372</v>
      </c>
    </row>
    <row r="6" spans="1:14" ht="16.8" x14ac:dyDescent="0.8">
      <c r="A6" s="3" t="s">
        <v>23</v>
      </c>
      <c r="B6" s="3" t="s">
        <v>608</v>
      </c>
      <c r="D6" s="1" t="s">
        <v>14</v>
      </c>
      <c r="E6" s="2">
        <f>-9886.51531600229-L117</f>
        <v>-9884.5268600022901</v>
      </c>
      <c r="F6" s="21">
        <v>-1.9352229839056621E-5</v>
      </c>
      <c r="G6" s="21">
        <v>-4.1607491469636919</v>
      </c>
      <c r="H6" s="21">
        <v>-0.83017716861687052</v>
      </c>
      <c r="I6" s="21">
        <v>-4.3023531266406412</v>
      </c>
      <c r="J6" s="21">
        <v>3.7538085093459225E-2</v>
      </c>
      <c r="K6" s="21">
        <v>-104859.57044947684</v>
      </c>
      <c r="L6" s="21">
        <v>-115980.34271041599</v>
      </c>
      <c r="M6" s="21">
        <v>-100230.06372275752</v>
      </c>
      <c r="N6" s="21">
        <v>-15750.278987658521</v>
      </c>
    </row>
    <row r="7" spans="1:14" ht="16.8" x14ac:dyDescent="0.8">
      <c r="A7" s="3" t="s">
        <v>25</v>
      </c>
      <c r="B7" s="3">
        <v>50</v>
      </c>
      <c r="D7" s="11" t="s">
        <v>935</v>
      </c>
      <c r="E7" s="14">
        <f>E2+E3</f>
        <v>34189.296274456719</v>
      </c>
      <c r="F7" s="22">
        <f t="shared" ref="F7:N7" si="0">F2+F3</f>
        <v>8.3767496919873088E-4</v>
      </c>
      <c r="G7" s="22">
        <f t="shared" si="0"/>
        <v>217.49131357798157</v>
      </c>
      <c r="H7" s="22">
        <f t="shared" si="0"/>
        <v>31.672302734209197</v>
      </c>
      <c r="I7" s="22">
        <f t="shared" si="0"/>
        <v>33.214990265669734</v>
      </c>
      <c r="J7" s="22">
        <f t="shared" si="0"/>
        <v>0.10501569150768292</v>
      </c>
      <c r="K7" s="22">
        <f t="shared" si="0"/>
        <v>402853.72764085373</v>
      </c>
      <c r="L7" s="22">
        <f t="shared" si="0"/>
        <v>887783.02322684205</v>
      </c>
      <c r="M7" s="22">
        <f t="shared" si="0"/>
        <v>413452.23397195514</v>
      </c>
      <c r="N7" s="22">
        <f t="shared" si="0"/>
        <v>474330.7892548868</v>
      </c>
    </row>
    <row r="8" spans="1:14" ht="16.8" x14ac:dyDescent="0.8">
      <c r="A8" s="3" t="s">
        <v>26</v>
      </c>
      <c r="B8" s="3">
        <v>166</v>
      </c>
      <c r="D8" s="11" t="s">
        <v>936</v>
      </c>
      <c r="E8" s="14">
        <f>SUM(E2:E5)</f>
        <v>63978.33684217753</v>
      </c>
      <c r="F8" s="22">
        <f t="shared" ref="F8:N8" si="1">SUM(F2:F5)</f>
        <v>1.4406113465416522E-3</v>
      </c>
      <c r="G8" s="22">
        <f t="shared" si="1"/>
        <v>402.66586812509064</v>
      </c>
      <c r="H8" s="22">
        <f t="shared" si="1"/>
        <v>53.369456555325144</v>
      </c>
      <c r="I8" s="22">
        <f t="shared" si="1"/>
        <v>48.265924830573034</v>
      </c>
      <c r="J8" s="22">
        <f t="shared" si="1"/>
        <v>0.20135854126797878</v>
      </c>
      <c r="K8" s="22">
        <f t="shared" si="1"/>
        <v>738888.45867699094</v>
      </c>
      <c r="L8" s="22">
        <f t="shared" si="1"/>
        <v>1219424.9966176772</v>
      </c>
      <c r="M8" s="22">
        <f t="shared" si="1"/>
        <v>758597.88855524221</v>
      </c>
      <c r="N8" s="22">
        <f t="shared" si="1"/>
        <v>460827.10806243488</v>
      </c>
    </row>
    <row r="9" spans="1:14" ht="16.8" x14ac:dyDescent="0.8">
      <c r="A9" s="3" t="s">
        <v>27</v>
      </c>
      <c r="B9" s="3" t="s">
        <v>28</v>
      </c>
      <c r="D9" s="11" t="s">
        <v>934</v>
      </c>
      <c r="E9" s="8">
        <f>SUM(E2:E6)</f>
        <v>54093.80998217524</v>
      </c>
      <c r="F9" s="23">
        <f t="shared" ref="F9:N9" si="2">SUM(F2:F6)</f>
        <v>1.4212591167025955E-3</v>
      </c>
      <c r="G9" s="23">
        <f t="shared" si="2"/>
        <v>398.50511897812697</v>
      </c>
      <c r="H9" s="23">
        <f t="shared" si="2"/>
        <v>52.539279386708273</v>
      </c>
      <c r="I9" s="23">
        <f t="shared" si="2"/>
        <v>43.963571703932395</v>
      </c>
      <c r="J9" s="23">
        <f t="shared" si="2"/>
        <v>0.23889662636143799</v>
      </c>
      <c r="K9" s="23">
        <f t="shared" si="2"/>
        <v>634028.88822751411</v>
      </c>
      <c r="L9" s="23">
        <f t="shared" si="2"/>
        <v>1103444.6539072611</v>
      </c>
      <c r="M9" s="23">
        <f t="shared" si="2"/>
        <v>658367.82483248471</v>
      </c>
      <c r="N9" s="23">
        <f t="shared" si="2"/>
        <v>445076.82907477638</v>
      </c>
    </row>
    <row r="10" spans="1:14" ht="16.8" x14ac:dyDescent="0.8">
      <c r="A10" s="3" t="s">
        <v>29</v>
      </c>
      <c r="B10" s="3">
        <v>1</v>
      </c>
      <c r="D10" s="12" t="s">
        <v>933</v>
      </c>
      <c r="E10" s="8">
        <f>E7/$B$8</f>
        <v>205.95961611118506</v>
      </c>
      <c r="F10" s="23">
        <f t="shared" ref="F10:N12" si="3">F7/$B$8</f>
        <v>5.0462347542092219E-6</v>
      </c>
      <c r="G10" s="23">
        <f t="shared" si="3"/>
        <v>1.3101886360119372</v>
      </c>
      <c r="H10" s="23">
        <f t="shared" si="3"/>
        <v>0.19079700442294698</v>
      </c>
      <c r="I10" s="23">
        <f t="shared" si="3"/>
        <v>0.20009030280523935</v>
      </c>
      <c r="J10" s="23">
        <f t="shared" si="3"/>
        <v>6.3262464763664411E-4</v>
      </c>
      <c r="K10" s="23">
        <f t="shared" si="3"/>
        <v>2426.8296845834561</v>
      </c>
      <c r="L10" s="23">
        <f t="shared" si="3"/>
        <v>5348.0905013665188</v>
      </c>
      <c r="M10" s="23">
        <f t="shared" si="3"/>
        <v>2490.6761082647899</v>
      </c>
      <c r="N10" s="23">
        <f t="shared" si="3"/>
        <v>2857.4143931017279</v>
      </c>
    </row>
    <row r="11" spans="1:14" ht="16.8" x14ac:dyDescent="0.8">
      <c r="A11" s="3" t="s">
        <v>30</v>
      </c>
      <c r="B11" s="3" t="s">
        <v>372</v>
      </c>
      <c r="D11" s="12" t="s">
        <v>937</v>
      </c>
      <c r="E11" s="8">
        <f>E8/$B$8</f>
        <v>385.41166772396105</v>
      </c>
      <c r="F11" s="23">
        <f t="shared" si="3"/>
        <v>8.6783816056726042E-6</v>
      </c>
      <c r="G11" s="23">
        <f t="shared" si="3"/>
        <v>2.4256980007535582</v>
      </c>
      <c r="H11" s="23">
        <f t="shared" si="3"/>
        <v>0.32150275033328402</v>
      </c>
      <c r="I11" s="23">
        <f t="shared" si="3"/>
        <v>0.29075858331670501</v>
      </c>
      <c r="J11" s="23">
        <f t="shared" si="3"/>
        <v>1.2130032606504746E-3</v>
      </c>
      <c r="K11" s="23">
        <f t="shared" si="3"/>
        <v>4451.1352932348855</v>
      </c>
      <c r="L11" s="23">
        <f t="shared" si="3"/>
        <v>7345.9337145643203</v>
      </c>
      <c r="M11" s="23">
        <f t="shared" si="3"/>
        <v>4569.8667985255552</v>
      </c>
      <c r="N11" s="23">
        <f t="shared" si="3"/>
        <v>2776.0669160387642</v>
      </c>
    </row>
    <row r="12" spans="1:14" ht="16.8" x14ac:dyDescent="0.8">
      <c r="A12" s="3" t="s">
        <v>32</v>
      </c>
      <c r="B12" s="3" t="s">
        <v>33</v>
      </c>
      <c r="D12" s="12" t="s">
        <v>932</v>
      </c>
      <c r="E12" s="8">
        <f>E9/$B$8</f>
        <v>325.86632519382675</v>
      </c>
      <c r="F12" s="23">
        <f t="shared" si="3"/>
        <v>8.5618019078469611E-6</v>
      </c>
      <c r="G12" s="23">
        <f t="shared" si="3"/>
        <v>2.4006332468561866</v>
      </c>
      <c r="H12" s="23">
        <f t="shared" si="3"/>
        <v>0.31650168305245946</v>
      </c>
      <c r="I12" s="23">
        <f t="shared" si="3"/>
        <v>0.26484079339718308</v>
      </c>
      <c r="J12" s="23">
        <f t="shared" si="3"/>
        <v>1.4391363033821566E-3</v>
      </c>
      <c r="K12" s="23">
        <f t="shared" si="3"/>
        <v>3819.4511339006872</v>
      </c>
      <c r="L12" s="23">
        <f t="shared" si="3"/>
        <v>6647.2569512485607</v>
      </c>
      <c r="M12" s="23">
        <f t="shared" si="3"/>
        <v>3966.0712339306306</v>
      </c>
      <c r="N12" s="23">
        <f t="shared" si="3"/>
        <v>2681.1857173179301</v>
      </c>
    </row>
    <row r="13" spans="1:14" ht="16.8" x14ac:dyDescent="0.8">
      <c r="A13" s="3" t="s">
        <v>34</v>
      </c>
      <c r="B13" s="3" t="s">
        <v>28</v>
      </c>
      <c r="D13" s="13" t="s">
        <v>939</v>
      </c>
      <c r="E13" s="8">
        <f>E7/$B$4</f>
        <v>8547.3240686141799</v>
      </c>
      <c r="F13" s="23">
        <f t="shared" ref="F13:N15" si="4">F7/$B$4</f>
        <v>2.0941874229968272E-4</v>
      </c>
      <c r="G13" s="23">
        <f t="shared" si="4"/>
        <v>54.372828394495393</v>
      </c>
      <c r="H13" s="23">
        <f t="shared" si="4"/>
        <v>7.9180756835522992</v>
      </c>
      <c r="I13" s="23">
        <f t="shared" si="4"/>
        <v>8.3037475664174334</v>
      </c>
      <c r="J13" s="23">
        <f t="shared" si="4"/>
        <v>2.6253922876920729E-2</v>
      </c>
      <c r="K13" s="23">
        <f t="shared" si="4"/>
        <v>100713.43191021343</v>
      </c>
      <c r="L13" s="23">
        <f t="shared" si="4"/>
        <v>221945.75580671051</v>
      </c>
      <c r="M13" s="23">
        <f t="shared" si="4"/>
        <v>103363.05849298878</v>
      </c>
      <c r="N13" s="23">
        <f t="shared" si="4"/>
        <v>118582.6973137217</v>
      </c>
    </row>
    <row r="14" spans="1:14" ht="16.8" x14ac:dyDescent="0.8">
      <c r="A14" s="3" t="s">
        <v>35</v>
      </c>
      <c r="B14" s="3" t="s">
        <v>36</v>
      </c>
      <c r="D14" s="13" t="s">
        <v>940</v>
      </c>
      <c r="E14" s="8">
        <f>E8/$B$4</f>
        <v>15994.584210544383</v>
      </c>
      <c r="F14" s="23">
        <f t="shared" si="4"/>
        <v>3.6015283663541305E-4</v>
      </c>
      <c r="G14" s="23">
        <f t="shared" si="4"/>
        <v>100.66646703127266</v>
      </c>
      <c r="H14" s="23">
        <f t="shared" si="4"/>
        <v>13.342364138831286</v>
      </c>
      <c r="I14" s="23">
        <f t="shared" si="4"/>
        <v>12.066481207643259</v>
      </c>
      <c r="J14" s="23">
        <f t="shared" si="4"/>
        <v>5.0339635316994695E-2</v>
      </c>
      <c r="K14" s="23">
        <f t="shared" si="4"/>
        <v>184722.11466924773</v>
      </c>
      <c r="L14" s="23">
        <f t="shared" si="4"/>
        <v>304856.24915441929</v>
      </c>
      <c r="M14" s="23">
        <f t="shared" si="4"/>
        <v>189649.47213881055</v>
      </c>
      <c r="N14" s="23">
        <f t="shared" si="4"/>
        <v>115206.77701560872</v>
      </c>
    </row>
    <row r="15" spans="1:14" ht="16.8" x14ac:dyDescent="0.8">
      <c r="A15" s="3" t="s">
        <v>37</v>
      </c>
      <c r="B15" s="3" t="s">
        <v>296</v>
      </c>
      <c r="D15" s="13" t="s">
        <v>938</v>
      </c>
      <c r="E15" s="8">
        <f>E9/$B$4</f>
        <v>13523.45249554381</v>
      </c>
      <c r="F15" s="23">
        <f t="shared" si="4"/>
        <v>3.5531477917564888E-4</v>
      </c>
      <c r="G15" s="23">
        <f t="shared" si="4"/>
        <v>99.626279744531743</v>
      </c>
      <c r="H15" s="23">
        <f t="shared" si="4"/>
        <v>13.134819846677068</v>
      </c>
      <c r="I15" s="23">
        <f t="shared" si="4"/>
        <v>10.990892925983099</v>
      </c>
      <c r="J15" s="23">
        <f t="shared" si="4"/>
        <v>5.9724156590359498E-2</v>
      </c>
      <c r="K15" s="23">
        <f t="shared" si="4"/>
        <v>158507.22205687853</v>
      </c>
      <c r="L15" s="23">
        <f t="shared" si="4"/>
        <v>275861.16347681527</v>
      </c>
      <c r="M15" s="23">
        <f t="shared" si="4"/>
        <v>164591.95620812118</v>
      </c>
      <c r="N15" s="23">
        <f t="shared" si="4"/>
        <v>111269.2072686941</v>
      </c>
    </row>
    <row r="16" spans="1:14" ht="16.8" x14ac:dyDescent="0.8">
      <c r="A16" s="3" t="s">
        <v>38</v>
      </c>
      <c r="B16" s="3" t="s">
        <v>39</v>
      </c>
    </row>
    <row r="20" spans="1:57" ht="16.8" x14ac:dyDescent="0.8">
      <c r="A20" s="4" t="s">
        <v>40</v>
      </c>
      <c r="B20" s="4" t="s">
        <v>41</v>
      </c>
      <c r="C20" s="4" t="s">
        <v>42</v>
      </c>
      <c r="D20" s="4" t="s">
        <v>43</v>
      </c>
      <c r="E20" s="4" t="s">
        <v>44</v>
      </c>
      <c r="F20" s="4" t="s">
        <v>45</v>
      </c>
      <c r="G20" s="4" t="s">
        <v>46</v>
      </c>
      <c r="H20" s="4" t="s">
        <v>47</v>
      </c>
      <c r="I20" s="4" t="s">
        <v>48</v>
      </c>
      <c r="J20" s="4" t="s">
        <v>49</v>
      </c>
      <c r="K20" s="4" t="s">
        <v>50</v>
      </c>
      <c r="L20" s="4" t="s">
        <v>51</v>
      </c>
      <c r="M20" s="4" t="s">
        <v>52</v>
      </c>
      <c r="N20" s="4" t="s">
        <v>53</v>
      </c>
      <c r="O20" s="4" t="s">
        <v>54</v>
      </c>
      <c r="P20" s="4" t="s">
        <v>55</v>
      </c>
      <c r="Q20" s="4" t="s">
        <v>56</v>
      </c>
      <c r="R20" s="4" t="s">
        <v>57</v>
      </c>
      <c r="S20" s="4" t="s">
        <v>58</v>
      </c>
      <c r="T20" s="4" t="s">
        <v>59</v>
      </c>
      <c r="U20" s="4" t="s">
        <v>60</v>
      </c>
      <c r="V20" s="4" t="s">
        <v>61</v>
      </c>
      <c r="W20" s="4" t="s">
        <v>62</v>
      </c>
      <c r="X20" s="4" t="s">
        <v>63</v>
      </c>
      <c r="Y20" s="4" t="s">
        <v>64</v>
      </c>
      <c r="Z20" s="4" t="s">
        <v>65</v>
      </c>
      <c r="AA20" s="4" t="s">
        <v>66</v>
      </c>
      <c r="AB20" s="4" t="s">
        <v>67</v>
      </c>
      <c r="AC20" s="4" t="s">
        <v>68</v>
      </c>
      <c r="AD20" s="4" t="s">
        <v>69</v>
      </c>
      <c r="AE20" s="4" t="s">
        <v>70</v>
      </c>
      <c r="AF20" s="4" t="s">
        <v>71</v>
      </c>
      <c r="AG20" s="4" t="s">
        <v>72</v>
      </c>
      <c r="AH20" s="4" t="s">
        <v>73</v>
      </c>
      <c r="AI20" s="4" t="s">
        <v>74</v>
      </c>
      <c r="AJ20" s="4" t="s">
        <v>75</v>
      </c>
      <c r="AK20" s="4" t="s">
        <v>76</v>
      </c>
      <c r="AL20" s="4" t="s">
        <v>77</v>
      </c>
      <c r="AM20" s="4" t="s">
        <v>78</v>
      </c>
      <c r="AN20" s="4" t="s">
        <v>79</v>
      </c>
      <c r="AO20" s="4" t="s">
        <v>80</v>
      </c>
      <c r="AP20" s="4" t="s">
        <v>81</v>
      </c>
      <c r="AQ20" s="4" t="s">
        <v>82</v>
      </c>
      <c r="AR20" s="4" t="s">
        <v>83</v>
      </c>
      <c r="AS20" s="4" t="s">
        <v>84</v>
      </c>
      <c r="AT20" s="4" t="s">
        <v>85</v>
      </c>
      <c r="AU20" s="4" t="s">
        <v>86</v>
      </c>
      <c r="AV20" s="4" t="s">
        <v>87</v>
      </c>
      <c r="AW20" s="4" t="s">
        <v>88</v>
      </c>
      <c r="AX20" s="4" t="s">
        <v>89</v>
      </c>
      <c r="AY20" s="4" t="s">
        <v>90</v>
      </c>
      <c r="AZ20" s="4" t="s">
        <v>91</v>
      </c>
      <c r="BA20" s="4" t="s">
        <v>92</v>
      </c>
      <c r="BB20" s="4" t="s">
        <v>93</v>
      </c>
      <c r="BC20" s="4" t="s">
        <v>94</v>
      </c>
      <c r="BD20" s="4" t="s">
        <v>95</v>
      </c>
      <c r="BE20" s="4" t="s">
        <v>96</v>
      </c>
    </row>
    <row r="21" spans="1:57" ht="15.3" x14ac:dyDescent="0.7">
      <c r="A21" s="9" t="s">
        <v>178</v>
      </c>
      <c r="B21" t="s">
        <v>581</v>
      </c>
      <c r="C21" t="s">
        <v>519</v>
      </c>
      <c r="D21" t="s">
        <v>520</v>
      </c>
      <c r="E21" s="6">
        <v>106.761</v>
      </c>
      <c r="F21" s="7">
        <v>1</v>
      </c>
      <c r="G21" s="7">
        <v>0</v>
      </c>
      <c r="H21" s="8">
        <v>1473.3018</v>
      </c>
      <c r="I21" s="8">
        <v>201.77828999999997</v>
      </c>
      <c r="J21" s="8">
        <v>2212.0879199999999</v>
      </c>
      <c r="K21" s="8">
        <v>537.0078299999999</v>
      </c>
      <c r="L21" s="8">
        <v>0</v>
      </c>
      <c r="M21" s="8">
        <v>5.3807544E-6</v>
      </c>
      <c r="N21" s="8">
        <v>3.9919538247389993E-6</v>
      </c>
      <c r="O21" s="8">
        <v>9.3792313218389992E-6</v>
      </c>
      <c r="P21" s="8">
        <v>6.5230970999999994E-9</v>
      </c>
      <c r="Q21" s="8">
        <v>0</v>
      </c>
      <c r="R21" s="8">
        <v>2.9679557999999999</v>
      </c>
      <c r="S21" s="8">
        <v>0.61677762074099995</v>
      </c>
      <c r="T21" s="8">
        <v>3.6531565456409996</v>
      </c>
      <c r="U21" s="8">
        <v>6.8423124899999993E-2</v>
      </c>
      <c r="V21" s="8">
        <v>0</v>
      </c>
      <c r="W21" s="8">
        <v>0.49537103999999998</v>
      </c>
      <c r="X21" s="8">
        <v>0.1137215716497</v>
      </c>
      <c r="Y21" s="8">
        <v>0.91822228997970012</v>
      </c>
      <c r="Z21" s="8">
        <v>0.30912967833000005</v>
      </c>
      <c r="AA21" s="8">
        <v>0</v>
      </c>
      <c r="AB21" s="8">
        <v>0.58611789000000003</v>
      </c>
      <c r="AC21" s="8">
        <v>8.4769461751500005E-2</v>
      </c>
      <c r="AD21" s="8">
        <v>0.7490737701015</v>
      </c>
      <c r="AE21" s="8">
        <v>7.8186418349999995E-2</v>
      </c>
      <c r="AF21" s="8">
        <v>0</v>
      </c>
      <c r="AG21" s="8">
        <v>1.2491036999999999E-3</v>
      </c>
      <c r="AH21" s="8">
        <v>1.2991639328999998E-4</v>
      </c>
      <c r="AI21" s="8">
        <v>1.3815289767899999E-3</v>
      </c>
      <c r="AJ21" s="8">
        <v>2.5088834999999997E-6</v>
      </c>
      <c r="AK21" s="8">
        <v>0</v>
      </c>
      <c r="AL21" s="8">
        <v>28398.425999999999</v>
      </c>
      <c r="AM21" s="8">
        <v>2870.9207270999996</v>
      </c>
      <c r="AN21" s="8">
        <v>31460.448917099999</v>
      </c>
      <c r="AO21" s="8">
        <v>191.10219000000001</v>
      </c>
      <c r="AP21" s="8">
        <v>0</v>
      </c>
      <c r="AQ21" s="8">
        <v>29732.9385</v>
      </c>
      <c r="AR21" s="8">
        <v>3007.1931365249998</v>
      </c>
      <c r="AS21" s="8">
        <v>32939.774706525001</v>
      </c>
      <c r="AT21" s="8">
        <v>199.64306999999999</v>
      </c>
      <c r="AU21" s="8">
        <v>0</v>
      </c>
      <c r="AV21" s="8">
        <v>28398.425999999999</v>
      </c>
      <c r="AW21" s="8">
        <v>2880.5292170999996</v>
      </c>
      <c r="AX21" s="8">
        <v>31470.057407099997</v>
      </c>
      <c r="AY21" s="8">
        <v>191.10219000000001</v>
      </c>
      <c r="AZ21" s="8">
        <v>0</v>
      </c>
      <c r="BA21" s="8">
        <v>1334.5125</v>
      </c>
      <c r="BB21" s="8">
        <v>126.663919425</v>
      </c>
      <c r="BC21" s="8">
        <v>1469.717299425</v>
      </c>
      <c r="BD21" s="8">
        <v>8.5408799999999996</v>
      </c>
      <c r="BE21" s="8">
        <v>0</v>
      </c>
    </row>
    <row r="22" spans="1:57" ht="15.3" x14ac:dyDescent="0.7">
      <c r="A22" s="9" t="s">
        <v>873</v>
      </c>
      <c r="B22" t="s">
        <v>874</v>
      </c>
      <c r="C22" t="s">
        <v>337</v>
      </c>
      <c r="D22" t="s">
        <v>338</v>
      </c>
      <c r="E22" s="6">
        <v>1</v>
      </c>
      <c r="F22" s="7">
        <v>1</v>
      </c>
      <c r="G22" s="7">
        <v>0</v>
      </c>
      <c r="H22" s="8">
        <v>8.8019999999999996</v>
      </c>
      <c r="I22" s="8">
        <v>2.6639999999999997</v>
      </c>
      <c r="J22" s="8">
        <v>11.544839999999999</v>
      </c>
      <c r="K22" s="8">
        <v>7.8840000000000007E-2</v>
      </c>
      <c r="L22" s="8">
        <v>0</v>
      </c>
      <c r="M22" s="8">
        <v>8.2079999999999994E-7</v>
      </c>
      <c r="N22" s="8">
        <v>4.3109999999999999E-7</v>
      </c>
      <c r="O22" s="8">
        <v>1.2736799999999998E-6</v>
      </c>
      <c r="P22" s="8">
        <v>2.178E-8</v>
      </c>
      <c r="Q22" s="8">
        <v>0</v>
      </c>
      <c r="R22" s="8">
        <v>3.8969999999999998E-2</v>
      </c>
      <c r="S22" s="8">
        <v>5.4900000000000004E-2</v>
      </c>
      <c r="T22" s="8">
        <v>9.4371300000000005E-2</v>
      </c>
      <c r="U22" s="8">
        <v>5.0129999999999999E-4</v>
      </c>
      <c r="V22" s="8">
        <v>0</v>
      </c>
      <c r="W22" s="8">
        <v>0.1953</v>
      </c>
      <c r="X22" s="8">
        <v>6.0300000000000006E-3</v>
      </c>
      <c r="Y22" s="8">
        <v>0.20146230000000001</v>
      </c>
      <c r="Z22" s="8">
        <v>1.3229999999999999E-4</v>
      </c>
      <c r="AA22" s="8">
        <v>0</v>
      </c>
      <c r="AB22" s="8">
        <v>3.6719999999999999E-3</v>
      </c>
      <c r="AC22" s="8">
        <v>3.6359999999999999E-3</v>
      </c>
      <c r="AD22" s="8">
        <v>7.3828800000000005E-3</v>
      </c>
      <c r="AE22" s="8">
        <v>7.4880000000000001E-5</v>
      </c>
      <c r="AF22" s="8">
        <v>0</v>
      </c>
      <c r="AG22" s="8">
        <v>5.6250000000000004E-6</v>
      </c>
      <c r="AH22" s="8">
        <v>8.9999999999999996E-7</v>
      </c>
      <c r="AI22" s="8">
        <v>6.6897000000000005E-6</v>
      </c>
      <c r="AJ22" s="8">
        <v>1.6469999999999999E-7</v>
      </c>
      <c r="AK22" s="8">
        <v>0</v>
      </c>
      <c r="AL22" s="8">
        <v>149.4</v>
      </c>
      <c r="AM22" s="8">
        <v>36.81</v>
      </c>
      <c r="AN22" s="8">
        <v>188.03700000000001</v>
      </c>
      <c r="AO22" s="8">
        <v>1.8270000000000002</v>
      </c>
      <c r="AP22" s="8">
        <v>0</v>
      </c>
      <c r="AQ22" s="8">
        <v>460.80000000000007</v>
      </c>
      <c r="AR22" s="8">
        <v>39.299400000000006</v>
      </c>
      <c r="AS22" s="8">
        <v>501.99165000000005</v>
      </c>
      <c r="AT22" s="8">
        <v>1.8922499999999998</v>
      </c>
      <c r="AU22" s="8">
        <v>0</v>
      </c>
      <c r="AV22" s="8">
        <v>149.4</v>
      </c>
      <c r="AW22" s="8">
        <v>38.520000000000003</v>
      </c>
      <c r="AX22" s="8">
        <v>189.77400000000003</v>
      </c>
      <c r="AY22" s="8">
        <v>1.8539999999999999</v>
      </c>
      <c r="AZ22" s="8">
        <v>0</v>
      </c>
      <c r="BA22" s="8">
        <v>311.40000000000003</v>
      </c>
      <c r="BB22" s="8">
        <v>0.77939999999999998</v>
      </c>
      <c r="BC22" s="8">
        <v>312.21765000000005</v>
      </c>
      <c r="BD22" s="8">
        <v>3.8250000000000006E-2</v>
      </c>
      <c r="BE22" s="8">
        <v>0</v>
      </c>
    </row>
    <row r="23" spans="1:57" ht="15.3" x14ac:dyDescent="0.7">
      <c r="A23" s="9" t="s">
        <v>391</v>
      </c>
      <c r="B23" t="s">
        <v>391</v>
      </c>
      <c r="C23" t="s">
        <v>337</v>
      </c>
      <c r="D23" t="s">
        <v>338</v>
      </c>
      <c r="E23" s="6">
        <v>3</v>
      </c>
      <c r="F23" s="7">
        <v>1</v>
      </c>
      <c r="G23" s="7">
        <v>0</v>
      </c>
      <c r="H23" s="8">
        <v>26.405999999999999</v>
      </c>
      <c r="I23" s="8">
        <v>7.9919999999999991</v>
      </c>
      <c r="J23" s="8">
        <v>34.634519999999995</v>
      </c>
      <c r="K23" s="8">
        <v>0.23652000000000001</v>
      </c>
      <c r="L23" s="8">
        <v>0</v>
      </c>
      <c r="M23" s="8">
        <v>2.4623999999999999E-6</v>
      </c>
      <c r="N23" s="8">
        <v>1.2933E-6</v>
      </c>
      <c r="O23" s="8">
        <v>3.8210399999999998E-6</v>
      </c>
      <c r="P23" s="8">
        <v>6.5340000000000001E-8</v>
      </c>
      <c r="Q23" s="8">
        <v>0</v>
      </c>
      <c r="R23" s="8">
        <v>0.11690999999999999</v>
      </c>
      <c r="S23" s="8">
        <v>0.16470000000000001</v>
      </c>
      <c r="T23" s="8">
        <v>0.28311390000000003</v>
      </c>
      <c r="U23" s="8">
        <v>1.5038999999999999E-3</v>
      </c>
      <c r="V23" s="8">
        <v>0</v>
      </c>
      <c r="W23" s="8">
        <v>0.58589999999999998</v>
      </c>
      <c r="X23" s="8">
        <v>1.8090000000000002E-2</v>
      </c>
      <c r="Y23" s="8">
        <v>0.60438690000000006</v>
      </c>
      <c r="Z23" s="8">
        <v>3.9689999999999994E-4</v>
      </c>
      <c r="AA23" s="8">
        <v>0</v>
      </c>
      <c r="AB23" s="8">
        <v>1.1016E-2</v>
      </c>
      <c r="AC23" s="8">
        <v>1.0907999999999999E-2</v>
      </c>
      <c r="AD23" s="8">
        <v>2.2148640000000001E-2</v>
      </c>
      <c r="AE23" s="8">
        <v>2.2464000000000002E-4</v>
      </c>
      <c r="AF23" s="8">
        <v>0</v>
      </c>
      <c r="AG23" s="8">
        <v>1.6875E-5</v>
      </c>
      <c r="AH23" s="8">
        <v>2.7E-6</v>
      </c>
      <c r="AI23" s="8">
        <v>2.0069100000000001E-5</v>
      </c>
      <c r="AJ23" s="8">
        <v>4.9409999999999996E-7</v>
      </c>
      <c r="AK23" s="8">
        <v>0</v>
      </c>
      <c r="AL23" s="8">
        <v>448.20000000000005</v>
      </c>
      <c r="AM23" s="8">
        <v>110.43</v>
      </c>
      <c r="AN23" s="8">
        <v>564.11099999999999</v>
      </c>
      <c r="AO23" s="8">
        <v>5.4810000000000008</v>
      </c>
      <c r="AP23" s="8">
        <v>0</v>
      </c>
      <c r="AQ23" s="8">
        <v>1382.4</v>
      </c>
      <c r="AR23" s="8">
        <v>117.89820000000002</v>
      </c>
      <c r="AS23" s="8">
        <v>1505.9749500000003</v>
      </c>
      <c r="AT23" s="8">
        <v>5.6767499999999993</v>
      </c>
      <c r="AU23" s="8">
        <v>0</v>
      </c>
      <c r="AV23" s="8">
        <v>448.20000000000005</v>
      </c>
      <c r="AW23" s="8">
        <v>115.56</v>
      </c>
      <c r="AX23" s="8">
        <v>569.32200000000012</v>
      </c>
      <c r="AY23" s="8">
        <v>5.5619999999999994</v>
      </c>
      <c r="AZ23" s="8">
        <v>0</v>
      </c>
      <c r="BA23" s="8">
        <v>934.2</v>
      </c>
      <c r="BB23" s="8">
        <v>2.3382000000000001</v>
      </c>
      <c r="BC23" s="8">
        <v>936.65295000000015</v>
      </c>
      <c r="BD23" s="8">
        <v>0.11475000000000002</v>
      </c>
      <c r="BE23" s="8">
        <v>0</v>
      </c>
    </row>
    <row r="24" spans="1:57" ht="15.3" x14ac:dyDescent="0.7">
      <c r="A24" s="9" t="s">
        <v>97</v>
      </c>
      <c r="B24" t="s">
        <v>922</v>
      </c>
      <c r="C24" t="s">
        <v>376</v>
      </c>
      <c r="D24" t="s">
        <v>377</v>
      </c>
      <c r="E24" s="6">
        <v>1556.1740419947507</v>
      </c>
      <c r="F24" s="7">
        <v>1</v>
      </c>
      <c r="G24" s="7">
        <v>1</v>
      </c>
      <c r="H24" s="8">
        <v>6162.7246353331948</v>
      </c>
      <c r="I24" s="8">
        <v>67.551787471778979</v>
      </c>
      <c r="J24" s="8">
        <v>6469.1986184914203</v>
      </c>
      <c r="K24" s="8">
        <v>89.974582586447298</v>
      </c>
      <c r="L24" s="8">
        <v>-3644.0653814446628</v>
      </c>
      <c r="M24" s="8">
        <v>1.3564879923582563E-6</v>
      </c>
      <c r="N24" s="8">
        <v>1.3564896649636627E-8</v>
      </c>
      <c r="O24" s="8">
        <v>1.7337633807242123E-5</v>
      </c>
      <c r="P24" s="8">
        <v>1.0815412582634229E-5</v>
      </c>
      <c r="Q24" s="8">
        <v>2.2941652492671692E-5</v>
      </c>
      <c r="R24" s="8">
        <v>55.774379381227796</v>
      </c>
      <c r="S24" s="8">
        <v>0.56907128231606974</v>
      </c>
      <c r="T24" s="8">
        <v>58.410705280613456</v>
      </c>
      <c r="U24" s="8">
        <v>1.4840720170695867</v>
      </c>
      <c r="V24" s="8">
        <v>3.4512225054193064</v>
      </c>
      <c r="W24" s="8">
        <v>3.0056193333217203</v>
      </c>
      <c r="X24" s="8">
        <v>3.2355305895622848E-2</v>
      </c>
      <c r="Y24" s="8">
        <v>3.2008418645049805</v>
      </c>
      <c r="Z24" s="8">
        <v>0.16286722528763789</v>
      </c>
      <c r="AA24" s="8">
        <v>0.58118852981434943</v>
      </c>
      <c r="AB24" s="8">
        <v>3.0710337288922962</v>
      </c>
      <c r="AC24" s="8">
        <v>2.7738145024725342E-2</v>
      </c>
      <c r="AD24" s="8">
        <v>3.4749525397234127</v>
      </c>
      <c r="AE24" s="8">
        <v>9.8474665806390721E-2</v>
      </c>
      <c r="AF24" s="8">
        <v>-1.2900523430661763</v>
      </c>
      <c r="AG24" s="8">
        <v>3.9248637342345488E-2</v>
      </c>
      <c r="AH24" s="8">
        <v>3.9257579396323727E-4</v>
      </c>
      <c r="AI24" s="8">
        <v>3.9668431097968318E-2</v>
      </c>
      <c r="AJ24" s="8">
        <v>2.6288409956171613E-5</v>
      </c>
      <c r="AK24" s="8">
        <v>-1.196955782226349E-3</v>
      </c>
      <c r="AL24" s="8">
        <v>79874.419854597829</v>
      </c>
      <c r="AM24" s="8">
        <v>878.12566302725713</v>
      </c>
      <c r="AN24" s="8">
        <v>85307.052668920078</v>
      </c>
      <c r="AO24" s="8">
        <v>1227.4869921751945</v>
      </c>
      <c r="AP24" s="8">
        <v>-34844.712771478167</v>
      </c>
      <c r="AQ24" s="8">
        <v>94678.73043109657</v>
      </c>
      <c r="AR24" s="8">
        <v>1030.2587334530986</v>
      </c>
      <c r="AS24" s="8">
        <v>101092.36897158521</v>
      </c>
      <c r="AT24" s="8">
        <v>1745.2856057797521</v>
      </c>
      <c r="AU24" s="8">
        <v>-29770.950205707581</v>
      </c>
      <c r="AV24" s="8">
        <v>81251.565024504685</v>
      </c>
      <c r="AW24" s="8">
        <v>891.91745891633582</v>
      </c>
      <c r="AX24" s="8">
        <v>87060.5814716881</v>
      </c>
      <c r="AY24" s="8">
        <v>1279.0481091472805</v>
      </c>
      <c r="AZ24" s="8">
        <v>-32450.801207025463</v>
      </c>
      <c r="BA24" s="8">
        <v>13427.165406591877</v>
      </c>
      <c r="BB24" s="8">
        <v>138.34127453676285</v>
      </c>
      <c r="BC24" s="8">
        <v>14031.787499897111</v>
      </c>
      <c r="BD24" s="8">
        <v>466.23749663247156</v>
      </c>
      <c r="BE24" s="8">
        <v>2679.851001317882</v>
      </c>
    </row>
    <row r="25" spans="1:57" ht="15.3" x14ac:dyDescent="0.7">
      <c r="A25" s="9" t="s">
        <v>108</v>
      </c>
      <c r="B25" t="s">
        <v>880</v>
      </c>
      <c r="C25" t="s">
        <v>430</v>
      </c>
      <c r="D25" t="s">
        <v>431</v>
      </c>
      <c r="E25" s="6">
        <v>697.27643044619413</v>
      </c>
      <c r="F25" s="7">
        <v>2</v>
      </c>
      <c r="G25" s="7">
        <v>0</v>
      </c>
      <c r="H25" s="8">
        <v>2761.33807632453</v>
      </c>
      <c r="I25" s="8">
        <v>30.267995717371612</v>
      </c>
      <c r="J25" s="8">
        <v>5663.8421431504185</v>
      </c>
      <c r="K25" s="8">
        <v>40.314999533307912</v>
      </c>
      <c r="L25" s="8">
        <v>-2449.1999283986779</v>
      </c>
      <c r="M25" s="8">
        <v>6.078029061853994E-7</v>
      </c>
      <c r="N25" s="8">
        <v>6.0780365563134552E-9</v>
      </c>
      <c r="O25" s="8">
        <v>1.0919906948840661E-5</v>
      </c>
      <c r="P25" s="8">
        <v>4.8460725316786179E-6</v>
      </c>
      <c r="Q25" s="8">
        <v>1.5419233125867588E-5</v>
      </c>
      <c r="R25" s="8">
        <v>24.990880914222004</v>
      </c>
      <c r="S25" s="8">
        <v>0.25498432803451559</v>
      </c>
      <c r="T25" s="8">
        <v>51.821669695246712</v>
      </c>
      <c r="U25" s="8">
        <v>0.6649696053668368</v>
      </c>
      <c r="V25" s="8">
        <v>2.3195889832826895</v>
      </c>
      <c r="W25" s="8">
        <v>1.3467308048219635</v>
      </c>
      <c r="X25" s="8">
        <v>1.4497473670731426E-2</v>
      </c>
      <c r="Y25" s="8">
        <v>2.8684087119765769</v>
      </c>
      <c r="Z25" s="8">
        <v>7.2976077495593747E-2</v>
      </c>
      <c r="AA25" s="8">
        <v>0.3906205725219789</v>
      </c>
      <c r="AB25" s="8">
        <v>1.3760410972522239</v>
      </c>
      <c r="AC25" s="8">
        <v>1.2428657867372774E-2</v>
      </c>
      <c r="AD25" s="8">
        <v>2.8651867905689006</v>
      </c>
      <c r="AE25" s="8">
        <v>4.4123640164853505E-2</v>
      </c>
      <c r="AF25" s="8">
        <v>-0.86705252939661226</v>
      </c>
      <c r="AG25" s="8">
        <v>1.7586175458156227E-2</v>
      </c>
      <c r="AH25" s="8">
        <v>1.7590182133059252E-4</v>
      </c>
      <c r="AI25" s="8">
        <v>3.5547712706278101E-2</v>
      </c>
      <c r="AJ25" s="8">
        <v>1.177907365223058E-5</v>
      </c>
      <c r="AK25" s="8">
        <v>-8.0448172830613503E-4</v>
      </c>
      <c r="AL25" s="8">
        <v>35789.409704317928</v>
      </c>
      <c r="AM25" s="8">
        <v>393.46262774951799</v>
      </c>
      <c r="AN25" s="8">
        <v>73465.747266961946</v>
      </c>
      <c r="AO25" s="8">
        <v>550.00130141352281</v>
      </c>
      <c r="AP25" s="8">
        <v>-23419.356979578602</v>
      </c>
      <c r="AQ25" s="8">
        <v>42422.791675376859</v>
      </c>
      <c r="AR25" s="8">
        <v>461.6290419401667</v>
      </c>
      <c r="AS25" s="8">
        <v>87332.865103538468</v>
      </c>
      <c r="AT25" s="8">
        <v>782.01183445221227</v>
      </c>
      <c r="AU25" s="8">
        <v>-20009.248320147588</v>
      </c>
      <c r="AV25" s="8">
        <v>36406.468492323416</v>
      </c>
      <c r="AW25" s="8">
        <v>399.64233127075926</v>
      </c>
      <c r="AX25" s="8">
        <v>74758.430330597519</v>
      </c>
      <c r="AY25" s="8">
        <v>573.10434170458825</v>
      </c>
      <c r="AZ25" s="8">
        <v>-21810.393522966326</v>
      </c>
      <c r="BA25" s="8">
        <v>6016.3231830534451</v>
      </c>
      <c r="BB25" s="8">
        <v>61.986710669407472</v>
      </c>
      <c r="BC25" s="8">
        <v>12574.434772940953</v>
      </c>
      <c r="BD25" s="8">
        <v>208.90749274762408</v>
      </c>
      <c r="BE25" s="8">
        <v>1801.1452028187359</v>
      </c>
    </row>
    <row r="26" spans="1:57" ht="15.3" x14ac:dyDescent="0.7">
      <c r="A26" s="9" t="s">
        <v>108</v>
      </c>
      <c r="B26" t="s">
        <v>882</v>
      </c>
      <c r="C26" t="s">
        <v>430</v>
      </c>
      <c r="D26" t="s">
        <v>431</v>
      </c>
      <c r="E26" s="6">
        <v>296.17101049868762</v>
      </c>
      <c r="F26" s="7">
        <v>2</v>
      </c>
      <c r="G26" s="7">
        <v>0</v>
      </c>
      <c r="H26" s="8">
        <v>1172.8896212226789</v>
      </c>
      <c r="I26" s="8">
        <v>12.856454751593173</v>
      </c>
      <c r="J26" s="8">
        <v>2405.7400732281812</v>
      </c>
      <c r="K26" s="8">
        <v>17.123960639818723</v>
      </c>
      <c r="L26" s="8">
        <v>-1040.3076685712304</v>
      </c>
      <c r="M26" s="8">
        <v>2.5816676578867905E-7</v>
      </c>
      <c r="N26" s="8">
        <v>2.5816708411890434E-9</v>
      </c>
      <c r="O26" s="8">
        <v>4.6382750575983303E-6</v>
      </c>
      <c r="P26" s="8">
        <v>2.0583890921692972E-6</v>
      </c>
      <c r="Q26" s="8">
        <v>6.5493822200196069E-6</v>
      </c>
      <c r="R26" s="8">
        <v>10.614978694864469</v>
      </c>
      <c r="S26" s="8">
        <v>0.10830563431921252</v>
      </c>
      <c r="T26" s="8">
        <v>22.011465767671297</v>
      </c>
      <c r="U26" s="8">
        <v>0.28244855465196594</v>
      </c>
      <c r="V26" s="8">
        <v>0.98525489048990611</v>
      </c>
      <c r="W26" s="8">
        <v>0.57202940744547415</v>
      </c>
      <c r="X26" s="8">
        <v>6.1578611283204321E-3</v>
      </c>
      <c r="Y26" s="8">
        <v>1.2183683108372285</v>
      </c>
      <c r="Z26" s="8">
        <v>3.0996886844819788E-2</v>
      </c>
      <c r="AA26" s="8">
        <v>0.16591768290716338</v>
      </c>
      <c r="AB26" s="8">
        <v>0.58447907381599429</v>
      </c>
      <c r="AC26" s="8">
        <v>5.2791231697975859E-3</v>
      </c>
      <c r="AD26" s="8">
        <v>1.2169997865656592</v>
      </c>
      <c r="AE26" s="8">
        <v>1.8741696297037758E-2</v>
      </c>
      <c r="AF26" s="8">
        <v>-0.36828410164747938</v>
      </c>
      <c r="AG26" s="8">
        <v>7.4697998223120336E-3</v>
      </c>
      <c r="AH26" s="8">
        <v>7.4715016738345497E-5</v>
      </c>
      <c r="AI26" s="8">
        <v>1.5099036097345669E-2</v>
      </c>
      <c r="AJ26" s="8">
        <v>5.0032096224551788E-6</v>
      </c>
      <c r="AK26" s="8">
        <v>-3.4170689843580562E-4</v>
      </c>
      <c r="AL26" s="8">
        <v>15201.697884003437</v>
      </c>
      <c r="AM26" s="8">
        <v>167.12485746789631</v>
      </c>
      <c r="AN26" s="8">
        <v>31204.876079310303</v>
      </c>
      <c r="AO26" s="8">
        <v>233.61529818381865</v>
      </c>
      <c r="AP26" s="8">
        <v>-9947.4674877978978</v>
      </c>
      <c r="AQ26" s="8">
        <v>18019.253957331661</v>
      </c>
      <c r="AR26" s="8">
        <v>196.07882018824444</v>
      </c>
      <c r="AS26" s="8">
        <v>37094.99099361353</v>
      </c>
      <c r="AT26" s="8">
        <v>332.16271928686172</v>
      </c>
      <c r="AU26" s="8">
        <v>-8499.0099127616741</v>
      </c>
      <c r="AV26" s="8">
        <v>15463.796123382806</v>
      </c>
      <c r="AW26" s="8">
        <v>169.74971176749904</v>
      </c>
      <c r="AX26" s="8">
        <v>31753.948488034192</v>
      </c>
      <c r="AY26" s="8">
        <v>243.42840886679153</v>
      </c>
      <c r="AZ26" s="8">
        <v>-9264.0536909262846</v>
      </c>
      <c r="BA26" s="8">
        <v>2555.4578339488535</v>
      </c>
      <c r="BB26" s="8">
        <v>26.329108420745413</v>
      </c>
      <c r="BC26" s="8">
        <v>5341.0425055793385</v>
      </c>
      <c r="BD26" s="8">
        <v>88.734310420070202</v>
      </c>
      <c r="BE26" s="8">
        <v>765.04377816460931</v>
      </c>
    </row>
    <row r="27" spans="1:57" ht="15.3" x14ac:dyDescent="0.7">
      <c r="A27" s="9" t="s">
        <v>920</v>
      </c>
      <c r="B27" t="s">
        <v>921</v>
      </c>
      <c r="C27" t="s">
        <v>355</v>
      </c>
      <c r="D27" t="s">
        <v>356</v>
      </c>
      <c r="E27" s="6">
        <v>34389.9</v>
      </c>
      <c r="F27" s="7">
        <v>0</v>
      </c>
      <c r="G27" s="7">
        <v>0</v>
      </c>
      <c r="H27" s="8">
        <v>3995.0820000000003</v>
      </c>
      <c r="I27" s="8">
        <v>267.530329548</v>
      </c>
      <c r="J27" s="8">
        <v>0</v>
      </c>
      <c r="K27" s="8">
        <v>521.93224653740708</v>
      </c>
      <c r="L27" s="8">
        <v>-18.964654254000003</v>
      </c>
      <c r="M27" s="8">
        <v>1.6097400000000001E-4</v>
      </c>
      <c r="N27" s="8">
        <v>2.7715881082320003E-5</v>
      </c>
      <c r="O27" s="8">
        <v>0</v>
      </c>
      <c r="P27" s="8">
        <v>1.1755336796829068E-4</v>
      </c>
      <c r="Q27" s="8">
        <v>-2.0909746998000004E-6</v>
      </c>
      <c r="R27" s="8">
        <v>13.273038</v>
      </c>
      <c r="S27" s="8">
        <v>1.0655078384736001</v>
      </c>
      <c r="T27" s="8">
        <v>0</v>
      </c>
      <c r="U27" s="8">
        <v>3.5976981105928987</v>
      </c>
      <c r="V27" s="8">
        <v>-0.12712570434000001</v>
      </c>
      <c r="W27" s="8">
        <v>4.9609260000000006</v>
      </c>
      <c r="X27" s="8">
        <v>0.31974177230640005</v>
      </c>
      <c r="Y27" s="8">
        <v>0</v>
      </c>
      <c r="Z27" s="8">
        <v>0.83299976844673829</v>
      </c>
      <c r="AA27" s="8">
        <v>-3.9527063262000006E-2</v>
      </c>
      <c r="AB27" s="8">
        <v>0.67755420000000011</v>
      </c>
      <c r="AC27" s="8">
        <v>8.5409445604320011E-2</v>
      </c>
      <c r="AD27" s="8">
        <v>0</v>
      </c>
      <c r="AE27" s="8">
        <v>0.38353644092601158</v>
      </c>
      <c r="AF27" s="8">
        <v>-2.0354006214000003E-2</v>
      </c>
      <c r="AG27" s="8">
        <v>4.5219059999999991E-3</v>
      </c>
      <c r="AH27" s="8">
        <v>3.830156702928E-4</v>
      </c>
      <c r="AI27" s="8">
        <v>0</v>
      </c>
      <c r="AJ27" s="8">
        <v>5.7892855034764662E-4</v>
      </c>
      <c r="AK27" s="8">
        <v>-1.7575302294000003E-4</v>
      </c>
      <c r="AL27" s="8">
        <v>19609.560000000001</v>
      </c>
      <c r="AM27" s="8">
        <v>2546.8840333440003</v>
      </c>
      <c r="AN27" s="8">
        <v>0</v>
      </c>
      <c r="AO27" s="8">
        <v>9689.7056074632546</v>
      </c>
      <c r="AP27" s="8">
        <v>-219.51760968000005</v>
      </c>
      <c r="AQ27" s="8">
        <v>21563.199000000001</v>
      </c>
      <c r="AR27" s="8">
        <v>2678.3403761332802</v>
      </c>
      <c r="AS27" s="8">
        <v>0</v>
      </c>
      <c r="AT27" s="8">
        <v>9939.2405166127846</v>
      </c>
      <c r="AU27" s="8">
        <v>-280.23229033199999</v>
      </c>
      <c r="AV27" s="8">
        <v>20194.919999999998</v>
      </c>
      <c r="AW27" s="8">
        <v>2598.2285345279997</v>
      </c>
      <c r="AX27" s="8">
        <v>0</v>
      </c>
      <c r="AY27" s="8">
        <v>9798.3987059355914</v>
      </c>
      <c r="AZ27" s="8">
        <v>-223.68566556000002</v>
      </c>
      <c r="BA27" s="8">
        <v>1368.2790000000002</v>
      </c>
      <c r="BB27" s="8">
        <v>80.111841605280006</v>
      </c>
      <c r="BC27" s="8">
        <v>0</v>
      </c>
      <c r="BD27" s="8">
        <v>140.8418106771924</v>
      </c>
      <c r="BE27" s="8">
        <v>-56.546624772000008</v>
      </c>
    </row>
    <row r="28" spans="1:57" ht="15.3" x14ac:dyDescent="0.7">
      <c r="A28" s="9" t="s">
        <v>178</v>
      </c>
      <c r="B28" t="s">
        <v>927</v>
      </c>
      <c r="C28" t="s">
        <v>355</v>
      </c>
      <c r="D28" t="s">
        <v>356</v>
      </c>
      <c r="E28" s="6">
        <v>11953.028025477686</v>
      </c>
      <c r="F28" s="7">
        <v>0</v>
      </c>
      <c r="G28" s="7">
        <v>0</v>
      </c>
      <c r="H28" s="8">
        <v>1388.585808917195</v>
      </c>
      <c r="I28" s="8">
        <v>92.986531707057154</v>
      </c>
      <c r="J28" s="8">
        <v>0</v>
      </c>
      <c r="K28" s="8">
        <v>181.40997124917945</v>
      </c>
      <c r="L28" s="8">
        <v>-6.5916168349299253</v>
      </c>
      <c r="M28" s="8">
        <v>5.5950343949044482E-5</v>
      </c>
      <c r="N28" s="8">
        <v>9.6333139476351439E-6</v>
      </c>
      <c r="O28" s="8">
        <v>0</v>
      </c>
      <c r="P28" s="8">
        <v>4.0858470126818322E-5</v>
      </c>
      <c r="Q28" s="8">
        <v>-7.2676801000509434E-7</v>
      </c>
      <c r="R28" s="8">
        <v>4.6133601783439406</v>
      </c>
      <c r="S28" s="8">
        <v>0.3703426021779968</v>
      </c>
      <c r="T28" s="8">
        <v>0</v>
      </c>
      <c r="U28" s="8">
        <v>1.2504655827183282</v>
      </c>
      <c r="V28" s="8">
        <v>-4.4185563398980818E-2</v>
      </c>
      <c r="W28" s="8">
        <v>1.7242878726114621</v>
      </c>
      <c r="X28" s="8">
        <v>0.11113386096773484</v>
      </c>
      <c r="Y28" s="8">
        <v>0</v>
      </c>
      <c r="Z28" s="8">
        <v>0.28952889009448374</v>
      </c>
      <c r="AA28" s="8">
        <v>-1.3738571351923544E-2</v>
      </c>
      <c r="AB28" s="8">
        <v>0.23550008407643272</v>
      </c>
      <c r="AC28" s="8">
        <v>2.9686085070004538E-2</v>
      </c>
      <c r="AD28" s="8">
        <v>0</v>
      </c>
      <c r="AE28" s="8">
        <v>0.13330721599017686</v>
      </c>
      <c r="AF28" s="8">
        <v>-7.0745191671592244E-3</v>
      </c>
      <c r="AG28" s="8">
        <v>1.571696025477704E-3</v>
      </c>
      <c r="AH28" s="8">
        <v>1.3312620976527875E-4</v>
      </c>
      <c r="AI28" s="8">
        <v>0</v>
      </c>
      <c r="AJ28" s="8">
        <v>2.0122039282040918E-4</v>
      </c>
      <c r="AK28" s="8">
        <v>-6.108714502700628E-5</v>
      </c>
      <c r="AL28" s="8">
        <v>6815.7691719745108</v>
      </c>
      <c r="AM28" s="8">
        <v>885.23014688040621</v>
      </c>
      <c r="AN28" s="8">
        <v>0</v>
      </c>
      <c r="AO28" s="8">
        <v>3367.8877427569309</v>
      </c>
      <c r="AP28" s="8">
        <v>-76.29856849222918</v>
      </c>
      <c r="AQ28" s="8">
        <v>7494.8028917197325</v>
      </c>
      <c r="AR28" s="8">
        <v>930.92092671655178</v>
      </c>
      <c r="AS28" s="8">
        <v>0</v>
      </c>
      <c r="AT28" s="8">
        <v>3454.6195379177002</v>
      </c>
      <c r="AU28" s="8">
        <v>-97.401400410649515</v>
      </c>
      <c r="AV28" s="8">
        <v>7019.2249681528538</v>
      </c>
      <c r="AW28" s="8">
        <v>903.07614996871177</v>
      </c>
      <c r="AX28" s="8">
        <v>0</v>
      </c>
      <c r="AY28" s="8">
        <v>3405.6666153973233</v>
      </c>
      <c r="AZ28" s="8">
        <v>-77.747275488917069</v>
      </c>
      <c r="BA28" s="8">
        <v>475.57792356687821</v>
      </c>
      <c r="BB28" s="8">
        <v>27.844776747839951</v>
      </c>
      <c r="BC28" s="8">
        <v>0</v>
      </c>
      <c r="BD28" s="8">
        <v>48.952922520376717</v>
      </c>
      <c r="BE28" s="8">
        <v>-19.65412492173245</v>
      </c>
    </row>
    <row r="29" spans="1:57" ht="15.3" x14ac:dyDescent="0.7">
      <c r="A29" s="9" t="s">
        <v>178</v>
      </c>
      <c r="B29" t="s">
        <v>928</v>
      </c>
      <c r="C29" t="s">
        <v>355</v>
      </c>
      <c r="D29" t="s">
        <v>356</v>
      </c>
      <c r="E29" s="6">
        <v>3897.1681528662366</v>
      </c>
      <c r="F29" s="7">
        <v>0</v>
      </c>
      <c r="G29" s="7">
        <v>0</v>
      </c>
      <c r="H29" s="8">
        <v>452.73485350318407</v>
      </c>
      <c r="I29" s="8">
        <v>30.317351322343907</v>
      </c>
      <c r="J29" s="8">
        <v>0</v>
      </c>
      <c r="K29" s="8">
        <v>59.146950969892671</v>
      </c>
      <c r="L29" s="8">
        <v>-2.1491323495796149</v>
      </c>
      <c r="M29" s="8">
        <v>1.824206369426749E-5</v>
      </c>
      <c r="N29" s="8">
        <v>3.1408480130109514E-6</v>
      </c>
      <c r="O29" s="8">
        <v>0</v>
      </c>
      <c r="P29" s="8">
        <v>1.3321505497491659E-5</v>
      </c>
      <c r="Q29" s="8">
        <v>-2.3695561803057292E-7</v>
      </c>
      <c r="R29" s="8">
        <v>1.5041410700636921</v>
      </c>
      <c r="S29" s="8">
        <v>0.12074659172398455</v>
      </c>
      <c r="T29" s="8">
        <v>0</v>
      </c>
      <c r="U29" s="8">
        <v>0.40770210149577857</v>
      </c>
      <c r="V29" s="8">
        <v>-1.4406271793885331E-2</v>
      </c>
      <c r="W29" s="8">
        <v>0.56218723566878903</v>
      </c>
      <c r="X29" s="8">
        <v>3.6234110950410139E-2</v>
      </c>
      <c r="Y29" s="8">
        <v>0</v>
      </c>
      <c r="Z29" s="8">
        <v>9.4398069460381623E-2</v>
      </c>
      <c r="AA29" s="8">
        <v>-4.4793271315413949E-3</v>
      </c>
      <c r="AB29" s="8">
        <v>7.6782504458598619E-2</v>
      </c>
      <c r="AC29" s="8">
        <v>9.6788583672275039E-3</v>
      </c>
      <c r="AD29" s="8">
        <v>0</v>
      </c>
      <c r="AE29" s="8">
        <v>4.3463516993085614E-2</v>
      </c>
      <c r="AF29" s="8">
        <v>-2.306577942955411E-3</v>
      </c>
      <c r="AG29" s="8">
        <v>5.1243615286624127E-4</v>
      </c>
      <c r="AH29" s="8">
        <v>4.3404501679673823E-5</v>
      </c>
      <c r="AI29" s="8">
        <v>0</v>
      </c>
      <c r="AJ29" s="8">
        <v>6.5605945617750152E-5</v>
      </c>
      <c r="AK29" s="8">
        <v>-1.9916867562038194E-5</v>
      </c>
      <c r="AL29" s="8">
        <v>2222.2150318471308</v>
      </c>
      <c r="AM29" s="8">
        <v>288.62065152244548</v>
      </c>
      <c r="AN29" s="8">
        <v>0</v>
      </c>
      <c r="AO29" s="8">
        <v>1098.0669354681227</v>
      </c>
      <c r="AP29" s="8">
        <v>-24.876403753375765</v>
      </c>
      <c r="AQ29" s="8">
        <v>2443.607350318468</v>
      </c>
      <c r="AR29" s="8">
        <v>303.51768444811984</v>
      </c>
      <c r="AS29" s="8">
        <v>0</v>
      </c>
      <c r="AT29" s="8">
        <v>1126.3449909717999</v>
      </c>
      <c r="AU29" s="8">
        <v>-31.756776183898044</v>
      </c>
      <c r="AV29" s="8">
        <v>2288.5498089171942</v>
      </c>
      <c r="AW29" s="8">
        <v>294.4391666922798</v>
      </c>
      <c r="AX29" s="8">
        <v>0</v>
      </c>
      <c r="AY29" s="8">
        <v>1110.3843682551542</v>
      </c>
      <c r="AZ29" s="8">
        <v>-25.34874053350315</v>
      </c>
      <c r="BA29" s="8">
        <v>155.05754140127368</v>
      </c>
      <c r="BB29" s="8">
        <v>9.0785177558399877</v>
      </c>
      <c r="BC29" s="8">
        <v>0</v>
      </c>
      <c r="BD29" s="8">
        <v>15.960622716645588</v>
      </c>
      <c r="BE29" s="8">
        <v>-6.4080356503948961</v>
      </c>
    </row>
    <row r="30" spans="1:57" ht="15.3" x14ac:dyDescent="0.7">
      <c r="A30" s="9" t="s">
        <v>363</v>
      </c>
      <c r="B30" t="s">
        <v>548</v>
      </c>
      <c r="C30" t="s">
        <v>173</v>
      </c>
      <c r="D30" t="s">
        <v>174</v>
      </c>
      <c r="E30" s="6">
        <v>336.08466666666669</v>
      </c>
      <c r="F30" s="7">
        <v>0</v>
      </c>
      <c r="G30" s="7">
        <v>0</v>
      </c>
      <c r="H30" s="8">
        <v>405.88686666666666</v>
      </c>
      <c r="I30" s="8">
        <v>64.839664296333325</v>
      </c>
      <c r="J30" s="8">
        <v>0</v>
      </c>
      <c r="K30" s="8">
        <v>41.207599506666668</v>
      </c>
      <c r="L30" s="8">
        <v>-1.6481075000000003</v>
      </c>
      <c r="M30" s="8">
        <v>1.5925242666666666E-9</v>
      </c>
      <c r="N30" s="8">
        <v>5.1578331595610336E-6</v>
      </c>
      <c r="O30" s="8">
        <v>0</v>
      </c>
      <c r="P30" s="8">
        <v>2.0771337959666671E-7</v>
      </c>
      <c r="Q30" s="8">
        <v>-1.3701913333333334E-13</v>
      </c>
      <c r="R30" s="8">
        <v>1.4684314666666669</v>
      </c>
      <c r="S30" s="8">
        <v>0.68527922060000002</v>
      </c>
      <c r="T30" s="8">
        <v>0</v>
      </c>
      <c r="U30" s="8">
        <v>9.1828672000000014E-2</v>
      </c>
      <c r="V30" s="8">
        <v>-1.2150753333333333E-2</v>
      </c>
      <c r="W30" s="8">
        <v>0.30247620000000003</v>
      </c>
      <c r="X30" s="8">
        <v>9.5986162126833335E-2</v>
      </c>
      <c r="Y30" s="8">
        <v>0</v>
      </c>
      <c r="Z30" s="8">
        <v>4.1352115913333341E-2</v>
      </c>
      <c r="AA30" s="8">
        <v>-2.8050143333333338E-3</v>
      </c>
      <c r="AB30" s="8">
        <v>0.57134393333333344</v>
      </c>
      <c r="AC30" s="8">
        <v>0.10150280449833335</v>
      </c>
      <c r="AD30" s="8">
        <v>0</v>
      </c>
      <c r="AE30" s="8">
        <v>2.1855844400000001E-2</v>
      </c>
      <c r="AF30" s="8">
        <v>-4.9831014999999999E-3</v>
      </c>
      <c r="AG30" s="8">
        <v>1.1918079333333333E-4</v>
      </c>
      <c r="AH30" s="8">
        <v>3.2112989432766674E-4</v>
      </c>
      <c r="AI30" s="8">
        <v>0</v>
      </c>
      <c r="AJ30" s="8">
        <v>9.1337471333333338E-6</v>
      </c>
      <c r="AK30" s="8">
        <v>-3.2150248071625351E-6</v>
      </c>
      <c r="AL30" s="8">
        <v>5454.9126666666671</v>
      </c>
      <c r="AM30" s="8">
        <v>1229.362227881667</v>
      </c>
      <c r="AN30" s="8">
        <v>0</v>
      </c>
      <c r="AO30" s="8">
        <v>410.06724286666662</v>
      </c>
      <c r="AP30" s="8">
        <v>-20.16508</v>
      </c>
      <c r="AQ30" s="8">
        <v>13029.744000000002</v>
      </c>
      <c r="AR30" s="8">
        <v>1889.4439749947671</v>
      </c>
      <c r="AS30" s="8">
        <v>0</v>
      </c>
      <c r="AT30" s="8">
        <v>442.75995637466667</v>
      </c>
      <c r="AU30" s="8">
        <v>-49.313961666666664</v>
      </c>
      <c r="AV30" s="8">
        <v>6308.050666666667</v>
      </c>
      <c r="AW30" s="8">
        <v>1322.6723869450002</v>
      </c>
      <c r="AX30" s="8">
        <v>0</v>
      </c>
      <c r="AY30" s="8">
        <v>417.75582593333337</v>
      </c>
      <c r="AZ30" s="8">
        <v>-20.16508</v>
      </c>
      <c r="BA30" s="8">
        <v>6721.6933333333336</v>
      </c>
      <c r="BB30" s="8">
        <v>566.77158804976682</v>
      </c>
      <c r="BC30" s="8">
        <v>0</v>
      </c>
      <c r="BD30" s="8">
        <v>25.004130441333334</v>
      </c>
      <c r="BE30" s="8">
        <v>-29.148881666666671</v>
      </c>
    </row>
    <row r="31" spans="1:57" ht="15.3" x14ac:dyDescent="0.7">
      <c r="A31" s="9" t="s">
        <v>108</v>
      </c>
      <c r="B31" t="s">
        <v>882</v>
      </c>
      <c r="C31" t="s">
        <v>384</v>
      </c>
      <c r="D31" t="s">
        <v>385</v>
      </c>
      <c r="E31" s="6">
        <v>234.82666666666668</v>
      </c>
      <c r="F31" s="7">
        <v>0</v>
      </c>
      <c r="G31" s="7">
        <v>0</v>
      </c>
      <c r="H31" s="8">
        <v>200.97777777777776</v>
      </c>
      <c r="I31" s="8">
        <v>72.390901893333336</v>
      </c>
      <c r="J31" s="8">
        <v>0</v>
      </c>
      <c r="K31" s="8">
        <v>47.124380799999997</v>
      </c>
      <c r="L31" s="8">
        <v>-1.6792222222222224</v>
      </c>
      <c r="M31" s="8">
        <v>5.817777777777778E-10</v>
      </c>
      <c r="N31" s="8">
        <v>6.4451940541076667E-6</v>
      </c>
      <c r="O31" s="8">
        <v>0</v>
      </c>
      <c r="P31" s="8">
        <v>1.4513610222222225E-7</v>
      </c>
      <c r="Q31" s="8">
        <v>-2.7629705600000011E-12</v>
      </c>
      <c r="R31" s="8">
        <v>0.96257777777777775</v>
      </c>
      <c r="S31" s="8">
        <v>0.8990746072000001</v>
      </c>
      <c r="T31" s="8">
        <v>0</v>
      </c>
      <c r="U31" s="8">
        <v>1.7132014293333335</v>
      </c>
      <c r="V31" s="8">
        <v>-1.2415666666666669E-2</v>
      </c>
      <c r="W31" s="8">
        <v>0.24540444444444445</v>
      </c>
      <c r="X31" s="8">
        <v>0.10654737616444444</v>
      </c>
      <c r="Y31" s="8">
        <v>0</v>
      </c>
      <c r="Z31" s="8">
        <v>1.2054245155555556E-2</v>
      </c>
      <c r="AA31" s="8">
        <v>-2.8692222222222227E-3</v>
      </c>
      <c r="AB31" s="8">
        <v>0.45061333333333331</v>
      </c>
      <c r="AC31" s="8">
        <v>9.5332454933333338E-2</v>
      </c>
      <c r="AD31" s="8">
        <v>0</v>
      </c>
      <c r="AE31" s="8">
        <v>1.8595310222222224E-2</v>
      </c>
      <c r="AF31" s="8">
        <v>-5.1037777777777783E-3</v>
      </c>
      <c r="AG31" s="8">
        <v>1.0260444444444445E-4</v>
      </c>
      <c r="AH31" s="8">
        <v>3.3083815411111111E-5</v>
      </c>
      <c r="AI31" s="8">
        <v>0</v>
      </c>
      <c r="AJ31" s="8">
        <v>8.1070204444444455E-6</v>
      </c>
      <c r="AK31" s="8">
        <v>-3.0675555555555557E-7</v>
      </c>
      <c r="AL31" s="8">
        <v>3226.2222222222222</v>
      </c>
      <c r="AM31" s="8">
        <v>896.57375080000008</v>
      </c>
      <c r="AN31" s="8">
        <v>0</v>
      </c>
      <c r="AO31" s="8">
        <v>409.67712177777776</v>
      </c>
      <c r="AP31" s="8">
        <v>-20.626666666666665</v>
      </c>
      <c r="AQ31" s="8">
        <v>10234</v>
      </c>
      <c r="AR31" s="8">
        <v>1524.2661975831111</v>
      </c>
      <c r="AS31" s="8">
        <v>0</v>
      </c>
      <c r="AT31" s="8">
        <v>442.32261073777778</v>
      </c>
      <c r="AU31" s="8">
        <v>-50.50888888888889</v>
      </c>
      <c r="AV31" s="8">
        <v>3517.1111111111113</v>
      </c>
      <c r="AW31" s="8">
        <v>940.72848395555559</v>
      </c>
      <c r="AX31" s="8">
        <v>0</v>
      </c>
      <c r="AY31" s="8">
        <v>417.03460088888892</v>
      </c>
      <c r="AZ31" s="8">
        <v>-20.626666666666665</v>
      </c>
      <c r="BA31" s="8">
        <v>6716.8888888888887</v>
      </c>
      <c r="BB31" s="8">
        <v>583.5377136275556</v>
      </c>
      <c r="BC31" s="8">
        <v>0</v>
      </c>
      <c r="BD31" s="8">
        <v>25.288009848888887</v>
      </c>
      <c r="BE31" s="8">
        <v>-29.882222222222225</v>
      </c>
    </row>
    <row r="32" spans="1:57" ht="15.3" x14ac:dyDescent="0.7">
      <c r="A32" s="9" t="s">
        <v>108</v>
      </c>
      <c r="B32" t="s">
        <v>886</v>
      </c>
      <c r="C32" t="s">
        <v>384</v>
      </c>
      <c r="D32" t="s">
        <v>385</v>
      </c>
      <c r="E32" s="6">
        <v>85.84</v>
      </c>
      <c r="F32" s="7">
        <v>0</v>
      </c>
      <c r="G32" s="7">
        <v>0</v>
      </c>
      <c r="H32" s="8">
        <v>73.466666666666669</v>
      </c>
      <c r="I32" s="8">
        <v>26.462220439999999</v>
      </c>
      <c r="J32" s="8">
        <v>0</v>
      </c>
      <c r="K32" s="8">
        <v>17.226139199999999</v>
      </c>
      <c r="L32" s="8">
        <v>-0.61383333333333334</v>
      </c>
      <c r="M32" s="8">
        <v>2.1266666666666666E-10</v>
      </c>
      <c r="N32" s="8">
        <v>2.3560163138965003E-6</v>
      </c>
      <c r="O32" s="8">
        <v>0</v>
      </c>
      <c r="P32" s="8">
        <v>5.305395333333334E-8</v>
      </c>
      <c r="Q32" s="8">
        <v>-1.0099934400000003E-12</v>
      </c>
      <c r="R32" s="8">
        <v>0.35186666666666666</v>
      </c>
      <c r="S32" s="8">
        <v>0.32865332280000004</v>
      </c>
      <c r="T32" s="8">
        <v>0</v>
      </c>
      <c r="U32" s="8">
        <v>0.62625430400000004</v>
      </c>
      <c r="V32" s="8">
        <v>-4.5385000000000009E-3</v>
      </c>
      <c r="W32" s="8">
        <v>8.9706666666666671E-2</v>
      </c>
      <c r="X32" s="8">
        <v>3.8947990446666664E-2</v>
      </c>
      <c r="Y32" s="8">
        <v>0</v>
      </c>
      <c r="Z32" s="8">
        <v>4.4063837333333331E-3</v>
      </c>
      <c r="AA32" s="8">
        <v>-1.0488333333333335E-3</v>
      </c>
      <c r="AB32" s="8">
        <v>0.16472000000000001</v>
      </c>
      <c r="AC32" s="8">
        <v>3.4848418400000004E-2</v>
      </c>
      <c r="AD32" s="8">
        <v>0</v>
      </c>
      <c r="AE32" s="8">
        <v>6.7974453333333332E-3</v>
      </c>
      <c r="AF32" s="8">
        <v>-1.8656666666666667E-3</v>
      </c>
      <c r="AG32" s="8">
        <v>3.7506666666666664E-5</v>
      </c>
      <c r="AH32" s="8">
        <v>1.2093663616666667E-5</v>
      </c>
      <c r="AI32" s="8">
        <v>0</v>
      </c>
      <c r="AJ32" s="8">
        <v>2.9634906666666665E-6</v>
      </c>
      <c r="AK32" s="8">
        <v>-1.1213333333333334E-7</v>
      </c>
      <c r="AL32" s="8">
        <v>1179.3333333333333</v>
      </c>
      <c r="AM32" s="8">
        <v>327.7391442</v>
      </c>
      <c r="AN32" s="8">
        <v>0</v>
      </c>
      <c r="AO32" s="8">
        <v>149.75592266666666</v>
      </c>
      <c r="AP32" s="8">
        <v>-7.5399999999999991</v>
      </c>
      <c r="AQ32" s="8">
        <v>3741</v>
      </c>
      <c r="AR32" s="8">
        <v>557.18974449466668</v>
      </c>
      <c r="AS32" s="8">
        <v>0</v>
      </c>
      <c r="AT32" s="8">
        <v>161.68935770666667</v>
      </c>
      <c r="AU32" s="8">
        <v>-18.463333333333335</v>
      </c>
      <c r="AV32" s="8">
        <v>1285.6666666666667</v>
      </c>
      <c r="AW32" s="8">
        <v>343.87973993333333</v>
      </c>
      <c r="AX32" s="8">
        <v>0</v>
      </c>
      <c r="AY32" s="8">
        <v>152.44542133333334</v>
      </c>
      <c r="AZ32" s="8">
        <v>-7.5399999999999991</v>
      </c>
      <c r="BA32" s="8">
        <v>2455.3333333333335</v>
      </c>
      <c r="BB32" s="8">
        <v>213.31000456133333</v>
      </c>
      <c r="BC32" s="8">
        <v>0</v>
      </c>
      <c r="BD32" s="8">
        <v>9.243936373333332</v>
      </c>
      <c r="BE32" s="8">
        <v>-10.923333333333334</v>
      </c>
    </row>
    <row r="33" spans="1:57" ht="15.3" x14ac:dyDescent="0.7">
      <c r="A33" s="9" t="s">
        <v>108</v>
      </c>
      <c r="B33" t="s">
        <v>887</v>
      </c>
      <c r="C33" t="s">
        <v>384</v>
      </c>
      <c r="D33" t="s">
        <v>385</v>
      </c>
      <c r="E33" s="6">
        <v>14.8</v>
      </c>
      <c r="F33" s="7">
        <v>0</v>
      </c>
      <c r="G33" s="7">
        <v>0</v>
      </c>
      <c r="H33" s="8">
        <v>12.666666666666666</v>
      </c>
      <c r="I33" s="8">
        <v>4.5624517999999998</v>
      </c>
      <c r="J33" s="8">
        <v>0</v>
      </c>
      <c r="K33" s="8">
        <v>2.970024</v>
      </c>
      <c r="L33" s="8">
        <v>-0.10583333333333333</v>
      </c>
      <c r="M33" s="8">
        <v>3.6666666666666663E-11</v>
      </c>
      <c r="N33" s="8">
        <v>4.062097092925E-7</v>
      </c>
      <c r="O33" s="8">
        <v>0</v>
      </c>
      <c r="P33" s="8">
        <v>9.1472333333333346E-9</v>
      </c>
      <c r="Q33" s="8">
        <v>-1.7413680000000007E-13</v>
      </c>
      <c r="R33" s="8">
        <v>6.0666666666666667E-2</v>
      </c>
      <c r="S33" s="8">
        <v>5.6664366000000001E-2</v>
      </c>
      <c r="T33" s="8">
        <v>0</v>
      </c>
      <c r="U33" s="8">
        <v>0.10797488000000001</v>
      </c>
      <c r="V33" s="8">
        <v>-7.825000000000001E-4</v>
      </c>
      <c r="W33" s="8">
        <v>1.5466666666666667E-2</v>
      </c>
      <c r="X33" s="8">
        <v>6.7151707666666663E-3</v>
      </c>
      <c r="Y33" s="8">
        <v>0</v>
      </c>
      <c r="Z33" s="8">
        <v>7.5972133333333336E-4</v>
      </c>
      <c r="AA33" s="8">
        <v>-1.8083333333333336E-4</v>
      </c>
      <c r="AB33" s="8">
        <v>2.8399999999999998E-2</v>
      </c>
      <c r="AC33" s="8">
        <v>6.0083480000000002E-3</v>
      </c>
      <c r="AD33" s="8">
        <v>0</v>
      </c>
      <c r="AE33" s="8">
        <v>1.1719733333333334E-3</v>
      </c>
      <c r="AF33" s="8">
        <v>-3.2166666666666672E-4</v>
      </c>
      <c r="AG33" s="8">
        <v>6.4666666666666669E-6</v>
      </c>
      <c r="AH33" s="8">
        <v>2.085114416666667E-6</v>
      </c>
      <c r="AI33" s="8">
        <v>0</v>
      </c>
      <c r="AJ33" s="8">
        <v>5.1094666666666663E-7</v>
      </c>
      <c r="AK33" s="8">
        <v>-1.9333333333333334E-8</v>
      </c>
      <c r="AL33" s="8">
        <v>203.33333333333331</v>
      </c>
      <c r="AM33" s="8">
        <v>56.506749000000006</v>
      </c>
      <c r="AN33" s="8">
        <v>0</v>
      </c>
      <c r="AO33" s="8">
        <v>25.819986666666665</v>
      </c>
      <c r="AP33" s="8">
        <v>-1.2999999999999998</v>
      </c>
      <c r="AQ33" s="8">
        <v>645</v>
      </c>
      <c r="AR33" s="8">
        <v>96.067197326666673</v>
      </c>
      <c r="AS33" s="8">
        <v>0</v>
      </c>
      <c r="AT33" s="8">
        <v>27.877475466666667</v>
      </c>
      <c r="AU33" s="8">
        <v>-3.1833333333333336</v>
      </c>
      <c r="AV33" s="8">
        <v>221.66666666666666</v>
      </c>
      <c r="AW33" s="8">
        <v>59.289610333333336</v>
      </c>
      <c r="AX33" s="8">
        <v>0</v>
      </c>
      <c r="AY33" s="8">
        <v>26.283693333333332</v>
      </c>
      <c r="AZ33" s="8">
        <v>-1.2999999999999998</v>
      </c>
      <c r="BA33" s="8">
        <v>423.33333333333331</v>
      </c>
      <c r="BB33" s="8">
        <v>36.77758699333333</v>
      </c>
      <c r="BC33" s="8">
        <v>0</v>
      </c>
      <c r="BD33" s="8">
        <v>1.5937821333333333</v>
      </c>
      <c r="BE33" s="8">
        <v>-1.8833333333333335</v>
      </c>
    </row>
    <row r="34" spans="1:57" ht="15.3" x14ac:dyDescent="0.7">
      <c r="A34" s="9" t="s">
        <v>108</v>
      </c>
      <c r="B34" t="s">
        <v>888</v>
      </c>
      <c r="C34" t="s">
        <v>384</v>
      </c>
      <c r="D34" t="s">
        <v>385</v>
      </c>
      <c r="E34" s="6">
        <v>3.4533333333333336</v>
      </c>
      <c r="F34" s="7">
        <v>0</v>
      </c>
      <c r="G34" s="7">
        <v>0</v>
      </c>
      <c r="H34" s="8">
        <v>2.9555555555555553</v>
      </c>
      <c r="I34" s="8">
        <v>1.0645720866666666</v>
      </c>
      <c r="J34" s="8">
        <v>0</v>
      </c>
      <c r="K34" s="8">
        <v>0.6930056</v>
      </c>
      <c r="L34" s="8">
        <v>-2.4694444444444446E-2</v>
      </c>
      <c r="M34" s="8">
        <v>8.5555555555555556E-12</v>
      </c>
      <c r="N34" s="8">
        <v>9.4782265501583334E-8</v>
      </c>
      <c r="O34" s="8">
        <v>0</v>
      </c>
      <c r="P34" s="8">
        <v>2.1343544444444448E-9</v>
      </c>
      <c r="Q34" s="8">
        <v>-4.0631920000000014E-14</v>
      </c>
      <c r="R34" s="8">
        <v>1.4155555555555557E-2</v>
      </c>
      <c r="S34" s="8">
        <v>1.3221685400000001E-2</v>
      </c>
      <c r="T34" s="8">
        <v>0</v>
      </c>
      <c r="U34" s="8">
        <v>2.5194138666666668E-2</v>
      </c>
      <c r="V34" s="8">
        <v>-1.8258333333333334E-4</v>
      </c>
      <c r="W34" s="8">
        <v>3.6088888888888893E-3</v>
      </c>
      <c r="X34" s="8">
        <v>1.5668731788888888E-3</v>
      </c>
      <c r="Y34" s="8">
        <v>0</v>
      </c>
      <c r="Z34" s="8">
        <v>1.7726831111111111E-4</v>
      </c>
      <c r="AA34" s="8">
        <v>-4.2194444444444446E-5</v>
      </c>
      <c r="AB34" s="8">
        <v>6.626666666666667E-3</v>
      </c>
      <c r="AC34" s="8">
        <v>1.4019478666666668E-3</v>
      </c>
      <c r="AD34" s="8">
        <v>0</v>
      </c>
      <c r="AE34" s="8">
        <v>2.7346044444444446E-4</v>
      </c>
      <c r="AF34" s="8">
        <v>-7.5055555555555558E-5</v>
      </c>
      <c r="AG34" s="8">
        <v>1.5088888888888889E-6</v>
      </c>
      <c r="AH34" s="8">
        <v>4.8652669722222226E-7</v>
      </c>
      <c r="AI34" s="8">
        <v>0</v>
      </c>
      <c r="AJ34" s="8">
        <v>1.1922088888888889E-7</v>
      </c>
      <c r="AK34" s="8">
        <v>-4.5111111111111115E-9</v>
      </c>
      <c r="AL34" s="8">
        <v>47.444444444444443</v>
      </c>
      <c r="AM34" s="8">
        <v>13.184908100000001</v>
      </c>
      <c r="AN34" s="8">
        <v>0</v>
      </c>
      <c r="AO34" s="8">
        <v>6.0246635555555548</v>
      </c>
      <c r="AP34" s="8">
        <v>-0.30333333333333334</v>
      </c>
      <c r="AQ34" s="8">
        <v>150.5</v>
      </c>
      <c r="AR34" s="8">
        <v>22.415679376222222</v>
      </c>
      <c r="AS34" s="8">
        <v>0</v>
      </c>
      <c r="AT34" s="8">
        <v>6.5047442755555558</v>
      </c>
      <c r="AU34" s="8">
        <v>-0.74277777777777787</v>
      </c>
      <c r="AV34" s="8">
        <v>51.722222222222221</v>
      </c>
      <c r="AW34" s="8">
        <v>13.834242411111113</v>
      </c>
      <c r="AX34" s="8">
        <v>0</v>
      </c>
      <c r="AY34" s="8">
        <v>6.1328617777777774</v>
      </c>
      <c r="AZ34" s="8">
        <v>-0.30333333333333334</v>
      </c>
      <c r="BA34" s="8">
        <v>98.777777777777786</v>
      </c>
      <c r="BB34" s="8">
        <v>8.5814369651111111</v>
      </c>
      <c r="BC34" s="8">
        <v>0</v>
      </c>
      <c r="BD34" s="8">
        <v>0.37188249777777777</v>
      </c>
      <c r="BE34" s="8">
        <v>-0.43944444444444447</v>
      </c>
    </row>
    <row r="35" spans="1:57" ht="15.3" x14ac:dyDescent="0.7">
      <c r="A35" s="9" t="s">
        <v>178</v>
      </c>
      <c r="B35" t="s">
        <v>924</v>
      </c>
      <c r="C35" t="s">
        <v>384</v>
      </c>
      <c r="D35" t="s">
        <v>385</v>
      </c>
      <c r="E35" s="6">
        <v>1272.8000000000002</v>
      </c>
      <c r="F35" s="7">
        <v>0</v>
      </c>
      <c r="G35" s="7">
        <v>0</v>
      </c>
      <c r="H35" s="8">
        <v>1089.3333333333335</v>
      </c>
      <c r="I35" s="8">
        <v>392.37085480000002</v>
      </c>
      <c r="J35" s="8">
        <v>0</v>
      </c>
      <c r="K35" s="8">
        <v>255.42206400000001</v>
      </c>
      <c r="L35" s="8">
        <v>-9.1016666666666683</v>
      </c>
      <c r="M35" s="8">
        <v>3.1533333333333336E-9</v>
      </c>
      <c r="N35" s="8">
        <v>3.4934034999155004E-5</v>
      </c>
      <c r="O35" s="8">
        <v>0</v>
      </c>
      <c r="P35" s="8">
        <v>7.8666206666666687E-7</v>
      </c>
      <c r="Q35" s="8">
        <v>-1.4975764800000007E-11</v>
      </c>
      <c r="R35" s="8">
        <v>5.2173333333333334</v>
      </c>
      <c r="S35" s="8">
        <v>4.8731354760000007</v>
      </c>
      <c r="T35" s="8">
        <v>0</v>
      </c>
      <c r="U35" s="8">
        <v>9.2858396800000023</v>
      </c>
      <c r="V35" s="8">
        <v>-6.7295000000000008E-2</v>
      </c>
      <c r="W35" s="8">
        <v>1.3301333333333336</v>
      </c>
      <c r="X35" s="8">
        <v>0.57750468593333337</v>
      </c>
      <c r="Y35" s="8">
        <v>0</v>
      </c>
      <c r="Z35" s="8">
        <v>6.5336034666666667E-2</v>
      </c>
      <c r="AA35" s="8">
        <v>-1.555166666666667E-2</v>
      </c>
      <c r="AB35" s="8">
        <v>2.4424000000000001</v>
      </c>
      <c r="AC35" s="8">
        <v>0.51671792800000005</v>
      </c>
      <c r="AD35" s="8">
        <v>0</v>
      </c>
      <c r="AE35" s="8">
        <v>0.10078970666666667</v>
      </c>
      <c r="AF35" s="8">
        <v>-2.7663333333333338E-2</v>
      </c>
      <c r="AG35" s="8">
        <v>5.5613333333333337E-4</v>
      </c>
      <c r="AH35" s="8">
        <v>1.7931983983333335E-4</v>
      </c>
      <c r="AI35" s="8">
        <v>0</v>
      </c>
      <c r="AJ35" s="8">
        <v>4.3941413333333338E-5</v>
      </c>
      <c r="AK35" s="8">
        <v>-1.662666666666667E-6</v>
      </c>
      <c r="AL35" s="8">
        <v>17486.666666666668</v>
      </c>
      <c r="AM35" s="8">
        <v>4859.5804140000009</v>
      </c>
      <c r="AN35" s="8">
        <v>0</v>
      </c>
      <c r="AO35" s="8">
        <v>2220.5188533333335</v>
      </c>
      <c r="AP35" s="8">
        <v>-111.80000000000001</v>
      </c>
      <c r="AQ35" s="8">
        <v>55470.000000000007</v>
      </c>
      <c r="AR35" s="8">
        <v>8261.7789700933336</v>
      </c>
      <c r="AS35" s="8">
        <v>0</v>
      </c>
      <c r="AT35" s="8">
        <v>2397.4628901333335</v>
      </c>
      <c r="AU35" s="8">
        <v>-273.76666666666671</v>
      </c>
      <c r="AV35" s="8">
        <v>19063.333333333336</v>
      </c>
      <c r="AW35" s="8">
        <v>5098.9064886666674</v>
      </c>
      <c r="AX35" s="8">
        <v>0</v>
      </c>
      <c r="AY35" s="8">
        <v>2260.3976266666668</v>
      </c>
      <c r="AZ35" s="8">
        <v>-111.80000000000001</v>
      </c>
      <c r="BA35" s="8">
        <v>36406.666666666672</v>
      </c>
      <c r="BB35" s="8">
        <v>3162.872481426667</v>
      </c>
      <c r="BC35" s="8">
        <v>0</v>
      </c>
      <c r="BD35" s="8">
        <v>137.06526346666666</v>
      </c>
      <c r="BE35" s="8">
        <v>-161.9666666666667</v>
      </c>
    </row>
    <row r="36" spans="1:57" ht="15.3" x14ac:dyDescent="0.7">
      <c r="A36" s="9" t="s">
        <v>330</v>
      </c>
      <c r="B36" t="s">
        <v>930</v>
      </c>
      <c r="C36" t="s">
        <v>384</v>
      </c>
      <c r="D36" t="s">
        <v>385</v>
      </c>
      <c r="E36" s="6">
        <v>224.4666666666667</v>
      </c>
      <c r="F36" s="7">
        <v>0</v>
      </c>
      <c r="G36" s="7">
        <v>0</v>
      </c>
      <c r="H36" s="8">
        <v>192.11111111111111</v>
      </c>
      <c r="I36" s="8">
        <v>69.197185633333333</v>
      </c>
      <c r="J36" s="8">
        <v>0</v>
      </c>
      <c r="K36" s="8">
        <v>45.045363999999999</v>
      </c>
      <c r="L36" s="8">
        <v>-1.6051388888888891</v>
      </c>
      <c r="M36" s="8">
        <v>5.5611111111111112E-10</v>
      </c>
      <c r="N36" s="8">
        <v>6.1608472576029174E-6</v>
      </c>
      <c r="O36" s="8">
        <v>0</v>
      </c>
      <c r="P36" s="8">
        <v>1.3873303888888893E-7</v>
      </c>
      <c r="Q36" s="8">
        <v>-2.6410748000000013E-12</v>
      </c>
      <c r="R36" s="8">
        <v>0.92011111111111121</v>
      </c>
      <c r="S36" s="8">
        <v>0.85940955100000016</v>
      </c>
      <c r="T36" s="8">
        <v>0</v>
      </c>
      <c r="U36" s="8">
        <v>1.6376190133333335</v>
      </c>
      <c r="V36" s="8">
        <v>-1.1867916666666669E-2</v>
      </c>
      <c r="W36" s="8">
        <v>0.2345777777777778</v>
      </c>
      <c r="X36" s="8">
        <v>0.10184675662777778</v>
      </c>
      <c r="Y36" s="8">
        <v>0</v>
      </c>
      <c r="Z36" s="8">
        <v>1.1522440222222223E-2</v>
      </c>
      <c r="AA36" s="8">
        <v>-2.7426388888888895E-3</v>
      </c>
      <c r="AB36" s="8">
        <v>0.43073333333333336</v>
      </c>
      <c r="AC36" s="8">
        <v>9.1126611333333343E-2</v>
      </c>
      <c r="AD36" s="8">
        <v>0</v>
      </c>
      <c r="AE36" s="8">
        <v>1.7774928888888892E-2</v>
      </c>
      <c r="AF36" s="8">
        <v>-4.8786111111111122E-3</v>
      </c>
      <c r="AG36" s="8">
        <v>9.8077777777777787E-5</v>
      </c>
      <c r="AH36" s="8">
        <v>3.1624235319444446E-5</v>
      </c>
      <c r="AI36" s="8">
        <v>0</v>
      </c>
      <c r="AJ36" s="8">
        <v>7.7493577777777782E-6</v>
      </c>
      <c r="AK36" s="8">
        <v>-2.9322222222222226E-7</v>
      </c>
      <c r="AL36" s="8">
        <v>3083.8888888888891</v>
      </c>
      <c r="AM36" s="8">
        <v>857.01902650000011</v>
      </c>
      <c r="AN36" s="8">
        <v>0</v>
      </c>
      <c r="AO36" s="8">
        <v>391.60313111111111</v>
      </c>
      <c r="AP36" s="8">
        <v>-19.716666666666669</v>
      </c>
      <c r="AQ36" s="8">
        <v>9782.5000000000018</v>
      </c>
      <c r="AR36" s="8">
        <v>1457.0191594544447</v>
      </c>
      <c r="AS36" s="8">
        <v>0</v>
      </c>
      <c r="AT36" s="8">
        <v>422.80837791111117</v>
      </c>
      <c r="AU36" s="8">
        <v>-48.280555555555559</v>
      </c>
      <c r="AV36" s="8">
        <v>3361.9444444444448</v>
      </c>
      <c r="AW36" s="8">
        <v>899.2257567222224</v>
      </c>
      <c r="AX36" s="8">
        <v>0</v>
      </c>
      <c r="AY36" s="8">
        <v>398.63601555555556</v>
      </c>
      <c r="AZ36" s="8">
        <v>-19.716666666666669</v>
      </c>
      <c r="BA36" s="8">
        <v>6420.5555555555566</v>
      </c>
      <c r="BB36" s="8">
        <v>557.79340273222226</v>
      </c>
      <c r="BC36" s="8">
        <v>0</v>
      </c>
      <c r="BD36" s="8">
        <v>24.172362355555556</v>
      </c>
      <c r="BE36" s="8">
        <v>-28.563888888888894</v>
      </c>
    </row>
    <row r="37" spans="1:57" ht="15.3" x14ac:dyDescent="0.7">
      <c r="A37" s="9" t="s">
        <v>330</v>
      </c>
      <c r="B37" t="s">
        <v>931</v>
      </c>
      <c r="C37" t="s">
        <v>384</v>
      </c>
      <c r="D37" t="s">
        <v>385</v>
      </c>
      <c r="E37" s="6">
        <v>8.8800000000000008</v>
      </c>
      <c r="F37" s="7">
        <v>0</v>
      </c>
      <c r="G37" s="7">
        <v>0</v>
      </c>
      <c r="H37" s="8">
        <v>7.6</v>
      </c>
      <c r="I37" s="8">
        <v>2.7374710800000002</v>
      </c>
      <c r="J37" s="8">
        <v>0</v>
      </c>
      <c r="K37" s="8">
        <v>1.7820144</v>
      </c>
      <c r="L37" s="8">
        <v>-6.3500000000000001E-2</v>
      </c>
      <c r="M37" s="8">
        <v>2.1999999999999998E-11</v>
      </c>
      <c r="N37" s="8">
        <v>2.4372582557550004E-7</v>
      </c>
      <c r="O37" s="8">
        <v>0</v>
      </c>
      <c r="P37" s="8">
        <v>5.4883400000000009E-9</v>
      </c>
      <c r="Q37" s="8">
        <v>-1.0448208000000004E-13</v>
      </c>
      <c r="R37" s="8">
        <v>3.6400000000000002E-2</v>
      </c>
      <c r="S37" s="8">
        <v>3.3998619600000002E-2</v>
      </c>
      <c r="T37" s="8">
        <v>0</v>
      </c>
      <c r="U37" s="8">
        <v>6.4784928000000006E-2</v>
      </c>
      <c r="V37" s="8">
        <v>-4.6950000000000008E-4</v>
      </c>
      <c r="W37" s="8">
        <v>9.2800000000000001E-3</v>
      </c>
      <c r="X37" s="8">
        <v>4.0291024599999996E-3</v>
      </c>
      <c r="Y37" s="8">
        <v>0</v>
      </c>
      <c r="Z37" s="8">
        <v>4.5583280000000004E-4</v>
      </c>
      <c r="AA37" s="8">
        <v>-1.0850000000000001E-4</v>
      </c>
      <c r="AB37" s="8">
        <v>1.704E-2</v>
      </c>
      <c r="AC37" s="8">
        <v>3.6050088000000005E-3</v>
      </c>
      <c r="AD37" s="8">
        <v>0</v>
      </c>
      <c r="AE37" s="8">
        <v>7.0318400000000004E-4</v>
      </c>
      <c r="AF37" s="8">
        <v>-1.9300000000000003E-4</v>
      </c>
      <c r="AG37" s="8">
        <v>3.8800000000000001E-6</v>
      </c>
      <c r="AH37" s="8">
        <v>1.2510686500000002E-6</v>
      </c>
      <c r="AI37" s="8">
        <v>0</v>
      </c>
      <c r="AJ37" s="8">
        <v>3.0656800000000002E-7</v>
      </c>
      <c r="AK37" s="8">
        <v>-1.1600000000000001E-8</v>
      </c>
      <c r="AL37" s="8">
        <v>122</v>
      </c>
      <c r="AM37" s="8">
        <v>33.904049400000005</v>
      </c>
      <c r="AN37" s="8">
        <v>0</v>
      </c>
      <c r="AO37" s="8">
        <v>15.491992</v>
      </c>
      <c r="AP37" s="8">
        <v>-0.78</v>
      </c>
      <c r="AQ37" s="8">
        <v>387.00000000000006</v>
      </c>
      <c r="AR37" s="8">
        <v>57.640318396000005</v>
      </c>
      <c r="AS37" s="8">
        <v>0</v>
      </c>
      <c r="AT37" s="8">
        <v>16.726485280000002</v>
      </c>
      <c r="AU37" s="8">
        <v>-1.9100000000000001</v>
      </c>
      <c r="AV37" s="8">
        <v>133</v>
      </c>
      <c r="AW37" s="8">
        <v>35.573766200000001</v>
      </c>
      <c r="AX37" s="8">
        <v>0</v>
      </c>
      <c r="AY37" s="8">
        <v>15.770216</v>
      </c>
      <c r="AZ37" s="8">
        <v>-0.78</v>
      </c>
      <c r="BA37" s="8">
        <v>254</v>
      </c>
      <c r="BB37" s="8">
        <v>22.066552196</v>
      </c>
      <c r="BC37" s="8">
        <v>0</v>
      </c>
      <c r="BD37" s="8">
        <v>0.95626928</v>
      </c>
      <c r="BE37" s="8">
        <v>-1.1300000000000001</v>
      </c>
    </row>
    <row r="38" spans="1:57" ht="15.3" x14ac:dyDescent="0.7">
      <c r="A38" s="9" t="s">
        <v>108</v>
      </c>
      <c r="B38" t="s">
        <v>884</v>
      </c>
      <c r="C38" t="s">
        <v>554</v>
      </c>
      <c r="D38" t="s">
        <v>555</v>
      </c>
      <c r="E38" s="6">
        <v>0.18</v>
      </c>
      <c r="F38" s="7">
        <v>0</v>
      </c>
      <c r="G38" s="7">
        <v>0</v>
      </c>
      <c r="H38" s="8">
        <v>0.74880000000000002</v>
      </c>
      <c r="I38" s="8">
        <v>0.47105126205732001</v>
      </c>
      <c r="J38" s="8">
        <v>0</v>
      </c>
      <c r="K38" s="8">
        <v>2.2859999999999998E-2</v>
      </c>
      <c r="L38" s="8">
        <v>-3.6434942620830003E-2</v>
      </c>
      <c r="M38" s="8">
        <v>1.0997999999999999E-8</v>
      </c>
      <c r="N38" s="8">
        <v>2.2670365795307998E-8</v>
      </c>
      <c r="O38" s="8">
        <v>0</v>
      </c>
      <c r="P38" s="8">
        <v>1.9259999999999998E-9</v>
      </c>
      <c r="Q38" s="8">
        <v>-9.524843311769999E-10</v>
      </c>
      <c r="R38" s="8">
        <v>2.1059999999999998E-3</v>
      </c>
      <c r="S38" s="8">
        <v>2.1300407133105601E-3</v>
      </c>
      <c r="T38" s="8">
        <v>0</v>
      </c>
      <c r="U38" s="8">
        <v>9.3059999999999993E-5</v>
      </c>
      <c r="V38" s="8">
        <v>-1.4242795982964001E-4</v>
      </c>
      <c r="W38" s="8">
        <v>5.0579999999999993E-4</v>
      </c>
      <c r="X38" s="8">
        <v>3.7596166323515995E-4</v>
      </c>
      <c r="Y38" s="8">
        <v>0</v>
      </c>
      <c r="Z38" s="8">
        <v>2.3399999999999996E-5</v>
      </c>
      <c r="AA38" s="8">
        <v>-2.788751681829E-5</v>
      </c>
      <c r="AB38" s="8">
        <v>1.1789999999999999E-4</v>
      </c>
      <c r="AC38" s="8">
        <v>1.4346089676741601E-4</v>
      </c>
      <c r="AD38" s="8">
        <v>0</v>
      </c>
      <c r="AE38" s="8">
        <v>5.7239999999999997E-6</v>
      </c>
      <c r="AF38" s="8">
        <v>-8.1374932665539997E-6</v>
      </c>
      <c r="AG38" s="8">
        <v>3.636E-7</v>
      </c>
      <c r="AH38" s="8">
        <v>5.6552579622285109E-7</v>
      </c>
      <c r="AI38" s="8">
        <v>0</v>
      </c>
      <c r="AJ38" s="8">
        <v>9.3599999999999991E-8</v>
      </c>
      <c r="AK38" s="8">
        <v>-1.8208593923752798E-8</v>
      </c>
      <c r="AL38" s="8">
        <v>7.1459999999999999</v>
      </c>
      <c r="AM38" s="8">
        <v>5.9403280180298399</v>
      </c>
      <c r="AN38" s="8">
        <v>0</v>
      </c>
      <c r="AO38" s="8">
        <v>0.33119999999999999</v>
      </c>
      <c r="AP38" s="8">
        <v>-0.36133154306045995</v>
      </c>
      <c r="AQ38" s="8">
        <v>9.1259999999999994</v>
      </c>
      <c r="AR38" s="8">
        <v>6.1817479134259736</v>
      </c>
      <c r="AS38" s="8">
        <v>0</v>
      </c>
      <c r="AT38" s="8">
        <v>0.34959599999999996</v>
      </c>
      <c r="AU38" s="8">
        <v>-0.45267911898658375</v>
      </c>
      <c r="AV38" s="8">
        <v>4.3559999999999999</v>
      </c>
      <c r="AW38" s="8">
        <v>5.1862758683255992</v>
      </c>
      <c r="AX38" s="8">
        <v>0</v>
      </c>
      <c r="AY38" s="8">
        <v>0.34559999999999996</v>
      </c>
      <c r="AZ38" s="8">
        <v>-0.23725753735139998</v>
      </c>
      <c r="BA38" s="8">
        <v>4.7699999999999996</v>
      </c>
      <c r="BB38" s="8">
        <v>0.9954720451003749</v>
      </c>
      <c r="BC38" s="8">
        <v>0</v>
      </c>
      <c r="BD38" s="8">
        <v>3.9960000000000004E-3</v>
      </c>
      <c r="BE38" s="8">
        <v>-0.21542158163518377</v>
      </c>
    </row>
    <row r="39" spans="1:57" ht="15.3" x14ac:dyDescent="0.7">
      <c r="A39" s="9" t="s">
        <v>330</v>
      </c>
      <c r="B39" t="s">
        <v>553</v>
      </c>
      <c r="C39" t="s">
        <v>554</v>
      </c>
      <c r="D39" t="s">
        <v>555</v>
      </c>
      <c r="E39" s="6">
        <v>65.934999999999903</v>
      </c>
      <c r="F39" s="7">
        <v>0</v>
      </c>
      <c r="G39" s="7">
        <v>0</v>
      </c>
      <c r="H39" s="8">
        <v>274.28959999999961</v>
      </c>
      <c r="I39" s="8">
        <v>172.54869424305195</v>
      </c>
      <c r="J39" s="8">
        <v>0</v>
      </c>
      <c r="K39" s="8">
        <v>8.3737449999999871</v>
      </c>
      <c r="L39" s="8">
        <v>-13.346321898357905</v>
      </c>
      <c r="M39" s="8">
        <v>4.0286284999999935E-6</v>
      </c>
      <c r="N39" s="8">
        <v>8.3042809372979481E-6</v>
      </c>
      <c r="O39" s="8">
        <v>0</v>
      </c>
      <c r="P39" s="8">
        <v>7.0550449999999892E-7</v>
      </c>
      <c r="Q39" s="8">
        <v>-3.4890030208975224E-7</v>
      </c>
      <c r="R39" s="8">
        <v>0.77143949999999883</v>
      </c>
      <c r="S39" s="8">
        <v>0.78024574684517534</v>
      </c>
      <c r="T39" s="8">
        <v>0</v>
      </c>
      <c r="U39" s="8">
        <v>3.4088394999999952E-2</v>
      </c>
      <c r="V39" s="8">
        <v>-5.2172152952040557E-2</v>
      </c>
      <c r="W39" s="8">
        <v>0.18527734999999973</v>
      </c>
      <c r="X39" s="8">
        <v>0.13771684591894576</v>
      </c>
      <c r="Y39" s="8">
        <v>0</v>
      </c>
      <c r="Z39" s="8">
        <v>8.5715499999999868E-3</v>
      </c>
      <c r="AA39" s="8">
        <v>-1.0215352341188602E-2</v>
      </c>
      <c r="AB39" s="8">
        <v>4.3187424999999932E-2</v>
      </c>
      <c r="AC39" s="8">
        <v>5.2550523490886444E-2</v>
      </c>
      <c r="AD39" s="8">
        <v>0</v>
      </c>
      <c r="AE39" s="8">
        <v>2.0967329999999969E-3</v>
      </c>
      <c r="AF39" s="8">
        <v>-2.9808089918346515E-3</v>
      </c>
      <c r="AG39" s="8">
        <v>1.3318869999999982E-4</v>
      </c>
      <c r="AH39" s="8">
        <v>2.0715524096640906E-4</v>
      </c>
      <c r="AI39" s="8">
        <v>0</v>
      </c>
      <c r="AJ39" s="8">
        <v>3.428619999999995E-5</v>
      </c>
      <c r="AK39" s="8">
        <v>-6.6699091131257723E-6</v>
      </c>
      <c r="AL39" s="8">
        <v>2617.6194999999962</v>
      </c>
      <c r="AM39" s="8">
        <v>2175.9751548266495</v>
      </c>
      <c r="AN39" s="8">
        <v>0</v>
      </c>
      <c r="AO39" s="8">
        <v>121.32039999999982</v>
      </c>
      <c r="AP39" s="8">
        <v>-132.35775162050774</v>
      </c>
      <c r="AQ39" s="8">
        <v>3342.9044999999951</v>
      </c>
      <c r="AR39" s="8">
        <v>2264.4086037318943</v>
      </c>
      <c r="AS39" s="8">
        <v>0</v>
      </c>
      <c r="AT39" s="8">
        <v>128.05895699999979</v>
      </c>
      <c r="AU39" s="8">
        <v>-165.81887616877975</v>
      </c>
      <c r="AV39" s="8">
        <v>1595.6269999999977</v>
      </c>
      <c r="AW39" s="8">
        <v>1899.7616632113773</v>
      </c>
      <c r="AX39" s="8">
        <v>0</v>
      </c>
      <c r="AY39" s="8">
        <v>126.59519999999981</v>
      </c>
      <c r="AZ39" s="8">
        <v>-86.908754029247419</v>
      </c>
      <c r="BA39" s="8">
        <v>1747.2774999999974</v>
      </c>
      <c r="BB39" s="8">
        <v>364.64694052051738</v>
      </c>
      <c r="BC39" s="8">
        <v>0</v>
      </c>
      <c r="BD39" s="8">
        <v>1.463756999999998</v>
      </c>
      <c r="BE39" s="8">
        <v>-78.910122139532334</v>
      </c>
    </row>
    <row r="40" spans="1:57" ht="15.3" hidden="1" x14ac:dyDescent="0.7">
      <c r="A40" s="15" t="s">
        <v>178</v>
      </c>
      <c r="B40" s="16" t="s">
        <v>929</v>
      </c>
      <c r="C40" s="16" t="s">
        <v>353</v>
      </c>
      <c r="D40" s="16" t="s">
        <v>354</v>
      </c>
      <c r="E40" s="17">
        <v>22163.375</v>
      </c>
      <c r="F40" s="18">
        <v>0</v>
      </c>
      <c r="G40" s="18">
        <v>0</v>
      </c>
      <c r="H40" s="19">
        <v>125.22306875</v>
      </c>
      <c r="I40" s="19">
        <v>116.80098625000001</v>
      </c>
      <c r="J40" s="19">
        <v>0</v>
      </c>
      <c r="K40" s="19">
        <v>123.6716325</v>
      </c>
      <c r="L40" s="19">
        <v>-64.990772681249993</v>
      </c>
      <c r="M40" s="19">
        <v>8.9318401250000004E-6</v>
      </c>
      <c r="N40" s="19">
        <v>2.1742270875000001E-5</v>
      </c>
      <c r="O40" s="19">
        <v>0</v>
      </c>
      <c r="P40" s="19">
        <v>3.1471992500000002E-5</v>
      </c>
      <c r="Q40" s="19">
        <v>-4.6356250248749997E-6</v>
      </c>
      <c r="R40" s="19">
        <v>0.79344882500000002</v>
      </c>
      <c r="S40" s="19">
        <v>0.54743536250000002</v>
      </c>
      <c r="T40" s="19">
        <v>0</v>
      </c>
      <c r="U40" s="19">
        <v>0.77350178749999998</v>
      </c>
      <c r="V40" s="19">
        <v>-0.41179994017500005</v>
      </c>
      <c r="W40" s="19">
        <v>0.26152782499999999</v>
      </c>
      <c r="X40" s="19">
        <v>0.14782971125</v>
      </c>
      <c r="Y40" s="19">
        <v>0</v>
      </c>
      <c r="Z40" s="19">
        <v>0.20523285249999998</v>
      </c>
      <c r="AA40" s="19">
        <v>-0.13573294117500001</v>
      </c>
      <c r="AB40" s="19">
        <v>0.11236831124999999</v>
      </c>
      <c r="AC40" s="19">
        <v>8.8431866250000005E-2</v>
      </c>
      <c r="AD40" s="19">
        <v>0</v>
      </c>
      <c r="AE40" s="19">
        <v>0.11547118375</v>
      </c>
      <c r="AF40" s="19">
        <v>-5.8319153538749995E-2</v>
      </c>
      <c r="AG40" s="19">
        <v>2.1520637125E-3</v>
      </c>
      <c r="AH40" s="19">
        <v>2.7925852500000002E-4</v>
      </c>
      <c r="AI40" s="19">
        <v>0</v>
      </c>
      <c r="AJ40" s="19">
        <v>2.9477288749999998E-4</v>
      </c>
      <c r="AK40" s="19">
        <v>-1.1169210667875001E-3</v>
      </c>
      <c r="AL40" s="19">
        <v>1232.2836499999999</v>
      </c>
      <c r="AM40" s="19">
        <v>1797.4497125</v>
      </c>
      <c r="AN40" s="19">
        <v>0</v>
      </c>
      <c r="AO40" s="19">
        <v>2637.4416249999999</v>
      </c>
      <c r="AP40" s="19">
        <v>-639.55521434999991</v>
      </c>
      <c r="AQ40" s="19">
        <v>1912.6992625</v>
      </c>
      <c r="AR40" s="19">
        <v>1871.0321175000001</v>
      </c>
      <c r="AS40" s="19">
        <v>0</v>
      </c>
      <c r="AT40" s="19">
        <v>2749.145035</v>
      </c>
      <c r="AU40" s="19">
        <v>-992.6909172375</v>
      </c>
      <c r="AV40" s="19">
        <v>1263.312375</v>
      </c>
      <c r="AW40" s="19">
        <v>1828.4784375000002</v>
      </c>
      <c r="AX40" s="19">
        <v>0</v>
      </c>
      <c r="AY40" s="19">
        <v>2681.7683750000001</v>
      </c>
      <c r="AZ40" s="19">
        <v>-655.65912262500001</v>
      </c>
      <c r="BA40" s="19">
        <v>649.38688749999994</v>
      </c>
      <c r="BB40" s="19">
        <v>42.55368</v>
      </c>
      <c r="BC40" s="19">
        <v>0</v>
      </c>
      <c r="BD40" s="19">
        <v>67.376660000000001</v>
      </c>
      <c r="BE40" s="19">
        <v>-337.03179461249999</v>
      </c>
    </row>
    <row r="41" spans="1:57" ht="15.3" x14ac:dyDescent="0.7">
      <c r="A41" s="9" t="s">
        <v>108</v>
      </c>
      <c r="B41" t="s">
        <v>880</v>
      </c>
      <c r="C41" t="s">
        <v>798</v>
      </c>
      <c r="D41" t="s">
        <v>799</v>
      </c>
      <c r="E41" s="6">
        <v>218.83500000000001</v>
      </c>
      <c r="F41" s="7">
        <v>0</v>
      </c>
      <c r="G41" s="7">
        <v>0</v>
      </c>
      <c r="H41" s="8">
        <v>210.08160000000001</v>
      </c>
      <c r="I41" s="8">
        <v>32.040726524999997</v>
      </c>
      <c r="J41" s="8">
        <v>0</v>
      </c>
      <c r="K41" s="8">
        <v>1.8207072</v>
      </c>
      <c r="L41" s="8">
        <v>-10.50408</v>
      </c>
      <c r="M41" s="8">
        <v>3.5013600000000001E-11</v>
      </c>
      <c r="N41" s="8">
        <v>1.0016603154E-7</v>
      </c>
      <c r="O41" s="8">
        <v>0</v>
      </c>
      <c r="P41" s="8">
        <v>5.0332050000000005E-7</v>
      </c>
      <c r="Q41" s="8">
        <v>-1.7506800000000002E-12</v>
      </c>
      <c r="R41" s="8">
        <v>0.88409340000000003</v>
      </c>
      <c r="S41" s="8">
        <v>0.1348261035975</v>
      </c>
      <c r="T41" s="8">
        <v>0</v>
      </c>
      <c r="U41" s="8">
        <v>1.15763715E-2</v>
      </c>
      <c r="V41" s="8">
        <v>-4.4204670000000008E-2</v>
      </c>
      <c r="W41" s="8">
        <v>0.183602565</v>
      </c>
      <c r="X41" s="8">
        <v>2.8033638840000003E-2</v>
      </c>
      <c r="Y41" s="8">
        <v>0</v>
      </c>
      <c r="Z41" s="8">
        <v>3.06369E-3</v>
      </c>
      <c r="AA41" s="8">
        <v>-9.1801282500000008E-3</v>
      </c>
      <c r="AB41" s="8">
        <v>7.2653220000000004E-2</v>
      </c>
      <c r="AC41" s="8">
        <v>1.114284842325E-2</v>
      </c>
      <c r="AD41" s="8">
        <v>0</v>
      </c>
      <c r="AE41" s="8">
        <v>1.7287965000000003E-3</v>
      </c>
      <c r="AF41" s="8">
        <v>-3.6326610000000001E-3</v>
      </c>
      <c r="AG41" s="8">
        <v>7.5279239999999999E-5</v>
      </c>
      <c r="AH41" s="8">
        <v>1.2467139367500001E-5</v>
      </c>
      <c r="AI41" s="8">
        <v>0</v>
      </c>
      <c r="AJ41" s="8">
        <v>3.8077290000000001E-6</v>
      </c>
      <c r="AK41" s="8">
        <v>-3.7639620000000005E-6</v>
      </c>
      <c r="AL41" s="8">
        <v>3173.1075000000001</v>
      </c>
      <c r="AM41" s="8">
        <v>484.29607927499995</v>
      </c>
      <c r="AN41" s="8">
        <v>0</v>
      </c>
      <c r="AO41" s="8">
        <v>42.235155000000006</v>
      </c>
      <c r="AP41" s="8">
        <v>-158.65537500000002</v>
      </c>
      <c r="AQ41" s="8">
        <v>5241.09825</v>
      </c>
      <c r="AR41" s="8">
        <v>794.76950476800005</v>
      </c>
      <c r="AS41" s="8">
        <v>0</v>
      </c>
      <c r="AT41" s="8">
        <v>44.071180650000002</v>
      </c>
      <c r="AU41" s="8">
        <v>-262.0549125</v>
      </c>
      <c r="AV41" s="8">
        <v>3216.8744999999999</v>
      </c>
      <c r="AW41" s="8">
        <v>491.01212542499997</v>
      </c>
      <c r="AX41" s="8">
        <v>0</v>
      </c>
      <c r="AY41" s="8">
        <v>42.891660000000002</v>
      </c>
      <c r="AZ41" s="8">
        <v>-160.84372500000001</v>
      </c>
      <c r="BA41" s="8">
        <v>2024.2237500000001</v>
      </c>
      <c r="BB41" s="8">
        <v>303.75737934299997</v>
      </c>
      <c r="BC41" s="8">
        <v>0</v>
      </c>
      <c r="BD41" s="8">
        <v>1.1795206499999999</v>
      </c>
      <c r="BE41" s="8">
        <v>-101.21118750000001</v>
      </c>
    </row>
    <row r="42" spans="1:57" ht="15.3" x14ac:dyDescent="0.7">
      <c r="A42" s="9" t="s">
        <v>108</v>
      </c>
      <c r="B42" t="s">
        <v>881</v>
      </c>
      <c r="C42" t="s">
        <v>798</v>
      </c>
      <c r="D42" t="s">
        <v>799</v>
      </c>
      <c r="E42" s="6">
        <v>21.924000000000003</v>
      </c>
      <c r="F42" s="7">
        <v>0</v>
      </c>
      <c r="G42" s="7">
        <v>0</v>
      </c>
      <c r="H42" s="8">
        <v>21.047040000000003</v>
      </c>
      <c r="I42" s="8">
        <v>3.2100024600000001</v>
      </c>
      <c r="J42" s="8">
        <v>0</v>
      </c>
      <c r="K42" s="8">
        <v>0.18240768000000002</v>
      </c>
      <c r="L42" s="8">
        <v>-1.0523520000000002</v>
      </c>
      <c r="M42" s="8">
        <v>3.5078400000000005E-12</v>
      </c>
      <c r="N42" s="8">
        <v>1.0035140976E-8</v>
      </c>
      <c r="O42" s="8">
        <v>0</v>
      </c>
      <c r="P42" s="8">
        <v>5.0425200000000007E-8</v>
      </c>
      <c r="Q42" s="8">
        <v>-1.7539200000000004E-13</v>
      </c>
      <c r="R42" s="8">
        <v>8.857296000000002E-2</v>
      </c>
      <c r="S42" s="8">
        <v>1.3507562754E-2</v>
      </c>
      <c r="T42" s="8">
        <v>0</v>
      </c>
      <c r="U42" s="8">
        <v>1.1597796000000001E-3</v>
      </c>
      <c r="V42" s="8">
        <v>-4.4286480000000012E-3</v>
      </c>
      <c r="W42" s="8">
        <v>1.8394236000000001E-2</v>
      </c>
      <c r="X42" s="8">
        <v>2.8085520960000007E-3</v>
      </c>
      <c r="Y42" s="8">
        <v>0</v>
      </c>
      <c r="Z42" s="8">
        <v>3.0693600000000006E-4</v>
      </c>
      <c r="AA42" s="8">
        <v>-9.197118000000002E-4</v>
      </c>
      <c r="AB42" s="8">
        <v>7.2787680000000006E-3</v>
      </c>
      <c r="AC42" s="8">
        <v>1.1163470598E-3</v>
      </c>
      <c r="AD42" s="8">
        <v>0</v>
      </c>
      <c r="AE42" s="8">
        <v>1.7319960000000003E-4</v>
      </c>
      <c r="AF42" s="8">
        <v>-3.6393840000000004E-4</v>
      </c>
      <c r="AG42" s="8">
        <v>7.5418560000000011E-6</v>
      </c>
      <c r="AH42" s="8">
        <v>1.2490212420000002E-6</v>
      </c>
      <c r="AI42" s="8">
        <v>0</v>
      </c>
      <c r="AJ42" s="8">
        <v>3.8147760000000008E-7</v>
      </c>
      <c r="AK42" s="8">
        <v>-3.770928000000001E-7</v>
      </c>
      <c r="AL42" s="8">
        <v>317.89800000000002</v>
      </c>
      <c r="AM42" s="8">
        <v>48.519237060000002</v>
      </c>
      <c r="AN42" s="8">
        <v>0</v>
      </c>
      <c r="AO42" s="8">
        <v>4.231332000000001</v>
      </c>
      <c r="AP42" s="8">
        <v>-15.894900000000003</v>
      </c>
      <c r="AQ42" s="8">
        <v>525.07980000000009</v>
      </c>
      <c r="AR42" s="8">
        <v>79.624039219200014</v>
      </c>
      <c r="AS42" s="8">
        <v>0</v>
      </c>
      <c r="AT42" s="8">
        <v>4.4152743600000006</v>
      </c>
      <c r="AU42" s="8">
        <v>-26.253990000000005</v>
      </c>
      <c r="AV42" s="8">
        <v>322.28280000000001</v>
      </c>
      <c r="AW42" s="8">
        <v>49.192084620000003</v>
      </c>
      <c r="AX42" s="8">
        <v>0</v>
      </c>
      <c r="AY42" s="8">
        <v>4.2971040000000009</v>
      </c>
      <c r="AZ42" s="8">
        <v>-16.114140000000003</v>
      </c>
      <c r="BA42" s="8">
        <v>202.79700000000003</v>
      </c>
      <c r="BB42" s="8">
        <v>30.431954599200001</v>
      </c>
      <c r="BC42" s="8">
        <v>0</v>
      </c>
      <c r="BD42" s="8">
        <v>0.11817036000000002</v>
      </c>
      <c r="BE42" s="8">
        <v>-10.139850000000003</v>
      </c>
    </row>
    <row r="43" spans="1:57" ht="15.3" x14ac:dyDescent="0.7">
      <c r="A43" s="9" t="s">
        <v>108</v>
      </c>
      <c r="B43" t="s">
        <v>882</v>
      </c>
      <c r="C43" t="s">
        <v>798</v>
      </c>
      <c r="D43" t="s">
        <v>799</v>
      </c>
      <c r="E43" s="6">
        <v>97.605000000000004</v>
      </c>
      <c r="F43" s="7">
        <v>0</v>
      </c>
      <c r="G43" s="7">
        <v>0</v>
      </c>
      <c r="H43" s="8">
        <v>93.700800000000001</v>
      </c>
      <c r="I43" s="8">
        <v>14.290836075</v>
      </c>
      <c r="J43" s="8">
        <v>0</v>
      </c>
      <c r="K43" s="8">
        <v>0.81207359999999995</v>
      </c>
      <c r="L43" s="8">
        <v>-4.6850399999999999</v>
      </c>
      <c r="M43" s="8">
        <v>1.5616800000000001E-11</v>
      </c>
      <c r="N43" s="8">
        <v>4.4676151019999997E-8</v>
      </c>
      <c r="O43" s="8">
        <v>0</v>
      </c>
      <c r="P43" s="8">
        <v>2.2449150000000001E-7</v>
      </c>
      <c r="Q43" s="8">
        <v>-7.8084000000000013E-13</v>
      </c>
      <c r="R43" s="8">
        <v>0.39432420000000001</v>
      </c>
      <c r="S43" s="8">
        <v>6.0135270142499996E-2</v>
      </c>
      <c r="T43" s="8">
        <v>0</v>
      </c>
      <c r="U43" s="8">
        <v>5.1633045000000002E-3</v>
      </c>
      <c r="V43" s="8">
        <v>-1.9716210000000005E-2</v>
      </c>
      <c r="W43" s="8">
        <v>8.189059500000001E-2</v>
      </c>
      <c r="X43" s="8">
        <v>1.2503590920000002E-2</v>
      </c>
      <c r="Y43" s="8">
        <v>0</v>
      </c>
      <c r="Z43" s="8">
        <v>1.3664700000000001E-3</v>
      </c>
      <c r="AA43" s="8">
        <v>-4.0945297500000009E-3</v>
      </c>
      <c r="AB43" s="8">
        <v>3.2404860000000001E-2</v>
      </c>
      <c r="AC43" s="8">
        <v>4.9699441147499999E-3</v>
      </c>
      <c r="AD43" s="8">
        <v>0</v>
      </c>
      <c r="AE43" s="8">
        <v>7.710795000000001E-4</v>
      </c>
      <c r="AF43" s="8">
        <v>-1.6202430000000002E-3</v>
      </c>
      <c r="AG43" s="8">
        <v>3.357612E-5</v>
      </c>
      <c r="AH43" s="8">
        <v>5.5606056525000005E-6</v>
      </c>
      <c r="AI43" s="8">
        <v>0</v>
      </c>
      <c r="AJ43" s="8">
        <v>1.698327E-6</v>
      </c>
      <c r="AK43" s="8">
        <v>-1.6788060000000003E-6</v>
      </c>
      <c r="AL43" s="8">
        <v>1415.2725</v>
      </c>
      <c r="AM43" s="8">
        <v>216.00620932499999</v>
      </c>
      <c r="AN43" s="8">
        <v>0</v>
      </c>
      <c r="AO43" s="8">
        <v>18.837765000000001</v>
      </c>
      <c r="AP43" s="8">
        <v>-70.763625000000005</v>
      </c>
      <c r="AQ43" s="8">
        <v>2337.6397499999998</v>
      </c>
      <c r="AR43" s="8">
        <v>354.48386918400001</v>
      </c>
      <c r="AS43" s="8">
        <v>0</v>
      </c>
      <c r="AT43" s="8">
        <v>19.656670950000002</v>
      </c>
      <c r="AU43" s="8">
        <v>-116.88198750000001</v>
      </c>
      <c r="AV43" s="8">
        <v>1434.7935</v>
      </c>
      <c r="AW43" s="8">
        <v>219.00170677499997</v>
      </c>
      <c r="AX43" s="8">
        <v>0</v>
      </c>
      <c r="AY43" s="8">
        <v>19.130580000000002</v>
      </c>
      <c r="AZ43" s="8">
        <v>-71.739675000000005</v>
      </c>
      <c r="BA43" s="8">
        <v>902.84625000000005</v>
      </c>
      <c r="BB43" s="8">
        <v>135.48216240899998</v>
      </c>
      <c r="BC43" s="8">
        <v>0</v>
      </c>
      <c r="BD43" s="8">
        <v>0.52609095000000006</v>
      </c>
      <c r="BE43" s="8">
        <v>-45.142312500000003</v>
      </c>
    </row>
    <row r="44" spans="1:57" ht="15.3" x14ac:dyDescent="0.7">
      <c r="A44" s="9" t="s">
        <v>108</v>
      </c>
      <c r="B44" t="s">
        <v>886</v>
      </c>
      <c r="C44" t="s">
        <v>798</v>
      </c>
      <c r="D44" t="s">
        <v>799</v>
      </c>
      <c r="E44" s="6">
        <v>31.563000000000002</v>
      </c>
      <c r="F44" s="7">
        <v>0</v>
      </c>
      <c r="G44" s="7">
        <v>0</v>
      </c>
      <c r="H44" s="8">
        <v>30.30048</v>
      </c>
      <c r="I44" s="8">
        <v>4.6212966450000001</v>
      </c>
      <c r="J44" s="8">
        <v>0</v>
      </c>
      <c r="K44" s="8">
        <v>0.26260415999999998</v>
      </c>
      <c r="L44" s="8">
        <v>-1.5150240000000001</v>
      </c>
      <c r="M44" s="8">
        <v>5.0500800000000006E-12</v>
      </c>
      <c r="N44" s="8">
        <v>1.4447142612000001E-8</v>
      </c>
      <c r="O44" s="8">
        <v>0</v>
      </c>
      <c r="P44" s="8">
        <v>7.2594900000000004E-8</v>
      </c>
      <c r="Q44" s="8">
        <v>-2.5250400000000002E-13</v>
      </c>
      <c r="R44" s="8">
        <v>0.12751452000000002</v>
      </c>
      <c r="S44" s="8">
        <v>1.94462325855E-2</v>
      </c>
      <c r="T44" s="8">
        <v>0</v>
      </c>
      <c r="U44" s="8">
        <v>1.6696827E-3</v>
      </c>
      <c r="V44" s="8">
        <v>-6.3757260000000017E-3</v>
      </c>
      <c r="W44" s="8">
        <v>2.6481357000000004E-2</v>
      </c>
      <c r="X44" s="8">
        <v>4.0433465520000001E-3</v>
      </c>
      <c r="Y44" s="8">
        <v>0</v>
      </c>
      <c r="Z44" s="8">
        <v>4.4188200000000005E-4</v>
      </c>
      <c r="AA44" s="8">
        <v>-1.3240678500000002E-3</v>
      </c>
      <c r="AB44" s="8">
        <v>1.0478916000000001E-2</v>
      </c>
      <c r="AC44" s="8">
        <v>1.6071548188499999E-3</v>
      </c>
      <c r="AD44" s="8">
        <v>0</v>
      </c>
      <c r="AE44" s="8">
        <v>2.4934770000000005E-4</v>
      </c>
      <c r="AF44" s="8">
        <v>-5.239458E-4</v>
      </c>
      <c r="AG44" s="8">
        <v>1.0857672000000001E-5</v>
      </c>
      <c r="AH44" s="8">
        <v>1.7981598915000002E-6</v>
      </c>
      <c r="AI44" s="8">
        <v>0</v>
      </c>
      <c r="AJ44" s="8">
        <v>5.4919620000000005E-7</v>
      </c>
      <c r="AK44" s="8">
        <v>-5.4288360000000014E-7</v>
      </c>
      <c r="AL44" s="8">
        <v>457.66350000000006</v>
      </c>
      <c r="AM44" s="8">
        <v>69.850970595000007</v>
      </c>
      <c r="AN44" s="8">
        <v>0</v>
      </c>
      <c r="AO44" s="8">
        <v>6.0916590000000008</v>
      </c>
      <c r="AP44" s="8">
        <v>-22.883175000000005</v>
      </c>
      <c r="AQ44" s="8">
        <v>755.93385000000001</v>
      </c>
      <c r="AR44" s="8">
        <v>114.6311599104</v>
      </c>
      <c r="AS44" s="8">
        <v>0</v>
      </c>
      <c r="AT44" s="8">
        <v>6.3564725700000011</v>
      </c>
      <c r="AU44" s="8">
        <v>-37.796692500000006</v>
      </c>
      <c r="AV44" s="8">
        <v>463.97610000000003</v>
      </c>
      <c r="AW44" s="8">
        <v>70.81963906499999</v>
      </c>
      <c r="AX44" s="8">
        <v>0</v>
      </c>
      <c r="AY44" s="8">
        <v>6.1863480000000006</v>
      </c>
      <c r="AZ44" s="8">
        <v>-23.198805</v>
      </c>
      <c r="BA44" s="8">
        <v>291.95775000000003</v>
      </c>
      <c r="BB44" s="8">
        <v>43.811520845399997</v>
      </c>
      <c r="BC44" s="8">
        <v>0</v>
      </c>
      <c r="BD44" s="8">
        <v>0.17012457</v>
      </c>
      <c r="BE44" s="8">
        <v>-14.597887500000002</v>
      </c>
    </row>
    <row r="45" spans="1:57" ht="15.3" x14ac:dyDescent="0.7">
      <c r="A45" s="9" t="s">
        <v>108</v>
      </c>
      <c r="B45" t="s">
        <v>887</v>
      </c>
      <c r="C45" t="s">
        <v>798</v>
      </c>
      <c r="D45" t="s">
        <v>799</v>
      </c>
      <c r="E45" s="6">
        <v>3.0780000000000003</v>
      </c>
      <c r="F45" s="7">
        <v>0</v>
      </c>
      <c r="G45" s="7">
        <v>0</v>
      </c>
      <c r="H45" s="8">
        <v>2.9548800000000002</v>
      </c>
      <c r="I45" s="8">
        <v>0.45066537000000001</v>
      </c>
      <c r="J45" s="8">
        <v>0</v>
      </c>
      <c r="K45" s="8">
        <v>2.560896E-2</v>
      </c>
      <c r="L45" s="8">
        <v>-0.14774400000000001</v>
      </c>
      <c r="M45" s="8">
        <v>4.9248000000000004E-13</v>
      </c>
      <c r="N45" s="8">
        <v>1.4088744720000001E-9</v>
      </c>
      <c r="O45" s="8">
        <v>0</v>
      </c>
      <c r="P45" s="8">
        <v>7.0794000000000002E-9</v>
      </c>
      <c r="Q45" s="8">
        <v>-2.4624000000000006E-14</v>
      </c>
      <c r="R45" s="8">
        <v>1.2435120000000001E-2</v>
      </c>
      <c r="S45" s="8">
        <v>1.896381963E-3</v>
      </c>
      <c r="T45" s="8">
        <v>0</v>
      </c>
      <c r="U45" s="8">
        <v>1.6282620000000002E-4</v>
      </c>
      <c r="V45" s="8">
        <v>-6.2175600000000011E-4</v>
      </c>
      <c r="W45" s="8">
        <v>2.5824420000000003E-3</v>
      </c>
      <c r="X45" s="8">
        <v>3.9430411200000004E-4</v>
      </c>
      <c r="Y45" s="8">
        <v>0</v>
      </c>
      <c r="Z45" s="8">
        <v>4.3092E-5</v>
      </c>
      <c r="AA45" s="8">
        <v>-1.2912210000000002E-4</v>
      </c>
      <c r="AB45" s="8">
        <v>1.021896E-3</v>
      </c>
      <c r="AC45" s="8">
        <v>1.567285281E-4</v>
      </c>
      <c r="AD45" s="8">
        <v>0</v>
      </c>
      <c r="AE45" s="8">
        <v>2.4316200000000003E-5</v>
      </c>
      <c r="AF45" s="8">
        <v>-5.1094800000000004E-5</v>
      </c>
      <c r="AG45" s="8">
        <v>1.0588320000000002E-6</v>
      </c>
      <c r="AH45" s="8">
        <v>1.7535519900000003E-7</v>
      </c>
      <c r="AI45" s="8">
        <v>0</v>
      </c>
      <c r="AJ45" s="8">
        <v>5.3557200000000005E-8</v>
      </c>
      <c r="AK45" s="8">
        <v>-5.294160000000001E-8</v>
      </c>
      <c r="AL45" s="8">
        <v>44.631000000000007</v>
      </c>
      <c r="AM45" s="8">
        <v>6.8118140700000005</v>
      </c>
      <c r="AN45" s="8">
        <v>0</v>
      </c>
      <c r="AO45" s="8">
        <v>0.59405400000000008</v>
      </c>
      <c r="AP45" s="8">
        <v>-2.2315500000000004</v>
      </c>
      <c r="AQ45" s="8">
        <v>73.718100000000007</v>
      </c>
      <c r="AR45" s="8">
        <v>11.178744422400001</v>
      </c>
      <c r="AS45" s="8">
        <v>0</v>
      </c>
      <c r="AT45" s="8">
        <v>0.61987842000000015</v>
      </c>
      <c r="AU45" s="8">
        <v>-3.6859050000000004</v>
      </c>
      <c r="AV45" s="8">
        <v>45.246600000000001</v>
      </c>
      <c r="AW45" s="8">
        <v>6.9062778900000001</v>
      </c>
      <c r="AX45" s="8">
        <v>0</v>
      </c>
      <c r="AY45" s="8">
        <v>0.60328800000000005</v>
      </c>
      <c r="AZ45" s="8">
        <v>-2.26233</v>
      </c>
      <c r="BA45" s="8">
        <v>28.471500000000002</v>
      </c>
      <c r="BB45" s="8">
        <v>4.2724665324000002</v>
      </c>
      <c r="BC45" s="8">
        <v>0</v>
      </c>
      <c r="BD45" s="8">
        <v>1.6590420000000002E-2</v>
      </c>
      <c r="BE45" s="8">
        <v>-1.4235750000000003</v>
      </c>
    </row>
    <row r="46" spans="1:57" ht="15.3" x14ac:dyDescent="0.7">
      <c r="A46" s="9" t="s">
        <v>178</v>
      </c>
      <c r="B46" t="s">
        <v>924</v>
      </c>
      <c r="C46" t="s">
        <v>925</v>
      </c>
      <c r="D46" t="s">
        <v>926</v>
      </c>
      <c r="E46" s="6">
        <v>71.195999999999998</v>
      </c>
      <c r="F46" s="7">
        <v>0</v>
      </c>
      <c r="G46" s="7">
        <v>0</v>
      </c>
      <c r="H46" s="8">
        <v>68.348159999999993</v>
      </c>
      <c r="I46" s="8">
        <v>10.424162339999999</v>
      </c>
      <c r="J46" s="8">
        <v>0</v>
      </c>
      <c r="K46" s="8">
        <v>0.59235071999999989</v>
      </c>
      <c r="L46" s="8">
        <v>-3.417408</v>
      </c>
      <c r="M46" s="8">
        <v>1.139136E-11</v>
      </c>
      <c r="N46" s="8">
        <v>3.2588117903999997E-8</v>
      </c>
      <c r="O46" s="8">
        <v>0</v>
      </c>
      <c r="P46" s="8">
        <v>1.6375079999999998E-7</v>
      </c>
      <c r="Q46" s="8">
        <v>-5.6956800000000002E-13</v>
      </c>
      <c r="R46" s="8">
        <v>0.28763184000000003</v>
      </c>
      <c r="S46" s="8">
        <v>4.3864460765999994E-2</v>
      </c>
      <c r="T46" s="8">
        <v>0</v>
      </c>
      <c r="U46" s="8">
        <v>3.7662683999999998E-3</v>
      </c>
      <c r="V46" s="8">
        <v>-1.4381592000000002E-2</v>
      </c>
      <c r="W46" s="8">
        <v>5.9733443999999997E-2</v>
      </c>
      <c r="X46" s="8">
        <v>9.1204923839999993E-3</v>
      </c>
      <c r="Y46" s="8">
        <v>0</v>
      </c>
      <c r="Z46" s="8">
        <v>9.9674399999999993E-4</v>
      </c>
      <c r="AA46" s="8">
        <v>-2.9866722000000002E-3</v>
      </c>
      <c r="AB46" s="8">
        <v>2.3637071999999999E-2</v>
      </c>
      <c r="AC46" s="8">
        <v>3.6252255641999994E-3</v>
      </c>
      <c r="AD46" s="8">
        <v>0</v>
      </c>
      <c r="AE46" s="8">
        <v>5.6244840000000003E-4</v>
      </c>
      <c r="AF46" s="8">
        <v>-1.1818536000000001E-3</v>
      </c>
      <c r="AG46" s="8">
        <v>2.4491424E-5</v>
      </c>
      <c r="AH46" s="8">
        <v>4.0560717180000001E-6</v>
      </c>
      <c r="AI46" s="8">
        <v>0</v>
      </c>
      <c r="AJ46" s="8">
        <v>1.2388103999999999E-6</v>
      </c>
      <c r="AK46" s="8">
        <v>-1.2245712E-6</v>
      </c>
      <c r="AL46" s="8">
        <v>1032.3419999999999</v>
      </c>
      <c r="AM46" s="8">
        <v>157.56137573999999</v>
      </c>
      <c r="AN46" s="8">
        <v>0</v>
      </c>
      <c r="AO46" s="8">
        <v>13.740828</v>
      </c>
      <c r="AP46" s="8">
        <v>-51.617100000000008</v>
      </c>
      <c r="AQ46" s="8">
        <v>1705.1442</v>
      </c>
      <c r="AR46" s="8">
        <v>258.5711136768</v>
      </c>
      <c r="AS46" s="8">
        <v>0</v>
      </c>
      <c r="AT46" s="8">
        <v>14.338162440000001</v>
      </c>
      <c r="AU46" s="8">
        <v>-85.257210000000001</v>
      </c>
      <c r="AV46" s="8">
        <v>1046.5811999999999</v>
      </c>
      <c r="AW46" s="8">
        <v>159.74638097999997</v>
      </c>
      <c r="AX46" s="8">
        <v>0</v>
      </c>
      <c r="AY46" s="8">
        <v>13.954416</v>
      </c>
      <c r="AZ46" s="8">
        <v>-52.329059999999998</v>
      </c>
      <c r="BA46" s="8">
        <v>658.56299999999999</v>
      </c>
      <c r="BB46" s="8">
        <v>98.824732696799984</v>
      </c>
      <c r="BC46" s="8">
        <v>0</v>
      </c>
      <c r="BD46" s="8">
        <v>0.38374643999999997</v>
      </c>
      <c r="BE46" s="8">
        <v>-32.928150000000002</v>
      </c>
    </row>
    <row r="47" spans="1:57" ht="15.3" x14ac:dyDescent="0.7">
      <c r="A47" s="9" t="s">
        <v>330</v>
      </c>
      <c r="B47" t="s">
        <v>331</v>
      </c>
      <c r="C47" t="s">
        <v>193</v>
      </c>
      <c r="D47" t="s">
        <v>194</v>
      </c>
      <c r="E47" s="6">
        <v>109.87511764705883</v>
      </c>
      <c r="F47" s="7">
        <v>0</v>
      </c>
      <c r="G47" s="7">
        <v>0</v>
      </c>
      <c r="H47" s="8">
        <v>105.48011294117647</v>
      </c>
      <c r="I47" s="8">
        <v>16.087365350294117</v>
      </c>
      <c r="J47" s="8">
        <v>0</v>
      </c>
      <c r="K47" s="8">
        <v>0.91416097882352942</v>
      </c>
      <c r="L47" s="8">
        <v>-5.2740056470588241</v>
      </c>
      <c r="M47" s="8">
        <v>1.7580018823529411E-11</v>
      </c>
      <c r="N47" s="8">
        <v>5.0292478349882356E-8</v>
      </c>
      <c r="O47" s="8">
        <v>0</v>
      </c>
      <c r="P47" s="8">
        <v>2.527127705882353E-7</v>
      </c>
      <c r="Q47" s="8">
        <v>-8.790009411764707E-13</v>
      </c>
      <c r="R47" s="8">
        <v>0.44389547529411771</v>
      </c>
      <c r="S47" s="8">
        <v>6.7694993920852931E-2</v>
      </c>
      <c r="T47" s="8">
        <v>0</v>
      </c>
      <c r="U47" s="8">
        <v>5.8123937235294116E-3</v>
      </c>
      <c r="V47" s="8">
        <v>-2.2194773764705886E-2</v>
      </c>
      <c r="W47" s="8">
        <v>9.2185223705882363E-2</v>
      </c>
      <c r="X47" s="8">
        <v>1.4075442071058824E-2</v>
      </c>
      <c r="Y47" s="8">
        <v>0</v>
      </c>
      <c r="Z47" s="8">
        <v>1.5382516470588237E-3</v>
      </c>
      <c r="AA47" s="8">
        <v>-4.6092611852941185E-3</v>
      </c>
      <c r="AB47" s="8">
        <v>3.6478539058823534E-2</v>
      </c>
      <c r="AC47" s="8">
        <v>5.5947256217147058E-3</v>
      </c>
      <c r="AD47" s="8">
        <v>0</v>
      </c>
      <c r="AE47" s="8">
        <v>8.6801342941176477E-4</v>
      </c>
      <c r="AF47" s="8">
        <v>-1.8239269529411765E-3</v>
      </c>
      <c r="AG47" s="8">
        <v>3.7797040470588236E-5</v>
      </c>
      <c r="AH47" s="8">
        <v>6.2596403899117649E-6</v>
      </c>
      <c r="AI47" s="8">
        <v>0</v>
      </c>
      <c r="AJ47" s="8">
        <v>1.9118270470588235E-6</v>
      </c>
      <c r="AK47" s="8">
        <v>-1.8898520235294121E-6</v>
      </c>
      <c r="AL47" s="8">
        <v>1593.189205882353</v>
      </c>
      <c r="AM47" s="8">
        <v>243.16077723558823</v>
      </c>
      <c r="AN47" s="8">
        <v>0</v>
      </c>
      <c r="AO47" s="8">
        <v>21.205897705882354</v>
      </c>
      <c r="AP47" s="8">
        <v>-79.659460294117665</v>
      </c>
      <c r="AQ47" s="8">
        <v>2631.5090676470591</v>
      </c>
      <c r="AR47" s="8">
        <v>399.0467376730353</v>
      </c>
      <c r="AS47" s="8">
        <v>0</v>
      </c>
      <c r="AT47" s="8">
        <v>22.127749942941179</v>
      </c>
      <c r="AU47" s="8">
        <v>-131.57545338235295</v>
      </c>
      <c r="AV47" s="8">
        <v>1615.1642294117646</v>
      </c>
      <c r="AW47" s="8">
        <v>246.53284459617646</v>
      </c>
      <c r="AX47" s="8">
        <v>0</v>
      </c>
      <c r="AY47" s="8">
        <v>21.535523058823532</v>
      </c>
      <c r="AZ47" s="8">
        <v>-80.758211470588236</v>
      </c>
      <c r="BA47" s="8">
        <v>1016.3448382352942</v>
      </c>
      <c r="BB47" s="8">
        <v>152.51389307685881</v>
      </c>
      <c r="BC47" s="8">
        <v>0</v>
      </c>
      <c r="BD47" s="8">
        <v>0.59222688411764712</v>
      </c>
      <c r="BE47" s="8">
        <v>-50.817241911764711</v>
      </c>
    </row>
    <row r="48" spans="1:57" ht="15.3" x14ac:dyDescent="0.7">
      <c r="A48" s="9" t="s">
        <v>330</v>
      </c>
      <c r="B48" t="s">
        <v>930</v>
      </c>
      <c r="C48" t="s">
        <v>193</v>
      </c>
      <c r="D48" t="s">
        <v>194</v>
      </c>
      <c r="E48" s="6">
        <v>46.100999999999928</v>
      </c>
      <c r="F48" s="7">
        <v>0</v>
      </c>
      <c r="G48" s="7">
        <v>0</v>
      </c>
      <c r="H48" s="8">
        <v>44.256959999999928</v>
      </c>
      <c r="I48" s="8">
        <v>6.7498779149999892</v>
      </c>
      <c r="J48" s="8">
        <v>0</v>
      </c>
      <c r="K48" s="8">
        <v>0.38356031999999934</v>
      </c>
      <c r="L48" s="8">
        <v>-2.2128479999999966</v>
      </c>
      <c r="M48" s="8">
        <v>7.3761599999999882E-12</v>
      </c>
      <c r="N48" s="8">
        <v>2.1101534123999965E-8</v>
      </c>
      <c r="O48" s="8">
        <v>0</v>
      </c>
      <c r="P48" s="8">
        <v>1.0603229999999984E-7</v>
      </c>
      <c r="Q48" s="8">
        <v>-3.6880799999999947E-13</v>
      </c>
      <c r="R48" s="8">
        <v>0.18624803999999973</v>
      </c>
      <c r="S48" s="8">
        <v>2.8403217958499951E-2</v>
      </c>
      <c r="T48" s="8">
        <v>0</v>
      </c>
      <c r="U48" s="8">
        <v>2.4387428999999962E-3</v>
      </c>
      <c r="V48" s="8">
        <v>-9.312401999999987E-3</v>
      </c>
      <c r="W48" s="8">
        <v>3.8678738999999941E-2</v>
      </c>
      <c r="X48" s="8">
        <v>5.9057225039999914E-3</v>
      </c>
      <c r="Y48" s="8">
        <v>0</v>
      </c>
      <c r="Z48" s="8">
        <v>6.4541399999999899E-4</v>
      </c>
      <c r="AA48" s="8">
        <v>-1.9339369499999971E-3</v>
      </c>
      <c r="AB48" s="8">
        <v>1.5305531999999976E-2</v>
      </c>
      <c r="AC48" s="8">
        <v>2.3474145139499962E-3</v>
      </c>
      <c r="AD48" s="8">
        <v>0</v>
      </c>
      <c r="AE48" s="8">
        <v>3.6419789999999946E-4</v>
      </c>
      <c r="AF48" s="8">
        <v>-7.6527659999999886E-4</v>
      </c>
      <c r="AG48" s="8">
        <v>1.5858743999999974E-5</v>
      </c>
      <c r="AH48" s="8">
        <v>2.6263970204999961E-6</v>
      </c>
      <c r="AI48" s="8">
        <v>0</v>
      </c>
      <c r="AJ48" s="8">
        <v>8.021573999999988E-7</v>
      </c>
      <c r="AK48" s="8">
        <v>-7.9293719999999885E-7</v>
      </c>
      <c r="AL48" s="8">
        <v>668.46449999999891</v>
      </c>
      <c r="AM48" s="8">
        <v>102.02450956499983</v>
      </c>
      <c r="AN48" s="8">
        <v>0</v>
      </c>
      <c r="AO48" s="8">
        <v>8.8974929999999866</v>
      </c>
      <c r="AP48" s="8">
        <v>-33.423224999999952</v>
      </c>
      <c r="AQ48" s="8">
        <v>1104.1189499999982</v>
      </c>
      <c r="AR48" s="8">
        <v>167.43057070079973</v>
      </c>
      <c r="AS48" s="8">
        <v>0</v>
      </c>
      <c r="AT48" s="8">
        <v>9.2842803899999868</v>
      </c>
      <c r="AU48" s="8">
        <v>-55.205947499999915</v>
      </c>
      <c r="AV48" s="8">
        <v>677.68469999999888</v>
      </c>
      <c r="AW48" s="8">
        <v>103.43934925499983</v>
      </c>
      <c r="AX48" s="8">
        <v>0</v>
      </c>
      <c r="AY48" s="8">
        <v>9.0357959999999871</v>
      </c>
      <c r="AZ48" s="8">
        <v>-33.884234999999947</v>
      </c>
      <c r="BA48" s="8">
        <v>426.43424999999934</v>
      </c>
      <c r="BB48" s="8">
        <v>63.991221445799894</v>
      </c>
      <c r="BC48" s="8">
        <v>0</v>
      </c>
      <c r="BD48" s="8">
        <v>0.24848438999999961</v>
      </c>
      <c r="BE48" s="8">
        <v>-21.321712499999968</v>
      </c>
    </row>
    <row r="49" spans="1:57" ht="15.3" x14ac:dyDescent="0.7">
      <c r="A49" s="5" t="s">
        <v>108</v>
      </c>
      <c r="B49" t="s">
        <v>880</v>
      </c>
      <c r="C49" t="s">
        <v>104</v>
      </c>
      <c r="D49" t="s">
        <v>105</v>
      </c>
      <c r="E49" s="6">
        <v>57.216179999999994</v>
      </c>
      <c r="F49" s="7">
        <v>0</v>
      </c>
      <c r="G49" s="7">
        <v>0</v>
      </c>
      <c r="H49" s="8">
        <v>147.04558259999999</v>
      </c>
      <c r="I49" s="8">
        <v>23.687498519999995</v>
      </c>
      <c r="J49" s="8">
        <v>0</v>
      </c>
      <c r="K49" s="8">
        <v>6.5798606999999993</v>
      </c>
      <c r="L49" s="8">
        <v>0</v>
      </c>
      <c r="M49" s="8">
        <v>3.2441574059999997E-6</v>
      </c>
      <c r="N49" s="8">
        <v>1.7050421639999998E-6</v>
      </c>
      <c r="O49" s="8">
        <v>0</v>
      </c>
      <c r="P49" s="8">
        <v>1.9396285019999998E-7</v>
      </c>
      <c r="Q49" s="8">
        <v>0</v>
      </c>
      <c r="R49" s="8">
        <v>0.64082121599999997</v>
      </c>
      <c r="S49" s="8">
        <v>0.22428742559999998</v>
      </c>
      <c r="T49" s="8">
        <v>0</v>
      </c>
      <c r="U49" s="8">
        <v>8.2963460999999992E-3</v>
      </c>
      <c r="V49" s="8">
        <v>0</v>
      </c>
      <c r="W49" s="8">
        <v>0.18194745239999999</v>
      </c>
      <c r="X49" s="8">
        <v>0.14361261179999998</v>
      </c>
      <c r="Y49" s="8">
        <v>0</v>
      </c>
      <c r="Z49" s="8">
        <v>1.0699425659999999</v>
      </c>
      <c r="AA49" s="8">
        <v>0</v>
      </c>
      <c r="AB49" s="8">
        <v>0.15276720059999999</v>
      </c>
      <c r="AC49" s="8">
        <v>2.6605523699999998E-2</v>
      </c>
      <c r="AD49" s="8">
        <v>0</v>
      </c>
      <c r="AE49" s="8">
        <v>1.8538042319999999E-3</v>
      </c>
      <c r="AF49" s="8">
        <v>0</v>
      </c>
      <c r="AG49" s="8">
        <v>6.4654283399999995E-5</v>
      </c>
      <c r="AH49" s="8">
        <v>9.5551020599999988E-6</v>
      </c>
      <c r="AI49" s="8">
        <v>0</v>
      </c>
      <c r="AJ49" s="8">
        <v>1.6478259839999997E-6</v>
      </c>
      <c r="AK49" s="8">
        <v>0</v>
      </c>
      <c r="AL49" s="8">
        <v>4348.4296799999993</v>
      </c>
      <c r="AM49" s="8">
        <v>552.13613699999996</v>
      </c>
      <c r="AN49" s="8">
        <v>0</v>
      </c>
      <c r="AO49" s="8">
        <v>17.508151079999998</v>
      </c>
      <c r="AP49" s="8">
        <v>0</v>
      </c>
      <c r="AQ49" s="8">
        <v>4941.761466599999</v>
      </c>
      <c r="AR49" s="8">
        <v>619.13628377999987</v>
      </c>
      <c r="AS49" s="8">
        <v>0</v>
      </c>
      <c r="AT49" s="8">
        <v>18.669639533999998</v>
      </c>
      <c r="AU49" s="8">
        <v>0</v>
      </c>
      <c r="AV49" s="8">
        <v>4726.0564679999989</v>
      </c>
      <c r="AW49" s="8">
        <v>595.048272</v>
      </c>
      <c r="AX49" s="8">
        <v>0</v>
      </c>
      <c r="AY49" s="8">
        <v>18.080312879999997</v>
      </c>
      <c r="AZ49" s="8">
        <v>0</v>
      </c>
      <c r="BA49" s="8">
        <v>215.70499859999998</v>
      </c>
      <c r="BB49" s="8">
        <v>24.088011779999995</v>
      </c>
      <c r="BC49" s="8">
        <v>0</v>
      </c>
      <c r="BD49" s="8">
        <v>0.58932665399999995</v>
      </c>
      <c r="BE49" s="8">
        <v>0</v>
      </c>
    </row>
    <row r="50" spans="1:57" ht="15.3" x14ac:dyDescent="0.7">
      <c r="A50" s="9" t="s">
        <v>108</v>
      </c>
      <c r="B50" t="s">
        <v>881</v>
      </c>
      <c r="C50" t="s">
        <v>104</v>
      </c>
      <c r="D50" t="s">
        <v>105</v>
      </c>
      <c r="E50" s="6">
        <v>5.7711600000000001</v>
      </c>
      <c r="F50" s="7">
        <v>0</v>
      </c>
      <c r="G50" s="7">
        <v>0</v>
      </c>
      <c r="H50" s="8">
        <v>14.8318812</v>
      </c>
      <c r="I50" s="8">
        <v>2.38926024</v>
      </c>
      <c r="J50" s="8">
        <v>0</v>
      </c>
      <c r="K50" s="8">
        <v>0.66368340000000003</v>
      </c>
      <c r="L50" s="8">
        <v>0</v>
      </c>
      <c r="M50" s="8">
        <v>3.2722477199999999E-7</v>
      </c>
      <c r="N50" s="8">
        <v>1.71980568E-7</v>
      </c>
      <c r="O50" s="8">
        <v>0</v>
      </c>
      <c r="P50" s="8">
        <v>1.95642324E-8</v>
      </c>
      <c r="Q50" s="8">
        <v>0</v>
      </c>
      <c r="R50" s="8">
        <v>6.4636992000000004E-2</v>
      </c>
      <c r="S50" s="8">
        <v>2.26229472E-2</v>
      </c>
      <c r="T50" s="8">
        <v>0</v>
      </c>
      <c r="U50" s="8">
        <v>8.3681819999999998E-4</v>
      </c>
      <c r="V50" s="8">
        <v>0</v>
      </c>
      <c r="W50" s="8">
        <v>1.8352288800000002E-2</v>
      </c>
      <c r="X50" s="8">
        <v>1.44856116E-2</v>
      </c>
      <c r="Y50" s="8">
        <v>0</v>
      </c>
      <c r="Z50" s="8">
        <v>0.10792069200000001</v>
      </c>
      <c r="AA50" s="8">
        <v>0</v>
      </c>
      <c r="AB50" s="8">
        <v>1.54089972E-2</v>
      </c>
      <c r="AC50" s="8">
        <v>2.6835894000000002E-3</v>
      </c>
      <c r="AD50" s="8">
        <v>0</v>
      </c>
      <c r="AE50" s="8">
        <v>1.8698558400000002E-4</v>
      </c>
      <c r="AF50" s="8">
        <v>0</v>
      </c>
      <c r="AG50" s="8">
        <v>6.5214108000000002E-6</v>
      </c>
      <c r="AH50" s="8">
        <v>9.6378372000000001E-7</v>
      </c>
      <c r="AI50" s="8">
        <v>0</v>
      </c>
      <c r="AJ50" s="8">
        <v>1.66209408E-7</v>
      </c>
      <c r="AK50" s="8">
        <v>0</v>
      </c>
      <c r="AL50" s="8">
        <v>438.60816</v>
      </c>
      <c r="AM50" s="8">
        <v>55.691694000000005</v>
      </c>
      <c r="AN50" s="8">
        <v>0</v>
      </c>
      <c r="AO50" s="8">
        <v>1.7659749600000001</v>
      </c>
      <c r="AP50" s="8">
        <v>0</v>
      </c>
      <c r="AQ50" s="8">
        <v>498.45508919999997</v>
      </c>
      <c r="AR50" s="8">
        <v>62.449722360000003</v>
      </c>
      <c r="AS50" s="8">
        <v>0</v>
      </c>
      <c r="AT50" s="8">
        <v>1.8831295079999999</v>
      </c>
      <c r="AU50" s="8">
        <v>0</v>
      </c>
      <c r="AV50" s="8">
        <v>476.69781599999999</v>
      </c>
      <c r="AW50" s="8">
        <v>60.020064000000005</v>
      </c>
      <c r="AX50" s="8">
        <v>0</v>
      </c>
      <c r="AY50" s="8">
        <v>1.8236865600000001</v>
      </c>
      <c r="AZ50" s="8">
        <v>0</v>
      </c>
      <c r="BA50" s="8">
        <v>21.7572732</v>
      </c>
      <c r="BB50" s="8">
        <v>2.4296583599999999</v>
      </c>
      <c r="BC50" s="8">
        <v>0</v>
      </c>
      <c r="BD50" s="8">
        <v>5.9442948000000002E-2</v>
      </c>
      <c r="BE50" s="8">
        <v>0</v>
      </c>
    </row>
    <row r="51" spans="1:57" ht="15.3" x14ac:dyDescent="0.7">
      <c r="A51" s="9" t="s">
        <v>108</v>
      </c>
      <c r="B51" t="s">
        <v>882</v>
      </c>
      <c r="C51" t="s">
        <v>104</v>
      </c>
      <c r="D51" t="s">
        <v>105</v>
      </c>
      <c r="E51" s="6">
        <v>24.312380000000001</v>
      </c>
      <c r="F51" s="7">
        <v>0</v>
      </c>
      <c r="G51" s="7">
        <v>0</v>
      </c>
      <c r="H51" s="8">
        <v>62.4828166</v>
      </c>
      <c r="I51" s="8">
        <v>10.065325319999999</v>
      </c>
      <c r="J51" s="8">
        <v>0</v>
      </c>
      <c r="K51" s="8">
        <v>2.7959237000000003</v>
      </c>
      <c r="L51" s="8">
        <v>0</v>
      </c>
      <c r="M51" s="8">
        <v>1.3785119459999999E-6</v>
      </c>
      <c r="N51" s="8">
        <v>7.2450892399999998E-7</v>
      </c>
      <c r="O51" s="8">
        <v>0</v>
      </c>
      <c r="P51" s="8">
        <v>8.2418968200000011E-8</v>
      </c>
      <c r="Q51" s="8">
        <v>0</v>
      </c>
      <c r="R51" s="8">
        <v>0.27229865600000003</v>
      </c>
      <c r="S51" s="8">
        <v>9.5304529600000007E-2</v>
      </c>
      <c r="T51" s="8">
        <v>0</v>
      </c>
      <c r="U51" s="8">
        <v>3.5252951000000004E-3</v>
      </c>
      <c r="V51" s="8">
        <v>0</v>
      </c>
      <c r="W51" s="8">
        <v>7.7313368399999999E-2</v>
      </c>
      <c r="X51" s="8">
        <v>6.1024073800000002E-2</v>
      </c>
      <c r="Y51" s="8">
        <v>0</v>
      </c>
      <c r="Z51" s="8">
        <v>0.45464150600000003</v>
      </c>
      <c r="AA51" s="8">
        <v>0</v>
      </c>
      <c r="AB51" s="8">
        <v>6.4914054600000007E-2</v>
      </c>
      <c r="AC51" s="8">
        <v>1.13052567E-2</v>
      </c>
      <c r="AD51" s="8">
        <v>0</v>
      </c>
      <c r="AE51" s="8">
        <v>7.8772111200000011E-4</v>
      </c>
      <c r="AF51" s="8">
        <v>0</v>
      </c>
      <c r="AG51" s="8">
        <v>2.7472989399999999E-5</v>
      </c>
      <c r="AH51" s="8">
        <v>4.0601674599999998E-6</v>
      </c>
      <c r="AI51" s="8">
        <v>0</v>
      </c>
      <c r="AJ51" s="8">
        <v>7.0019654400000005E-7</v>
      </c>
      <c r="AK51" s="8">
        <v>0</v>
      </c>
      <c r="AL51" s="8">
        <v>1847.7408800000001</v>
      </c>
      <c r="AM51" s="8">
        <v>234.61446700000002</v>
      </c>
      <c r="AN51" s="8">
        <v>0</v>
      </c>
      <c r="AO51" s="8">
        <v>7.4395882799999997</v>
      </c>
      <c r="AP51" s="8">
        <v>0</v>
      </c>
      <c r="AQ51" s="8">
        <v>2099.8602605999999</v>
      </c>
      <c r="AR51" s="8">
        <v>263.08426398</v>
      </c>
      <c r="AS51" s="8">
        <v>0</v>
      </c>
      <c r="AT51" s="8">
        <v>7.9331295939999995</v>
      </c>
      <c r="AU51" s="8">
        <v>0</v>
      </c>
      <c r="AV51" s="8">
        <v>2008.2025879999999</v>
      </c>
      <c r="AW51" s="8">
        <v>252.84875200000002</v>
      </c>
      <c r="AX51" s="8">
        <v>0</v>
      </c>
      <c r="AY51" s="8">
        <v>7.6827120800000008</v>
      </c>
      <c r="AZ51" s="8">
        <v>0</v>
      </c>
      <c r="BA51" s="8">
        <v>91.657672599999998</v>
      </c>
      <c r="BB51" s="8">
        <v>10.23551198</v>
      </c>
      <c r="BC51" s="8">
        <v>0</v>
      </c>
      <c r="BD51" s="8">
        <v>0.25041751400000001</v>
      </c>
      <c r="BE51" s="8">
        <v>0</v>
      </c>
    </row>
    <row r="52" spans="1:57" ht="15.3" x14ac:dyDescent="0.7">
      <c r="A52" s="9" t="s">
        <v>97</v>
      </c>
      <c r="B52" t="s">
        <v>922</v>
      </c>
      <c r="C52" t="s">
        <v>104</v>
      </c>
      <c r="D52" t="s">
        <v>105</v>
      </c>
      <c r="E52" s="6">
        <v>127.74476</v>
      </c>
      <c r="F52" s="7">
        <v>0</v>
      </c>
      <c r="G52" s="7">
        <v>0</v>
      </c>
      <c r="H52" s="8">
        <v>328.30403319999999</v>
      </c>
      <c r="I52" s="8">
        <v>52.886330639999997</v>
      </c>
      <c r="J52" s="8">
        <v>0</v>
      </c>
      <c r="K52" s="8">
        <v>14.690647400000001</v>
      </c>
      <c r="L52" s="8">
        <v>0</v>
      </c>
      <c r="M52" s="8">
        <v>7.2431278920000001E-6</v>
      </c>
      <c r="N52" s="8">
        <v>3.8067938479999998E-6</v>
      </c>
      <c r="O52" s="8">
        <v>0</v>
      </c>
      <c r="P52" s="8">
        <v>4.3305473639999998E-7</v>
      </c>
      <c r="Q52" s="8">
        <v>0</v>
      </c>
      <c r="R52" s="8">
        <v>1.4307413119999999</v>
      </c>
      <c r="S52" s="8">
        <v>0.50075945919999998</v>
      </c>
      <c r="T52" s="8">
        <v>0</v>
      </c>
      <c r="U52" s="8">
        <v>1.8522990199999999E-2</v>
      </c>
      <c r="V52" s="8">
        <v>0</v>
      </c>
      <c r="W52" s="8">
        <v>0.40622833680000003</v>
      </c>
      <c r="X52" s="8">
        <v>0.32063934760000001</v>
      </c>
      <c r="Y52" s="8">
        <v>0</v>
      </c>
      <c r="Z52" s="8">
        <v>2.3888270120000001</v>
      </c>
      <c r="AA52" s="8">
        <v>0</v>
      </c>
      <c r="AB52" s="8">
        <v>0.34107850919999999</v>
      </c>
      <c r="AC52" s="8">
        <v>5.9401313400000003E-2</v>
      </c>
      <c r="AD52" s="8">
        <v>0</v>
      </c>
      <c r="AE52" s="8">
        <v>4.1389302239999998E-3</v>
      </c>
      <c r="AF52" s="8">
        <v>0</v>
      </c>
      <c r="AG52" s="8">
        <v>1.4435157880000001E-4</v>
      </c>
      <c r="AH52" s="8">
        <v>2.1333374920000001E-5</v>
      </c>
      <c r="AI52" s="8">
        <v>0</v>
      </c>
      <c r="AJ52" s="8">
        <v>3.679049088E-6</v>
      </c>
      <c r="AK52" s="8">
        <v>0</v>
      </c>
      <c r="AL52" s="8">
        <v>9708.6017599999996</v>
      </c>
      <c r="AM52" s="8">
        <v>1232.736934</v>
      </c>
      <c r="AN52" s="8">
        <v>0</v>
      </c>
      <c r="AO52" s="8">
        <v>39.08989656</v>
      </c>
      <c r="AP52" s="8">
        <v>0</v>
      </c>
      <c r="AQ52" s="8">
        <v>11033.314921199999</v>
      </c>
      <c r="AR52" s="8">
        <v>1382.3260479599999</v>
      </c>
      <c r="AS52" s="8">
        <v>0</v>
      </c>
      <c r="AT52" s="8">
        <v>41.683115187999995</v>
      </c>
      <c r="AU52" s="8">
        <v>0</v>
      </c>
      <c r="AV52" s="8">
        <v>10551.717176</v>
      </c>
      <c r="AW52" s="8">
        <v>1328.5455039999999</v>
      </c>
      <c r="AX52" s="8">
        <v>0</v>
      </c>
      <c r="AY52" s="8">
        <v>40.367344160000002</v>
      </c>
      <c r="AZ52" s="8">
        <v>0</v>
      </c>
      <c r="BA52" s="8">
        <v>481.59774520000002</v>
      </c>
      <c r="BB52" s="8">
        <v>53.780543959999996</v>
      </c>
      <c r="BC52" s="8">
        <v>0</v>
      </c>
      <c r="BD52" s="8">
        <v>1.3157710280000001</v>
      </c>
      <c r="BE52" s="8">
        <v>0</v>
      </c>
    </row>
    <row r="53" spans="1:57" ht="15.3" x14ac:dyDescent="0.7">
      <c r="A53" s="9" t="s">
        <v>178</v>
      </c>
      <c r="B53" t="s">
        <v>924</v>
      </c>
      <c r="C53" t="s">
        <v>104</v>
      </c>
      <c r="D53" t="s">
        <v>105</v>
      </c>
      <c r="E53" s="6">
        <v>59.333559999999999</v>
      </c>
      <c r="F53" s="7">
        <v>0</v>
      </c>
      <c r="G53" s="7">
        <v>0</v>
      </c>
      <c r="H53" s="8">
        <v>152.48724919999998</v>
      </c>
      <c r="I53" s="8">
        <v>24.564093839999998</v>
      </c>
      <c r="J53" s="8">
        <v>0</v>
      </c>
      <c r="K53" s="8">
        <v>6.8233594000000002</v>
      </c>
      <c r="L53" s="8">
        <v>0</v>
      </c>
      <c r="M53" s="8">
        <v>3.3642128519999999E-6</v>
      </c>
      <c r="N53" s="8">
        <v>1.7681400879999998E-6</v>
      </c>
      <c r="O53" s="8">
        <v>0</v>
      </c>
      <c r="P53" s="8">
        <v>2.011407684E-7</v>
      </c>
      <c r="Q53" s="8">
        <v>0</v>
      </c>
      <c r="R53" s="8">
        <v>0.66453587199999997</v>
      </c>
      <c r="S53" s="8">
        <v>0.23258755519999999</v>
      </c>
      <c r="T53" s="8">
        <v>0</v>
      </c>
      <c r="U53" s="8">
        <v>8.6033662000000004E-3</v>
      </c>
      <c r="V53" s="8">
        <v>0</v>
      </c>
      <c r="W53" s="8">
        <v>0.18868072080000001</v>
      </c>
      <c r="X53" s="8">
        <v>0.14892723560000001</v>
      </c>
      <c r="Y53" s="8">
        <v>0</v>
      </c>
      <c r="Z53" s="8">
        <v>1.109537572</v>
      </c>
      <c r="AA53" s="8">
        <v>0</v>
      </c>
      <c r="AB53" s="8">
        <v>0.15842060520000001</v>
      </c>
      <c r="AC53" s="8">
        <v>2.7590105400000002E-2</v>
      </c>
      <c r="AD53" s="8">
        <v>0</v>
      </c>
      <c r="AE53" s="8">
        <v>1.922407344E-3</v>
      </c>
      <c r="AF53" s="8">
        <v>0</v>
      </c>
      <c r="AG53" s="8">
        <v>6.7046922799999996E-5</v>
      </c>
      <c r="AH53" s="8">
        <v>9.9087045199999991E-6</v>
      </c>
      <c r="AI53" s="8">
        <v>0</v>
      </c>
      <c r="AJ53" s="8">
        <v>1.708806528E-6</v>
      </c>
      <c r="AK53" s="8">
        <v>0</v>
      </c>
      <c r="AL53" s="8">
        <v>4509.3505599999999</v>
      </c>
      <c r="AM53" s="8">
        <v>572.56885399999999</v>
      </c>
      <c r="AN53" s="8">
        <v>0</v>
      </c>
      <c r="AO53" s="8">
        <v>18.15606936</v>
      </c>
      <c r="AP53" s="8">
        <v>0</v>
      </c>
      <c r="AQ53" s="8">
        <v>5124.6395771999996</v>
      </c>
      <c r="AR53" s="8">
        <v>642.04845275999992</v>
      </c>
      <c r="AS53" s="8">
        <v>0</v>
      </c>
      <c r="AT53" s="8">
        <v>19.360540627999999</v>
      </c>
      <c r="AU53" s="8">
        <v>0</v>
      </c>
      <c r="AV53" s="8">
        <v>4900.9520559999992</v>
      </c>
      <c r="AW53" s="8">
        <v>617.06902400000001</v>
      </c>
      <c r="AX53" s="8">
        <v>0</v>
      </c>
      <c r="AY53" s="8">
        <v>18.74940496</v>
      </c>
      <c r="AZ53" s="8">
        <v>0</v>
      </c>
      <c r="BA53" s="8">
        <v>223.68752119999999</v>
      </c>
      <c r="BB53" s="8">
        <v>24.979428759999998</v>
      </c>
      <c r="BC53" s="8">
        <v>0</v>
      </c>
      <c r="BD53" s="8">
        <v>0.61113566799999997</v>
      </c>
      <c r="BE53" s="8">
        <v>0</v>
      </c>
    </row>
    <row r="54" spans="1:57" ht="15.3" x14ac:dyDescent="0.7">
      <c r="A54" s="9" t="s">
        <v>178</v>
      </c>
      <c r="B54" t="s">
        <v>927</v>
      </c>
      <c r="C54" t="s">
        <v>104</v>
      </c>
      <c r="D54" t="s">
        <v>105</v>
      </c>
      <c r="E54" s="6">
        <v>23.546939999999999</v>
      </c>
      <c r="F54" s="7">
        <v>0</v>
      </c>
      <c r="G54" s="7">
        <v>0</v>
      </c>
      <c r="H54" s="8">
        <v>60.515635799999991</v>
      </c>
      <c r="I54" s="8">
        <v>9.7484331599999994</v>
      </c>
      <c r="J54" s="8">
        <v>0</v>
      </c>
      <c r="K54" s="8">
        <v>2.7078981</v>
      </c>
      <c r="L54" s="8">
        <v>0</v>
      </c>
      <c r="M54" s="8">
        <v>1.3351114979999999E-6</v>
      </c>
      <c r="N54" s="8">
        <v>7.0169881199999992E-7</v>
      </c>
      <c r="O54" s="8">
        <v>0</v>
      </c>
      <c r="P54" s="8">
        <v>7.9824126600000005E-8</v>
      </c>
      <c r="Q54" s="8">
        <v>0</v>
      </c>
      <c r="R54" s="8">
        <v>0.26372572799999999</v>
      </c>
      <c r="S54" s="8">
        <v>9.2304004799999992E-2</v>
      </c>
      <c r="T54" s="8">
        <v>0</v>
      </c>
      <c r="U54" s="8">
        <v>3.4143062999999999E-3</v>
      </c>
      <c r="V54" s="8">
        <v>0</v>
      </c>
      <c r="W54" s="8">
        <v>7.4879269200000001E-2</v>
      </c>
      <c r="X54" s="8">
        <v>5.9102819399999999E-2</v>
      </c>
      <c r="Y54" s="8">
        <v>0</v>
      </c>
      <c r="Z54" s="8">
        <v>0.440327778</v>
      </c>
      <c r="AA54" s="8">
        <v>0</v>
      </c>
      <c r="AB54" s="8">
        <v>6.2870329799999999E-2</v>
      </c>
      <c r="AC54" s="8">
        <v>1.09493271E-2</v>
      </c>
      <c r="AD54" s="8">
        <v>0</v>
      </c>
      <c r="AE54" s="8">
        <v>7.6292085599999999E-4</v>
      </c>
      <c r="AF54" s="8">
        <v>0</v>
      </c>
      <c r="AG54" s="8">
        <v>2.6608042199999998E-5</v>
      </c>
      <c r="AH54" s="8">
        <v>3.93233898E-6</v>
      </c>
      <c r="AI54" s="8">
        <v>0</v>
      </c>
      <c r="AJ54" s="8">
        <v>6.7815187199999993E-7</v>
      </c>
      <c r="AK54" s="8">
        <v>0</v>
      </c>
      <c r="AL54" s="8">
        <v>1789.56744</v>
      </c>
      <c r="AM54" s="8">
        <v>227.227971</v>
      </c>
      <c r="AN54" s="8">
        <v>0</v>
      </c>
      <c r="AO54" s="8">
        <v>7.2053636399999998</v>
      </c>
      <c r="AP54" s="8">
        <v>0</v>
      </c>
      <c r="AQ54" s="8">
        <v>2033.7492077999998</v>
      </c>
      <c r="AR54" s="8">
        <v>254.80143773999998</v>
      </c>
      <c r="AS54" s="8">
        <v>0</v>
      </c>
      <c r="AT54" s="8">
        <v>7.6833665219999991</v>
      </c>
      <c r="AU54" s="8">
        <v>0</v>
      </c>
      <c r="AV54" s="8">
        <v>1944.9772439999997</v>
      </c>
      <c r="AW54" s="8">
        <v>244.88817599999999</v>
      </c>
      <c r="AX54" s="8">
        <v>0</v>
      </c>
      <c r="AY54" s="8">
        <v>7.4408330400000002</v>
      </c>
      <c r="AZ54" s="8">
        <v>0</v>
      </c>
      <c r="BA54" s="8">
        <v>88.771963799999995</v>
      </c>
      <c r="BB54" s="8">
        <v>9.9132617399999994</v>
      </c>
      <c r="BC54" s="8">
        <v>0</v>
      </c>
      <c r="BD54" s="8">
        <v>0.24253348199999999</v>
      </c>
      <c r="BE54" s="8">
        <v>0</v>
      </c>
    </row>
    <row r="55" spans="1:57" ht="15.3" x14ac:dyDescent="0.7">
      <c r="A55" s="9" t="s">
        <v>178</v>
      </c>
      <c r="B55" t="s">
        <v>928</v>
      </c>
      <c r="C55" t="s">
        <v>104</v>
      </c>
      <c r="D55" t="s">
        <v>105</v>
      </c>
      <c r="E55" s="6">
        <v>2.5585200000000001</v>
      </c>
      <c r="F55" s="7">
        <v>0</v>
      </c>
      <c r="G55" s="7">
        <v>0</v>
      </c>
      <c r="H55" s="8">
        <v>6.5753963999999998</v>
      </c>
      <c r="I55" s="8">
        <v>1.05922728</v>
      </c>
      <c r="J55" s="8">
        <v>0</v>
      </c>
      <c r="K55" s="8">
        <v>0.29422980000000004</v>
      </c>
      <c r="L55" s="8">
        <v>0</v>
      </c>
      <c r="M55" s="8">
        <v>1.45068084E-7</v>
      </c>
      <c r="N55" s="8">
        <v>7.6243895999999998E-8</v>
      </c>
      <c r="O55" s="8">
        <v>0</v>
      </c>
      <c r="P55" s="8">
        <v>8.6733828000000006E-9</v>
      </c>
      <c r="Q55" s="8">
        <v>0</v>
      </c>
      <c r="R55" s="8">
        <v>2.8655424000000002E-2</v>
      </c>
      <c r="S55" s="8">
        <v>1.00293984E-2</v>
      </c>
      <c r="T55" s="8">
        <v>0</v>
      </c>
      <c r="U55" s="8">
        <v>3.7098540000000003E-4</v>
      </c>
      <c r="V55" s="8">
        <v>0</v>
      </c>
      <c r="W55" s="8">
        <v>8.1360935999999998E-3</v>
      </c>
      <c r="X55" s="8">
        <v>6.4218852000000005E-3</v>
      </c>
      <c r="Y55" s="8">
        <v>0</v>
      </c>
      <c r="Z55" s="8">
        <v>4.7844324000000008E-2</v>
      </c>
      <c r="AA55" s="8">
        <v>0</v>
      </c>
      <c r="AB55" s="8">
        <v>6.8312484000000008E-3</v>
      </c>
      <c r="AC55" s="8">
        <v>1.1897118E-3</v>
      </c>
      <c r="AD55" s="8">
        <v>0</v>
      </c>
      <c r="AE55" s="8">
        <v>8.2896048000000012E-5</v>
      </c>
      <c r="AF55" s="8">
        <v>0</v>
      </c>
      <c r="AG55" s="8">
        <v>2.8911275999999999E-6</v>
      </c>
      <c r="AH55" s="8">
        <v>4.2727284000000002E-7</v>
      </c>
      <c r="AI55" s="8">
        <v>0</v>
      </c>
      <c r="AJ55" s="8">
        <v>7.3685376000000002E-8</v>
      </c>
      <c r="AK55" s="8">
        <v>0</v>
      </c>
      <c r="AL55" s="8">
        <v>194.44752</v>
      </c>
      <c r="AM55" s="8">
        <v>24.689718000000003</v>
      </c>
      <c r="AN55" s="8">
        <v>0</v>
      </c>
      <c r="AO55" s="8">
        <v>0.78290712000000007</v>
      </c>
      <c r="AP55" s="8">
        <v>0</v>
      </c>
      <c r="AQ55" s="8">
        <v>220.97937239999999</v>
      </c>
      <c r="AR55" s="8">
        <v>27.685744920000001</v>
      </c>
      <c r="AS55" s="8">
        <v>0</v>
      </c>
      <c r="AT55" s="8">
        <v>0.83484507600000002</v>
      </c>
      <c r="AU55" s="8">
        <v>0</v>
      </c>
      <c r="AV55" s="8">
        <v>211.333752</v>
      </c>
      <c r="AW55" s="8">
        <v>26.608608000000004</v>
      </c>
      <c r="AX55" s="8">
        <v>0</v>
      </c>
      <c r="AY55" s="8">
        <v>0.80849232000000004</v>
      </c>
      <c r="AZ55" s="8">
        <v>0</v>
      </c>
      <c r="BA55" s="8">
        <v>9.6456204000000003</v>
      </c>
      <c r="BB55" s="8">
        <v>1.0771369200000001</v>
      </c>
      <c r="BC55" s="8">
        <v>0</v>
      </c>
      <c r="BD55" s="8">
        <v>2.6352756000000001E-2</v>
      </c>
      <c r="BE55" s="8">
        <v>0</v>
      </c>
    </row>
    <row r="56" spans="1:57" ht="15.3" x14ac:dyDescent="0.7">
      <c r="A56" s="9" t="s">
        <v>108</v>
      </c>
      <c r="B56" t="s">
        <v>881</v>
      </c>
      <c r="C56" t="s">
        <v>101</v>
      </c>
      <c r="D56" t="s">
        <v>102</v>
      </c>
      <c r="E56" s="6">
        <v>12.545999999999999</v>
      </c>
      <c r="F56" s="7">
        <v>0</v>
      </c>
      <c r="G56" s="7">
        <v>6</v>
      </c>
      <c r="H56" s="8">
        <v>5.3571419999999996</v>
      </c>
      <c r="I56" s="8">
        <v>1.3719051</v>
      </c>
      <c r="J56" s="8">
        <v>40.374282600000001</v>
      </c>
      <c r="K56" s="8">
        <v>0.15030107999999998</v>
      </c>
      <c r="L56" s="8">
        <v>0</v>
      </c>
      <c r="M56" s="8">
        <v>2.2080959999999998E-7</v>
      </c>
      <c r="N56" s="8">
        <v>1.19513196E-8</v>
      </c>
      <c r="O56" s="8">
        <v>1.3965655175999999E-6</v>
      </c>
      <c r="P56" s="8">
        <v>5.4198719999999996E-9</v>
      </c>
      <c r="Q56" s="8">
        <v>0</v>
      </c>
      <c r="R56" s="8">
        <v>2.5092E-2</v>
      </c>
      <c r="S56" s="8">
        <v>1.2546E-3</v>
      </c>
      <c r="T56" s="8">
        <v>0.15807959999999999</v>
      </c>
      <c r="U56" s="8">
        <v>1.4929739999999998E-4</v>
      </c>
      <c r="V56" s="8">
        <v>0</v>
      </c>
      <c r="W56" s="8">
        <v>0</v>
      </c>
      <c r="X56" s="8">
        <v>0</v>
      </c>
      <c r="Y56" s="8">
        <v>0</v>
      </c>
      <c r="Z56" s="8">
        <v>2.3511203999999997E-2</v>
      </c>
      <c r="AA56" s="8">
        <v>0</v>
      </c>
      <c r="AB56" s="8">
        <v>0</v>
      </c>
      <c r="AC56" s="8">
        <v>1.2546E-2</v>
      </c>
      <c r="AD56" s="8">
        <v>7.5275999999999996E-2</v>
      </c>
      <c r="AE56" s="8">
        <v>4.5416519999999996E-5</v>
      </c>
      <c r="AF56" s="8">
        <v>0</v>
      </c>
      <c r="AG56" s="8">
        <v>4.1994611823851996E-8</v>
      </c>
      <c r="AH56" s="8">
        <v>0</v>
      </c>
      <c r="AI56" s="8">
        <v>2.5196767094311196E-7</v>
      </c>
      <c r="AJ56" s="8">
        <v>4.6169279999999998E-8</v>
      </c>
      <c r="AK56" s="8">
        <v>0</v>
      </c>
      <c r="AL56" s="8">
        <v>148.90632612479999</v>
      </c>
      <c r="AM56" s="8">
        <v>1.399374567</v>
      </c>
      <c r="AN56" s="8">
        <v>901.83420415079979</v>
      </c>
      <c r="AO56" s="8">
        <v>0.48929399999999995</v>
      </c>
      <c r="AP56" s="8">
        <v>0</v>
      </c>
      <c r="AQ56" s="8">
        <v>162.95972802479994</v>
      </c>
      <c r="AR56" s="8">
        <v>1.399449843</v>
      </c>
      <c r="AS56" s="8">
        <v>986.15506720679969</v>
      </c>
      <c r="AT56" s="8">
        <v>0.52050844799999996</v>
      </c>
      <c r="AU56" s="8">
        <v>0</v>
      </c>
      <c r="AV56" s="8">
        <v>162.95784612479994</v>
      </c>
      <c r="AW56" s="8">
        <v>1.399374567</v>
      </c>
      <c r="AX56" s="8">
        <v>986.14332415079969</v>
      </c>
      <c r="AY56" s="8">
        <v>0.50434919999999994</v>
      </c>
      <c r="AZ56" s="8">
        <v>0</v>
      </c>
      <c r="BA56" s="8">
        <v>1.8819000000000002E-3</v>
      </c>
      <c r="BB56" s="8">
        <v>7.5276000000000002E-5</v>
      </c>
      <c r="BC56" s="8">
        <v>1.1743056000000002E-2</v>
      </c>
      <c r="BD56" s="8">
        <v>1.6159248000000001E-2</v>
      </c>
      <c r="BE56" s="8">
        <v>0</v>
      </c>
    </row>
    <row r="57" spans="1:57" ht="15.3" x14ac:dyDescent="0.7">
      <c r="A57" s="9" t="s">
        <v>108</v>
      </c>
      <c r="B57" t="s">
        <v>883</v>
      </c>
      <c r="C57" t="s">
        <v>101</v>
      </c>
      <c r="D57" t="s">
        <v>102</v>
      </c>
      <c r="E57" s="6">
        <v>10.909000000000001</v>
      </c>
      <c r="F57" s="7">
        <v>0</v>
      </c>
      <c r="G57" s="7">
        <v>6</v>
      </c>
      <c r="H57" s="8">
        <v>4.6581429999999999</v>
      </c>
      <c r="I57" s="8">
        <v>1.1928991500000001</v>
      </c>
      <c r="J57" s="8">
        <v>35.106252900000001</v>
      </c>
      <c r="K57" s="8">
        <v>0.13068982000000001</v>
      </c>
      <c r="L57" s="8">
        <v>0</v>
      </c>
      <c r="M57" s="8">
        <v>1.9199839999999999E-7</v>
      </c>
      <c r="N57" s="8">
        <v>1.03919134E-8</v>
      </c>
      <c r="O57" s="8">
        <v>1.2143418804000001E-6</v>
      </c>
      <c r="P57" s="8">
        <v>4.7126880000000004E-9</v>
      </c>
      <c r="Q57" s="8">
        <v>0</v>
      </c>
      <c r="R57" s="8">
        <v>2.1818000000000001E-2</v>
      </c>
      <c r="S57" s="8">
        <v>1.0909000000000001E-3</v>
      </c>
      <c r="T57" s="8">
        <v>0.1374534</v>
      </c>
      <c r="U57" s="8">
        <v>1.2981710000000001E-4</v>
      </c>
      <c r="V57" s="8">
        <v>0</v>
      </c>
      <c r="W57" s="8">
        <v>0</v>
      </c>
      <c r="X57" s="8">
        <v>0</v>
      </c>
      <c r="Y57" s="8">
        <v>0</v>
      </c>
      <c r="Z57" s="8">
        <v>2.0443466E-2</v>
      </c>
      <c r="AA57" s="8">
        <v>0</v>
      </c>
      <c r="AB57" s="8">
        <v>0</v>
      </c>
      <c r="AC57" s="8">
        <v>1.0909E-2</v>
      </c>
      <c r="AD57" s="8">
        <v>6.5454000000000012E-2</v>
      </c>
      <c r="AE57" s="8">
        <v>3.9490580000000003E-5</v>
      </c>
      <c r="AF57" s="8">
        <v>0</v>
      </c>
      <c r="AG57" s="8">
        <v>3.6515161835357996E-8</v>
      </c>
      <c r="AH57" s="8">
        <v>0</v>
      </c>
      <c r="AI57" s="8">
        <v>2.19090971012148E-7</v>
      </c>
      <c r="AJ57" s="8">
        <v>4.0145120000000005E-8</v>
      </c>
      <c r="AK57" s="8">
        <v>0</v>
      </c>
      <c r="AL57" s="8">
        <v>129.47705337919999</v>
      </c>
      <c r="AM57" s="8">
        <v>1.2167844055000001</v>
      </c>
      <c r="AN57" s="8">
        <v>784.16302670820005</v>
      </c>
      <c r="AO57" s="8">
        <v>0.42545100000000002</v>
      </c>
      <c r="AP57" s="8">
        <v>0</v>
      </c>
      <c r="AQ57" s="8">
        <v>141.69676972919996</v>
      </c>
      <c r="AR57" s="8">
        <v>1.2168498595000001</v>
      </c>
      <c r="AS57" s="8">
        <v>857.48171753219992</v>
      </c>
      <c r="AT57" s="8">
        <v>0.45259259200000002</v>
      </c>
      <c r="AU57" s="8">
        <v>0</v>
      </c>
      <c r="AV57" s="8">
        <v>141.69513337919997</v>
      </c>
      <c r="AW57" s="8">
        <v>1.2167844055000001</v>
      </c>
      <c r="AX57" s="8">
        <v>857.47150670819985</v>
      </c>
      <c r="AY57" s="8">
        <v>0.43854180000000004</v>
      </c>
      <c r="AZ57" s="8">
        <v>0</v>
      </c>
      <c r="BA57" s="8">
        <v>1.6363500000000002E-3</v>
      </c>
      <c r="BB57" s="8">
        <v>6.5454E-5</v>
      </c>
      <c r="BC57" s="8">
        <v>1.0210824000000002E-2</v>
      </c>
      <c r="BD57" s="8">
        <v>1.4050792000000001E-2</v>
      </c>
      <c r="BE57" s="8">
        <v>0</v>
      </c>
    </row>
    <row r="58" spans="1:57" ht="15.3" x14ac:dyDescent="0.7">
      <c r="A58" s="9" t="s">
        <v>108</v>
      </c>
      <c r="B58" t="s">
        <v>884</v>
      </c>
      <c r="C58" t="s">
        <v>101</v>
      </c>
      <c r="D58" t="s">
        <v>102</v>
      </c>
      <c r="E58" s="6">
        <v>0.18</v>
      </c>
      <c r="F58" s="7">
        <v>0</v>
      </c>
      <c r="G58" s="7">
        <v>6</v>
      </c>
      <c r="H58" s="8">
        <v>7.6859999999999998E-2</v>
      </c>
      <c r="I58" s="8">
        <v>1.9682999999999999E-2</v>
      </c>
      <c r="J58" s="8">
        <v>0.57925800000000005</v>
      </c>
      <c r="K58" s="8">
        <v>2.1563999999999997E-3</v>
      </c>
      <c r="L58" s="8">
        <v>0</v>
      </c>
      <c r="M58" s="8">
        <v>3.1679999999999998E-9</v>
      </c>
      <c r="N58" s="8">
        <v>1.7146799999999999E-10</v>
      </c>
      <c r="O58" s="8">
        <v>2.0036808000000001E-8</v>
      </c>
      <c r="P58" s="8">
        <v>7.7759999999999998E-11</v>
      </c>
      <c r="Q58" s="8">
        <v>0</v>
      </c>
      <c r="R58" s="8">
        <v>3.5999999999999997E-4</v>
      </c>
      <c r="S58" s="8">
        <v>1.8E-5</v>
      </c>
      <c r="T58" s="8">
        <v>2.2680000000000001E-3</v>
      </c>
      <c r="U58" s="8">
        <v>2.142E-6</v>
      </c>
      <c r="V58" s="8">
        <v>0</v>
      </c>
      <c r="W58" s="8">
        <v>0</v>
      </c>
      <c r="X58" s="8">
        <v>0</v>
      </c>
      <c r="Y58" s="8">
        <v>0</v>
      </c>
      <c r="Z58" s="8">
        <v>3.3732E-4</v>
      </c>
      <c r="AA58" s="8">
        <v>0</v>
      </c>
      <c r="AB58" s="8">
        <v>0</v>
      </c>
      <c r="AC58" s="8">
        <v>1.7999999999999998E-4</v>
      </c>
      <c r="AD58" s="8">
        <v>1.08E-3</v>
      </c>
      <c r="AE58" s="8">
        <v>6.5160000000000004E-7</v>
      </c>
      <c r="AF58" s="8">
        <v>0</v>
      </c>
      <c r="AG58" s="8">
        <v>6.0250519115999994E-10</v>
      </c>
      <c r="AH58" s="8">
        <v>0</v>
      </c>
      <c r="AI58" s="8">
        <v>3.61503114696E-9</v>
      </c>
      <c r="AJ58" s="8">
        <v>6.6240000000000001E-10</v>
      </c>
      <c r="AK58" s="8">
        <v>0</v>
      </c>
      <c r="AL58" s="8">
        <v>2.136389184</v>
      </c>
      <c r="AM58" s="8">
        <v>2.0077109999999999E-2</v>
      </c>
      <c r="AN58" s="8">
        <v>12.938797763999998</v>
      </c>
      <c r="AO58" s="8">
        <v>7.0199999999999993E-3</v>
      </c>
      <c r="AP58" s="8">
        <v>0</v>
      </c>
      <c r="AQ58" s="8">
        <v>2.3380161839999993</v>
      </c>
      <c r="AR58" s="8">
        <v>2.0078189999999999E-2</v>
      </c>
      <c r="AS58" s="8">
        <v>14.148566243999998</v>
      </c>
      <c r="AT58" s="8">
        <v>7.467839999999999E-3</v>
      </c>
      <c r="AU58" s="8">
        <v>0</v>
      </c>
      <c r="AV58" s="8">
        <v>2.3379891839999991</v>
      </c>
      <c r="AW58" s="8">
        <v>2.0077109999999999E-2</v>
      </c>
      <c r="AX58" s="8">
        <v>14.148397763999997</v>
      </c>
      <c r="AY58" s="8">
        <v>7.2359999999999994E-3</v>
      </c>
      <c r="AZ58" s="8">
        <v>0</v>
      </c>
      <c r="BA58" s="8">
        <v>2.7000000000000002E-5</v>
      </c>
      <c r="BB58" s="8">
        <v>1.08E-6</v>
      </c>
      <c r="BC58" s="8">
        <v>1.6848000000000004E-4</v>
      </c>
      <c r="BD58" s="8">
        <v>2.3184E-4</v>
      </c>
      <c r="BE58" s="8">
        <v>0</v>
      </c>
    </row>
    <row r="59" spans="1:57" ht="15.3" x14ac:dyDescent="0.7">
      <c r="A59" s="9" t="s">
        <v>108</v>
      </c>
      <c r="B59" t="s">
        <v>885</v>
      </c>
      <c r="C59" t="s">
        <v>101</v>
      </c>
      <c r="D59" t="s">
        <v>102</v>
      </c>
      <c r="E59" s="6">
        <v>12.582000000000001</v>
      </c>
      <c r="F59" s="7">
        <v>0</v>
      </c>
      <c r="G59" s="7">
        <v>6</v>
      </c>
      <c r="H59" s="8">
        <v>5.3725139999999998</v>
      </c>
      <c r="I59" s="8">
        <v>1.3758417000000001</v>
      </c>
      <c r="J59" s="8">
        <v>40.4901342</v>
      </c>
      <c r="K59" s="8">
        <v>0.15073236000000001</v>
      </c>
      <c r="L59" s="8">
        <v>0</v>
      </c>
      <c r="M59" s="8">
        <v>2.2144319999999999E-7</v>
      </c>
      <c r="N59" s="8">
        <v>1.1985613200000001E-8</v>
      </c>
      <c r="O59" s="8">
        <v>1.4005728792000001E-6</v>
      </c>
      <c r="P59" s="8">
        <v>5.4354240000000007E-9</v>
      </c>
      <c r="Q59" s="8">
        <v>0</v>
      </c>
      <c r="R59" s="8">
        <v>2.5164000000000002E-2</v>
      </c>
      <c r="S59" s="8">
        <v>1.2582000000000001E-3</v>
      </c>
      <c r="T59" s="8">
        <v>0.15853320000000001</v>
      </c>
      <c r="U59" s="8">
        <v>1.497258E-4</v>
      </c>
      <c r="V59" s="8">
        <v>0</v>
      </c>
      <c r="W59" s="8">
        <v>0</v>
      </c>
      <c r="X59" s="8">
        <v>0</v>
      </c>
      <c r="Y59" s="8">
        <v>0</v>
      </c>
      <c r="Z59" s="8">
        <v>2.3578668000000001E-2</v>
      </c>
      <c r="AA59" s="8">
        <v>0</v>
      </c>
      <c r="AB59" s="8">
        <v>0</v>
      </c>
      <c r="AC59" s="8">
        <v>1.2582000000000001E-2</v>
      </c>
      <c r="AD59" s="8">
        <v>7.5492000000000004E-2</v>
      </c>
      <c r="AE59" s="8">
        <v>4.5546840000000005E-5</v>
      </c>
      <c r="AF59" s="8">
        <v>0</v>
      </c>
      <c r="AG59" s="8">
        <v>4.2115112862084001E-8</v>
      </c>
      <c r="AH59" s="8">
        <v>0</v>
      </c>
      <c r="AI59" s="8">
        <v>2.5269067717250397E-7</v>
      </c>
      <c r="AJ59" s="8">
        <v>4.6301760000000003E-8</v>
      </c>
      <c r="AK59" s="8">
        <v>0</v>
      </c>
      <c r="AL59" s="8">
        <v>149.33360396160001</v>
      </c>
      <c r="AM59" s="8">
        <v>1.4033899890000001</v>
      </c>
      <c r="AN59" s="8">
        <v>904.42196370359989</v>
      </c>
      <c r="AO59" s="8">
        <v>0.49069800000000002</v>
      </c>
      <c r="AP59" s="8">
        <v>0</v>
      </c>
      <c r="AQ59" s="8">
        <v>163.42733126159996</v>
      </c>
      <c r="AR59" s="8">
        <v>1.4034654810000002</v>
      </c>
      <c r="AS59" s="8">
        <v>988.98478045559978</v>
      </c>
      <c r="AT59" s="8">
        <v>0.52200201599999996</v>
      </c>
      <c r="AU59" s="8">
        <v>0</v>
      </c>
      <c r="AV59" s="8">
        <v>163.42544396159997</v>
      </c>
      <c r="AW59" s="8">
        <v>1.4033899890000001</v>
      </c>
      <c r="AX59" s="8">
        <v>988.97300370359972</v>
      </c>
      <c r="AY59" s="8">
        <v>0.50579640000000003</v>
      </c>
      <c r="AZ59" s="8">
        <v>0</v>
      </c>
      <c r="BA59" s="8">
        <v>1.8873000000000004E-3</v>
      </c>
      <c r="BB59" s="8">
        <v>7.5492000000000002E-5</v>
      </c>
      <c r="BC59" s="8">
        <v>1.1776752000000003E-2</v>
      </c>
      <c r="BD59" s="8">
        <v>1.6205616000000003E-2</v>
      </c>
      <c r="BE59" s="8">
        <v>0</v>
      </c>
    </row>
    <row r="60" spans="1:57" ht="15.3" x14ac:dyDescent="0.7">
      <c r="A60" s="9" t="s">
        <v>108</v>
      </c>
      <c r="B60" t="s">
        <v>888</v>
      </c>
      <c r="C60" t="s">
        <v>101</v>
      </c>
      <c r="D60" t="s">
        <v>102</v>
      </c>
      <c r="E60" s="6">
        <v>0.81200000000000006</v>
      </c>
      <c r="F60" s="7">
        <v>0</v>
      </c>
      <c r="G60" s="7">
        <v>6</v>
      </c>
      <c r="H60" s="8">
        <v>0.34672400000000003</v>
      </c>
      <c r="I60" s="8">
        <v>8.8792200000000002E-2</v>
      </c>
      <c r="J60" s="8">
        <v>2.6130971999999999</v>
      </c>
      <c r="K60" s="8">
        <v>9.7277600000000002E-3</v>
      </c>
      <c r="L60" s="8">
        <v>0</v>
      </c>
      <c r="M60" s="8">
        <v>1.42912E-8</v>
      </c>
      <c r="N60" s="8">
        <v>7.7351120000000002E-10</v>
      </c>
      <c r="O60" s="8">
        <v>9.0388267199999994E-8</v>
      </c>
      <c r="P60" s="8">
        <v>3.5078400000000004E-10</v>
      </c>
      <c r="Q60" s="8">
        <v>0</v>
      </c>
      <c r="R60" s="8">
        <v>1.6240000000000002E-3</v>
      </c>
      <c r="S60" s="8">
        <v>8.1200000000000009E-5</v>
      </c>
      <c r="T60" s="8">
        <v>1.0231199999999999E-2</v>
      </c>
      <c r="U60" s="8">
        <v>9.6628E-6</v>
      </c>
      <c r="V60" s="8">
        <v>0</v>
      </c>
      <c r="W60" s="8">
        <v>0</v>
      </c>
      <c r="X60" s="8">
        <v>0</v>
      </c>
      <c r="Y60" s="8">
        <v>0</v>
      </c>
      <c r="Z60" s="8">
        <v>1.5216880000000002E-3</v>
      </c>
      <c r="AA60" s="8">
        <v>0</v>
      </c>
      <c r="AB60" s="8">
        <v>0</v>
      </c>
      <c r="AC60" s="8">
        <v>8.1200000000000011E-4</v>
      </c>
      <c r="AD60" s="8">
        <v>4.8719999999999996E-3</v>
      </c>
      <c r="AE60" s="8">
        <v>2.9394400000000004E-6</v>
      </c>
      <c r="AF60" s="8">
        <v>0</v>
      </c>
      <c r="AG60" s="8">
        <v>2.7179678623439997E-9</v>
      </c>
      <c r="AH60" s="8">
        <v>0</v>
      </c>
      <c r="AI60" s="8">
        <v>1.6307807174063998E-8</v>
      </c>
      <c r="AJ60" s="8">
        <v>2.9881600000000002E-9</v>
      </c>
      <c r="AK60" s="8">
        <v>0</v>
      </c>
      <c r="AL60" s="8">
        <v>9.6374889855999992</v>
      </c>
      <c r="AM60" s="8">
        <v>9.0570074E-2</v>
      </c>
      <c r="AN60" s="8">
        <v>58.368354357599991</v>
      </c>
      <c r="AO60" s="8">
        <v>3.1668000000000002E-2</v>
      </c>
      <c r="AP60" s="8">
        <v>0</v>
      </c>
      <c r="AQ60" s="8">
        <v>10.547050785599998</v>
      </c>
      <c r="AR60" s="8">
        <v>9.0574946000000017E-2</v>
      </c>
      <c r="AS60" s="8">
        <v>63.825754389599979</v>
      </c>
      <c r="AT60" s="8">
        <v>3.3688256E-2</v>
      </c>
      <c r="AU60" s="8">
        <v>0</v>
      </c>
      <c r="AV60" s="8">
        <v>10.546928985599997</v>
      </c>
      <c r="AW60" s="8">
        <v>9.0570074E-2</v>
      </c>
      <c r="AX60" s="8">
        <v>63.824994357599977</v>
      </c>
      <c r="AY60" s="8">
        <v>3.2642400000000002E-2</v>
      </c>
      <c r="AZ60" s="8">
        <v>0</v>
      </c>
      <c r="BA60" s="8">
        <v>1.2180000000000002E-4</v>
      </c>
      <c r="BB60" s="8">
        <v>4.8720000000000001E-6</v>
      </c>
      <c r="BC60" s="8">
        <v>7.6003200000000011E-4</v>
      </c>
      <c r="BD60" s="8">
        <v>1.0458560000000002E-3</v>
      </c>
      <c r="BE60" s="8">
        <v>0</v>
      </c>
    </row>
    <row r="61" spans="1:57" ht="15.3" x14ac:dyDescent="0.7">
      <c r="A61" s="9" t="s">
        <v>178</v>
      </c>
      <c r="B61" t="s">
        <v>923</v>
      </c>
      <c r="C61" t="s">
        <v>101</v>
      </c>
      <c r="D61" t="s">
        <v>102</v>
      </c>
      <c r="E61" s="6">
        <v>99.558000000000007</v>
      </c>
      <c r="F61" s="7">
        <v>0</v>
      </c>
      <c r="G61" s="7">
        <v>6</v>
      </c>
      <c r="H61" s="8">
        <v>42.511265999999999</v>
      </c>
      <c r="I61" s="8">
        <v>10.886667300000001</v>
      </c>
      <c r="J61" s="8">
        <v>320.38759980000003</v>
      </c>
      <c r="K61" s="8">
        <v>1.19270484</v>
      </c>
      <c r="L61" s="8">
        <v>0</v>
      </c>
      <c r="M61" s="8">
        <v>1.7522208E-6</v>
      </c>
      <c r="N61" s="8">
        <v>9.4838950800000011E-8</v>
      </c>
      <c r="O61" s="8">
        <v>1.1082358504800001E-5</v>
      </c>
      <c r="P61" s="8">
        <v>4.3009056000000003E-8</v>
      </c>
      <c r="Q61" s="8">
        <v>0</v>
      </c>
      <c r="R61" s="8">
        <v>0.19911600000000002</v>
      </c>
      <c r="S61" s="8">
        <v>9.9558000000000008E-3</v>
      </c>
      <c r="T61" s="8">
        <v>1.2544308000000002</v>
      </c>
      <c r="U61" s="8">
        <v>1.1847401999999999E-3</v>
      </c>
      <c r="V61" s="8">
        <v>0</v>
      </c>
      <c r="W61" s="8">
        <v>0</v>
      </c>
      <c r="X61" s="8">
        <v>0</v>
      </c>
      <c r="Y61" s="8">
        <v>0</v>
      </c>
      <c r="Z61" s="8">
        <v>0.18657169200000001</v>
      </c>
      <c r="AA61" s="8">
        <v>0</v>
      </c>
      <c r="AB61" s="8">
        <v>0</v>
      </c>
      <c r="AC61" s="8">
        <v>9.9558000000000008E-2</v>
      </c>
      <c r="AD61" s="8">
        <v>0.5973480000000001</v>
      </c>
      <c r="AE61" s="8">
        <v>3.6039996000000003E-4</v>
      </c>
      <c r="AF61" s="8">
        <v>0</v>
      </c>
      <c r="AG61" s="8">
        <v>3.3324562123059598E-7</v>
      </c>
      <c r="AH61" s="8">
        <v>0</v>
      </c>
      <c r="AI61" s="8">
        <v>1.9994737273835761E-6</v>
      </c>
      <c r="AJ61" s="8">
        <v>3.6637344000000006E-7</v>
      </c>
      <c r="AK61" s="8">
        <v>0</v>
      </c>
      <c r="AL61" s="8">
        <v>1181.6368576704001</v>
      </c>
      <c r="AM61" s="8">
        <v>11.104649541000001</v>
      </c>
      <c r="AN61" s="8">
        <v>7156.4490432683997</v>
      </c>
      <c r="AO61" s="8">
        <v>3.882762</v>
      </c>
      <c r="AP61" s="8">
        <v>0</v>
      </c>
      <c r="AQ61" s="8">
        <v>1293.1567513703997</v>
      </c>
      <c r="AR61" s="8">
        <v>11.105246889000002</v>
      </c>
      <c r="AS61" s="8">
        <v>7825.5719895563989</v>
      </c>
      <c r="AT61" s="8">
        <v>4.1304623039999999</v>
      </c>
      <c r="AU61" s="8">
        <v>0</v>
      </c>
      <c r="AV61" s="8">
        <v>1293.1418176703999</v>
      </c>
      <c r="AW61" s="8">
        <v>11.104649541000001</v>
      </c>
      <c r="AX61" s="8">
        <v>7825.4788032683982</v>
      </c>
      <c r="AY61" s="8">
        <v>4.0022316</v>
      </c>
      <c r="AZ61" s="8">
        <v>0</v>
      </c>
      <c r="BA61" s="8">
        <v>1.4933700000000003E-2</v>
      </c>
      <c r="BB61" s="8">
        <v>5.9734800000000004E-4</v>
      </c>
      <c r="BC61" s="8">
        <v>9.318628800000002E-2</v>
      </c>
      <c r="BD61" s="8">
        <v>0.12823070400000003</v>
      </c>
      <c r="BE61" s="8">
        <v>0</v>
      </c>
    </row>
    <row r="62" spans="1:57" ht="15.3" x14ac:dyDescent="0.7">
      <c r="A62" s="9" t="s">
        <v>330</v>
      </c>
      <c r="B62" t="s">
        <v>553</v>
      </c>
      <c r="C62" t="s">
        <v>101</v>
      </c>
      <c r="D62" t="s">
        <v>102</v>
      </c>
      <c r="E62" s="6">
        <v>65.934999999999903</v>
      </c>
      <c r="F62" s="7">
        <v>0</v>
      </c>
      <c r="G62" s="7">
        <v>6</v>
      </c>
      <c r="H62" s="8">
        <v>28.154244999999957</v>
      </c>
      <c r="I62" s="8">
        <v>7.2099922499999893</v>
      </c>
      <c r="J62" s="8">
        <v>212.1854234999997</v>
      </c>
      <c r="K62" s="8">
        <v>0.78990129999999881</v>
      </c>
      <c r="L62" s="8">
        <v>0</v>
      </c>
      <c r="M62" s="8">
        <v>1.1604559999999983E-6</v>
      </c>
      <c r="N62" s="8">
        <v>6.2809680999999906E-8</v>
      </c>
      <c r="O62" s="8">
        <v>7.3395940859999889E-6</v>
      </c>
      <c r="P62" s="8">
        <v>2.848391999999996E-8</v>
      </c>
      <c r="Q62" s="8">
        <v>0</v>
      </c>
      <c r="R62" s="8">
        <v>0.13186999999999982</v>
      </c>
      <c r="S62" s="8">
        <v>6.5934999999999909E-3</v>
      </c>
      <c r="T62" s="8">
        <v>0.83078099999999877</v>
      </c>
      <c r="U62" s="8">
        <v>7.8462649999999883E-4</v>
      </c>
      <c r="V62" s="8">
        <v>0</v>
      </c>
      <c r="W62" s="8">
        <v>0</v>
      </c>
      <c r="X62" s="8">
        <v>0</v>
      </c>
      <c r="Y62" s="8">
        <v>0</v>
      </c>
      <c r="Z62" s="8">
        <v>0.12356218999999982</v>
      </c>
      <c r="AA62" s="8">
        <v>0</v>
      </c>
      <c r="AB62" s="8">
        <v>0</v>
      </c>
      <c r="AC62" s="8">
        <v>6.593499999999991E-2</v>
      </c>
      <c r="AD62" s="8">
        <v>0.39560999999999946</v>
      </c>
      <c r="AE62" s="8">
        <v>2.3868469999999966E-4</v>
      </c>
      <c r="AF62" s="8">
        <v>0</v>
      </c>
      <c r="AG62" s="8">
        <v>2.2070099877296966E-7</v>
      </c>
      <c r="AH62" s="8">
        <v>0</v>
      </c>
      <c r="AI62" s="8">
        <v>1.324205992637818E-6</v>
      </c>
      <c r="AJ62" s="8">
        <v>2.4264079999999963E-7</v>
      </c>
      <c r="AK62" s="8">
        <v>0</v>
      </c>
      <c r="AL62" s="8">
        <v>782.57122692799885</v>
      </c>
      <c r="AM62" s="8">
        <v>7.3543569324999893</v>
      </c>
      <c r="AN62" s="8">
        <v>4739.5535031629925</v>
      </c>
      <c r="AO62" s="8">
        <v>2.5714649999999963</v>
      </c>
      <c r="AP62" s="8">
        <v>0</v>
      </c>
      <c r="AQ62" s="8">
        <v>856.42831717799845</v>
      </c>
      <c r="AR62" s="8">
        <v>7.3547525424999893</v>
      </c>
      <c r="AS62" s="8">
        <v>5182.6984183229915</v>
      </c>
      <c r="AT62" s="8">
        <v>2.7355112799999959</v>
      </c>
      <c r="AU62" s="8">
        <v>0</v>
      </c>
      <c r="AV62" s="8">
        <v>856.41842692799855</v>
      </c>
      <c r="AW62" s="8">
        <v>7.3543569324999893</v>
      </c>
      <c r="AX62" s="8">
        <v>5182.6367031629916</v>
      </c>
      <c r="AY62" s="8">
        <v>2.6505869999999963</v>
      </c>
      <c r="AZ62" s="8">
        <v>0</v>
      </c>
      <c r="BA62" s="8">
        <v>9.8902499999999859E-3</v>
      </c>
      <c r="BB62" s="8">
        <v>3.9560999999999942E-4</v>
      </c>
      <c r="BC62" s="8">
        <v>6.1715159999999922E-2</v>
      </c>
      <c r="BD62" s="8">
        <v>8.492427999999988E-2</v>
      </c>
      <c r="BE62" s="8">
        <v>0</v>
      </c>
    </row>
    <row r="63" spans="1:57" ht="15.3" x14ac:dyDescent="0.7">
      <c r="A63" s="9" t="s">
        <v>108</v>
      </c>
      <c r="B63" t="s">
        <v>881</v>
      </c>
      <c r="C63" t="s">
        <v>112</v>
      </c>
      <c r="D63" t="s">
        <v>113</v>
      </c>
      <c r="E63" s="6">
        <v>25.093</v>
      </c>
      <c r="F63" s="7">
        <v>0</v>
      </c>
      <c r="G63" s="7">
        <v>0</v>
      </c>
      <c r="H63" s="8">
        <v>6.8503890000000007</v>
      </c>
      <c r="I63" s="8">
        <v>1.4717044500000001</v>
      </c>
      <c r="J63" s="8">
        <v>0</v>
      </c>
      <c r="K63" s="8">
        <v>0.19497260999999999</v>
      </c>
      <c r="L63" s="8">
        <v>0</v>
      </c>
      <c r="M63" s="8">
        <v>2.8606019999999999E-7</v>
      </c>
      <c r="N63" s="8">
        <v>1.5484890299999999E-8</v>
      </c>
      <c r="O63" s="8">
        <v>0</v>
      </c>
      <c r="P63" s="8">
        <v>7.0260400000000007E-9</v>
      </c>
      <c r="Q63" s="8">
        <v>0</v>
      </c>
      <c r="R63" s="8">
        <v>2.5093000000000001E-2</v>
      </c>
      <c r="S63" s="8">
        <v>1.2546500000000002E-3</v>
      </c>
      <c r="T63" s="8">
        <v>0</v>
      </c>
      <c r="U63" s="8">
        <v>1.9371796000000003E-4</v>
      </c>
      <c r="V63" s="8">
        <v>0</v>
      </c>
      <c r="W63" s="8">
        <v>0</v>
      </c>
      <c r="X63" s="8">
        <v>0</v>
      </c>
      <c r="Y63" s="8">
        <v>0</v>
      </c>
      <c r="Z63" s="8">
        <v>3.0362529999999999E-2</v>
      </c>
      <c r="AA63" s="8">
        <v>0</v>
      </c>
      <c r="AB63" s="8">
        <v>0</v>
      </c>
      <c r="AC63" s="8">
        <v>2.5093000000000001E-2</v>
      </c>
      <c r="AD63" s="8">
        <v>0</v>
      </c>
      <c r="AE63" s="8">
        <v>5.896855E-5</v>
      </c>
      <c r="AF63" s="8">
        <v>0</v>
      </c>
      <c r="AG63" s="8">
        <v>3.9810284313800992E-8</v>
      </c>
      <c r="AH63" s="8">
        <v>0</v>
      </c>
      <c r="AI63" s="8">
        <v>0</v>
      </c>
      <c r="AJ63" s="8">
        <v>5.9721339999999998E-8</v>
      </c>
      <c r="AK63" s="8">
        <v>0</v>
      </c>
      <c r="AL63" s="8">
        <v>92.699898056899997</v>
      </c>
      <c r="AM63" s="8">
        <v>1.9012790448999999</v>
      </c>
      <c r="AN63" s="8">
        <v>0</v>
      </c>
      <c r="AO63" s="8">
        <v>0.63485289999999994</v>
      </c>
      <c r="AP63" s="8">
        <v>0</v>
      </c>
      <c r="AQ63" s="8">
        <v>111.68526185689997</v>
      </c>
      <c r="AR63" s="8">
        <v>2.0267440449</v>
      </c>
      <c r="AS63" s="8">
        <v>0</v>
      </c>
      <c r="AT63" s="8">
        <v>0.67337065499999993</v>
      </c>
      <c r="AU63" s="8">
        <v>0</v>
      </c>
      <c r="AV63" s="8">
        <v>106.75197805689996</v>
      </c>
      <c r="AW63" s="8">
        <v>1.9012790448999999</v>
      </c>
      <c r="AX63" s="8">
        <v>0</v>
      </c>
      <c r="AY63" s="8">
        <v>0.65241799999999994</v>
      </c>
      <c r="AZ63" s="8">
        <v>0</v>
      </c>
      <c r="BA63" s="8">
        <v>4.9332837999999999</v>
      </c>
      <c r="BB63" s="8">
        <v>0.12546499999999999</v>
      </c>
      <c r="BC63" s="8">
        <v>0</v>
      </c>
      <c r="BD63" s="8">
        <v>2.0952655000000001E-2</v>
      </c>
      <c r="BE63" s="8">
        <v>0</v>
      </c>
    </row>
    <row r="64" spans="1:57" ht="15.3" x14ac:dyDescent="0.7">
      <c r="A64" s="9" t="s">
        <v>108</v>
      </c>
      <c r="B64" t="s">
        <v>883</v>
      </c>
      <c r="C64" t="s">
        <v>112</v>
      </c>
      <c r="D64" t="s">
        <v>113</v>
      </c>
      <c r="E64" s="6">
        <v>21.818000000000001</v>
      </c>
      <c r="F64" s="7">
        <v>0</v>
      </c>
      <c r="G64" s="7">
        <v>0</v>
      </c>
      <c r="H64" s="8">
        <v>5.9563140000000008</v>
      </c>
      <c r="I64" s="8">
        <v>1.2796257000000002</v>
      </c>
      <c r="J64" s="8">
        <v>0</v>
      </c>
      <c r="K64" s="8">
        <v>0.16952586</v>
      </c>
      <c r="L64" s="8">
        <v>0</v>
      </c>
      <c r="M64" s="8">
        <v>2.4872519999999998E-7</v>
      </c>
      <c r="N64" s="8">
        <v>1.34638878E-8</v>
      </c>
      <c r="O64" s="8">
        <v>0</v>
      </c>
      <c r="P64" s="8">
        <v>6.1090400000000007E-9</v>
      </c>
      <c r="Q64" s="8">
        <v>0</v>
      </c>
      <c r="R64" s="8">
        <v>2.1818000000000001E-2</v>
      </c>
      <c r="S64" s="8">
        <v>1.0909000000000001E-3</v>
      </c>
      <c r="T64" s="8">
        <v>0</v>
      </c>
      <c r="U64" s="8">
        <v>1.6843496000000003E-4</v>
      </c>
      <c r="V64" s="8">
        <v>0</v>
      </c>
      <c r="W64" s="8">
        <v>0</v>
      </c>
      <c r="X64" s="8">
        <v>0</v>
      </c>
      <c r="Y64" s="8">
        <v>0</v>
      </c>
      <c r="Z64" s="8">
        <v>2.6399780000000001E-2</v>
      </c>
      <c r="AA64" s="8">
        <v>0</v>
      </c>
      <c r="AB64" s="8">
        <v>0</v>
      </c>
      <c r="AC64" s="8">
        <v>2.1818000000000001E-2</v>
      </c>
      <c r="AD64" s="8">
        <v>0</v>
      </c>
      <c r="AE64" s="8">
        <v>5.12723E-5</v>
      </c>
      <c r="AF64" s="8">
        <v>0</v>
      </c>
      <c r="AG64" s="8">
        <v>3.4614465514625998E-8</v>
      </c>
      <c r="AH64" s="8">
        <v>0</v>
      </c>
      <c r="AI64" s="8">
        <v>0</v>
      </c>
      <c r="AJ64" s="8">
        <v>5.1926840000000008E-8</v>
      </c>
      <c r="AK64" s="8">
        <v>0</v>
      </c>
      <c r="AL64" s="8">
        <v>80.601218499400005</v>
      </c>
      <c r="AM64" s="8">
        <v>1.6531345874000001</v>
      </c>
      <c r="AN64" s="8">
        <v>0</v>
      </c>
      <c r="AO64" s="8">
        <v>0.55199540000000002</v>
      </c>
      <c r="AP64" s="8">
        <v>0</v>
      </c>
      <c r="AQ64" s="8">
        <v>97.10871729939997</v>
      </c>
      <c r="AR64" s="8">
        <v>1.7622245874000002</v>
      </c>
      <c r="AS64" s="8">
        <v>0</v>
      </c>
      <c r="AT64" s="8">
        <v>0.58548602999999999</v>
      </c>
      <c r="AU64" s="8">
        <v>0</v>
      </c>
      <c r="AV64" s="8">
        <v>92.819298499399977</v>
      </c>
      <c r="AW64" s="8">
        <v>1.6531345874000001</v>
      </c>
      <c r="AX64" s="8">
        <v>0</v>
      </c>
      <c r="AY64" s="8">
        <v>0.56726799999999999</v>
      </c>
      <c r="AZ64" s="8">
        <v>0</v>
      </c>
      <c r="BA64" s="8">
        <v>4.2894188</v>
      </c>
      <c r="BB64" s="8">
        <v>0.10909000000000001</v>
      </c>
      <c r="BC64" s="8">
        <v>0</v>
      </c>
      <c r="BD64" s="8">
        <v>1.8218030000000003E-2</v>
      </c>
      <c r="BE64" s="8">
        <v>0</v>
      </c>
    </row>
    <row r="65" spans="1:57" ht="15.3" x14ac:dyDescent="0.7">
      <c r="A65" s="9" t="s">
        <v>108</v>
      </c>
      <c r="B65" t="s">
        <v>884</v>
      </c>
      <c r="C65" t="s">
        <v>112</v>
      </c>
      <c r="D65" t="s">
        <v>113</v>
      </c>
      <c r="E65" s="6">
        <v>0.18</v>
      </c>
      <c r="F65" s="7">
        <v>0</v>
      </c>
      <c r="G65" s="7">
        <v>0</v>
      </c>
      <c r="H65" s="8">
        <v>4.9140000000000003E-2</v>
      </c>
      <c r="I65" s="8">
        <v>1.0557E-2</v>
      </c>
      <c r="J65" s="8">
        <v>0</v>
      </c>
      <c r="K65" s="8">
        <v>1.3985999999999998E-3</v>
      </c>
      <c r="L65" s="8">
        <v>0</v>
      </c>
      <c r="M65" s="8">
        <v>2.0519999999999999E-9</v>
      </c>
      <c r="N65" s="8">
        <v>1.1107799999999999E-10</v>
      </c>
      <c r="O65" s="8">
        <v>0</v>
      </c>
      <c r="P65" s="8">
        <v>5.0400000000000002E-11</v>
      </c>
      <c r="Q65" s="8">
        <v>0</v>
      </c>
      <c r="R65" s="8">
        <v>1.7999999999999998E-4</v>
      </c>
      <c r="S65" s="8">
        <v>9.0000000000000002E-6</v>
      </c>
      <c r="T65" s="8">
        <v>0</v>
      </c>
      <c r="U65" s="8">
        <v>1.3896E-6</v>
      </c>
      <c r="V65" s="8">
        <v>0</v>
      </c>
      <c r="W65" s="8">
        <v>0</v>
      </c>
      <c r="X65" s="8">
        <v>0</v>
      </c>
      <c r="Y65" s="8">
        <v>0</v>
      </c>
      <c r="Z65" s="8">
        <v>2.1779999999999998E-4</v>
      </c>
      <c r="AA65" s="8">
        <v>0</v>
      </c>
      <c r="AB65" s="8">
        <v>0</v>
      </c>
      <c r="AC65" s="8">
        <v>1.7999999999999998E-4</v>
      </c>
      <c r="AD65" s="8">
        <v>0</v>
      </c>
      <c r="AE65" s="8">
        <v>4.2299999999999996E-7</v>
      </c>
      <c r="AF65" s="8">
        <v>0</v>
      </c>
      <c r="AG65" s="8">
        <v>2.8557172025999997E-10</v>
      </c>
      <c r="AH65" s="8">
        <v>0</v>
      </c>
      <c r="AI65" s="8">
        <v>0</v>
      </c>
      <c r="AJ65" s="8">
        <v>4.2839999999999999E-10</v>
      </c>
      <c r="AK65" s="8">
        <v>0</v>
      </c>
      <c r="AL65" s="8">
        <v>0.66496559399999988</v>
      </c>
      <c r="AM65" s="8">
        <v>1.3638473999999999E-2</v>
      </c>
      <c r="AN65" s="8">
        <v>0</v>
      </c>
      <c r="AO65" s="8">
        <v>4.5539999999999999E-3</v>
      </c>
      <c r="AP65" s="8">
        <v>0</v>
      </c>
      <c r="AQ65" s="8">
        <v>0.80115359399999975</v>
      </c>
      <c r="AR65" s="8">
        <v>1.4538473999999999E-2</v>
      </c>
      <c r="AS65" s="8">
        <v>0</v>
      </c>
      <c r="AT65" s="8">
        <v>4.8302999999999992E-3</v>
      </c>
      <c r="AU65" s="8">
        <v>0</v>
      </c>
      <c r="AV65" s="8">
        <v>0.76576559399999966</v>
      </c>
      <c r="AW65" s="8">
        <v>1.3638473999999999E-2</v>
      </c>
      <c r="AX65" s="8">
        <v>0</v>
      </c>
      <c r="AY65" s="8">
        <v>4.6799999999999993E-3</v>
      </c>
      <c r="AZ65" s="8">
        <v>0</v>
      </c>
      <c r="BA65" s="8">
        <v>3.5387999999999996E-2</v>
      </c>
      <c r="BB65" s="8">
        <v>8.9999999999999998E-4</v>
      </c>
      <c r="BC65" s="8">
        <v>0</v>
      </c>
      <c r="BD65" s="8">
        <v>1.5029999999999999E-4</v>
      </c>
      <c r="BE65" s="8">
        <v>0</v>
      </c>
    </row>
    <row r="66" spans="1:57" ht="15.3" x14ac:dyDescent="0.7">
      <c r="A66" s="9" t="s">
        <v>108</v>
      </c>
      <c r="B66" t="s">
        <v>885</v>
      </c>
      <c r="C66" t="s">
        <v>112</v>
      </c>
      <c r="D66" t="s">
        <v>113</v>
      </c>
      <c r="E66" s="6">
        <v>25.163</v>
      </c>
      <c r="F66" s="7">
        <v>0</v>
      </c>
      <c r="G66" s="7">
        <v>0</v>
      </c>
      <c r="H66" s="8">
        <v>6.8694990000000002</v>
      </c>
      <c r="I66" s="8">
        <v>1.4758099499999999</v>
      </c>
      <c r="J66" s="8">
        <v>0</v>
      </c>
      <c r="K66" s="8">
        <v>0.19551651</v>
      </c>
      <c r="L66" s="8">
        <v>0</v>
      </c>
      <c r="M66" s="8">
        <v>2.868582E-7</v>
      </c>
      <c r="N66" s="8">
        <v>1.5528087299999998E-8</v>
      </c>
      <c r="O66" s="8">
        <v>0</v>
      </c>
      <c r="P66" s="8">
        <v>7.0456400000000001E-9</v>
      </c>
      <c r="Q66" s="8">
        <v>0</v>
      </c>
      <c r="R66" s="8">
        <v>2.5163000000000001E-2</v>
      </c>
      <c r="S66" s="8">
        <v>1.25815E-3</v>
      </c>
      <c r="T66" s="8">
        <v>0</v>
      </c>
      <c r="U66" s="8">
        <v>1.9425836000000002E-4</v>
      </c>
      <c r="V66" s="8">
        <v>0</v>
      </c>
      <c r="W66" s="8">
        <v>0</v>
      </c>
      <c r="X66" s="8">
        <v>0</v>
      </c>
      <c r="Y66" s="8">
        <v>0</v>
      </c>
      <c r="Z66" s="8">
        <v>3.0447229999999999E-2</v>
      </c>
      <c r="AA66" s="8">
        <v>0</v>
      </c>
      <c r="AB66" s="8">
        <v>0</v>
      </c>
      <c r="AC66" s="8">
        <v>2.5163000000000001E-2</v>
      </c>
      <c r="AD66" s="8">
        <v>0</v>
      </c>
      <c r="AE66" s="8">
        <v>5.9133050000000001E-5</v>
      </c>
      <c r="AF66" s="8">
        <v>0</v>
      </c>
      <c r="AG66" s="8">
        <v>3.9921339982790997E-8</v>
      </c>
      <c r="AH66" s="8">
        <v>0</v>
      </c>
      <c r="AI66" s="8">
        <v>0</v>
      </c>
      <c r="AJ66" s="8">
        <v>5.9887940000000007E-8</v>
      </c>
      <c r="AK66" s="8">
        <v>0</v>
      </c>
      <c r="AL66" s="8">
        <v>92.958495787899992</v>
      </c>
      <c r="AM66" s="8">
        <v>1.9065828959</v>
      </c>
      <c r="AN66" s="8">
        <v>0</v>
      </c>
      <c r="AO66" s="8">
        <v>0.63662390000000002</v>
      </c>
      <c r="AP66" s="8">
        <v>0</v>
      </c>
      <c r="AQ66" s="8">
        <v>111.99682158789996</v>
      </c>
      <c r="AR66" s="8">
        <v>2.0323978959</v>
      </c>
      <c r="AS66" s="8">
        <v>0</v>
      </c>
      <c r="AT66" s="8">
        <v>0.67524910499999991</v>
      </c>
      <c r="AU66" s="8">
        <v>0</v>
      </c>
      <c r="AV66" s="8">
        <v>107.04977578789996</v>
      </c>
      <c r="AW66" s="8">
        <v>1.9065828959</v>
      </c>
      <c r="AX66" s="8">
        <v>0</v>
      </c>
      <c r="AY66" s="8">
        <v>0.65423799999999999</v>
      </c>
      <c r="AZ66" s="8">
        <v>0</v>
      </c>
      <c r="BA66" s="8">
        <v>4.9470457999999997</v>
      </c>
      <c r="BB66" s="8">
        <v>0.12581500000000001</v>
      </c>
      <c r="BC66" s="8">
        <v>0</v>
      </c>
      <c r="BD66" s="8">
        <v>2.1011105000000002E-2</v>
      </c>
      <c r="BE66" s="8">
        <v>0</v>
      </c>
    </row>
    <row r="67" spans="1:57" ht="15.3" x14ac:dyDescent="0.7">
      <c r="A67" s="9" t="s">
        <v>108</v>
      </c>
      <c r="B67" t="s">
        <v>888</v>
      </c>
      <c r="C67" t="s">
        <v>112</v>
      </c>
      <c r="D67" t="s">
        <v>113</v>
      </c>
      <c r="E67" s="6">
        <v>0.81200000000000006</v>
      </c>
      <c r="F67" s="7">
        <v>0</v>
      </c>
      <c r="G67" s="7">
        <v>0</v>
      </c>
      <c r="H67" s="8">
        <v>0.22167600000000004</v>
      </c>
      <c r="I67" s="8">
        <v>4.7623800000000001E-2</v>
      </c>
      <c r="J67" s="8">
        <v>0</v>
      </c>
      <c r="K67" s="8">
        <v>6.3092400000000007E-3</v>
      </c>
      <c r="L67" s="8">
        <v>0</v>
      </c>
      <c r="M67" s="8">
        <v>9.2568000000000005E-9</v>
      </c>
      <c r="N67" s="8">
        <v>5.0108519999999999E-10</v>
      </c>
      <c r="O67" s="8">
        <v>0</v>
      </c>
      <c r="P67" s="8">
        <v>2.2736000000000003E-10</v>
      </c>
      <c r="Q67" s="8">
        <v>0</v>
      </c>
      <c r="R67" s="8">
        <v>8.1200000000000011E-4</v>
      </c>
      <c r="S67" s="8">
        <v>4.0600000000000004E-5</v>
      </c>
      <c r="T67" s="8">
        <v>0</v>
      </c>
      <c r="U67" s="8">
        <v>6.2686400000000007E-6</v>
      </c>
      <c r="V67" s="8">
        <v>0</v>
      </c>
      <c r="W67" s="8">
        <v>0</v>
      </c>
      <c r="X67" s="8">
        <v>0</v>
      </c>
      <c r="Y67" s="8">
        <v>0</v>
      </c>
      <c r="Z67" s="8">
        <v>9.8251999999999996E-4</v>
      </c>
      <c r="AA67" s="8">
        <v>0</v>
      </c>
      <c r="AB67" s="8">
        <v>0</v>
      </c>
      <c r="AC67" s="8">
        <v>8.1200000000000011E-4</v>
      </c>
      <c r="AD67" s="8">
        <v>0</v>
      </c>
      <c r="AE67" s="8">
        <v>1.9082000000000002E-6</v>
      </c>
      <c r="AF67" s="8">
        <v>0</v>
      </c>
      <c r="AG67" s="8">
        <v>1.288245760284E-9</v>
      </c>
      <c r="AH67" s="8">
        <v>0</v>
      </c>
      <c r="AI67" s="8">
        <v>0</v>
      </c>
      <c r="AJ67" s="8">
        <v>1.9325600000000002E-9</v>
      </c>
      <c r="AK67" s="8">
        <v>0</v>
      </c>
      <c r="AL67" s="8">
        <v>2.9997336795999998</v>
      </c>
      <c r="AM67" s="8">
        <v>6.1524671600000004E-2</v>
      </c>
      <c r="AN67" s="8">
        <v>0</v>
      </c>
      <c r="AO67" s="8">
        <v>2.0543600000000002E-2</v>
      </c>
      <c r="AP67" s="8">
        <v>0</v>
      </c>
      <c r="AQ67" s="8">
        <v>3.6140928795999989</v>
      </c>
      <c r="AR67" s="8">
        <v>6.5584671600000005E-2</v>
      </c>
      <c r="AS67" s="8">
        <v>0</v>
      </c>
      <c r="AT67" s="8">
        <v>2.179002E-2</v>
      </c>
      <c r="AU67" s="8">
        <v>0</v>
      </c>
      <c r="AV67" s="8">
        <v>3.4544536795999989</v>
      </c>
      <c r="AW67" s="8">
        <v>6.1524671600000004E-2</v>
      </c>
      <c r="AX67" s="8">
        <v>0</v>
      </c>
      <c r="AY67" s="8">
        <v>2.1111999999999999E-2</v>
      </c>
      <c r="AZ67" s="8">
        <v>0</v>
      </c>
      <c r="BA67" s="8">
        <v>0.15963920000000001</v>
      </c>
      <c r="BB67" s="8">
        <v>4.0600000000000002E-3</v>
      </c>
      <c r="BC67" s="8">
        <v>0</v>
      </c>
      <c r="BD67" s="8">
        <v>6.780200000000001E-4</v>
      </c>
      <c r="BE67" s="8">
        <v>0</v>
      </c>
    </row>
    <row r="68" spans="1:57" ht="15.3" x14ac:dyDescent="0.7">
      <c r="A68" s="9" t="s">
        <v>178</v>
      </c>
      <c r="B68" t="s">
        <v>923</v>
      </c>
      <c r="C68" t="s">
        <v>112</v>
      </c>
      <c r="D68" t="s">
        <v>113</v>
      </c>
      <c r="E68" s="6">
        <v>99.558000000000007</v>
      </c>
      <c r="F68" s="7">
        <v>0</v>
      </c>
      <c r="G68" s="7">
        <v>0</v>
      </c>
      <c r="H68" s="8">
        <v>27.179334000000004</v>
      </c>
      <c r="I68" s="8">
        <v>5.8390767000000006</v>
      </c>
      <c r="J68" s="8">
        <v>0</v>
      </c>
      <c r="K68" s="8">
        <v>0.77356566000000004</v>
      </c>
      <c r="L68" s="8">
        <v>0</v>
      </c>
      <c r="M68" s="8">
        <v>1.1349612E-6</v>
      </c>
      <c r="N68" s="8">
        <v>6.1437241799999997E-8</v>
      </c>
      <c r="O68" s="8">
        <v>0</v>
      </c>
      <c r="P68" s="8">
        <v>2.7876240000000005E-8</v>
      </c>
      <c r="Q68" s="8">
        <v>0</v>
      </c>
      <c r="R68" s="8">
        <v>9.9558000000000008E-2</v>
      </c>
      <c r="S68" s="8">
        <v>4.9779000000000004E-3</v>
      </c>
      <c r="T68" s="8">
        <v>0</v>
      </c>
      <c r="U68" s="8">
        <v>7.6858776000000015E-4</v>
      </c>
      <c r="V68" s="8">
        <v>0</v>
      </c>
      <c r="W68" s="8">
        <v>0</v>
      </c>
      <c r="X68" s="8">
        <v>0</v>
      </c>
      <c r="Y68" s="8">
        <v>0</v>
      </c>
      <c r="Z68" s="8">
        <v>0.12046518000000001</v>
      </c>
      <c r="AA68" s="8">
        <v>0</v>
      </c>
      <c r="AB68" s="8">
        <v>0</v>
      </c>
      <c r="AC68" s="8">
        <v>9.9558000000000008E-2</v>
      </c>
      <c r="AD68" s="8">
        <v>0</v>
      </c>
      <c r="AE68" s="8">
        <v>2.339613E-4</v>
      </c>
      <c r="AF68" s="8">
        <v>0</v>
      </c>
      <c r="AG68" s="8">
        <v>1.5794971847580598E-7</v>
      </c>
      <c r="AH68" s="8">
        <v>0</v>
      </c>
      <c r="AI68" s="8">
        <v>0</v>
      </c>
      <c r="AJ68" s="8">
        <v>2.3694804000000002E-7</v>
      </c>
      <c r="AK68" s="8">
        <v>0</v>
      </c>
      <c r="AL68" s="8">
        <v>367.79247004140001</v>
      </c>
      <c r="AM68" s="8">
        <v>7.5434399694000005</v>
      </c>
      <c r="AN68" s="8">
        <v>0</v>
      </c>
      <c r="AO68" s="8">
        <v>2.5188174000000001</v>
      </c>
      <c r="AP68" s="8">
        <v>0</v>
      </c>
      <c r="AQ68" s="8">
        <v>443.1180528413999</v>
      </c>
      <c r="AR68" s="8">
        <v>8.0412299694000016</v>
      </c>
      <c r="AS68" s="8">
        <v>0</v>
      </c>
      <c r="AT68" s="8">
        <v>2.6716389299999999</v>
      </c>
      <c r="AU68" s="8">
        <v>0</v>
      </c>
      <c r="AV68" s="8">
        <v>423.54495004139989</v>
      </c>
      <c r="AW68" s="8">
        <v>7.5434399694000005</v>
      </c>
      <c r="AX68" s="8">
        <v>0</v>
      </c>
      <c r="AY68" s="8">
        <v>2.588508</v>
      </c>
      <c r="AZ68" s="8">
        <v>0</v>
      </c>
      <c r="BA68" s="8">
        <v>19.573102800000001</v>
      </c>
      <c r="BB68" s="8">
        <v>0.49779000000000007</v>
      </c>
      <c r="BC68" s="8">
        <v>0</v>
      </c>
      <c r="BD68" s="8">
        <v>8.3130930000000006E-2</v>
      </c>
      <c r="BE68" s="8">
        <v>0</v>
      </c>
    </row>
    <row r="69" spans="1:57" ht="15.3" x14ac:dyDescent="0.7">
      <c r="A69" s="9" t="s">
        <v>178</v>
      </c>
      <c r="B69" t="s">
        <v>924</v>
      </c>
      <c r="C69" t="s">
        <v>112</v>
      </c>
      <c r="D69" t="s">
        <v>113</v>
      </c>
      <c r="E69" s="6">
        <v>128.98599999999999</v>
      </c>
      <c r="F69" s="7">
        <v>0</v>
      </c>
      <c r="G69" s="7">
        <v>0</v>
      </c>
      <c r="H69" s="8">
        <v>35.213177999999999</v>
      </c>
      <c r="I69" s="8">
        <v>7.5650288999999997</v>
      </c>
      <c r="J69" s="8">
        <v>0</v>
      </c>
      <c r="K69" s="8">
        <v>1.00222122</v>
      </c>
      <c r="L69" s="8">
        <v>0</v>
      </c>
      <c r="M69" s="8">
        <v>1.4704403999999997E-6</v>
      </c>
      <c r="N69" s="8">
        <v>7.9597260599999995E-8</v>
      </c>
      <c r="O69" s="8">
        <v>0</v>
      </c>
      <c r="P69" s="8">
        <v>3.6116079999999996E-8</v>
      </c>
      <c r="Q69" s="8">
        <v>0</v>
      </c>
      <c r="R69" s="8">
        <v>0.12898599999999999</v>
      </c>
      <c r="S69" s="8">
        <v>6.4492999999999998E-3</v>
      </c>
      <c r="T69" s="8">
        <v>0</v>
      </c>
      <c r="U69" s="8">
        <v>9.9577191999999991E-4</v>
      </c>
      <c r="V69" s="8">
        <v>0</v>
      </c>
      <c r="W69" s="8">
        <v>0</v>
      </c>
      <c r="X69" s="8">
        <v>0</v>
      </c>
      <c r="Y69" s="8">
        <v>0</v>
      </c>
      <c r="Z69" s="8">
        <v>0.15607305999999999</v>
      </c>
      <c r="AA69" s="8">
        <v>0</v>
      </c>
      <c r="AB69" s="8">
        <v>0</v>
      </c>
      <c r="AC69" s="8">
        <v>0.12898599999999999</v>
      </c>
      <c r="AD69" s="8">
        <v>0</v>
      </c>
      <c r="AE69" s="8">
        <v>3.0311709999999997E-4</v>
      </c>
      <c r="AF69" s="8">
        <v>0</v>
      </c>
      <c r="AG69" s="8">
        <v>2.0463752171920196E-7</v>
      </c>
      <c r="AH69" s="8">
        <v>0</v>
      </c>
      <c r="AI69" s="8">
        <v>0</v>
      </c>
      <c r="AJ69" s="8">
        <v>3.0698668E-7</v>
      </c>
      <c r="AK69" s="8">
        <v>0</v>
      </c>
      <c r="AL69" s="8">
        <v>476.50695615379993</v>
      </c>
      <c r="AM69" s="8">
        <v>9.7731789297999985</v>
      </c>
      <c r="AN69" s="8">
        <v>0</v>
      </c>
      <c r="AO69" s="8">
        <v>3.2633457999999997</v>
      </c>
      <c r="AP69" s="8">
        <v>0</v>
      </c>
      <c r="AQ69" s="8">
        <v>574.09776375379977</v>
      </c>
      <c r="AR69" s="8">
        <v>10.418108929799999</v>
      </c>
      <c r="AS69" s="8">
        <v>0</v>
      </c>
      <c r="AT69" s="8">
        <v>3.4613393099999996</v>
      </c>
      <c r="AU69" s="8">
        <v>0</v>
      </c>
      <c r="AV69" s="8">
        <v>548.73911615379973</v>
      </c>
      <c r="AW69" s="8">
        <v>9.7731789297999985</v>
      </c>
      <c r="AX69" s="8">
        <v>0</v>
      </c>
      <c r="AY69" s="8">
        <v>3.3536359999999994</v>
      </c>
      <c r="AZ69" s="8">
        <v>0</v>
      </c>
      <c r="BA69" s="8">
        <v>25.358647599999998</v>
      </c>
      <c r="BB69" s="8">
        <v>0.64493</v>
      </c>
      <c r="BC69" s="8">
        <v>0</v>
      </c>
      <c r="BD69" s="8">
        <v>0.10770331</v>
      </c>
      <c r="BE69" s="8">
        <v>0</v>
      </c>
    </row>
    <row r="70" spans="1:57" ht="15.3" x14ac:dyDescent="0.7">
      <c r="A70" s="9" t="s">
        <v>330</v>
      </c>
      <c r="B70" t="s">
        <v>553</v>
      </c>
      <c r="C70" t="s">
        <v>112</v>
      </c>
      <c r="D70" t="s">
        <v>113</v>
      </c>
      <c r="E70" s="6">
        <v>65.934999999999903</v>
      </c>
      <c r="F70" s="7">
        <v>0</v>
      </c>
      <c r="G70" s="7">
        <v>0</v>
      </c>
      <c r="H70" s="8">
        <v>18.000254999999974</v>
      </c>
      <c r="I70" s="8">
        <v>3.8670877499999943</v>
      </c>
      <c r="J70" s="8">
        <v>0</v>
      </c>
      <c r="K70" s="8">
        <v>0.51231494999999927</v>
      </c>
      <c r="L70" s="8">
        <v>0</v>
      </c>
      <c r="M70" s="8">
        <v>7.5165899999999891E-7</v>
      </c>
      <c r="N70" s="8">
        <v>4.0688488499999939E-8</v>
      </c>
      <c r="O70" s="8">
        <v>0</v>
      </c>
      <c r="P70" s="8">
        <v>1.8461799999999973E-8</v>
      </c>
      <c r="Q70" s="8">
        <v>0</v>
      </c>
      <c r="R70" s="8">
        <v>6.593499999999991E-2</v>
      </c>
      <c r="S70" s="8">
        <v>3.2967499999999954E-3</v>
      </c>
      <c r="T70" s="8">
        <v>0</v>
      </c>
      <c r="U70" s="8">
        <v>5.0901819999999928E-4</v>
      </c>
      <c r="V70" s="8">
        <v>0</v>
      </c>
      <c r="W70" s="8">
        <v>0</v>
      </c>
      <c r="X70" s="8">
        <v>0</v>
      </c>
      <c r="Y70" s="8">
        <v>0</v>
      </c>
      <c r="Z70" s="8">
        <v>7.9781349999999876E-2</v>
      </c>
      <c r="AA70" s="8">
        <v>0</v>
      </c>
      <c r="AB70" s="8">
        <v>0</v>
      </c>
      <c r="AC70" s="8">
        <v>6.593499999999991E-2</v>
      </c>
      <c r="AD70" s="8">
        <v>0</v>
      </c>
      <c r="AE70" s="8">
        <v>1.5494724999999977E-4</v>
      </c>
      <c r="AF70" s="8">
        <v>0</v>
      </c>
      <c r="AG70" s="8">
        <v>1.0460650764079483E-7</v>
      </c>
      <c r="AH70" s="8">
        <v>0</v>
      </c>
      <c r="AI70" s="8">
        <v>0</v>
      </c>
      <c r="AJ70" s="8">
        <v>1.5692529999999978E-7</v>
      </c>
      <c r="AK70" s="8">
        <v>0</v>
      </c>
      <c r="AL70" s="8">
        <v>243.58059133549963</v>
      </c>
      <c r="AM70" s="8">
        <v>4.9958487954999926</v>
      </c>
      <c r="AN70" s="8">
        <v>0</v>
      </c>
      <c r="AO70" s="8">
        <v>1.6681554999999975</v>
      </c>
      <c r="AP70" s="8">
        <v>0</v>
      </c>
      <c r="AQ70" s="8">
        <v>293.46701233549948</v>
      </c>
      <c r="AR70" s="8">
        <v>5.3255237954999926</v>
      </c>
      <c r="AS70" s="8">
        <v>0</v>
      </c>
      <c r="AT70" s="8">
        <v>1.7693657249999972</v>
      </c>
      <c r="AU70" s="8">
        <v>0</v>
      </c>
      <c r="AV70" s="8">
        <v>280.50419133549951</v>
      </c>
      <c r="AW70" s="8">
        <v>4.9958487954999926</v>
      </c>
      <c r="AX70" s="8">
        <v>0</v>
      </c>
      <c r="AY70" s="8">
        <v>1.7143099999999973</v>
      </c>
      <c r="AZ70" s="8">
        <v>0</v>
      </c>
      <c r="BA70" s="8">
        <v>12.96282099999998</v>
      </c>
      <c r="BB70" s="8">
        <v>0.3296749999999995</v>
      </c>
      <c r="BC70" s="8">
        <v>0</v>
      </c>
      <c r="BD70" s="8">
        <v>5.5055724999999923E-2</v>
      </c>
      <c r="BE70" s="8">
        <v>0</v>
      </c>
    </row>
    <row r="71" spans="1:57" ht="15.3" x14ac:dyDescent="0.7">
      <c r="A71" s="9" t="s">
        <v>108</v>
      </c>
      <c r="B71" t="s">
        <v>880</v>
      </c>
      <c r="C71" t="s">
        <v>134</v>
      </c>
      <c r="D71" t="s">
        <v>135</v>
      </c>
      <c r="E71" s="6">
        <v>124.383</v>
      </c>
      <c r="F71" s="7">
        <v>0</v>
      </c>
      <c r="G71" s="7">
        <v>0</v>
      </c>
      <c r="H71" s="8">
        <v>23.632770000000001</v>
      </c>
      <c r="I71" s="8">
        <v>2.0087854499999995</v>
      </c>
      <c r="J71" s="8">
        <v>0</v>
      </c>
      <c r="K71" s="8">
        <v>0.30424081800000002</v>
      </c>
      <c r="L71" s="8">
        <v>-0.27364260000000001</v>
      </c>
      <c r="M71" s="8">
        <v>8.6321801999999988E-7</v>
      </c>
      <c r="N71" s="8">
        <v>1.3185360467789998E-8</v>
      </c>
      <c r="O71" s="8">
        <v>0</v>
      </c>
      <c r="P71" s="8">
        <v>5.1789349709999994E-12</v>
      </c>
      <c r="Q71" s="8">
        <v>1.3806512999999999E-12</v>
      </c>
      <c r="R71" s="8">
        <v>0.27861791999999996</v>
      </c>
      <c r="S71" s="8">
        <v>1.0796444399999999E-2</v>
      </c>
      <c r="T71" s="8">
        <v>0</v>
      </c>
      <c r="U71" s="8">
        <v>3.8322402299999997E-3</v>
      </c>
      <c r="V71" s="8">
        <v>-1.8657449999999999E-4</v>
      </c>
      <c r="W71" s="8">
        <v>1.3930895999999999E-3</v>
      </c>
      <c r="X71" s="8">
        <v>5.3161294200000002E-4</v>
      </c>
      <c r="Y71" s="8">
        <v>0</v>
      </c>
      <c r="Z71" s="8">
        <v>1.6510226271E-3</v>
      </c>
      <c r="AA71" s="8">
        <v>0</v>
      </c>
      <c r="AB71" s="8">
        <v>1.14681126E-2</v>
      </c>
      <c r="AC71" s="8">
        <v>1.0075022999999998E-3</v>
      </c>
      <c r="AD71" s="8">
        <v>0</v>
      </c>
      <c r="AE71" s="8">
        <v>1.6265564909999999E-3</v>
      </c>
      <c r="AF71" s="8">
        <v>-1.2052712699999999E-4</v>
      </c>
      <c r="AG71" s="8">
        <v>1.1816384999999999E-4</v>
      </c>
      <c r="AH71" s="8">
        <v>1.8411171660000001E-6</v>
      </c>
      <c r="AI71" s="8">
        <v>0</v>
      </c>
      <c r="AJ71" s="8">
        <v>1.0413842291999999E-7</v>
      </c>
      <c r="AK71" s="8">
        <v>2.5747280999999999E-8</v>
      </c>
      <c r="AL71" s="8">
        <v>399.26943</v>
      </c>
      <c r="AM71" s="8">
        <v>28.533460199999997</v>
      </c>
      <c r="AN71" s="8">
        <v>0</v>
      </c>
      <c r="AO71" s="8">
        <v>4.5499301399999998</v>
      </c>
      <c r="AP71" s="8">
        <v>-2.4627834000000002</v>
      </c>
      <c r="AQ71" s="8">
        <v>429.64375859999996</v>
      </c>
      <c r="AR71" s="8">
        <v>29.669076989999997</v>
      </c>
      <c r="AS71" s="8">
        <v>0</v>
      </c>
      <c r="AT71" s="8">
        <v>4.9270593959999989</v>
      </c>
      <c r="AU71" s="8">
        <v>-2.1866531400000002</v>
      </c>
      <c r="AV71" s="8">
        <v>420.41453999999999</v>
      </c>
      <c r="AW71" s="8">
        <v>28.856855999999997</v>
      </c>
      <c r="AX71" s="8">
        <v>0</v>
      </c>
      <c r="AY71" s="8">
        <v>4.6494365399999991</v>
      </c>
      <c r="AZ71" s="8">
        <v>-2.3384003999999998</v>
      </c>
      <c r="BA71" s="8">
        <v>9.2292185999999994</v>
      </c>
      <c r="BB71" s="8">
        <v>0.81222099000000003</v>
      </c>
      <c r="BC71" s="8">
        <v>0</v>
      </c>
      <c r="BD71" s="8">
        <v>0.27762285599999997</v>
      </c>
      <c r="BE71" s="8">
        <v>0.15174725999999999</v>
      </c>
    </row>
    <row r="72" spans="1:57" ht="15.3" x14ac:dyDescent="0.7">
      <c r="A72" s="9" t="s">
        <v>108</v>
      </c>
      <c r="B72" t="s">
        <v>881</v>
      </c>
      <c r="C72" t="s">
        <v>134</v>
      </c>
      <c r="D72" t="s">
        <v>135</v>
      </c>
      <c r="E72" s="6">
        <v>12.545999999999999</v>
      </c>
      <c r="F72" s="7">
        <v>0</v>
      </c>
      <c r="G72" s="7">
        <v>0</v>
      </c>
      <c r="H72" s="8">
        <v>2.38374</v>
      </c>
      <c r="I72" s="8">
        <v>0.20261789999999996</v>
      </c>
      <c r="J72" s="8">
        <v>0</v>
      </c>
      <c r="K72" s="8">
        <v>3.0687516000000001E-2</v>
      </c>
      <c r="L72" s="8">
        <v>-2.7601199999999999E-2</v>
      </c>
      <c r="M72" s="8">
        <v>8.7069239999999994E-8</v>
      </c>
      <c r="N72" s="8">
        <v>1.3299529069799999E-9</v>
      </c>
      <c r="O72" s="8">
        <v>0</v>
      </c>
      <c r="P72" s="8">
        <v>5.2237780199999992E-13</v>
      </c>
      <c r="Q72" s="8">
        <v>1.392606E-13</v>
      </c>
      <c r="R72" s="8">
        <v>2.8103039999999996E-2</v>
      </c>
      <c r="S72" s="8">
        <v>1.0889927999999998E-3</v>
      </c>
      <c r="T72" s="8">
        <v>0</v>
      </c>
      <c r="U72" s="8">
        <v>3.8654225999999996E-4</v>
      </c>
      <c r="V72" s="8">
        <v>-1.8819000000000001E-5</v>
      </c>
      <c r="W72" s="8">
        <v>1.4051519999999998E-4</v>
      </c>
      <c r="X72" s="8">
        <v>5.3621603999999999E-5</v>
      </c>
      <c r="Y72" s="8">
        <v>0</v>
      </c>
      <c r="Z72" s="8">
        <v>1.665318402E-4</v>
      </c>
      <c r="AA72" s="8">
        <v>0</v>
      </c>
      <c r="AB72" s="8">
        <v>1.1567412E-3</v>
      </c>
      <c r="AC72" s="8">
        <v>1.0162259999999998E-4</v>
      </c>
      <c r="AD72" s="8">
        <v>0</v>
      </c>
      <c r="AE72" s="8">
        <v>1.64064042E-4</v>
      </c>
      <c r="AF72" s="8">
        <v>-1.2157073999999998E-5</v>
      </c>
      <c r="AG72" s="8">
        <v>1.19187E-5</v>
      </c>
      <c r="AH72" s="8">
        <v>1.8570589199999999E-7</v>
      </c>
      <c r="AI72" s="8">
        <v>0</v>
      </c>
      <c r="AJ72" s="8">
        <v>1.0504013039999999E-8</v>
      </c>
      <c r="AK72" s="8">
        <v>2.597022E-9</v>
      </c>
      <c r="AL72" s="8">
        <v>40.272659999999995</v>
      </c>
      <c r="AM72" s="8">
        <v>2.8780523999999996</v>
      </c>
      <c r="AN72" s="8">
        <v>0</v>
      </c>
      <c r="AO72" s="8">
        <v>0.45893267999999998</v>
      </c>
      <c r="AP72" s="8">
        <v>-0.24841080000000001</v>
      </c>
      <c r="AQ72" s="8">
        <v>43.336393199999996</v>
      </c>
      <c r="AR72" s="8">
        <v>2.9925973799999999</v>
      </c>
      <c r="AS72" s="8">
        <v>0</v>
      </c>
      <c r="AT72" s="8">
        <v>0.49697215199999989</v>
      </c>
      <c r="AU72" s="8">
        <v>-0.22055868000000001</v>
      </c>
      <c r="AV72" s="8">
        <v>42.405479999999997</v>
      </c>
      <c r="AW72" s="8">
        <v>2.9106719999999995</v>
      </c>
      <c r="AX72" s="8">
        <v>0</v>
      </c>
      <c r="AY72" s="8">
        <v>0.46896947999999994</v>
      </c>
      <c r="AZ72" s="8">
        <v>-0.23586479999999999</v>
      </c>
      <c r="BA72" s="8">
        <v>0.9309132</v>
      </c>
      <c r="BB72" s="8">
        <v>8.1925379999999992E-2</v>
      </c>
      <c r="BC72" s="8">
        <v>0</v>
      </c>
      <c r="BD72" s="8">
        <v>2.8002671999999999E-2</v>
      </c>
      <c r="BE72" s="8">
        <v>1.5306119999999998E-2</v>
      </c>
    </row>
    <row r="73" spans="1:57" ht="15.3" x14ac:dyDescent="0.7">
      <c r="A73" s="9" t="s">
        <v>108</v>
      </c>
      <c r="B73" t="s">
        <v>882</v>
      </c>
      <c r="C73" t="s">
        <v>134</v>
      </c>
      <c r="D73" t="s">
        <v>135</v>
      </c>
      <c r="E73" s="6">
        <v>52.853000000000002</v>
      </c>
      <c r="F73" s="7">
        <v>0</v>
      </c>
      <c r="G73" s="7">
        <v>0</v>
      </c>
      <c r="H73" s="8">
        <v>10.042070000000001</v>
      </c>
      <c r="I73" s="8">
        <v>0.85357594999999986</v>
      </c>
      <c r="J73" s="8">
        <v>0</v>
      </c>
      <c r="K73" s="8">
        <v>0.12927843800000002</v>
      </c>
      <c r="L73" s="8">
        <v>-0.11627660000000001</v>
      </c>
      <c r="M73" s="8">
        <v>3.6679982000000001E-7</v>
      </c>
      <c r="N73" s="8">
        <v>5.6027419888900001E-9</v>
      </c>
      <c r="O73" s="8">
        <v>0</v>
      </c>
      <c r="P73" s="8">
        <v>2.2006403610000001E-12</v>
      </c>
      <c r="Q73" s="8">
        <v>5.8666829999999999E-13</v>
      </c>
      <c r="R73" s="8">
        <v>0.11839071999999999</v>
      </c>
      <c r="S73" s="8">
        <v>4.5876403999999997E-3</v>
      </c>
      <c r="T73" s="8">
        <v>0</v>
      </c>
      <c r="U73" s="8">
        <v>1.6284009299999999E-3</v>
      </c>
      <c r="V73" s="8">
        <v>-7.9279500000000006E-5</v>
      </c>
      <c r="W73" s="8">
        <v>5.9195359999999998E-4</v>
      </c>
      <c r="X73" s="8">
        <v>2.25893722E-4</v>
      </c>
      <c r="Y73" s="8">
        <v>0</v>
      </c>
      <c r="Z73" s="8">
        <v>7.0155486610000005E-4</v>
      </c>
      <c r="AA73" s="8">
        <v>0</v>
      </c>
      <c r="AB73" s="8">
        <v>4.8730466E-3</v>
      </c>
      <c r="AC73" s="8">
        <v>4.2810929999999992E-4</v>
      </c>
      <c r="AD73" s="8">
        <v>0</v>
      </c>
      <c r="AE73" s="8">
        <v>6.9115868100000008E-4</v>
      </c>
      <c r="AF73" s="8">
        <v>-5.1214556999999998E-5</v>
      </c>
      <c r="AG73" s="8">
        <v>5.0210349999999999E-5</v>
      </c>
      <c r="AH73" s="8">
        <v>7.8233010600000006E-7</v>
      </c>
      <c r="AI73" s="8">
        <v>0</v>
      </c>
      <c r="AJ73" s="8">
        <v>4.4250645720000001E-8</v>
      </c>
      <c r="AK73" s="8">
        <v>1.0940571000000001E-8</v>
      </c>
      <c r="AL73" s="8">
        <v>169.65813</v>
      </c>
      <c r="AM73" s="8">
        <v>12.1244782</v>
      </c>
      <c r="AN73" s="8">
        <v>0</v>
      </c>
      <c r="AO73" s="8">
        <v>1.9333627400000002</v>
      </c>
      <c r="AP73" s="8">
        <v>-1.0464894</v>
      </c>
      <c r="AQ73" s="8">
        <v>182.56483259999999</v>
      </c>
      <c r="AR73" s="8">
        <v>12.60702609</v>
      </c>
      <c r="AS73" s="8">
        <v>0</v>
      </c>
      <c r="AT73" s="8">
        <v>2.0936130359999998</v>
      </c>
      <c r="AU73" s="8">
        <v>-0.92915574000000012</v>
      </c>
      <c r="AV73" s="8">
        <v>178.64313999999999</v>
      </c>
      <c r="AW73" s="8">
        <v>12.261896</v>
      </c>
      <c r="AX73" s="8">
        <v>0</v>
      </c>
      <c r="AY73" s="8">
        <v>1.9756451399999999</v>
      </c>
      <c r="AZ73" s="8">
        <v>-0.99363640000000009</v>
      </c>
      <c r="BA73" s="8">
        <v>3.9216926000000001</v>
      </c>
      <c r="BB73" s="8">
        <v>0.34513009</v>
      </c>
      <c r="BC73" s="8">
        <v>0</v>
      </c>
      <c r="BD73" s="8">
        <v>0.117967896</v>
      </c>
      <c r="BE73" s="8">
        <v>6.4480659999999995E-2</v>
      </c>
    </row>
    <row r="74" spans="1:57" ht="15.3" x14ac:dyDescent="0.7">
      <c r="A74" s="9" t="s">
        <v>108</v>
      </c>
      <c r="B74" t="s">
        <v>315</v>
      </c>
      <c r="C74" t="s">
        <v>134</v>
      </c>
      <c r="D74" t="s">
        <v>135</v>
      </c>
      <c r="E74" s="6">
        <v>178.87</v>
      </c>
      <c r="F74" s="7">
        <v>0</v>
      </c>
      <c r="G74" s="7">
        <v>0</v>
      </c>
      <c r="H74" s="8">
        <v>33.985300000000002</v>
      </c>
      <c r="I74" s="8">
        <v>2.8887504999999996</v>
      </c>
      <c r="J74" s="8">
        <v>0</v>
      </c>
      <c r="K74" s="8">
        <v>0.43751602000000006</v>
      </c>
      <c r="L74" s="8">
        <v>-0.39351400000000003</v>
      </c>
      <c r="M74" s="8">
        <v>1.2413577999999999E-6</v>
      </c>
      <c r="N74" s="8">
        <v>1.8961316473100001E-8</v>
      </c>
      <c r="O74" s="8">
        <v>0</v>
      </c>
      <c r="P74" s="8">
        <v>7.4476101899999996E-12</v>
      </c>
      <c r="Q74" s="8">
        <v>1.9854570000000002E-12</v>
      </c>
      <c r="R74" s="8">
        <v>0.40066879999999999</v>
      </c>
      <c r="S74" s="8">
        <v>1.5525915999999999E-2</v>
      </c>
      <c r="T74" s="8">
        <v>0</v>
      </c>
      <c r="U74" s="8">
        <v>5.5109846999999998E-3</v>
      </c>
      <c r="V74" s="8">
        <v>-2.6830499999999999E-4</v>
      </c>
      <c r="W74" s="8">
        <v>2.0033439999999998E-3</v>
      </c>
      <c r="X74" s="8">
        <v>7.6449038000000005E-4</v>
      </c>
      <c r="Y74" s="8">
        <v>0</v>
      </c>
      <c r="Z74" s="8">
        <v>2.3742667190000005E-3</v>
      </c>
      <c r="AA74" s="8">
        <v>0</v>
      </c>
      <c r="AB74" s="8">
        <v>1.6491814E-2</v>
      </c>
      <c r="AC74" s="8">
        <v>1.4488469999999999E-3</v>
      </c>
      <c r="AD74" s="8">
        <v>0</v>
      </c>
      <c r="AE74" s="8">
        <v>2.3390829900000001E-3</v>
      </c>
      <c r="AF74" s="8">
        <v>-1.7332502999999999E-4</v>
      </c>
      <c r="AG74" s="8">
        <v>1.6992649999999999E-4</v>
      </c>
      <c r="AH74" s="8">
        <v>2.6476337400000003E-6</v>
      </c>
      <c r="AI74" s="8">
        <v>0</v>
      </c>
      <c r="AJ74" s="8">
        <v>1.497571188E-7</v>
      </c>
      <c r="AK74" s="8">
        <v>3.7026090000000006E-8</v>
      </c>
      <c r="AL74" s="8">
        <v>574.17269999999996</v>
      </c>
      <c r="AM74" s="8">
        <v>41.032778</v>
      </c>
      <c r="AN74" s="8">
        <v>0</v>
      </c>
      <c r="AO74" s="8">
        <v>6.5430646000000001</v>
      </c>
      <c r="AP74" s="8">
        <v>-3.5416260000000004</v>
      </c>
      <c r="AQ74" s="8">
        <v>617.852754</v>
      </c>
      <c r="AR74" s="8">
        <v>42.665861100000001</v>
      </c>
      <c r="AS74" s="8">
        <v>0</v>
      </c>
      <c r="AT74" s="8">
        <v>7.0853984399999987</v>
      </c>
      <c r="AU74" s="8">
        <v>-3.1445346000000005</v>
      </c>
      <c r="AV74" s="8">
        <v>604.5806</v>
      </c>
      <c r="AW74" s="8">
        <v>41.497839999999997</v>
      </c>
      <c r="AX74" s="8">
        <v>0</v>
      </c>
      <c r="AY74" s="8">
        <v>6.6861605999999991</v>
      </c>
      <c r="AZ74" s="8">
        <v>-3.3627560000000001</v>
      </c>
      <c r="BA74" s="8">
        <v>13.272154</v>
      </c>
      <c r="BB74" s="8">
        <v>1.1680211</v>
      </c>
      <c r="BC74" s="8">
        <v>0</v>
      </c>
      <c r="BD74" s="8">
        <v>0.39923784000000001</v>
      </c>
      <c r="BE74" s="8">
        <v>0.21822140000000001</v>
      </c>
    </row>
    <row r="75" spans="1:57" ht="15.3" x14ac:dyDescent="0.7">
      <c r="A75" s="9" t="s">
        <v>108</v>
      </c>
      <c r="B75" t="s">
        <v>886</v>
      </c>
      <c r="C75" t="s">
        <v>134</v>
      </c>
      <c r="D75" t="s">
        <v>135</v>
      </c>
      <c r="E75" s="6">
        <v>38.695999999999998</v>
      </c>
      <c r="F75" s="7">
        <v>0</v>
      </c>
      <c r="G75" s="7">
        <v>0</v>
      </c>
      <c r="H75" s="8">
        <v>7.3522400000000001</v>
      </c>
      <c r="I75" s="8">
        <v>0.62494039999999984</v>
      </c>
      <c r="J75" s="8">
        <v>0</v>
      </c>
      <c r="K75" s="8">
        <v>9.4650416000000001E-2</v>
      </c>
      <c r="L75" s="8">
        <v>-8.5131200000000004E-2</v>
      </c>
      <c r="M75" s="8">
        <v>2.6855023999999998E-7</v>
      </c>
      <c r="N75" s="8">
        <v>4.1020132064799999E-9</v>
      </c>
      <c r="O75" s="8">
        <v>0</v>
      </c>
      <c r="P75" s="8">
        <v>1.6111853519999998E-12</v>
      </c>
      <c r="Q75" s="8">
        <v>4.2952559999999997E-13</v>
      </c>
      <c r="R75" s="8">
        <v>8.6679039999999985E-2</v>
      </c>
      <c r="S75" s="8">
        <v>3.3588127999999995E-3</v>
      </c>
      <c r="T75" s="8">
        <v>0</v>
      </c>
      <c r="U75" s="8">
        <v>1.1922237599999998E-3</v>
      </c>
      <c r="V75" s="8">
        <v>-5.8043999999999995E-5</v>
      </c>
      <c r="W75" s="8">
        <v>4.3339519999999995E-4</v>
      </c>
      <c r="X75" s="8">
        <v>1.6538670399999998E-4</v>
      </c>
      <c r="Y75" s="8">
        <v>0</v>
      </c>
      <c r="Z75" s="8">
        <v>5.1363909519999999E-4</v>
      </c>
      <c r="AA75" s="8">
        <v>0</v>
      </c>
      <c r="AB75" s="8">
        <v>3.5677712E-3</v>
      </c>
      <c r="AC75" s="8">
        <v>3.1343759999999995E-4</v>
      </c>
      <c r="AD75" s="8">
        <v>0</v>
      </c>
      <c r="AE75" s="8">
        <v>5.0602759199999995E-4</v>
      </c>
      <c r="AF75" s="8">
        <v>-3.7496423999999995E-5</v>
      </c>
      <c r="AG75" s="8">
        <v>3.6761199999999996E-5</v>
      </c>
      <c r="AH75" s="8">
        <v>5.7277819200000003E-7</v>
      </c>
      <c r="AI75" s="8">
        <v>0</v>
      </c>
      <c r="AJ75" s="8">
        <v>3.2397839040000001E-8</v>
      </c>
      <c r="AK75" s="8">
        <v>8.010072E-9</v>
      </c>
      <c r="AL75" s="8">
        <v>124.21415999999999</v>
      </c>
      <c r="AM75" s="8">
        <v>8.8768623999999985</v>
      </c>
      <c r="AN75" s="8">
        <v>0</v>
      </c>
      <c r="AO75" s="8">
        <v>1.4154996799999999</v>
      </c>
      <c r="AP75" s="8">
        <v>-0.7661808</v>
      </c>
      <c r="AQ75" s="8">
        <v>133.66372319999999</v>
      </c>
      <c r="AR75" s="8">
        <v>9.2301568799999991</v>
      </c>
      <c r="AS75" s="8">
        <v>0</v>
      </c>
      <c r="AT75" s="8">
        <v>1.5328259519999996</v>
      </c>
      <c r="AU75" s="8">
        <v>-0.68027568000000005</v>
      </c>
      <c r="AV75" s="8">
        <v>130.79247999999998</v>
      </c>
      <c r="AW75" s="8">
        <v>8.9774719999999988</v>
      </c>
      <c r="AX75" s="8">
        <v>0</v>
      </c>
      <c r="AY75" s="8">
        <v>1.4464564799999997</v>
      </c>
      <c r="AZ75" s="8">
        <v>-0.72748480000000004</v>
      </c>
      <c r="BA75" s="8">
        <v>2.8712431999999999</v>
      </c>
      <c r="BB75" s="8">
        <v>0.25268488</v>
      </c>
      <c r="BC75" s="8">
        <v>0</v>
      </c>
      <c r="BD75" s="8">
        <v>8.6369472000000003E-2</v>
      </c>
      <c r="BE75" s="8">
        <v>4.7209119999999993E-2</v>
      </c>
    </row>
    <row r="76" spans="1:57" ht="15.3" x14ac:dyDescent="0.7">
      <c r="A76" s="9" t="s">
        <v>108</v>
      </c>
      <c r="B76" t="s">
        <v>887</v>
      </c>
      <c r="C76" t="s">
        <v>134</v>
      </c>
      <c r="D76" t="s">
        <v>135</v>
      </c>
      <c r="E76" s="6">
        <v>3.327</v>
      </c>
      <c r="F76" s="7">
        <v>0</v>
      </c>
      <c r="G76" s="7">
        <v>0</v>
      </c>
      <c r="H76" s="8">
        <v>0.63212999999999997</v>
      </c>
      <c r="I76" s="8">
        <v>5.3731049999999989E-2</v>
      </c>
      <c r="J76" s="8">
        <v>0</v>
      </c>
      <c r="K76" s="8">
        <v>8.137842000000001E-3</v>
      </c>
      <c r="L76" s="8">
        <v>-7.3194000000000002E-3</v>
      </c>
      <c r="M76" s="8">
        <v>2.3089379999999998E-8</v>
      </c>
      <c r="N76" s="8">
        <v>3.5268239450999995E-10</v>
      </c>
      <c r="O76" s="8">
        <v>0</v>
      </c>
      <c r="P76" s="8">
        <v>1.3852629899999998E-13</v>
      </c>
      <c r="Q76" s="8">
        <v>3.6929699999999997E-14</v>
      </c>
      <c r="R76" s="8">
        <v>7.4524799999999992E-3</v>
      </c>
      <c r="S76" s="8">
        <v>2.8878359999999996E-4</v>
      </c>
      <c r="T76" s="8">
        <v>0</v>
      </c>
      <c r="U76" s="8">
        <v>1.0250486999999999E-4</v>
      </c>
      <c r="V76" s="8">
        <v>-4.9904999999999999E-6</v>
      </c>
      <c r="W76" s="8">
        <v>3.7262399999999997E-5</v>
      </c>
      <c r="X76" s="8">
        <v>1.4219598E-5</v>
      </c>
      <c r="Y76" s="8">
        <v>0</v>
      </c>
      <c r="Z76" s="8">
        <v>4.4161599900000003E-5</v>
      </c>
      <c r="AA76" s="8">
        <v>0</v>
      </c>
      <c r="AB76" s="8">
        <v>3.0674940000000001E-4</v>
      </c>
      <c r="AC76" s="8">
        <v>2.6948699999999995E-5</v>
      </c>
      <c r="AD76" s="8">
        <v>0</v>
      </c>
      <c r="AE76" s="8">
        <v>4.3507178999999998E-5</v>
      </c>
      <c r="AF76" s="8">
        <v>-3.2238629999999998E-6</v>
      </c>
      <c r="AG76" s="8">
        <v>3.16065E-6</v>
      </c>
      <c r="AH76" s="8">
        <v>4.9246254000000005E-8</v>
      </c>
      <c r="AI76" s="8">
        <v>0</v>
      </c>
      <c r="AJ76" s="8">
        <v>2.7854974799999999E-9</v>
      </c>
      <c r="AK76" s="8">
        <v>6.8868900000000002E-10</v>
      </c>
      <c r="AL76" s="8">
        <v>10.67967</v>
      </c>
      <c r="AM76" s="8">
        <v>0.76321379999999994</v>
      </c>
      <c r="AN76" s="8">
        <v>0</v>
      </c>
      <c r="AO76" s="8">
        <v>0.12170166</v>
      </c>
      <c r="AP76" s="8">
        <v>-6.5874600000000005E-2</v>
      </c>
      <c r="AQ76" s="8">
        <v>11.492123399999999</v>
      </c>
      <c r="AR76" s="8">
        <v>0.79358930999999999</v>
      </c>
      <c r="AS76" s="8">
        <v>0</v>
      </c>
      <c r="AT76" s="8">
        <v>0.13178912399999998</v>
      </c>
      <c r="AU76" s="8">
        <v>-5.8488660000000005E-2</v>
      </c>
      <c r="AV76" s="8">
        <v>11.24526</v>
      </c>
      <c r="AW76" s="8">
        <v>0.77186399999999988</v>
      </c>
      <c r="AX76" s="8">
        <v>0</v>
      </c>
      <c r="AY76" s="8">
        <v>0.12436325999999999</v>
      </c>
      <c r="AZ76" s="8">
        <v>-6.2547599999999995E-2</v>
      </c>
      <c r="BA76" s="8">
        <v>0.24686340000000001</v>
      </c>
      <c r="BB76" s="8">
        <v>2.1725310000000001E-2</v>
      </c>
      <c r="BC76" s="8">
        <v>0</v>
      </c>
      <c r="BD76" s="8">
        <v>7.4258639999999999E-3</v>
      </c>
      <c r="BE76" s="8">
        <v>4.0589399999999996E-3</v>
      </c>
    </row>
    <row r="77" spans="1:57" ht="15.3" x14ac:dyDescent="0.7">
      <c r="A77" s="9" t="s">
        <v>330</v>
      </c>
      <c r="B77" t="s">
        <v>930</v>
      </c>
      <c r="C77" t="s">
        <v>134</v>
      </c>
      <c r="D77" t="s">
        <v>135</v>
      </c>
      <c r="E77" s="6">
        <v>50.601999999999997</v>
      </c>
      <c r="F77" s="7">
        <v>0</v>
      </c>
      <c r="G77" s="7">
        <v>0</v>
      </c>
      <c r="H77" s="8">
        <v>9.6143799999999988</v>
      </c>
      <c r="I77" s="8">
        <v>0.81722229999999985</v>
      </c>
      <c r="J77" s="8">
        <v>0</v>
      </c>
      <c r="K77" s="8">
        <v>0.12377249200000001</v>
      </c>
      <c r="L77" s="8">
        <v>-0.1113244</v>
      </c>
      <c r="M77" s="8">
        <v>3.5117787999999993E-7</v>
      </c>
      <c r="N77" s="8">
        <v>5.3641221902599989E-9</v>
      </c>
      <c r="O77" s="8">
        <v>0</v>
      </c>
      <c r="P77" s="8">
        <v>2.1069154739999999E-12</v>
      </c>
      <c r="Q77" s="8">
        <v>5.6168219999999994E-13</v>
      </c>
      <c r="R77" s="8">
        <v>0.11334847999999999</v>
      </c>
      <c r="S77" s="8">
        <v>4.3922535999999998E-3</v>
      </c>
      <c r="T77" s="8">
        <v>0</v>
      </c>
      <c r="U77" s="8">
        <v>1.5590476199999997E-3</v>
      </c>
      <c r="V77" s="8">
        <v>-7.5902999999999995E-5</v>
      </c>
      <c r="W77" s="8">
        <v>5.6674239999999999E-4</v>
      </c>
      <c r="X77" s="8">
        <v>2.16272948E-4</v>
      </c>
      <c r="Y77" s="8">
        <v>0</v>
      </c>
      <c r="Z77" s="8">
        <v>6.7167576740000004E-4</v>
      </c>
      <c r="AA77" s="8">
        <v>0</v>
      </c>
      <c r="AB77" s="8">
        <v>4.6655044000000001E-3</v>
      </c>
      <c r="AC77" s="8">
        <v>4.098761999999999E-4</v>
      </c>
      <c r="AD77" s="8">
        <v>0</v>
      </c>
      <c r="AE77" s="8">
        <v>6.61722354E-4</v>
      </c>
      <c r="AF77" s="8">
        <v>-4.9033337999999994E-5</v>
      </c>
      <c r="AG77" s="8">
        <v>4.8071899999999996E-5</v>
      </c>
      <c r="AH77" s="8">
        <v>7.4901080399999996E-7</v>
      </c>
      <c r="AI77" s="8">
        <v>0</v>
      </c>
      <c r="AJ77" s="8">
        <v>4.2366018479999995E-8</v>
      </c>
      <c r="AK77" s="8">
        <v>1.0474614000000001E-8</v>
      </c>
      <c r="AL77" s="8">
        <v>162.43241999999998</v>
      </c>
      <c r="AM77" s="8">
        <v>11.608098799999999</v>
      </c>
      <c r="AN77" s="8">
        <v>0</v>
      </c>
      <c r="AO77" s="8">
        <v>1.8510211599999999</v>
      </c>
      <c r="AP77" s="8">
        <v>-1.0019195999999999</v>
      </c>
      <c r="AQ77" s="8">
        <v>174.78942839999996</v>
      </c>
      <c r="AR77" s="8">
        <v>12.070095059999998</v>
      </c>
      <c r="AS77" s="8">
        <v>0</v>
      </c>
      <c r="AT77" s="8">
        <v>2.0044464239999997</v>
      </c>
      <c r="AU77" s="8">
        <v>-0.88958316000000004</v>
      </c>
      <c r="AV77" s="8">
        <v>171.03475999999998</v>
      </c>
      <c r="AW77" s="8">
        <v>11.739663999999998</v>
      </c>
      <c r="AX77" s="8">
        <v>0</v>
      </c>
      <c r="AY77" s="8">
        <v>1.8915027599999996</v>
      </c>
      <c r="AZ77" s="8">
        <v>-0.95131759999999999</v>
      </c>
      <c r="BA77" s="8">
        <v>3.7546683999999999</v>
      </c>
      <c r="BB77" s="8">
        <v>0.33043106</v>
      </c>
      <c r="BC77" s="8">
        <v>0</v>
      </c>
      <c r="BD77" s="8">
        <v>0.112943664</v>
      </c>
      <c r="BE77" s="8">
        <v>6.1734439999999995E-2</v>
      </c>
    </row>
    <row r="78" spans="1:57" ht="15.3" x14ac:dyDescent="0.7">
      <c r="A78" s="9" t="s">
        <v>330</v>
      </c>
      <c r="B78" t="s">
        <v>931</v>
      </c>
      <c r="C78" t="s">
        <v>134</v>
      </c>
      <c r="D78" t="s">
        <v>135</v>
      </c>
      <c r="E78" s="6">
        <v>2.0510000000000002</v>
      </c>
      <c r="F78" s="7">
        <v>0</v>
      </c>
      <c r="G78" s="7">
        <v>0</v>
      </c>
      <c r="H78" s="8">
        <v>0.38969000000000004</v>
      </c>
      <c r="I78" s="8">
        <v>3.3123649999999998E-2</v>
      </c>
      <c r="J78" s="8">
        <v>0</v>
      </c>
      <c r="K78" s="8">
        <v>5.0167460000000007E-3</v>
      </c>
      <c r="L78" s="8">
        <v>-4.5122000000000009E-3</v>
      </c>
      <c r="M78" s="8">
        <v>1.4233940000000001E-8</v>
      </c>
      <c r="N78" s="8">
        <v>2.1741857263E-10</v>
      </c>
      <c r="O78" s="8">
        <v>0</v>
      </c>
      <c r="P78" s="8">
        <v>8.5397486999999999E-14</v>
      </c>
      <c r="Q78" s="8">
        <v>2.2766100000000002E-14</v>
      </c>
      <c r="R78" s="8">
        <v>4.5942400000000003E-3</v>
      </c>
      <c r="S78" s="8">
        <v>1.7802679999999999E-4</v>
      </c>
      <c r="T78" s="8">
        <v>0</v>
      </c>
      <c r="U78" s="8">
        <v>6.3191310000000007E-5</v>
      </c>
      <c r="V78" s="8">
        <v>-3.0765000000000001E-6</v>
      </c>
      <c r="W78" s="8">
        <v>2.2971200000000001E-5</v>
      </c>
      <c r="X78" s="8">
        <v>8.765974000000001E-6</v>
      </c>
      <c r="Y78" s="8">
        <v>0</v>
      </c>
      <c r="Z78" s="8">
        <v>2.7224358700000006E-5</v>
      </c>
      <c r="AA78" s="8">
        <v>0</v>
      </c>
      <c r="AB78" s="8">
        <v>1.8910220000000003E-4</v>
      </c>
      <c r="AC78" s="8">
        <v>1.6613099999999999E-5</v>
      </c>
      <c r="AD78" s="8">
        <v>0</v>
      </c>
      <c r="AE78" s="8">
        <v>2.6820927000000003E-5</v>
      </c>
      <c r="AF78" s="8">
        <v>-1.9874190000000001E-6</v>
      </c>
      <c r="AG78" s="8">
        <v>1.9484500000000004E-6</v>
      </c>
      <c r="AH78" s="8">
        <v>3.0358902000000003E-8</v>
      </c>
      <c r="AI78" s="8">
        <v>0</v>
      </c>
      <c r="AJ78" s="8">
        <v>1.7171792400000002E-9</v>
      </c>
      <c r="AK78" s="8">
        <v>4.2455700000000006E-10</v>
      </c>
      <c r="AL78" s="8">
        <v>6.5837100000000008</v>
      </c>
      <c r="AM78" s="8">
        <v>0.47049940000000001</v>
      </c>
      <c r="AN78" s="8">
        <v>0</v>
      </c>
      <c r="AO78" s="8">
        <v>7.5025580000000008E-2</v>
      </c>
      <c r="AP78" s="8">
        <v>-4.0609800000000008E-2</v>
      </c>
      <c r="AQ78" s="8">
        <v>7.0845642</v>
      </c>
      <c r="AR78" s="8">
        <v>0.48922503000000001</v>
      </c>
      <c r="AS78" s="8">
        <v>0</v>
      </c>
      <c r="AT78" s="8">
        <v>8.1244211999999996E-2</v>
      </c>
      <c r="AU78" s="8">
        <v>-3.6056580000000005E-2</v>
      </c>
      <c r="AV78" s="8">
        <v>6.9323800000000002</v>
      </c>
      <c r="AW78" s="8">
        <v>0.47583199999999998</v>
      </c>
      <c r="AX78" s="8">
        <v>0</v>
      </c>
      <c r="AY78" s="8">
        <v>7.6666379999999992E-2</v>
      </c>
      <c r="AZ78" s="8">
        <v>-3.8558800000000004E-2</v>
      </c>
      <c r="BA78" s="8">
        <v>0.15218420000000002</v>
      </c>
      <c r="BB78" s="8">
        <v>1.3393030000000002E-2</v>
      </c>
      <c r="BC78" s="8">
        <v>0</v>
      </c>
      <c r="BD78" s="8">
        <v>4.5778320000000004E-3</v>
      </c>
      <c r="BE78" s="8">
        <v>2.5022199999999999E-3</v>
      </c>
    </row>
    <row r="79" spans="1:57" ht="15.3" x14ac:dyDescent="0.7">
      <c r="A79" s="9" t="s">
        <v>108</v>
      </c>
      <c r="B79" t="s">
        <v>880</v>
      </c>
      <c r="C79" t="s">
        <v>130</v>
      </c>
      <c r="D79" t="s">
        <v>131</v>
      </c>
      <c r="E79" s="6">
        <v>124.383</v>
      </c>
      <c r="F79" s="7">
        <v>0</v>
      </c>
      <c r="G79" s="7">
        <v>6</v>
      </c>
      <c r="H79" s="8">
        <v>46.021709999999999</v>
      </c>
      <c r="I79" s="8">
        <v>4.4243033099999991</v>
      </c>
      <c r="J79" s="8">
        <v>400.2769323</v>
      </c>
      <c r="K79" s="8">
        <v>0.65325951599999998</v>
      </c>
      <c r="L79" s="8">
        <v>-0.54728520000000003</v>
      </c>
      <c r="M79" s="8">
        <v>2.5125365999999999E-6</v>
      </c>
      <c r="N79" s="8">
        <v>6.5922990000000004E-8</v>
      </c>
      <c r="O79" s="8">
        <v>1.3845768274799998E-5</v>
      </c>
      <c r="P79" s="8">
        <v>1.1119093902E-11</v>
      </c>
      <c r="Q79" s="8">
        <v>2.7488642999999997E-12</v>
      </c>
      <c r="R79" s="8">
        <v>0.66918054000000005</v>
      </c>
      <c r="S79" s="8">
        <v>3.0175315799999998E-2</v>
      </c>
      <c r="T79" s="8">
        <v>1.5672257999999999</v>
      </c>
      <c r="U79" s="8">
        <v>8.2465929000000004E-3</v>
      </c>
      <c r="V79" s="8">
        <v>-3.7190516999999998E-4</v>
      </c>
      <c r="W79" s="8">
        <v>6.5425457999999992E-2</v>
      </c>
      <c r="X79" s="8">
        <v>4.6606310099999992E-3</v>
      </c>
      <c r="Y79" s="8">
        <v>0</v>
      </c>
      <c r="Z79" s="8">
        <v>3.5960369130000002E-3</v>
      </c>
      <c r="AA79" s="8">
        <v>1.8284301E-5</v>
      </c>
      <c r="AB79" s="8">
        <v>2.3757153E-2</v>
      </c>
      <c r="AC79" s="8">
        <v>3.4876993200000005E-2</v>
      </c>
      <c r="AD79" s="8">
        <v>0.74629800000000002</v>
      </c>
      <c r="AE79" s="8">
        <v>3.4939184699999998E-3</v>
      </c>
      <c r="AF79" s="8">
        <v>-2.4130302E-4</v>
      </c>
      <c r="AG79" s="8">
        <v>7.2639672000000005E-5</v>
      </c>
      <c r="AH79" s="8">
        <v>1.7662386E-6</v>
      </c>
      <c r="AI79" s="8">
        <v>2.4980467730684756E-6</v>
      </c>
      <c r="AJ79" s="8">
        <v>2.243123022E-7</v>
      </c>
      <c r="AK79" s="8">
        <v>5.1494561999999998E-8</v>
      </c>
      <c r="AL79" s="8">
        <v>732.61586999999997</v>
      </c>
      <c r="AM79" s="8">
        <v>61.196435999999999</v>
      </c>
      <c r="AN79" s="8">
        <v>8940.9249015533987</v>
      </c>
      <c r="AO79" s="8">
        <v>9.7677969900000008</v>
      </c>
      <c r="AP79" s="8">
        <v>-4.9255668000000004</v>
      </c>
      <c r="AQ79" s="8">
        <v>792.692859</v>
      </c>
      <c r="AR79" s="8">
        <v>64.135606289999998</v>
      </c>
      <c r="AS79" s="8">
        <v>9776.8950840413981</v>
      </c>
      <c r="AT79" s="8">
        <v>10.601038706999999</v>
      </c>
      <c r="AU79" s="8">
        <v>-4.3733062800000004</v>
      </c>
      <c r="AV79" s="8">
        <v>778.63757999999996</v>
      </c>
      <c r="AW79" s="8">
        <v>62.440266000000001</v>
      </c>
      <c r="AX79" s="8">
        <v>9776.7786615533969</v>
      </c>
      <c r="AY79" s="8">
        <v>10.004124689999999</v>
      </c>
      <c r="AZ79" s="8">
        <v>-4.6768007999999996</v>
      </c>
      <c r="BA79" s="8">
        <v>14.055279000000001</v>
      </c>
      <c r="BB79" s="8">
        <v>1.6953402899999999</v>
      </c>
      <c r="BC79" s="8">
        <v>0.11642248800000002</v>
      </c>
      <c r="BD79" s="8">
        <v>0.59691401699999991</v>
      </c>
      <c r="BE79" s="8">
        <v>0.30349451999999999</v>
      </c>
    </row>
    <row r="80" spans="1:57" ht="15.3" x14ac:dyDescent="0.7">
      <c r="A80" s="9" t="s">
        <v>108</v>
      </c>
      <c r="B80" t="s">
        <v>881</v>
      </c>
      <c r="C80" t="s">
        <v>130</v>
      </c>
      <c r="D80" t="s">
        <v>131</v>
      </c>
      <c r="E80" s="6">
        <v>12.545999999999999</v>
      </c>
      <c r="F80" s="7">
        <v>0</v>
      </c>
      <c r="G80" s="7">
        <v>6</v>
      </c>
      <c r="H80" s="8">
        <v>4.6420199999999996</v>
      </c>
      <c r="I80" s="8">
        <v>0.44626121999999996</v>
      </c>
      <c r="J80" s="8">
        <v>40.374282600000001</v>
      </c>
      <c r="K80" s="8">
        <v>6.5891591999999999E-2</v>
      </c>
      <c r="L80" s="8">
        <v>-5.5202399999999999E-2</v>
      </c>
      <c r="M80" s="8">
        <v>2.5342919999999997E-7</v>
      </c>
      <c r="N80" s="8">
        <v>6.64938E-9</v>
      </c>
      <c r="O80" s="8">
        <v>1.3965655175999999E-6</v>
      </c>
      <c r="P80" s="8">
        <v>1.1215371239999999E-12</v>
      </c>
      <c r="Q80" s="8">
        <v>2.7726659999999994E-13</v>
      </c>
      <c r="R80" s="8">
        <v>6.7497479999999999E-2</v>
      </c>
      <c r="S80" s="8">
        <v>3.0436595999999995E-3</v>
      </c>
      <c r="T80" s="8">
        <v>0.15807959999999999</v>
      </c>
      <c r="U80" s="8">
        <v>8.3179979999999998E-4</v>
      </c>
      <c r="V80" s="8">
        <v>-3.751254E-5</v>
      </c>
      <c r="W80" s="8">
        <v>6.5991959999999999E-3</v>
      </c>
      <c r="X80" s="8">
        <v>4.7009861999999997E-4</v>
      </c>
      <c r="Y80" s="8">
        <v>0</v>
      </c>
      <c r="Z80" s="8">
        <v>3.6271740599999998E-4</v>
      </c>
      <c r="AA80" s="8">
        <v>1.8442620000000001E-6</v>
      </c>
      <c r="AB80" s="8">
        <v>2.3962860000000001E-3</v>
      </c>
      <c r="AC80" s="8">
        <v>3.5178984000000003E-3</v>
      </c>
      <c r="AD80" s="8">
        <v>7.5275999999999996E-2</v>
      </c>
      <c r="AE80" s="8">
        <v>3.5241713999999998E-4</v>
      </c>
      <c r="AF80" s="8">
        <v>-2.4339239999999998E-5</v>
      </c>
      <c r="AG80" s="8">
        <v>7.326864E-6</v>
      </c>
      <c r="AH80" s="8">
        <v>1.7815319999999998E-7</v>
      </c>
      <c r="AI80" s="8">
        <v>2.5196767094311196E-7</v>
      </c>
      <c r="AJ80" s="8">
        <v>2.2625456399999999E-8</v>
      </c>
      <c r="AK80" s="8">
        <v>5.194044E-9</v>
      </c>
      <c r="AL80" s="8">
        <v>73.895939999999996</v>
      </c>
      <c r="AM80" s="8">
        <v>6.1726319999999992</v>
      </c>
      <c r="AN80" s="8">
        <v>901.83420415079979</v>
      </c>
      <c r="AO80" s="8">
        <v>0.98523737999999994</v>
      </c>
      <c r="AP80" s="8">
        <v>-0.49682160000000003</v>
      </c>
      <c r="AQ80" s="8">
        <v>79.955658</v>
      </c>
      <c r="AR80" s="8">
        <v>6.4690939800000002</v>
      </c>
      <c r="AS80" s="8">
        <v>986.15506720679969</v>
      </c>
      <c r="AT80" s="8">
        <v>1.0692830339999999</v>
      </c>
      <c r="AU80" s="8">
        <v>-0.44111736000000001</v>
      </c>
      <c r="AV80" s="8">
        <v>78.537959999999998</v>
      </c>
      <c r="AW80" s="8">
        <v>6.2980919999999996</v>
      </c>
      <c r="AX80" s="8">
        <v>986.14332415079969</v>
      </c>
      <c r="AY80" s="8">
        <v>1.0090747799999999</v>
      </c>
      <c r="AZ80" s="8">
        <v>-0.47172959999999997</v>
      </c>
      <c r="BA80" s="8">
        <v>1.4176979999999999</v>
      </c>
      <c r="BB80" s="8">
        <v>0.17100198</v>
      </c>
      <c r="BC80" s="8">
        <v>1.1743056000000002E-2</v>
      </c>
      <c r="BD80" s="8">
        <v>6.0208253999999989E-2</v>
      </c>
      <c r="BE80" s="8">
        <v>3.0612239999999995E-2</v>
      </c>
    </row>
    <row r="81" spans="1:57" ht="15.3" x14ac:dyDescent="0.7">
      <c r="A81" s="9" t="s">
        <v>108</v>
      </c>
      <c r="B81" t="s">
        <v>882</v>
      </c>
      <c r="C81" t="s">
        <v>130</v>
      </c>
      <c r="D81" t="s">
        <v>131</v>
      </c>
      <c r="E81" s="6">
        <v>52.853000000000002</v>
      </c>
      <c r="F81" s="7">
        <v>0</v>
      </c>
      <c r="G81" s="7">
        <v>6</v>
      </c>
      <c r="H81" s="8">
        <v>19.555610000000001</v>
      </c>
      <c r="I81" s="8">
        <v>1.87998121</v>
      </c>
      <c r="J81" s="8">
        <v>170.08623929999999</v>
      </c>
      <c r="K81" s="8">
        <v>0.27758395600000002</v>
      </c>
      <c r="L81" s="8">
        <v>-0.23255320000000002</v>
      </c>
      <c r="M81" s="8">
        <v>1.0676306E-6</v>
      </c>
      <c r="N81" s="8">
        <v>2.8012090000000002E-8</v>
      </c>
      <c r="O81" s="8">
        <v>5.8833634067999996E-6</v>
      </c>
      <c r="P81" s="8">
        <v>4.7247410819999999E-12</v>
      </c>
      <c r="Q81" s="8">
        <v>1.1680513E-12</v>
      </c>
      <c r="R81" s="8">
        <v>0.28434914</v>
      </c>
      <c r="S81" s="8">
        <v>1.2822137799999999E-2</v>
      </c>
      <c r="T81" s="8">
        <v>0.66594779999999998</v>
      </c>
      <c r="U81" s="8">
        <v>3.5041539000000002E-3</v>
      </c>
      <c r="V81" s="8">
        <v>-1.5803047000000002E-4</v>
      </c>
      <c r="W81" s="8">
        <v>2.7800677999999999E-2</v>
      </c>
      <c r="X81" s="8">
        <v>1.98040191E-3</v>
      </c>
      <c r="Y81" s="8">
        <v>0</v>
      </c>
      <c r="Z81" s="8">
        <v>1.5280330830000001E-3</v>
      </c>
      <c r="AA81" s="8">
        <v>7.7693910000000009E-6</v>
      </c>
      <c r="AB81" s="8">
        <v>1.0094923E-2</v>
      </c>
      <c r="AC81" s="8">
        <v>1.4819981200000002E-2</v>
      </c>
      <c r="AD81" s="8">
        <v>0.31711800000000001</v>
      </c>
      <c r="AE81" s="8">
        <v>1.4846407700000001E-3</v>
      </c>
      <c r="AF81" s="8">
        <v>-1.0253482000000001E-4</v>
      </c>
      <c r="AG81" s="8">
        <v>3.0866152000000001E-5</v>
      </c>
      <c r="AH81" s="8">
        <v>7.5051260000000002E-7</v>
      </c>
      <c r="AI81" s="8">
        <v>1.0614735622793158E-6</v>
      </c>
      <c r="AJ81" s="8">
        <v>9.5315100199999999E-8</v>
      </c>
      <c r="AK81" s="8">
        <v>2.1881142000000001E-8</v>
      </c>
      <c r="AL81" s="8">
        <v>311.30417</v>
      </c>
      <c r="AM81" s="8">
        <v>26.003675999999999</v>
      </c>
      <c r="AN81" s="8">
        <v>3799.1904345593994</v>
      </c>
      <c r="AO81" s="8">
        <v>4.1505460900000006</v>
      </c>
      <c r="AP81" s="8">
        <v>-2.0929788</v>
      </c>
      <c r="AQ81" s="8">
        <v>336.83216900000002</v>
      </c>
      <c r="AR81" s="8">
        <v>27.252592390000004</v>
      </c>
      <c r="AS81" s="8">
        <v>4154.4120649673987</v>
      </c>
      <c r="AT81" s="8">
        <v>4.5046083370000005</v>
      </c>
      <c r="AU81" s="8">
        <v>-1.8583114800000002</v>
      </c>
      <c r="AV81" s="8">
        <v>330.85978</v>
      </c>
      <c r="AW81" s="8">
        <v>26.532206000000002</v>
      </c>
      <c r="AX81" s="8">
        <v>4154.3625945593985</v>
      </c>
      <c r="AY81" s="8">
        <v>4.2509667900000006</v>
      </c>
      <c r="AZ81" s="8">
        <v>-1.9872728000000002</v>
      </c>
      <c r="BA81" s="8">
        <v>5.9723890000000006</v>
      </c>
      <c r="BB81" s="8">
        <v>0.72038639000000004</v>
      </c>
      <c r="BC81" s="8">
        <v>4.9470408000000007E-2</v>
      </c>
      <c r="BD81" s="8">
        <v>0.25364154699999997</v>
      </c>
      <c r="BE81" s="8">
        <v>0.12896131999999999</v>
      </c>
    </row>
    <row r="82" spans="1:57" ht="15.3" x14ac:dyDescent="0.7">
      <c r="A82" s="9" t="s">
        <v>108</v>
      </c>
      <c r="B82" t="s">
        <v>315</v>
      </c>
      <c r="C82" t="s">
        <v>130</v>
      </c>
      <c r="D82" t="s">
        <v>131</v>
      </c>
      <c r="E82" s="6">
        <v>178.87</v>
      </c>
      <c r="F82" s="7">
        <v>0</v>
      </c>
      <c r="G82" s="7">
        <v>6</v>
      </c>
      <c r="H82" s="8">
        <v>66.181899999999999</v>
      </c>
      <c r="I82" s="8">
        <v>6.3624058999999997</v>
      </c>
      <c r="J82" s="8">
        <v>575.62154699999996</v>
      </c>
      <c r="K82" s="8">
        <v>0.93942523999999994</v>
      </c>
      <c r="L82" s="8">
        <v>-0.78702800000000006</v>
      </c>
      <c r="M82" s="8">
        <v>3.6131739999999997E-6</v>
      </c>
      <c r="N82" s="8">
        <v>9.4801100000000008E-8</v>
      </c>
      <c r="O82" s="8">
        <v>1.9911021371999998E-5</v>
      </c>
      <c r="P82" s="8">
        <v>1.5989904779999999E-11</v>
      </c>
      <c r="Q82" s="8">
        <v>3.9530270000000001E-12</v>
      </c>
      <c r="R82" s="8">
        <v>0.96232060000000008</v>
      </c>
      <c r="S82" s="8">
        <v>4.3393861999999998E-2</v>
      </c>
      <c r="T82" s="8">
        <v>2.253762</v>
      </c>
      <c r="U82" s="8">
        <v>1.1859081E-2</v>
      </c>
      <c r="V82" s="8">
        <v>-5.348213000000001E-4</v>
      </c>
      <c r="W82" s="8">
        <v>9.4085619999999995E-2</v>
      </c>
      <c r="X82" s="8">
        <v>6.7022588999999999E-3</v>
      </c>
      <c r="Y82" s="8">
        <v>0</v>
      </c>
      <c r="Z82" s="8">
        <v>5.1713105700000005E-3</v>
      </c>
      <c r="AA82" s="8">
        <v>2.6293890000000002E-5</v>
      </c>
      <c r="AB82" s="8">
        <v>3.4164170000000001E-2</v>
      </c>
      <c r="AC82" s="8">
        <v>5.015514800000001E-2</v>
      </c>
      <c r="AD82" s="8">
        <v>1.0732200000000001</v>
      </c>
      <c r="AE82" s="8">
        <v>5.0244583000000004E-3</v>
      </c>
      <c r="AF82" s="8">
        <v>-3.4700780000000004E-4</v>
      </c>
      <c r="AG82" s="8">
        <v>1.0446008E-4</v>
      </c>
      <c r="AH82" s="8">
        <v>2.5399539999999998E-6</v>
      </c>
      <c r="AI82" s="8">
        <v>3.5923367847596398E-6</v>
      </c>
      <c r="AJ82" s="8">
        <v>3.22574158E-7</v>
      </c>
      <c r="AK82" s="8">
        <v>7.4052180000000011E-8</v>
      </c>
      <c r="AL82" s="8">
        <v>1053.5443</v>
      </c>
      <c r="AM82" s="8">
        <v>88.004040000000003</v>
      </c>
      <c r="AN82" s="8">
        <v>12857.570866925998</v>
      </c>
      <c r="AO82" s="8">
        <v>14.046661100000001</v>
      </c>
      <c r="AP82" s="8">
        <v>-7.0832520000000008</v>
      </c>
      <c r="AQ82" s="8">
        <v>1139.9385100000002</v>
      </c>
      <c r="AR82" s="8">
        <v>92.230738100000011</v>
      </c>
      <c r="AS82" s="8">
        <v>14059.744689245996</v>
      </c>
      <c r="AT82" s="8">
        <v>15.24491123</v>
      </c>
      <c r="AU82" s="8">
        <v>-6.289069200000001</v>
      </c>
      <c r="AV82" s="8">
        <v>1119.7262000000001</v>
      </c>
      <c r="AW82" s="8">
        <v>89.792740000000009</v>
      </c>
      <c r="AX82" s="8">
        <v>14059.577266925997</v>
      </c>
      <c r="AY82" s="8">
        <v>14.386514100000001</v>
      </c>
      <c r="AZ82" s="8">
        <v>-6.7255120000000002</v>
      </c>
      <c r="BA82" s="8">
        <v>20.212310000000002</v>
      </c>
      <c r="BB82" s="8">
        <v>2.4379981000000002</v>
      </c>
      <c r="BC82" s="8">
        <v>0.16742232000000004</v>
      </c>
      <c r="BD82" s="8">
        <v>0.85839712999999995</v>
      </c>
      <c r="BE82" s="8">
        <v>0.43644280000000002</v>
      </c>
    </row>
    <row r="83" spans="1:57" ht="15.3" x14ac:dyDescent="0.7">
      <c r="A83" s="9" t="s">
        <v>108</v>
      </c>
      <c r="B83" t="s">
        <v>886</v>
      </c>
      <c r="C83" t="s">
        <v>130</v>
      </c>
      <c r="D83" t="s">
        <v>131</v>
      </c>
      <c r="E83" s="6">
        <v>38.695999999999998</v>
      </c>
      <c r="F83" s="7">
        <v>0</v>
      </c>
      <c r="G83" s="7">
        <v>6</v>
      </c>
      <c r="H83" s="8">
        <v>14.317519999999998</v>
      </c>
      <c r="I83" s="8">
        <v>1.3764167199999999</v>
      </c>
      <c r="J83" s="8">
        <v>124.52759759999999</v>
      </c>
      <c r="K83" s="8">
        <v>0.20323139199999998</v>
      </c>
      <c r="L83" s="8">
        <v>-0.17026240000000001</v>
      </c>
      <c r="M83" s="8">
        <v>7.8165919999999988E-7</v>
      </c>
      <c r="N83" s="8">
        <v>2.050888E-8</v>
      </c>
      <c r="O83" s="8">
        <v>4.3074684575999993E-6</v>
      </c>
      <c r="P83" s="8">
        <v>3.4591902239999997E-12</v>
      </c>
      <c r="Q83" s="8">
        <v>8.5518159999999991E-13</v>
      </c>
      <c r="R83" s="8">
        <v>0.20818448000000001</v>
      </c>
      <c r="S83" s="8">
        <v>9.387649599999999E-3</v>
      </c>
      <c r="T83" s="8">
        <v>0.48756959999999994</v>
      </c>
      <c r="U83" s="8">
        <v>2.5655447999999997E-3</v>
      </c>
      <c r="V83" s="8">
        <v>-1.1570104E-4</v>
      </c>
      <c r="W83" s="8">
        <v>2.0354095999999999E-2</v>
      </c>
      <c r="X83" s="8">
        <v>1.4499391199999999E-3</v>
      </c>
      <c r="Y83" s="8">
        <v>0</v>
      </c>
      <c r="Z83" s="8">
        <v>1.118740056E-3</v>
      </c>
      <c r="AA83" s="8">
        <v>5.6883119999999997E-6</v>
      </c>
      <c r="AB83" s="8">
        <v>7.3909359999999999E-3</v>
      </c>
      <c r="AC83" s="8">
        <v>1.0850358400000001E-2</v>
      </c>
      <c r="AD83" s="8">
        <v>0.23217599999999999</v>
      </c>
      <c r="AE83" s="8">
        <v>1.0869706399999999E-3</v>
      </c>
      <c r="AF83" s="8">
        <v>-7.5070240000000001E-5</v>
      </c>
      <c r="AG83" s="8">
        <v>2.2598463999999999E-5</v>
      </c>
      <c r="AH83" s="8">
        <v>5.4948319999999993E-7</v>
      </c>
      <c r="AI83" s="8">
        <v>7.7715136257091186E-7</v>
      </c>
      <c r="AJ83" s="8">
        <v>6.9784366399999996E-8</v>
      </c>
      <c r="AK83" s="8">
        <v>1.6020144E-8</v>
      </c>
      <c r="AL83" s="8">
        <v>227.91943999999998</v>
      </c>
      <c r="AM83" s="8">
        <v>19.038432</v>
      </c>
      <c r="AN83" s="8">
        <v>2781.5539904207994</v>
      </c>
      <c r="AO83" s="8">
        <v>3.03879688</v>
      </c>
      <c r="AP83" s="8">
        <v>-1.5323616</v>
      </c>
      <c r="AQ83" s="8">
        <v>246.60960800000001</v>
      </c>
      <c r="AR83" s="8">
        <v>19.952818480000001</v>
      </c>
      <c r="AS83" s="8">
        <v>3041.6273298767992</v>
      </c>
      <c r="AT83" s="8">
        <v>3.2980213839999997</v>
      </c>
      <c r="AU83" s="8">
        <v>-1.3605513600000001</v>
      </c>
      <c r="AV83" s="8">
        <v>242.23695999999998</v>
      </c>
      <c r="AW83" s="8">
        <v>19.425391999999999</v>
      </c>
      <c r="AX83" s="8">
        <v>3041.5911104207989</v>
      </c>
      <c r="AY83" s="8">
        <v>3.1123192799999999</v>
      </c>
      <c r="AZ83" s="8">
        <v>-1.4549696000000001</v>
      </c>
      <c r="BA83" s="8">
        <v>4.3726479999999999</v>
      </c>
      <c r="BB83" s="8">
        <v>0.52742647999999992</v>
      </c>
      <c r="BC83" s="8">
        <v>3.6219456000000004E-2</v>
      </c>
      <c r="BD83" s="8">
        <v>0.18570210399999998</v>
      </c>
      <c r="BE83" s="8">
        <v>9.4418239999999987E-2</v>
      </c>
    </row>
    <row r="84" spans="1:57" ht="15.3" x14ac:dyDescent="0.7">
      <c r="A84" s="9" t="s">
        <v>108</v>
      </c>
      <c r="B84" t="s">
        <v>887</v>
      </c>
      <c r="C84" t="s">
        <v>130</v>
      </c>
      <c r="D84" t="s">
        <v>131</v>
      </c>
      <c r="E84" s="6">
        <v>3.327</v>
      </c>
      <c r="F84" s="7">
        <v>0</v>
      </c>
      <c r="G84" s="7">
        <v>6</v>
      </c>
      <c r="H84" s="8">
        <v>1.23099</v>
      </c>
      <c r="I84" s="8">
        <v>0.11834138999999999</v>
      </c>
      <c r="J84" s="8">
        <v>10.7066187</v>
      </c>
      <c r="K84" s="8">
        <v>1.7473403999999998E-2</v>
      </c>
      <c r="L84" s="8">
        <v>-1.46388E-2</v>
      </c>
      <c r="M84" s="8">
        <v>6.7205399999999994E-8</v>
      </c>
      <c r="N84" s="8">
        <v>1.76331E-9</v>
      </c>
      <c r="O84" s="8">
        <v>3.7034700119999999E-7</v>
      </c>
      <c r="P84" s="8">
        <v>2.9741383799999997E-13</v>
      </c>
      <c r="Q84" s="8">
        <v>7.3526699999999992E-14</v>
      </c>
      <c r="R84" s="8">
        <v>1.789926E-2</v>
      </c>
      <c r="S84" s="8">
        <v>8.0713019999999994E-4</v>
      </c>
      <c r="T84" s="8">
        <v>4.1920199999999998E-2</v>
      </c>
      <c r="U84" s="8">
        <v>2.2058009999999999E-4</v>
      </c>
      <c r="V84" s="8">
        <v>-9.94773E-6</v>
      </c>
      <c r="W84" s="8">
        <v>1.7500019999999999E-3</v>
      </c>
      <c r="X84" s="8">
        <v>1.2466269E-4</v>
      </c>
      <c r="Y84" s="8">
        <v>0</v>
      </c>
      <c r="Z84" s="8">
        <v>9.6186896999999997E-5</v>
      </c>
      <c r="AA84" s="8">
        <v>4.89069E-7</v>
      </c>
      <c r="AB84" s="8">
        <v>6.3545699999999997E-4</v>
      </c>
      <c r="AC84" s="8">
        <v>9.3289080000000008E-4</v>
      </c>
      <c r="AD84" s="8">
        <v>1.9962000000000001E-2</v>
      </c>
      <c r="AE84" s="8">
        <v>9.3455429999999995E-5</v>
      </c>
      <c r="AF84" s="8">
        <v>-6.4543799999999999E-6</v>
      </c>
      <c r="AG84" s="8">
        <v>1.9429680000000002E-6</v>
      </c>
      <c r="AH84" s="8">
        <v>4.7243399999999997E-8</v>
      </c>
      <c r="AI84" s="8">
        <v>6.6817825699643997E-8</v>
      </c>
      <c r="AJ84" s="8">
        <v>5.9999118E-9</v>
      </c>
      <c r="AK84" s="8">
        <v>1.377378E-9</v>
      </c>
      <c r="AL84" s="8">
        <v>19.596029999999999</v>
      </c>
      <c r="AM84" s="8">
        <v>1.636884</v>
      </c>
      <c r="AN84" s="8">
        <v>239.15211200459996</v>
      </c>
      <c r="AO84" s="8">
        <v>0.26126931000000003</v>
      </c>
      <c r="AP84" s="8">
        <v>-0.13174920000000001</v>
      </c>
      <c r="AQ84" s="8">
        <v>21.202971000000002</v>
      </c>
      <c r="AR84" s="8">
        <v>1.7155010100000001</v>
      </c>
      <c r="AS84" s="8">
        <v>261.51266607659994</v>
      </c>
      <c r="AT84" s="8">
        <v>0.28355688299999998</v>
      </c>
      <c r="AU84" s="8">
        <v>-0.11697732000000001</v>
      </c>
      <c r="AV84" s="8">
        <v>20.827019999999997</v>
      </c>
      <c r="AW84" s="8">
        <v>1.6701539999999999</v>
      </c>
      <c r="AX84" s="8">
        <v>261.50955200459993</v>
      </c>
      <c r="AY84" s="8">
        <v>0.26759061000000001</v>
      </c>
      <c r="AZ84" s="8">
        <v>-0.12509519999999999</v>
      </c>
      <c r="BA84" s="8">
        <v>0.37595099999999998</v>
      </c>
      <c r="BB84" s="8">
        <v>4.534701E-2</v>
      </c>
      <c r="BC84" s="8">
        <v>3.1140720000000003E-3</v>
      </c>
      <c r="BD84" s="8">
        <v>1.5966273E-2</v>
      </c>
      <c r="BE84" s="8">
        <v>8.1178799999999992E-3</v>
      </c>
    </row>
    <row r="85" spans="1:57" ht="15.3" x14ac:dyDescent="0.7">
      <c r="A85" s="9" t="s">
        <v>330</v>
      </c>
      <c r="B85" t="s">
        <v>930</v>
      </c>
      <c r="C85" t="s">
        <v>130</v>
      </c>
      <c r="D85" t="s">
        <v>131</v>
      </c>
      <c r="E85" s="6">
        <v>50.601999999999997</v>
      </c>
      <c r="F85" s="7">
        <v>0</v>
      </c>
      <c r="G85" s="7">
        <v>6</v>
      </c>
      <c r="H85" s="8">
        <v>18.722739999999998</v>
      </c>
      <c r="I85" s="8">
        <v>1.7999131399999997</v>
      </c>
      <c r="J85" s="8">
        <v>162.84229619999999</v>
      </c>
      <c r="K85" s="8">
        <v>0.26576170399999999</v>
      </c>
      <c r="L85" s="8">
        <v>-0.22264880000000001</v>
      </c>
      <c r="M85" s="8">
        <v>1.0221603999999999E-6</v>
      </c>
      <c r="N85" s="8">
        <v>2.6819059999999999E-8</v>
      </c>
      <c r="O85" s="8">
        <v>5.6327919911999988E-6</v>
      </c>
      <c r="P85" s="8">
        <v>4.5235151879999997E-12</v>
      </c>
      <c r="Q85" s="8">
        <v>1.1183041999999998E-12</v>
      </c>
      <c r="R85" s="8">
        <v>0.27223875999999997</v>
      </c>
      <c r="S85" s="8">
        <v>1.2276045199999999E-2</v>
      </c>
      <c r="T85" s="8">
        <v>0.63758519999999985</v>
      </c>
      <c r="U85" s="8">
        <v>3.3549125999999996E-3</v>
      </c>
      <c r="V85" s="8">
        <v>-1.5129997999999999E-4</v>
      </c>
      <c r="W85" s="8">
        <v>2.6616651999999998E-2</v>
      </c>
      <c r="X85" s="8">
        <v>1.8960569399999998E-3</v>
      </c>
      <c r="Y85" s="8">
        <v>0</v>
      </c>
      <c r="Z85" s="8">
        <v>1.4629544220000001E-3</v>
      </c>
      <c r="AA85" s="8">
        <v>7.4384939999999994E-6</v>
      </c>
      <c r="AB85" s="8">
        <v>9.664981999999999E-3</v>
      </c>
      <c r="AC85" s="8">
        <v>1.4188800800000002E-2</v>
      </c>
      <c r="AD85" s="8">
        <v>0.30361199999999999</v>
      </c>
      <c r="AE85" s="8">
        <v>1.4214101799999998E-3</v>
      </c>
      <c r="AF85" s="8">
        <v>-9.8167879999999991E-5</v>
      </c>
      <c r="AG85" s="8">
        <v>2.9551567999999999E-5</v>
      </c>
      <c r="AH85" s="8">
        <v>7.185483999999999E-7</v>
      </c>
      <c r="AI85" s="8">
        <v>1.0162655894359438E-6</v>
      </c>
      <c r="AJ85" s="8">
        <v>9.1255646799999993E-8</v>
      </c>
      <c r="AK85" s="8">
        <v>2.0949228000000001E-8</v>
      </c>
      <c r="AL85" s="8">
        <v>298.04577999999998</v>
      </c>
      <c r="AM85" s="8">
        <v>24.896183999999998</v>
      </c>
      <c r="AN85" s="8">
        <v>3637.3835802995991</v>
      </c>
      <c r="AO85" s="8">
        <v>3.9737750599999999</v>
      </c>
      <c r="AP85" s="8">
        <v>-2.0038391999999998</v>
      </c>
      <c r="AQ85" s="8">
        <v>322.48654599999998</v>
      </c>
      <c r="AR85" s="8">
        <v>26.091909260000001</v>
      </c>
      <c r="AS85" s="8">
        <v>3977.4763837715986</v>
      </c>
      <c r="AT85" s="8">
        <v>4.3127578579999994</v>
      </c>
      <c r="AU85" s="8">
        <v>-1.7791663200000001</v>
      </c>
      <c r="AV85" s="8">
        <v>316.76851999999997</v>
      </c>
      <c r="AW85" s="8">
        <v>25.402203999999998</v>
      </c>
      <c r="AX85" s="8">
        <v>3977.4290202995985</v>
      </c>
      <c r="AY85" s="8">
        <v>4.0699188599999996</v>
      </c>
      <c r="AZ85" s="8">
        <v>-1.9026352</v>
      </c>
      <c r="BA85" s="8">
        <v>5.7180260000000001</v>
      </c>
      <c r="BB85" s="8">
        <v>0.68970525999999999</v>
      </c>
      <c r="BC85" s="8">
        <v>4.7363472000000004E-2</v>
      </c>
      <c r="BD85" s="8">
        <v>0.24283899799999994</v>
      </c>
      <c r="BE85" s="8">
        <v>0.12346887999999999</v>
      </c>
    </row>
    <row r="86" spans="1:57" ht="15.3" x14ac:dyDescent="0.7">
      <c r="A86" s="9" t="s">
        <v>330</v>
      </c>
      <c r="B86" t="s">
        <v>931</v>
      </c>
      <c r="C86" t="s">
        <v>130</v>
      </c>
      <c r="D86" t="s">
        <v>131</v>
      </c>
      <c r="E86" s="6">
        <v>2.0510000000000002</v>
      </c>
      <c r="F86" s="7">
        <v>0</v>
      </c>
      <c r="G86" s="7">
        <v>6</v>
      </c>
      <c r="H86" s="8">
        <v>0.75887000000000004</v>
      </c>
      <c r="I86" s="8">
        <v>7.2954069999999996E-2</v>
      </c>
      <c r="J86" s="8">
        <v>6.6003231000000007</v>
      </c>
      <c r="K86" s="8">
        <v>1.0771852E-2</v>
      </c>
      <c r="L86" s="8">
        <v>-9.0244000000000019E-3</v>
      </c>
      <c r="M86" s="8">
        <v>4.1430199999999999E-8</v>
      </c>
      <c r="N86" s="8">
        <v>1.0870300000000001E-9</v>
      </c>
      <c r="O86" s="8">
        <v>2.2830829560000002E-7</v>
      </c>
      <c r="P86" s="8">
        <v>1.83347094E-13</v>
      </c>
      <c r="Q86" s="8">
        <v>4.5327099999999999E-14</v>
      </c>
      <c r="R86" s="8">
        <v>1.1034380000000002E-2</v>
      </c>
      <c r="S86" s="8">
        <v>4.9757260000000004E-4</v>
      </c>
      <c r="T86" s="8">
        <v>2.58426E-2</v>
      </c>
      <c r="U86" s="8">
        <v>1.3598130000000002E-4</v>
      </c>
      <c r="V86" s="8">
        <v>-6.1324900000000011E-6</v>
      </c>
      <c r="W86" s="8">
        <v>1.078826E-3</v>
      </c>
      <c r="X86" s="8">
        <v>7.6850969999999998E-5</v>
      </c>
      <c r="Y86" s="8">
        <v>0</v>
      </c>
      <c r="Z86" s="8">
        <v>5.9296461000000011E-5</v>
      </c>
      <c r="AA86" s="8">
        <v>3.0149700000000002E-7</v>
      </c>
      <c r="AB86" s="8">
        <v>3.9174100000000003E-4</v>
      </c>
      <c r="AC86" s="8">
        <v>5.7510040000000007E-4</v>
      </c>
      <c r="AD86" s="8">
        <v>1.2306000000000001E-2</v>
      </c>
      <c r="AE86" s="8">
        <v>5.7612590000000004E-5</v>
      </c>
      <c r="AF86" s="8">
        <v>-3.9789400000000004E-6</v>
      </c>
      <c r="AG86" s="8">
        <v>1.1977840000000002E-6</v>
      </c>
      <c r="AH86" s="8">
        <v>2.9124200000000001E-8</v>
      </c>
      <c r="AI86" s="8">
        <v>4.1191271568972001E-8</v>
      </c>
      <c r="AJ86" s="8">
        <v>3.6987734000000003E-9</v>
      </c>
      <c r="AK86" s="8">
        <v>8.4911400000000011E-10</v>
      </c>
      <c r="AL86" s="8">
        <v>12.08039</v>
      </c>
      <c r="AM86" s="8">
        <v>1.0090920000000001</v>
      </c>
      <c r="AN86" s="8">
        <v>147.4304122998</v>
      </c>
      <c r="AO86" s="8">
        <v>0.16106503000000003</v>
      </c>
      <c r="AP86" s="8">
        <v>-8.1219600000000017E-2</v>
      </c>
      <c r="AQ86" s="8">
        <v>13.071023000000002</v>
      </c>
      <c r="AR86" s="8">
        <v>1.0575571300000002</v>
      </c>
      <c r="AS86" s="8">
        <v>161.21505203579997</v>
      </c>
      <c r="AT86" s="8">
        <v>0.17480467900000002</v>
      </c>
      <c r="AU86" s="8">
        <v>-7.2113160000000009E-2</v>
      </c>
      <c r="AV86" s="8">
        <v>12.839260000000001</v>
      </c>
      <c r="AW86" s="8">
        <v>1.0296020000000001</v>
      </c>
      <c r="AX86" s="8">
        <v>161.21313229979995</v>
      </c>
      <c r="AY86" s="8">
        <v>0.16496193000000001</v>
      </c>
      <c r="AZ86" s="8">
        <v>-7.7117600000000008E-2</v>
      </c>
      <c r="BA86" s="8">
        <v>0.23176300000000002</v>
      </c>
      <c r="BB86" s="8">
        <v>2.7955130000000002E-2</v>
      </c>
      <c r="BC86" s="8">
        <v>1.9197360000000004E-3</v>
      </c>
      <c r="BD86" s="8">
        <v>9.8427489999999996E-3</v>
      </c>
      <c r="BE86" s="8">
        <v>5.0044399999999998E-3</v>
      </c>
    </row>
    <row r="87" spans="1:57" ht="15.3" x14ac:dyDescent="0.7">
      <c r="A87" s="9" t="s">
        <v>108</v>
      </c>
      <c r="B87" t="s">
        <v>880</v>
      </c>
      <c r="C87" t="s">
        <v>153</v>
      </c>
      <c r="D87" t="s">
        <v>154</v>
      </c>
      <c r="E87" s="6">
        <v>795.95999999999992</v>
      </c>
      <c r="F87" s="7">
        <v>0</v>
      </c>
      <c r="G87" s="7">
        <v>0</v>
      </c>
      <c r="H87" s="8">
        <v>222.15599999999998</v>
      </c>
      <c r="I87" s="8">
        <v>85.951799999999992</v>
      </c>
      <c r="J87" s="8">
        <v>0</v>
      </c>
      <c r="K87" s="8">
        <v>223.51031999999998</v>
      </c>
      <c r="L87" s="8">
        <v>0</v>
      </c>
      <c r="M87" s="8">
        <v>1.5087599999999997E-9</v>
      </c>
      <c r="N87" s="8">
        <v>3.7087577999999993E-10</v>
      </c>
      <c r="O87" s="8">
        <v>0</v>
      </c>
      <c r="P87" s="8">
        <v>3.41315964E-11</v>
      </c>
      <c r="Q87" s="8">
        <v>0</v>
      </c>
      <c r="R87" s="8">
        <v>0.86486399999999986</v>
      </c>
      <c r="S87" s="8">
        <v>0.31256279999999997</v>
      </c>
      <c r="T87" s="8">
        <v>0</v>
      </c>
      <c r="U87" s="8">
        <v>0.23225399999999999</v>
      </c>
      <c r="V87" s="8">
        <v>0</v>
      </c>
      <c r="W87" s="8">
        <v>0.13067999999999999</v>
      </c>
      <c r="X87" s="8">
        <v>5.4873719999999994E-2</v>
      </c>
      <c r="Y87" s="8">
        <v>0</v>
      </c>
      <c r="Z87" s="8">
        <v>5.2058159999999999E-2</v>
      </c>
      <c r="AA87" s="8">
        <v>0</v>
      </c>
      <c r="AB87" s="8">
        <v>6.8191199999999993E-2</v>
      </c>
      <c r="AC87" s="8">
        <v>-1.3566959999999998E-2</v>
      </c>
      <c r="AD87" s="8">
        <v>0</v>
      </c>
      <c r="AE87" s="8">
        <v>4.05108E-2</v>
      </c>
      <c r="AF87" s="8">
        <v>0</v>
      </c>
      <c r="AG87" s="8">
        <v>1.0763279999999999E-4</v>
      </c>
      <c r="AH87" s="8">
        <v>4.7519999999999992E-5</v>
      </c>
      <c r="AI87" s="8">
        <v>0</v>
      </c>
      <c r="AJ87" s="8">
        <v>5.219834399999999E-6</v>
      </c>
      <c r="AK87" s="8">
        <v>0</v>
      </c>
      <c r="AL87" s="8">
        <v>3243.2400000000002</v>
      </c>
      <c r="AM87" s="8">
        <v>1127.7683999999999</v>
      </c>
      <c r="AN87" s="8">
        <v>0</v>
      </c>
      <c r="AO87" s="8">
        <v>1025.9567999999999</v>
      </c>
      <c r="AP87" s="8">
        <v>0</v>
      </c>
      <c r="AQ87" s="8">
        <v>5702.3999999999987</v>
      </c>
      <c r="AR87" s="8">
        <v>1582.5347999999999</v>
      </c>
      <c r="AS87" s="8">
        <v>0</v>
      </c>
      <c r="AT87" s="8">
        <v>1140.0843959999997</v>
      </c>
      <c r="AU87" s="8">
        <v>0</v>
      </c>
      <c r="AV87" s="8">
        <v>3290.7599999999993</v>
      </c>
      <c r="AW87" s="8">
        <v>1143.5687999999998</v>
      </c>
      <c r="AX87" s="8">
        <v>0</v>
      </c>
      <c r="AY87" s="8">
        <v>1044.9647999999997</v>
      </c>
      <c r="AZ87" s="8">
        <v>0</v>
      </c>
      <c r="BA87" s="8">
        <v>2411.64</v>
      </c>
      <c r="BB87" s="8">
        <v>438.96599999999995</v>
      </c>
      <c r="BC87" s="8">
        <v>0</v>
      </c>
      <c r="BD87" s="8">
        <v>95.119595999999987</v>
      </c>
      <c r="BE87" s="8">
        <v>0</v>
      </c>
    </row>
    <row r="88" spans="1:57" ht="15.3" x14ac:dyDescent="0.7">
      <c r="A88" s="9" t="s">
        <v>108</v>
      </c>
      <c r="B88" t="s">
        <v>881</v>
      </c>
      <c r="C88" t="s">
        <v>153</v>
      </c>
      <c r="D88" t="s">
        <v>154</v>
      </c>
      <c r="E88" s="6">
        <v>79.72999999999999</v>
      </c>
      <c r="F88" s="7">
        <v>0</v>
      </c>
      <c r="G88" s="7">
        <v>0</v>
      </c>
      <c r="H88" s="8">
        <v>22.252999999999997</v>
      </c>
      <c r="I88" s="8">
        <v>8.6096499999999985</v>
      </c>
      <c r="J88" s="8">
        <v>0</v>
      </c>
      <c r="K88" s="8">
        <v>22.388659999999998</v>
      </c>
      <c r="L88" s="8">
        <v>0</v>
      </c>
      <c r="M88" s="8">
        <v>1.5112999999999997E-10</v>
      </c>
      <c r="N88" s="8">
        <v>3.7150014999999992E-11</v>
      </c>
      <c r="O88" s="8">
        <v>0</v>
      </c>
      <c r="P88" s="8">
        <v>3.4189056999999996E-12</v>
      </c>
      <c r="Q88" s="8">
        <v>0</v>
      </c>
      <c r="R88" s="8">
        <v>8.6631999999999987E-2</v>
      </c>
      <c r="S88" s="8">
        <v>3.1308900000000001E-2</v>
      </c>
      <c r="T88" s="8">
        <v>0</v>
      </c>
      <c r="U88" s="8">
        <v>2.3264499999999997E-2</v>
      </c>
      <c r="V88" s="8">
        <v>0</v>
      </c>
      <c r="W88" s="8">
        <v>1.3089999999999999E-2</v>
      </c>
      <c r="X88" s="8">
        <v>5.496609999999999E-3</v>
      </c>
      <c r="Y88" s="8">
        <v>0</v>
      </c>
      <c r="Z88" s="8">
        <v>5.2145799999999999E-3</v>
      </c>
      <c r="AA88" s="8">
        <v>0</v>
      </c>
      <c r="AB88" s="8">
        <v>6.8305999999999992E-3</v>
      </c>
      <c r="AC88" s="8">
        <v>-1.3589799999999997E-3</v>
      </c>
      <c r="AD88" s="8">
        <v>0</v>
      </c>
      <c r="AE88" s="8">
        <v>4.0578999999999997E-3</v>
      </c>
      <c r="AF88" s="8">
        <v>0</v>
      </c>
      <c r="AG88" s="8">
        <v>1.0781399999999998E-5</v>
      </c>
      <c r="AH88" s="8">
        <v>4.7599999999999993E-6</v>
      </c>
      <c r="AI88" s="8">
        <v>0</v>
      </c>
      <c r="AJ88" s="8">
        <v>5.2286219999999989E-7</v>
      </c>
      <c r="AK88" s="8">
        <v>0</v>
      </c>
      <c r="AL88" s="8">
        <v>324.87</v>
      </c>
      <c r="AM88" s="8">
        <v>112.96669999999999</v>
      </c>
      <c r="AN88" s="8">
        <v>0</v>
      </c>
      <c r="AO88" s="8">
        <v>102.76839999999999</v>
      </c>
      <c r="AP88" s="8">
        <v>0</v>
      </c>
      <c r="AQ88" s="8">
        <v>571.19999999999993</v>
      </c>
      <c r="AR88" s="8">
        <v>158.51989999999998</v>
      </c>
      <c r="AS88" s="8">
        <v>0</v>
      </c>
      <c r="AT88" s="8">
        <v>114.20037299999996</v>
      </c>
      <c r="AU88" s="8">
        <v>0</v>
      </c>
      <c r="AV88" s="8">
        <v>329.62999999999994</v>
      </c>
      <c r="AW88" s="8">
        <v>114.54939999999998</v>
      </c>
      <c r="AX88" s="8">
        <v>0</v>
      </c>
      <c r="AY88" s="8">
        <v>104.67239999999997</v>
      </c>
      <c r="AZ88" s="8">
        <v>0</v>
      </c>
      <c r="BA88" s="8">
        <v>241.56999999999996</v>
      </c>
      <c r="BB88" s="8">
        <v>43.970499999999994</v>
      </c>
      <c r="BC88" s="8">
        <v>0</v>
      </c>
      <c r="BD88" s="8">
        <v>9.5279729999999994</v>
      </c>
      <c r="BE88" s="8">
        <v>0</v>
      </c>
    </row>
    <row r="89" spans="1:57" ht="15.3" x14ac:dyDescent="0.7">
      <c r="A89" s="9" t="s">
        <v>108</v>
      </c>
      <c r="B89" t="s">
        <v>315</v>
      </c>
      <c r="C89" t="s">
        <v>153</v>
      </c>
      <c r="D89" t="s">
        <v>154</v>
      </c>
      <c r="E89" s="6">
        <v>1181.21</v>
      </c>
      <c r="F89" s="7">
        <v>0</v>
      </c>
      <c r="G89" s="7">
        <v>0</v>
      </c>
      <c r="H89" s="8">
        <v>329.68099999999998</v>
      </c>
      <c r="I89" s="8">
        <v>127.55305</v>
      </c>
      <c r="J89" s="8">
        <v>0</v>
      </c>
      <c r="K89" s="8">
        <v>331.69082000000003</v>
      </c>
      <c r="L89" s="8">
        <v>0</v>
      </c>
      <c r="M89" s="8">
        <v>2.2390099999999997E-9</v>
      </c>
      <c r="N89" s="8">
        <v>5.50382155E-10</v>
      </c>
      <c r="O89" s="8">
        <v>0</v>
      </c>
      <c r="P89" s="8">
        <v>5.0651518900000002E-11</v>
      </c>
      <c r="Q89" s="8">
        <v>0</v>
      </c>
      <c r="R89" s="8">
        <v>1.2834639999999999</v>
      </c>
      <c r="S89" s="8">
        <v>0.46384530000000002</v>
      </c>
      <c r="T89" s="8">
        <v>0</v>
      </c>
      <c r="U89" s="8">
        <v>0.34466649999999999</v>
      </c>
      <c r="V89" s="8">
        <v>0</v>
      </c>
      <c r="W89" s="8">
        <v>0.19393000000000002</v>
      </c>
      <c r="X89" s="8">
        <v>8.1432970000000007E-2</v>
      </c>
      <c r="Y89" s="8">
        <v>0</v>
      </c>
      <c r="Z89" s="8">
        <v>7.7254660000000003E-2</v>
      </c>
      <c r="AA89" s="8">
        <v>0</v>
      </c>
      <c r="AB89" s="8">
        <v>0.1011962</v>
      </c>
      <c r="AC89" s="8">
        <v>-2.0133459999999999E-2</v>
      </c>
      <c r="AD89" s="8">
        <v>0</v>
      </c>
      <c r="AE89" s="8">
        <v>6.0118300000000013E-2</v>
      </c>
      <c r="AF89" s="8">
        <v>0</v>
      </c>
      <c r="AG89" s="8">
        <v>1.597278E-4</v>
      </c>
      <c r="AH89" s="8">
        <v>7.0519999999999996E-5</v>
      </c>
      <c r="AI89" s="8">
        <v>0</v>
      </c>
      <c r="AJ89" s="8">
        <v>7.7462694000000007E-6</v>
      </c>
      <c r="AK89" s="8">
        <v>0</v>
      </c>
      <c r="AL89" s="8">
        <v>4812.9900000000007</v>
      </c>
      <c r="AM89" s="8">
        <v>1673.6159000000002</v>
      </c>
      <c r="AN89" s="8">
        <v>0</v>
      </c>
      <c r="AO89" s="8">
        <v>1522.5268000000001</v>
      </c>
      <c r="AP89" s="8">
        <v>0</v>
      </c>
      <c r="AQ89" s="8">
        <v>8462.4</v>
      </c>
      <c r="AR89" s="8">
        <v>2348.4923000000003</v>
      </c>
      <c r="AS89" s="8">
        <v>0</v>
      </c>
      <c r="AT89" s="8">
        <v>1691.8929209999997</v>
      </c>
      <c r="AU89" s="8">
        <v>0</v>
      </c>
      <c r="AV89" s="8">
        <v>4883.51</v>
      </c>
      <c r="AW89" s="8">
        <v>1697.0637999999999</v>
      </c>
      <c r="AX89" s="8">
        <v>0</v>
      </c>
      <c r="AY89" s="8">
        <v>1550.7347999999997</v>
      </c>
      <c r="AZ89" s="8">
        <v>0</v>
      </c>
      <c r="BA89" s="8">
        <v>3578.8900000000003</v>
      </c>
      <c r="BB89" s="8">
        <v>651.42849999999999</v>
      </c>
      <c r="BC89" s="8">
        <v>0</v>
      </c>
      <c r="BD89" s="8">
        <v>141.15812099999999</v>
      </c>
      <c r="BE89" s="8">
        <v>0</v>
      </c>
    </row>
    <row r="90" spans="1:57" ht="15.3" x14ac:dyDescent="0.7">
      <c r="A90" s="9" t="s">
        <v>108</v>
      </c>
      <c r="B90" t="s">
        <v>886</v>
      </c>
      <c r="C90" t="s">
        <v>153</v>
      </c>
      <c r="D90" t="s">
        <v>154</v>
      </c>
      <c r="E90" s="6">
        <v>114.57000000000001</v>
      </c>
      <c r="F90" s="7">
        <v>0</v>
      </c>
      <c r="G90" s="7">
        <v>0</v>
      </c>
      <c r="H90" s="8">
        <v>31.977</v>
      </c>
      <c r="I90" s="8">
        <v>12.37185</v>
      </c>
      <c r="J90" s="8">
        <v>0</v>
      </c>
      <c r="K90" s="8">
        <v>32.171939999999999</v>
      </c>
      <c r="L90" s="8">
        <v>0</v>
      </c>
      <c r="M90" s="8">
        <v>2.1716999999999999E-10</v>
      </c>
      <c r="N90" s="8">
        <v>5.3383634999999999E-11</v>
      </c>
      <c r="O90" s="8">
        <v>0</v>
      </c>
      <c r="P90" s="8">
        <v>4.9128813000000007E-12</v>
      </c>
      <c r="Q90" s="8">
        <v>0</v>
      </c>
      <c r="R90" s="8">
        <v>0.124488</v>
      </c>
      <c r="S90" s="8">
        <v>4.4990100000000005E-2</v>
      </c>
      <c r="T90" s="8">
        <v>0</v>
      </c>
      <c r="U90" s="8">
        <v>3.3430500000000002E-2</v>
      </c>
      <c r="V90" s="8">
        <v>0</v>
      </c>
      <c r="W90" s="8">
        <v>1.881E-2</v>
      </c>
      <c r="X90" s="8">
        <v>7.8984900000000011E-3</v>
      </c>
      <c r="Y90" s="8">
        <v>0</v>
      </c>
      <c r="Z90" s="8">
        <v>7.493220000000001E-3</v>
      </c>
      <c r="AA90" s="8">
        <v>0</v>
      </c>
      <c r="AB90" s="8">
        <v>9.8154000000000002E-3</v>
      </c>
      <c r="AC90" s="8">
        <v>-1.9528199999999999E-3</v>
      </c>
      <c r="AD90" s="8">
        <v>0</v>
      </c>
      <c r="AE90" s="8">
        <v>5.8311000000000014E-3</v>
      </c>
      <c r="AF90" s="8">
        <v>0</v>
      </c>
      <c r="AG90" s="8">
        <v>1.5492600000000001E-5</v>
      </c>
      <c r="AH90" s="8">
        <v>6.8399999999999997E-6</v>
      </c>
      <c r="AI90" s="8">
        <v>0</v>
      </c>
      <c r="AJ90" s="8">
        <v>7.5133980000000007E-7</v>
      </c>
      <c r="AK90" s="8">
        <v>0</v>
      </c>
      <c r="AL90" s="8">
        <v>466.8300000000001</v>
      </c>
      <c r="AM90" s="8">
        <v>162.33030000000002</v>
      </c>
      <c r="AN90" s="8">
        <v>0</v>
      </c>
      <c r="AO90" s="8">
        <v>147.6756</v>
      </c>
      <c r="AP90" s="8">
        <v>0</v>
      </c>
      <c r="AQ90" s="8">
        <v>820.8</v>
      </c>
      <c r="AR90" s="8">
        <v>227.78910000000002</v>
      </c>
      <c r="AS90" s="8">
        <v>0</v>
      </c>
      <c r="AT90" s="8">
        <v>164.10305699999998</v>
      </c>
      <c r="AU90" s="8">
        <v>0</v>
      </c>
      <c r="AV90" s="8">
        <v>473.67</v>
      </c>
      <c r="AW90" s="8">
        <v>164.6046</v>
      </c>
      <c r="AX90" s="8">
        <v>0</v>
      </c>
      <c r="AY90" s="8">
        <v>150.41159999999999</v>
      </c>
      <c r="AZ90" s="8">
        <v>0</v>
      </c>
      <c r="BA90" s="8">
        <v>347.13000000000005</v>
      </c>
      <c r="BB90" s="8">
        <v>63.184500000000007</v>
      </c>
      <c r="BC90" s="8">
        <v>0</v>
      </c>
      <c r="BD90" s="8">
        <v>13.691457000000002</v>
      </c>
      <c r="BE90" s="8">
        <v>0</v>
      </c>
    </row>
    <row r="91" spans="1:57" ht="15.3" x14ac:dyDescent="0.7">
      <c r="A91" s="9" t="s">
        <v>330</v>
      </c>
      <c r="B91" t="s">
        <v>331</v>
      </c>
      <c r="C91" t="s">
        <v>128</v>
      </c>
      <c r="D91" t="s">
        <v>129</v>
      </c>
      <c r="E91" s="6">
        <v>1053.8953846153845</v>
      </c>
      <c r="F91" s="7">
        <v>0</v>
      </c>
      <c r="G91" s="7">
        <v>0</v>
      </c>
      <c r="H91" s="8">
        <v>283.9261538461538</v>
      </c>
      <c r="I91" s="8">
        <v>107.72350769230768</v>
      </c>
      <c r="J91" s="8">
        <v>0</v>
      </c>
      <c r="K91" s="8">
        <v>247.91806153846153</v>
      </c>
      <c r="L91" s="8">
        <v>0</v>
      </c>
      <c r="M91" s="8">
        <v>1.6361846153846152E-9</v>
      </c>
      <c r="N91" s="8">
        <v>3.9802837538461533E-10</v>
      </c>
      <c r="O91" s="8">
        <v>0</v>
      </c>
      <c r="P91" s="8">
        <v>4.4440699076923073E-11</v>
      </c>
      <c r="Q91" s="8">
        <v>0</v>
      </c>
      <c r="R91" s="8">
        <v>1.1104400000000001</v>
      </c>
      <c r="S91" s="8">
        <v>0.39412799999999992</v>
      </c>
      <c r="T91" s="8">
        <v>0</v>
      </c>
      <c r="U91" s="8">
        <v>0.29896461538461533</v>
      </c>
      <c r="V91" s="8">
        <v>0</v>
      </c>
      <c r="W91" s="8">
        <v>0.16482153846153844</v>
      </c>
      <c r="X91" s="8">
        <v>6.8924276923076913E-2</v>
      </c>
      <c r="Y91" s="8">
        <v>0</v>
      </c>
      <c r="Z91" s="8">
        <v>6.168175384615384E-2</v>
      </c>
      <c r="AA91" s="8">
        <v>0</v>
      </c>
      <c r="AB91" s="8">
        <v>9.0110461538461528E-2</v>
      </c>
      <c r="AC91" s="8">
        <v>-2.0536523076923073E-2</v>
      </c>
      <c r="AD91" s="8">
        <v>0</v>
      </c>
      <c r="AE91" s="8">
        <v>4.442963076923076E-2</v>
      </c>
      <c r="AF91" s="8">
        <v>0</v>
      </c>
      <c r="AG91" s="8">
        <v>1.3835384615384612E-4</v>
      </c>
      <c r="AH91" s="8">
        <v>6.4463267692307702E-5</v>
      </c>
      <c r="AI91" s="8">
        <v>0</v>
      </c>
      <c r="AJ91" s="8">
        <v>6.8053249230769231E-6</v>
      </c>
      <c r="AK91" s="8">
        <v>0</v>
      </c>
      <c r="AL91" s="8">
        <v>4138.5846153846151</v>
      </c>
      <c r="AM91" s="8">
        <v>1432.5036923076923</v>
      </c>
      <c r="AN91" s="8">
        <v>0</v>
      </c>
      <c r="AO91" s="8">
        <v>1341.6713846153843</v>
      </c>
      <c r="AP91" s="8">
        <v>0</v>
      </c>
      <c r="AQ91" s="8">
        <v>6689.1076923076917</v>
      </c>
      <c r="AR91" s="8">
        <v>1918.0655384615382</v>
      </c>
      <c r="AS91" s="8">
        <v>0</v>
      </c>
      <c r="AT91" s="8">
        <v>1489.6402215384614</v>
      </c>
      <c r="AU91" s="8">
        <v>0</v>
      </c>
      <c r="AV91" s="8">
        <v>4186.707692307692</v>
      </c>
      <c r="AW91" s="8">
        <v>1449.7076923076922</v>
      </c>
      <c r="AX91" s="8">
        <v>0</v>
      </c>
      <c r="AY91" s="8">
        <v>1365.732923076923</v>
      </c>
      <c r="AZ91" s="8">
        <v>0</v>
      </c>
      <c r="BA91" s="8">
        <v>2502.4</v>
      </c>
      <c r="BB91" s="8">
        <v>468.35784615384608</v>
      </c>
      <c r="BC91" s="8">
        <v>0</v>
      </c>
      <c r="BD91" s="8">
        <v>123.90729846153845</v>
      </c>
      <c r="BE91" s="8">
        <v>0</v>
      </c>
    </row>
    <row r="92" spans="1:57" ht="15.3" x14ac:dyDescent="0.7">
      <c r="A92" s="9" t="s">
        <v>178</v>
      </c>
      <c r="B92" t="s">
        <v>923</v>
      </c>
      <c r="C92" t="s">
        <v>636</v>
      </c>
      <c r="D92" t="s">
        <v>637</v>
      </c>
      <c r="E92" s="6">
        <v>2742.8779999999997</v>
      </c>
      <c r="F92" s="7">
        <v>0</v>
      </c>
      <c r="G92" s="7">
        <v>0</v>
      </c>
      <c r="H92" s="8">
        <v>781.54599999999994</v>
      </c>
      <c r="I92" s="8">
        <v>1279.3932909999996</v>
      </c>
      <c r="J92" s="8">
        <v>0</v>
      </c>
      <c r="K92" s="8">
        <v>1343.71154</v>
      </c>
      <c r="L92" s="8">
        <v>-404.05181499999998</v>
      </c>
      <c r="M92" s="8">
        <v>1.1150719999999998E-12</v>
      </c>
      <c r="N92" s="8">
        <v>6.6651935536641248E-5</v>
      </c>
      <c r="O92" s="8">
        <v>0</v>
      </c>
      <c r="P92" s="8">
        <v>2.1888173879491569E-6</v>
      </c>
      <c r="Q92" s="8">
        <v>-2.1022093999999994E-13</v>
      </c>
      <c r="R92" s="8">
        <v>4.7938139999999994</v>
      </c>
      <c r="S92" s="8">
        <v>9.2634606399999981</v>
      </c>
      <c r="T92" s="8">
        <v>0</v>
      </c>
      <c r="U92" s="8">
        <v>0.74242638699999985</v>
      </c>
      <c r="V92" s="8">
        <v>-0.61383717999999987</v>
      </c>
      <c r="W92" s="8">
        <v>1.3092139999999999</v>
      </c>
      <c r="X92" s="8">
        <v>1.0855375259999998</v>
      </c>
      <c r="Y92" s="8">
        <v>0</v>
      </c>
      <c r="Z92" s="8">
        <v>0.10398449618</v>
      </c>
      <c r="AA92" s="8">
        <v>-0.17159166000000001</v>
      </c>
      <c r="AB92" s="8">
        <v>3.6339399999999999</v>
      </c>
      <c r="AC92" s="8">
        <v>1.065289511</v>
      </c>
      <c r="AD92" s="8">
        <v>0</v>
      </c>
      <c r="AE92" s="8">
        <v>5.0658268539999989E-2</v>
      </c>
      <c r="AF92" s="8">
        <v>-0.40842000999999994</v>
      </c>
      <c r="AG92" s="8">
        <v>4.3706840000000001E-4</v>
      </c>
      <c r="AH92" s="8">
        <v>7.6420894268099991E-3</v>
      </c>
      <c r="AI92" s="8">
        <v>0</v>
      </c>
      <c r="AJ92" s="8">
        <v>5.6838903559999987E-5</v>
      </c>
      <c r="AK92" s="8">
        <v>-6.6642974999999997E-5</v>
      </c>
      <c r="AL92" s="8">
        <v>9458.1999999999989</v>
      </c>
      <c r="AM92" s="8">
        <v>12457.61923</v>
      </c>
      <c r="AN92" s="8">
        <v>0</v>
      </c>
      <c r="AO92" s="8">
        <v>3315.5172519999996</v>
      </c>
      <c r="AP92" s="8">
        <v>-6381.0492999999997</v>
      </c>
      <c r="AQ92" s="8">
        <v>67252.78</v>
      </c>
      <c r="AR92" s="8">
        <v>15794.912742999997</v>
      </c>
      <c r="AS92" s="8">
        <v>0</v>
      </c>
      <c r="AT92" s="8">
        <v>-7964.1429537799977</v>
      </c>
      <c r="AU92" s="8">
        <v>-8615.096051999999</v>
      </c>
      <c r="AV92" s="8">
        <v>9507.98</v>
      </c>
      <c r="AW92" s="8">
        <v>12957.846004999998</v>
      </c>
      <c r="AX92" s="8">
        <v>0</v>
      </c>
      <c r="AY92" s="8">
        <v>3376.0532166000003</v>
      </c>
      <c r="AZ92" s="8">
        <v>-6384.4094499999992</v>
      </c>
      <c r="BA92" s="8">
        <v>57744.799999999996</v>
      </c>
      <c r="BB92" s="8">
        <v>2837.0667380000009</v>
      </c>
      <c r="BC92" s="8">
        <v>0</v>
      </c>
      <c r="BD92" s="8">
        <v>-11340.196170379999</v>
      </c>
      <c r="BE92" s="8">
        <v>-2230.6866019999998</v>
      </c>
    </row>
    <row r="93" spans="1:57" ht="15.3" x14ac:dyDescent="0.7">
      <c r="A93" s="9" t="s">
        <v>108</v>
      </c>
      <c r="B93" t="s">
        <v>881</v>
      </c>
      <c r="C93" t="s">
        <v>796</v>
      </c>
      <c r="D93" t="s">
        <v>797</v>
      </c>
      <c r="E93" s="6">
        <v>104.28862499999998</v>
      </c>
      <c r="F93" s="7">
        <v>0</v>
      </c>
      <c r="G93" s="7">
        <v>0</v>
      </c>
      <c r="H93" s="8">
        <v>33.775023869999991</v>
      </c>
      <c r="I93" s="8">
        <v>24.095716651124995</v>
      </c>
      <c r="J93" s="8">
        <v>0</v>
      </c>
      <c r="K93" s="8">
        <v>53.09333898749999</v>
      </c>
      <c r="L93" s="8">
        <v>-12.919165087499998</v>
      </c>
      <c r="M93" s="8">
        <v>8.9213978699999981E-11</v>
      </c>
      <c r="N93" s="8">
        <v>1.392243333076987E-6</v>
      </c>
      <c r="O93" s="8">
        <v>0</v>
      </c>
      <c r="P93" s="8">
        <v>4.1508066813040792E-8</v>
      </c>
      <c r="Q93" s="8">
        <v>-2.2406795302499997E-12</v>
      </c>
      <c r="R93" s="8">
        <v>0.17237702159999999</v>
      </c>
      <c r="S93" s="8">
        <v>4.9815659476799994E-2</v>
      </c>
      <c r="T93" s="8">
        <v>0</v>
      </c>
      <c r="U93" s="8">
        <v>2.8420351863749999E-2</v>
      </c>
      <c r="V93" s="8">
        <v>-1.1886707699999999E-2</v>
      </c>
      <c r="W93" s="8">
        <v>3.5497213289999989E-2</v>
      </c>
      <c r="X93" s="8">
        <v>1.0672945086824998E-2</v>
      </c>
      <c r="Y93" s="8">
        <v>0</v>
      </c>
      <c r="Z93" s="8">
        <v>4.0178564999999991E-3</v>
      </c>
      <c r="AA93" s="8">
        <v>-3.460186799999999E-3</v>
      </c>
      <c r="AB93" s="8">
        <v>2.0444083379999998</v>
      </c>
      <c r="AC93" s="8">
        <v>0.20796393342658498</v>
      </c>
      <c r="AD93" s="8">
        <v>0</v>
      </c>
      <c r="AE93" s="8">
        <v>1.8792096671249995E-3</v>
      </c>
      <c r="AF93" s="8">
        <v>-5.3066443500000005E-3</v>
      </c>
      <c r="AG93" s="8">
        <v>5.4954616499999992E-5</v>
      </c>
      <c r="AH93" s="8">
        <v>2.1822966831802493E-5</v>
      </c>
      <c r="AI93" s="8">
        <v>0</v>
      </c>
      <c r="AJ93" s="8">
        <v>1.5009460420499998E-6</v>
      </c>
      <c r="AK93" s="8">
        <v>-1.146735765E-6</v>
      </c>
      <c r="AL93" s="8">
        <v>792.46181699999988</v>
      </c>
      <c r="AM93" s="8">
        <v>200.40513845624994</v>
      </c>
      <c r="AN93" s="8">
        <v>0</v>
      </c>
      <c r="AO93" s="8">
        <v>136.99628223749997</v>
      </c>
      <c r="AP93" s="8">
        <v>-213.60505949999998</v>
      </c>
      <c r="AQ93" s="8">
        <v>4042.0944937799991</v>
      </c>
      <c r="AR93" s="8">
        <v>395.38227430469249</v>
      </c>
      <c r="AS93" s="8">
        <v>0</v>
      </c>
      <c r="AT93" s="8">
        <v>-295.26608273400007</v>
      </c>
      <c r="AU93" s="8">
        <v>-371.31339199499996</v>
      </c>
      <c r="AV93" s="8">
        <v>800.10233099999994</v>
      </c>
      <c r="AW93" s="8">
        <v>203.07790222649999</v>
      </c>
      <c r="AX93" s="8">
        <v>0</v>
      </c>
      <c r="AY93" s="8">
        <v>138.88006413749997</v>
      </c>
      <c r="AZ93" s="8">
        <v>-213.50186864999998</v>
      </c>
      <c r="BA93" s="8">
        <v>3241.9921627799995</v>
      </c>
      <c r="BB93" s="8">
        <v>192.30437207819244</v>
      </c>
      <c r="BC93" s="8">
        <v>0</v>
      </c>
      <c r="BD93" s="8">
        <v>-434.14614687150004</v>
      </c>
      <c r="BE93" s="8">
        <v>-157.81152334499998</v>
      </c>
    </row>
    <row r="94" spans="1:57" ht="15.3" x14ac:dyDescent="0.7">
      <c r="A94" s="9" t="s">
        <v>108</v>
      </c>
      <c r="B94" t="s">
        <v>883</v>
      </c>
      <c r="C94" t="s">
        <v>796</v>
      </c>
      <c r="D94" t="s">
        <v>797</v>
      </c>
      <c r="E94" s="6">
        <v>90.68106250000001</v>
      </c>
      <c r="F94" s="7">
        <v>0</v>
      </c>
      <c r="G94" s="7">
        <v>0</v>
      </c>
      <c r="H94" s="8">
        <v>29.368064355000001</v>
      </c>
      <c r="I94" s="8">
        <v>20.951711537312502</v>
      </c>
      <c r="J94" s="8">
        <v>0</v>
      </c>
      <c r="K94" s="8">
        <v>46.165728918750006</v>
      </c>
      <c r="L94" s="8">
        <v>-11.233474568750003</v>
      </c>
      <c r="M94" s="8">
        <v>7.7573353550000002E-11</v>
      </c>
      <c r="N94" s="8">
        <v>1.2105836537969756E-6</v>
      </c>
      <c r="O94" s="8">
        <v>0</v>
      </c>
      <c r="P94" s="8">
        <v>3.6092101136893202E-8</v>
      </c>
      <c r="Q94" s="8">
        <v>-1.9483160366250001E-12</v>
      </c>
      <c r="R94" s="8">
        <v>0.14988529640000003</v>
      </c>
      <c r="S94" s="8">
        <v>4.3315720487200012E-2</v>
      </c>
      <c r="T94" s="8">
        <v>0</v>
      </c>
      <c r="U94" s="8">
        <v>2.4712069064375005E-2</v>
      </c>
      <c r="V94" s="8">
        <v>-1.0335732050000001E-2</v>
      </c>
      <c r="W94" s="8">
        <v>3.0865542785000002E-2</v>
      </c>
      <c r="X94" s="8">
        <v>9.2803409813625014E-3</v>
      </c>
      <c r="Y94" s="8">
        <v>0</v>
      </c>
      <c r="Z94" s="8">
        <v>3.49360725E-3</v>
      </c>
      <c r="AA94" s="8">
        <v>-3.0087021999999999E-3</v>
      </c>
      <c r="AB94" s="8">
        <v>1.7776542770000003</v>
      </c>
      <c r="AC94" s="8">
        <v>0.18082883387140253</v>
      </c>
      <c r="AD94" s="8">
        <v>0</v>
      </c>
      <c r="AE94" s="8">
        <v>1.6340107013125002E-3</v>
      </c>
      <c r="AF94" s="8">
        <v>-4.614234275000002E-3</v>
      </c>
      <c r="AG94" s="8">
        <v>4.7784147250000003E-5</v>
      </c>
      <c r="AH94" s="8">
        <v>1.8975509737616249E-5</v>
      </c>
      <c r="AI94" s="8">
        <v>0</v>
      </c>
      <c r="AJ94" s="8">
        <v>1.3051028513250001E-6</v>
      </c>
      <c r="AK94" s="8">
        <v>-9.9710987250000034E-7</v>
      </c>
      <c r="AL94" s="8">
        <v>689.06153050000012</v>
      </c>
      <c r="AM94" s="8">
        <v>174.25630921562501</v>
      </c>
      <c r="AN94" s="8">
        <v>0</v>
      </c>
      <c r="AO94" s="8">
        <v>119.12103004375001</v>
      </c>
      <c r="AP94" s="8">
        <v>-185.73390675000005</v>
      </c>
      <c r="AQ94" s="8">
        <v>3514.6826743700003</v>
      </c>
      <c r="AR94" s="8">
        <v>343.7928607038013</v>
      </c>
      <c r="AS94" s="8">
        <v>0</v>
      </c>
      <c r="AT94" s="8">
        <v>-256.73981321100013</v>
      </c>
      <c r="AU94" s="8">
        <v>-322.86448216750006</v>
      </c>
      <c r="AV94" s="8">
        <v>695.70511150000016</v>
      </c>
      <c r="AW94" s="8">
        <v>176.58033121225003</v>
      </c>
      <c r="AX94" s="8">
        <v>0</v>
      </c>
      <c r="AY94" s="8">
        <v>120.75901639375</v>
      </c>
      <c r="AZ94" s="8">
        <v>-185.64418022500004</v>
      </c>
      <c r="BA94" s="8">
        <v>2818.9775628700004</v>
      </c>
      <c r="BB94" s="8">
        <v>167.21252949155127</v>
      </c>
      <c r="BC94" s="8">
        <v>0</v>
      </c>
      <c r="BD94" s="8">
        <v>-377.49882960475014</v>
      </c>
      <c r="BE94" s="8">
        <v>-137.22030194250004</v>
      </c>
    </row>
    <row r="95" spans="1:57" ht="15.3" x14ac:dyDescent="0.7">
      <c r="A95" s="9" t="s">
        <v>108</v>
      </c>
      <c r="B95" t="s">
        <v>885</v>
      </c>
      <c r="C95" t="s">
        <v>796</v>
      </c>
      <c r="D95" t="s">
        <v>797</v>
      </c>
      <c r="E95" s="6">
        <v>104.58787500000001</v>
      </c>
      <c r="F95" s="7">
        <v>0</v>
      </c>
      <c r="G95" s="7">
        <v>0</v>
      </c>
      <c r="H95" s="8">
        <v>33.87193929</v>
      </c>
      <c r="I95" s="8">
        <v>24.164857875375002</v>
      </c>
      <c r="J95" s="8">
        <v>0</v>
      </c>
      <c r="K95" s="8">
        <v>53.245687162500005</v>
      </c>
      <c r="L95" s="8">
        <v>-12.956235862500002</v>
      </c>
      <c r="M95" s="8">
        <v>8.9469972900000009E-11</v>
      </c>
      <c r="N95" s="8">
        <v>1.3962382924258452E-6</v>
      </c>
      <c r="O95" s="8">
        <v>0</v>
      </c>
      <c r="P95" s="8">
        <v>4.1627171739333606E-8</v>
      </c>
      <c r="Q95" s="8">
        <v>-2.2471090267499999E-12</v>
      </c>
      <c r="R95" s="8">
        <v>0.17287164720000003</v>
      </c>
      <c r="S95" s="8">
        <v>4.9958602545600007E-2</v>
      </c>
      <c r="T95" s="8">
        <v>0</v>
      </c>
      <c r="U95" s="8">
        <v>2.8501902371250006E-2</v>
      </c>
      <c r="V95" s="8">
        <v>-1.1920815900000001E-2</v>
      </c>
      <c r="W95" s="8">
        <v>3.5599070430000004E-2</v>
      </c>
      <c r="X95" s="8">
        <v>1.0703570467275001E-2</v>
      </c>
      <c r="Y95" s="8">
        <v>0</v>
      </c>
      <c r="Z95" s="8">
        <v>4.0293855000000005E-3</v>
      </c>
      <c r="AA95" s="8">
        <v>-3.4701155999999999E-3</v>
      </c>
      <c r="AB95" s="8">
        <v>2.0502746460000005</v>
      </c>
      <c r="AC95" s="8">
        <v>0.20856067355119504</v>
      </c>
      <c r="AD95" s="8">
        <v>0</v>
      </c>
      <c r="AE95" s="8">
        <v>1.8846019473750001E-3</v>
      </c>
      <c r="AF95" s="8">
        <v>-5.3218714500000023E-3</v>
      </c>
      <c r="AG95" s="8">
        <v>5.5112305500000009E-5</v>
      </c>
      <c r="AH95" s="8">
        <v>2.18855865357675E-5</v>
      </c>
      <c r="AI95" s="8">
        <v>0</v>
      </c>
      <c r="AJ95" s="8">
        <v>1.5052529173500002E-6</v>
      </c>
      <c r="AK95" s="8">
        <v>-1.1500262550000003E-6</v>
      </c>
      <c r="AL95" s="8">
        <v>794.73573900000008</v>
      </c>
      <c r="AM95" s="8">
        <v>200.98018906875001</v>
      </c>
      <c r="AN95" s="8">
        <v>0</v>
      </c>
      <c r="AO95" s="8">
        <v>137.38938491250002</v>
      </c>
      <c r="AP95" s="8">
        <v>-214.21798650000005</v>
      </c>
      <c r="AQ95" s="8">
        <v>4053.6930432600002</v>
      </c>
      <c r="AR95" s="8">
        <v>396.51680019939755</v>
      </c>
      <c r="AS95" s="8">
        <v>0</v>
      </c>
      <c r="AT95" s="8">
        <v>-296.11333117800018</v>
      </c>
      <c r="AU95" s="8">
        <v>-372.37885366500007</v>
      </c>
      <c r="AV95" s="8">
        <v>802.39817700000015</v>
      </c>
      <c r="AW95" s="8">
        <v>203.66062217550004</v>
      </c>
      <c r="AX95" s="8">
        <v>0</v>
      </c>
      <c r="AY95" s="8">
        <v>139.27857221249999</v>
      </c>
      <c r="AZ95" s="8">
        <v>-214.11449955000003</v>
      </c>
      <c r="BA95" s="8">
        <v>3251.2948662600002</v>
      </c>
      <c r="BB95" s="8">
        <v>192.85617802389751</v>
      </c>
      <c r="BC95" s="8">
        <v>0</v>
      </c>
      <c r="BD95" s="8">
        <v>-435.39190339050015</v>
      </c>
      <c r="BE95" s="8">
        <v>-158.26435411500003</v>
      </c>
    </row>
    <row r="96" spans="1:57" ht="15.3" x14ac:dyDescent="0.7">
      <c r="A96" s="9" t="s">
        <v>108</v>
      </c>
      <c r="B96" t="s">
        <v>880</v>
      </c>
      <c r="C96" t="s">
        <v>120</v>
      </c>
      <c r="D96" t="s">
        <v>121</v>
      </c>
      <c r="E96" s="6">
        <v>1361.2860000000001</v>
      </c>
      <c r="F96" s="7">
        <v>0</v>
      </c>
      <c r="G96" s="7">
        <v>0</v>
      </c>
      <c r="H96" s="8">
        <v>192.9889</v>
      </c>
      <c r="I96" s="8">
        <v>319.03056681000004</v>
      </c>
      <c r="J96" s="8">
        <v>0</v>
      </c>
      <c r="K96" s="8">
        <v>838.44741860000011</v>
      </c>
      <c r="L96" s="8">
        <v>-163.81368399999999</v>
      </c>
      <c r="M96" s="8">
        <v>4.3642380999999999E-10</v>
      </c>
      <c r="N96" s="8">
        <v>2.406366315260087E-5</v>
      </c>
      <c r="O96" s="8">
        <v>0</v>
      </c>
      <c r="P96" s="8">
        <v>2.844817006147379E-5</v>
      </c>
      <c r="Q96" s="8">
        <v>-2.0882743460000005E-11</v>
      </c>
      <c r="R96" s="8">
        <v>1.4327114999999999</v>
      </c>
      <c r="S96" s="8">
        <v>0.70234949515199996</v>
      </c>
      <c r="T96" s="8">
        <v>0</v>
      </c>
      <c r="U96" s="8">
        <v>1.49849561794</v>
      </c>
      <c r="V96" s="8">
        <v>-0.1336077</v>
      </c>
      <c r="W96" s="8">
        <v>0.33575587000000001</v>
      </c>
      <c r="X96" s="8">
        <v>0.155837354728</v>
      </c>
      <c r="Y96" s="8">
        <v>0</v>
      </c>
      <c r="Z96" s="8">
        <v>0.32366552156000006</v>
      </c>
      <c r="AA96" s="8">
        <v>-4.0278380000000003E-2</v>
      </c>
      <c r="AB96" s="8">
        <v>0.65815937300000005</v>
      </c>
      <c r="AC96" s="8">
        <v>0.1263710599284</v>
      </c>
      <c r="AD96" s="8">
        <v>0</v>
      </c>
      <c r="AE96" s="8">
        <v>0.14410326547800001</v>
      </c>
      <c r="AF96" s="8">
        <v>-6.0893740000000009E-2</v>
      </c>
      <c r="AG96" s="8">
        <v>3.3900503000000007E-5</v>
      </c>
      <c r="AH96" s="8">
        <v>2.8524752318479998E-4</v>
      </c>
      <c r="AI96" s="8">
        <v>0</v>
      </c>
      <c r="AJ96" s="8">
        <v>6.9681821480000003E-5</v>
      </c>
      <c r="AK96" s="8">
        <v>-1.4153453000000001E-5</v>
      </c>
      <c r="AL96" s="8">
        <v>2078.9022</v>
      </c>
      <c r="AM96" s="8">
        <v>2278.2559243400001</v>
      </c>
      <c r="AN96" s="8">
        <v>0</v>
      </c>
      <c r="AO96" s="8">
        <v>3984.1608866000001</v>
      </c>
      <c r="AP96" s="8">
        <v>-2715.70955</v>
      </c>
      <c r="AQ96" s="8">
        <v>40265.4954</v>
      </c>
      <c r="AR96" s="8">
        <v>4440.7643537674012</v>
      </c>
      <c r="AS96" s="8">
        <v>0</v>
      </c>
      <c r="AT96" s="8">
        <v>-1557.932524227999</v>
      </c>
      <c r="AU96" s="8">
        <v>-4561.6021620000001</v>
      </c>
      <c r="AV96" s="8">
        <v>2090.6664000000001</v>
      </c>
      <c r="AW96" s="8">
        <v>2317.0397467600005</v>
      </c>
      <c r="AX96" s="8">
        <v>0</v>
      </c>
      <c r="AY96" s="8">
        <v>4032.2025182000002</v>
      </c>
      <c r="AZ96" s="8">
        <v>-2716.3537800000004</v>
      </c>
      <c r="BA96" s="8">
        <v>38174.828999999998</v>
      </c>
      <c r="BB96" s="8">
        <v>2123.7246070074007</v>
      </c>
      <c r="BC96" s="8">
        <v>0</v>
      </c>
      <c r="BD96" s="8">
        <v>-5590.135042427999</v>
      </c>
      <c r="BE96" s="8">
        <v>-1845.2483820000002</v>
      </c>
    </row>
    <row r="97" spans="1:57" ht="15.3" x14ac:dyDescent="0.7">
      <c r="A97" s="9" t="s">
        <v>108</v>
      </c>
      <c r="B97" t="s">
        <v>881</v>
      </c>
      <c r="C97" t="s">
        <v>120</v>
      </c>
      <c r="D97" t="s">
        <v>121</v>
      </c>
      <c r="E97" s="6">
        <v>136.08000000000001</v>
      </c>
      <c r="F97" s="7">
        <v>0</v>
      </c>
      <c r="G97" s="7">
        <v>0</v>
      </c>
      <c r="H97" s="8">
        <v>19.292000000000002</v>
      </c>
      <c r="I97" s="8">
        <v>31.891666800000003</v>
      </c>
      <c r="J97" s="8">
        <v>0</v>
      </c>
      <c r="K97" s="8">
        <v>83.814808000000014</v>
      </c>
      <c r="L97" s="8">
        <v>-16.375520000000002</v>
      </c>
      <c r="M97" s="8">
        <v>4.3626800000000003E-11</v>
      </c>
      <c r="N97" s="8">
        <v>2.4055072055438213E-6</v>
      </c>
      <c r="O97" s="8">
        <v>0</v>
      </c>
      <c r="P97" s="8">
        <v>2.8438013628035207E-6</v>
      </c>
      <c r="Q97" s="8">
        <v>-2.0875288000000006E-12</v>
      </c>
      <c r="R97" s="8">
        <v>0.14321999999999999</v>
      </c>
      <c r="S97" s="8">
        <v>7.0209874559999996E-2</v>
      </c>
      <c r="T97" s="8">
        <v>0</v>
      </c>
      <c r="U97" s="8">
        <v>0.1497960632</v>
      </c>
      <c r="V97" s="8">
        <v>-1.3356000000000002E-2</v>
      </c>
      <c r="W97" s="8">
        <v>3.3563599999999999E-2</v>
      </c>
      <c r="X97" s="8">
        <v>1.557817184E-2</v>
      </c>
      <c r="Y97" s="8">
        <v>0</v>
      </c>
      <c r="Z97" s="8">
        <v>3.2354996800000008E-2</v>
      </c>
      <c r="AA97" s="8">
        <v>-4.0264000000000003E-3</v>
      </c>
      <c r="AB97" s="8">
        <v>6.5792440000000008E-2</v>
      </c>
      <c r="AC97" s="8">
        <v>1.2632594352000001E-2</v>
      </c>
      <c r="AD97" s="8">
        <v>0</v>
      </c>
      <c r="AE97" s="8">
        <v>1.4405181840000001E-2</v>
      </c>
      <c r="AF97" s="8">
        <v>-6.0872000000000009E-3</v>
      </c>
      <c r="AG97" s="8">
        <v>3.3888400000000003E-6</v>
      </c>
      <c r="AH97" s="8">
        <v>2.8514568544000001E-5</v>
      </c>
      <c r="AI97" s="8">
        <v>0</v>
      </c>
      <c r="AJ97" s="8">
        <v>6.9656944000000009E-6</v>
      </c>
      <c r="AK97" s="8">
        <v>-1.4148400000000002E-6</v>
      </c>
      <c r="AL97" s="8">
        <v>207.81600000000003</v>
      </c>
      <c r="AM97" s="8">
        <v>227.74425520000003</v>
      </c>
      <c r="AN97" s="8">
        <v>0</v>
      </c>
      <c r="AO97" s="8">
        <v>398.27384799999999</v>
      </c>
      <c r="AP97" s="8">
        <v>-271.47400000000005</v>
      </c>
      <c r="AQ97" s="8">
        <v>4025.1120000000001</v>
      </c>
      <c r="AR97" s="8">
        <v>443.91789327200013</v>
      </c>
      <c r="AS97" s="8">
        <v>0</v>
      </c>
      <c r="AT97" s="8">
        <v>-155.73763183999992</v>
      </c>
      <c r="AU97" s="8">
        <v>-455.99736000000007</v>
      </c>
      <c r="AV97" s="8">
        <v>208.99199999999999</v>
      </c>
      <c r="AW97" s="8">
        <v>231.62125280000006</v>
      </c>
      <c r="AX97" s="8">
        <v>0</v>
      </c>
      <c r="AY97" s="8">
        <v>403.07629600000007</v>
      </c>
      <c r="AZ97" s="8">
        <v>-271.53840000000002</v>
      </c>
      <c r="BA97" s="8">
        <v>3816.1200000000003</v>
      </c>
      <c r="BB97" s="8">
        <v>212.29664047200006</v>
      </c>
      <c r="BC97" s="8">
        <v>0</v>
      </c>
      <c r="BD97" s="8">
        <v>-558.81392784000002</v>
      </c>
      <c r="BE97" s="8">
        <v>-184.45896000000002</v>
      </c>
    </row>
    <row r="98" spans="1:57" ht="15.3" x14ac:dyDescent="0.7">
      <c r="A98" s="9" t="s">
        <v>108</v>
      </c>
      <c r="B98" t="s">
        <v>882</v>
      </c>
      <c r="C98" t="s">
        <v>120</v>
      </c>
      <c r="D98" t="s">
        <v>121</v>
      </c>
      <c r="E98" s="6">
        <v>606.04200000000003</v>
      </c>
      <c r="F98" s="7">
        <v>0</v>
      </c>
      <c r="G98" s="7">
        <v>0</v>
      </c>
      <c r="H98" s="8">
        <v>85.918300000000002</v>
      </c>
      <c r="I98" s="8">
        <v>142.03181607000002</v>
      </c>
      <c r="J98" s="8">
        <v>0</v>
      </c>
      <c r="K98" s="8">
        <v>373.27523420000006</v>
      </c>
      <c r="L98" s="8">
        <v>-72.929547999999997</v>
      </c>
      <c r="M98" s="8">
        <v>1.9429507E-10</v>
      </c>
      <c r="N98" s="8">
        <v>1.0713098161832662E-5</v>
      </c>
      <c r="O98" s="8">
        <v>0</v>
      </c>
      <c r="P98" s="8">
        <v>1.2665072497914251E-5</v>
      </c>
      <c r="Q98" s="8">
        <v>-9.2969586200000026E-12</v>
      </c>
      <c r="R98" s="8">
        <v>0.63784049999999992</v>
      </c>
      <c r="S98" s="8">
        <v>0.31268469134400001</v>
      </c>
      <c r="T98" s="8">
        <v>0</v>
      </c>
      <c r="U98" s="8">
        <v>0.66712746717999993</v>
      </c>
      <c r="V98" s="8">
        <v>-5.9481900000000004E-2</v>
      </c>
      <c r="W98" s="8">
        <v>0.14947789</v>
      </c>
      <c r="X98" s="8">
        <v>6.9378501016000002E-2</v>
      </c>
      <c r="Y98" s="8">
        <v>0</v>
      </c>
      <c r="Z98" s="8">
        <v>0.14409528932000001</v>
      </c>
      <c r="AA98" s="8">
        <v>-1.7931860000000001E-2</v>
      </c>
      <c r="AB98" s="8">
        <v>0.29301133100000004</v>
      </c>
      <c r="AC98" s="8">
        <v>5.6260161274800005E-2</v>
      </c>
      <c r="AD98" s="8">
        <v>0</v>
      </c>
      <c r="AE98" s="8">
        <v>6.4154506266E-2</v>
      </c>
      <c r="AF98" s="8">
        <v>-2.7109780000000003E-2</v>
      </c>
      <c r="AG98" s="8">
        <v>1.5092441000000002E-5</v>
      </c>
      <c r="AH98" s="8">
        <v>1.2699166776559999E-4</v>
      </c>
      <c r="AI98" s="8">
        <v>0</v>
      </c>
      <c r="AJ98" s="8">
        <v>3.1022217559999999E-5</v>
      </c>
      <c r="AK98" s="8">
        <v>-6.3010910000000001E-6</v>
      </c>
      <c r="AL98" s="8">
        <v>925.52340000000004</v>
      </c>
      <c r="AM98" s="8">
        <v>1014.2753079800001</v>
      </c>
      <c r="AN98" s="8">
        <v>0</v>
      </c>
      <c r="AO98" s="8">
        <v>1773.7410302000001</v>
      </c>
      <c r="AP98" s="8">
        <v>-1209.0288500000001</v>
      </c>
      <c r="AQ98" s="8">
        <v>17926.123800000001</v>
      </c>
      <c r="AR98" s="8">
        <v>1977.0200461078007</v>
      </c>
      <c r="AS98" s="8">
        <v>0</v>
      </c>
      <c r="AT98" s="8">
        <v>-693.58866751599965</v>
      </c>
      <c r="AU98" s="8">
        <v>-2030.8168140000002</v>
      </c>
      <c r="AV98" s="8">
        <v>930.7607999999999</v>
      </c>
      <c r="AW98" s="8">
        <v>1031.5417937200002</v>
      </c>
      <c r="AX98" s="8">
        <v>0</v>
      </c>
      <c r="AY98" s="8">
        <v>1795.1290754000001</v>
      </c>
      <c r="AZ98" s="8">
        <v>-1209.31566</v>
      </c>
      <c r="BA98" s="8">
        <v>16995.363000000001</v>
      </c>
      <c r="BB98" s="8">
        <v>945.47825238780024</v>
      </c>
      <c r="BC98" s="8">
        <v>0</v>
      </c>
      <c r="BD98" s="8">
        <v>-2488.7177429159997</v>
      </c>
      <c r="BE98" s="8">
        <v>-821.50115400000004</v>
      </c>
    </row>
    <row r="99" spans="1:57" ht="15.3" x14ac:dyDescent="0.7">
      <c r="A99" s="9" t="s">
        <v>108</v>
      </c>
      <c r="B99" t="s">
        <v>315</v>
      </c>
      <c r="C99" t="s">
        <v>120</v>
      </c>
      <c r="D99" t="s">
        <v>121</v>
      </c>
      <c r="E99" s="6">
        <v>919.99800000000005</v>
      </c>
      <c r="F99" s="7">
        <v>0</v>
      </c>
      <c r="G99" s="7">
        <v>0</v>
      </c>
      <c r="H99" s="8">
        <v>130.42770000000002</v>
      </c>
      <c r="I99" s="8">
        <v>215.61044733000003</v>
      </c>
      <c r="J99" s="8">
        <v>0</v>
      </c>
      <c r="K99" s="8">
        <v>566.64796980000006</v>
      </c>
      <c r="L99" s="8">
        <v>-110.710212</v>
      </c>
      <c r="M99" s="8">
        <v>2.9494833000000001E-10</v>
      </c>
      <c r="N99" s="8">
        <v>1.6262946928908764E-5</v>
      </c>
      <c r="O99" s="8">
        <v>0</v>
      </c>
      <c r="P99" s="8">
        <v>1.9226128499239517E-5</v>
      </c>
      <c r="Q99" s="8">
        <v>-1.4113185780000003E-11</v>
      </c>
      <c r="R99" s="8">
        <v>0.96826949999999989</v>
      </c>
      <c r="S99" s="8">
        <v>0.47466890193599998</v>
      </c>
      <c r="T99" s="8">
        <v>0</v>
      </c>
      <c r="U99" s="8">
        <v>1.0127283844199999</v>
      </c>
      <c r="V99" s="8">
        <v>-9.0296100000000004E-2</v>
      </c>
      <c r="W99" s="8">
        <v>0.22691391</v>
      </c>
      <c r="X99" s="8">
        <v>0.105319568904</v>
      </c>
      <c r="Y99" s="8">
        <v>0</v>
      </c>
      <c r="Z99" s="8">
        <v>0.21874288908000003</v>
      </c>
      <c r="AA99" s="8">
        <v>-2.722134E-2</v>
      </c>
      <c r="AB99" s="8">
        <v>0.44480388900000006</v>
      </c>
      <c r="AC99" s="8">
        <v>8.5405361101200006E-2</v>
      </c>
      <c r="AD99" s="8">
        <v>0</v>
      </c>
      <c r="AE99" s="8">
        <v>9.7389318653999996E-2</v>
      </c>
      <c r="AF99" s="8">
        <v>-4.1153820000000008E-2</v>
      </c>
      <c r="AG99" s="8">
        <v>2.2910979000000004E-5</v>
      </c>
      <c r="AH99" s="8">
        <v>1.927788509064E-4</v>
      </c>
      <c r="AI99" s="8">
        <v>0</v>
      </c>
      <c r="AJ99" s="8">
        <v>4.7093069640000002E-5</v>
      </c>
      <c r="AK99" s="8">
        <v>-9.5653290000000007E-6</v>
      </c>
      <c r="AL99" s="8">
        <v>1404.9846000000002</v>
      </c>
      <c r="AM99" s="8">
        <v>1539.71383962</v>
      </c>
      <c r="AN99" s="8">
        <v>0</v>
      </c>
      <c r="AO99" s="8">
        <v>2692.6156937999999</v>
      </c>
      <c r="AP99" s="8">
        <v>-1835.3581500000003</v>
      </c>
      <c r="AQ99" s="8">
        <v>27212.6322</v>
      </c>
      <c r="AR99" s="8">
        <v>3001.2020427282009</v>
      </c>
      <c r="AS99" s="8">
        <v>0</v>
      </c>
      <c r="AT99" s="8">
        <v>-1052.8976324039993</v>
      </c>
      <c r="AU99" s="8">
        <v>-3082.867866</v>
      </c>
      <c r="AV99" s="8">
        <v>1412.9351999999999</v>
      </c>
      <c r="AW99" s="8">
        <v>1565.9251126800004</v>
      </c>
      <c r="AX99" s="8">
        <v>0</v>
      </c>
      <c r="AY99" s="8">
        <v>2725.0836726000002</v>
      </c>
      <c r="AZ99" s="8">
        <v>-1835.7935400000001</v>
      </c>
      <c r="BA99" s="8">
        <v>25799.697</v>
      </c>
      <c r="BB99" s="8">
        <v>1435.2769300482003</v>
      </c>
      <c r="BC99" s="8">
        <v>0</v>
      </c>
      <c r="BD99" s="8">
        <v>-3777.9813050039998</v>
      </c>
      <c r="BE99" s="8">
        <v>-1247.0743260000002</v>
      </c>
    </row>
    <row r="100" spans="1:57" ht="15.3" x14ac:dyDescent="0.7">
      <c r="A100" s="9" t="s">
        <v>108</v>
      </c>
      <c r="B100" t="s">
        <v>886</v>
      </c>
      <c r="C100" t="s">
        <v>120</v>
      </c>
      <c r="D100" t="s">
        <v>121</v>
      </c>
      <c r="E100" s="6">
        <v>179.334</v>
      </c>
      <c r="F100" s="7">
        <v>0</v>
      </c>
      <c r="G100" s="7">
        <v>0</v>
      </c>
      <c r="H100" s="8">
        <v>25.424100000000003</v>
      </c>
      <c r="I100" s="8">
        <v>42.028660890000005</v>
      </c>
      <c r="J100" s="8">
        <v>0</v>
      </c>
      <c r="K100" s="8">
        <v>110.45594340000001</v>
      </c>
      <c r="L100" s="8">
        <v>-21.580596</v>
      </c>
      <c r="M100" s="8">
        <v>5.7493889999999997E-11</v>
      </c>
      <c r="N100" s="8">
        <v>3.1701148530202499E-6</v>
      </c>
      <c r="O100" s="8">
        <v>0</v>
      </c>
      <c r="P100" s="8">
        <v>3.7477239388374966E-6</v>
      </c>
      <c r="Q100" s="8">
        <v>-2.7510647400000004E-12</v>
      </c>
      <c r="R100" s="8">
        <v>0.18874349999999998</v>
      </c>
      <c r="S100" s="8">
        <v>9.2526584687999985E-2</v>
      </c>
      <c r="T100" s="8">
        <v>0</v>
      </c>
      <c r="U100" s="8">
        <v>0.19740981185999998</v>
      </c>
      <c r="V100" s="8">
        <v>-1.76013E-2</v>
      </c>
      <c r="W100" s="8">
        <v>4.4232029999999999E-2</v>
      </c>
      <c r="X100" s="8">
        <v>2.0529805031999998E-2</v>
      </c>
      <c r="Y100" s="8">
        <v>0</v>
      </c>
      <c r="Z100" s="8">
        <v>4.2639263640000008E-2</v>
      </c>
      <c r="AA100" s="8">
        <v>-5.3062199999999995E-3</v>
      </c>
      <c r="AB100" s="8">
        <v>8.6705037000000013E-2</v>
      </c>
      <c r="AC100" s="8">
        <v>1.6647954699599999E-2</v>
      </c>
      <c r="AD100" s="8">
        <v>0</v>
      </c>
      <c r="AE100" s="8">
        <v>1.8983971781999998E-2</v>
      </c>
      <c r="AF100" s="8">
        <v>-8.022060000000001E-3</v>
      </c>
      <c r="AG100" s="8">
        <v>4.4660070000000001E-6</v>
      </c>
      <c r="AH100" s="8">
        <v>3.7578127831199996E-5</v>
      </c>
      <c r="AI100" s="8">
        <v>0</v>
      </c>
      <c r="AJ100" s="8">
        <v>9.1797901200000003E-6</v>
      </c>
      <c r="AK100" s="8">
        <v>-1.864557E-6</v>
      </c>
      <c r="AL100" s="8">
        <v>273.87180000000001</v>
      </c>
      <c r="AM100" s="8">
        <v>300.13439346000001</v>
      </c>
      <c r="AN100" s="8">
        <v>0</v>
      </c>
      <c r="AO100" s="8">
        <v>524.86803539999994</v>
      </c>
      <c r="AP100" s="8">
        <v>-357.76395000000002</v>
      </c>
      <c r="AQ100" s="8">
        <v>5304.5226000000002</v>
      </c>
      <c r="AR100" s="8">
        <v>585.02036649060017</v>
      </c>
      <c r="AS100" s="8">
        <v>0</v>
      </c>
      <c r="AT100" s="8">
        <v>-205.23995053199988</v>
      </c>
      <c r="AU100" s="8">
        <v>-600.93937800000003</v>
      </c>
      <c r="AV100" s="8">
        <v>275.42159999999996</v>
      </c>
      <c r="AW100" s="8">
        <v>305.24372244000006</v>
      </c>
      <c r="AX100" s="8">
        <v>0</v>
      </c>
      <c r="AY100" s="8">
        <v>531.19697580000002</v>
      </c>
      <c r="AZ100" s="8">
        <v>-357.84881999999999</v>
      </c>
      <c r="BA100" s="8">
        <v>5029.1009999999997</v>
      </c>
      <c r="BB100" s="8">
        <v>279.77664405060005</v>
      </c>
      <c r="BC100" s="8">
        <v>0</v>
      </c>
      <c r="BD100" s="8">
        <v>-736.43692633199987</v>
      </c>
      <c r="BE100" s="8">
        <v>-243.09055800000002</v>
      </c>
    </row>
    <row r="101" spans="1:57" ht="15.3" x14ac:dyDescent="0.7">
      <c r="A101" s="9" t="s">
        <v>108</v>
      </c>
      <c r="B101" t="s">
        <v>887</v>
      </c>
      <c r="C101" t="s">
        <v>120</v>
      </c>
      <c r="D101" t="s">
        <v>121</v>
      </c>
      <c r="E101" s="6">
        <v>17.495999999999999</v>
      </c>
      <c r="F101" s="7">
        <v>0</v>
      </c>
      <c r="G101" s="7">
        <v>0</v>
      </c>
      <c r="H101" s="8">
        <v>2.4803999999999999</v>
      </c>
      <c r="I101" s="8">
        <v>4.1003571599999997</v>
      </c>
      <c r="J101" s="8">
        <v>0</v>
      </c>
      <c r="K101" s="8">
        <v>10.7761896</v>
      </c>
      <c r="L101" s="8">
        <v>-2.1054239999999997</v>
      </c>
      <c r="M101" s="8">
        <v>5.6091599999999995E-12</v>
      </c>
      <c r="N101" s="8">
        <v>3.0927949785563415E-7</v>
      </c>
      <c r="O101" s="8">
        <v>0</v>
      </c>
      <c r="P101" s="8">
        <v>3.6563160378902402E-7</v>
      </c>
      <c r="Q101" s="8">
        <v>-2.6839656000000001E-13</v>
      </c>
      <c r="R101" s="8">
        <v>1.8413999999999996E-2</v>
      </c>
      <c r="S101" s="8">
        <v>9.0269838719999988E-3</v>
      </c>
      <c r="T101" s="8">
        <v>0</v>
      </c>
      <c r="U101" s="8">
        <v>1.9259493839999996E-2</v>
      </c>
      <c r="V101" s="8">
        <v>-1.7171999999999999E-3</v>
      </c>
      <c r="W101" s="8">
        <v>4.3153199999999992E-3</v>
      </c>
      <c r="X101" s="8">
        <v>2.0029078079999998E-3</v>
      </c>
      <c r="Y101" s="8">
        <v>0</v>
      </c>
      <c r="Z101" s="8">
        <v>4.1599281600000005E-3</v>
      </c>
      <c r="AA101" s="8">
        <v>-5.1767999999999996E-4</v>
      </c>
      <c r="AB101" s="8">
        <v>8.4590280000000004E-3</v>
      </c>
      <c r="AC101" s="8">
        <v>1.6241907023999999E-3</v>
      </c>
      <c r="AD101" s="8">
        <v>0</v>
      </c>
      <c r="AE101" s="8">
        <v>1.8520948079999999E-3</v>
      </c>
      <c r="AF101" s="8">
        <v>-7.8264000000000003E-4</v>
      </c>
      <c r="AG101" s="8">
        <v>4.3570799999999997E-7</v>
      </c>
      <c r="AH101" s="8">
        <v>3.6661588127999996E-6</v>
      </c>
      <c r="AI101" s="8">
        <v>0</v>
      </c>
      <c r="AJ101" s="8">
        <v>8.9558927999999992E-7</v>
      </c>
      <c r="AK101" s="8">
        <v>-1.8190799999999999E-7</v>
      </c>
      <c r="AL101" s="8">
        <v>26.719200000000001</v>
      </c>
      <c r="AM101" s="8">
        <v>29.281404239999997</v>
      </c>
      <c r="AN101" s="8">
        <v>0</v>
      </c>
      <c r="AO101" s="8">
        <v>51.206637599999993</v>
      </c>
      <c r="AP101" s="8">
        <v>-34.903799999999997</v>
      </c>
      <c r="AQ101" s="8">
        <v>517.51439999999991</v>
      </c>
      <c r="AR101" s="8">
        <v>57.075157706400013</v>
      </c>
      <c r="AS101" s="8">
        <v>0</v>
      </c>
      <c r="AT101" s="8">
        <v>-20.023409807999986</v>
      </c>
      <c r="AU101" s="8">
        <v>-58.628231999999997</v>
      </c>
      <c r="AV101" s="8">
        <v>26.870399999999997</v>
      </c>
      <c r="AW101" s="8">
        <v>29.779875360000005</v>
      </c>
      <c r="AX101" s="8">
        <v>0</v>
      </c>
      <c r="AY101" s="8">
        <v>51.824095199999995</v>
      </c>
      <c r="AZ101" s="8">
        <v>-34.912079999999996</v>
      </c>
      <c r="BA101" s="8">
        <v>490.64399999999995</v>
      </c>
      <c r="BB101" s="8">
        <v>27.295282346400004</v>
      </c>
      <c r="BC101" s="8">
        <v>0</v>
      </c>
      <c r="BD101" s="8">
        <v>-71.847505007999985</v>
      </c>
      <c r="BE101" s="8">
        <v>-23.716151999999997</v>
      </c>
    </row>
    <row r="102" spans="1:57" ht="15.3" x14ac:dyDescent="0.7">
      <c r="A102" s="9" t="s">
        <v>889</v>
      </c>
      <c r="B102" t="s">
        <v>890</v>
      </c>
      <c r="C102" t="s">
        <v>120</v>
      </c>
      <c r="D102" t="s">
        <v>121</v>
      </c>
      <c r="E102" s="6">
        <v>22.841999999999999</v>
      </c>
      <c r="F102" s="7">
        <v>0</v>
      </c>
      <c r="G102" s="7">
        <v>0</v>
      </c>
      <c r="H102" s="8">
        <v>3.2382999999999997</v>
      </c>
      <c r="I102" s="8">
        <v>5.3532440699999997</v>
      </c>
      <c r="J102" s="8">
        <v>0</v>
      </c>
      <c r="K102" s="8">
        <v>14.0689142</v>
      </c>
      <c r="L102" s="8">
        <v>-2.748748</v>
      </c>
      <c r="M102" s="8">
        <v>7.3230699999999986E-12</v>
      </c>
      <c r="N102" s="8">
        <v>4.0378156664485566E-7</v>
      </c>
      <c r="O102" s="8">
        <v>0</v>
      </c>
      <c r="P102" s="8">
        <v>4.7735237161344804E-7</v>
      </c>
      <c r="Q102" s="8">
        <v>-3.5040662000000005E-13</v>
      </c>
      <c r="R102" s="8">
        <v>2.4040499999999996E-2</v>
      </c>
      <c r="S102" s="8">
        <v>1.1785228943999998E-2</v>
      </c>
      <c r="T102" s="8">
        <v>0</v>
      </c>
      <c r="U102" s="8">
        <v>2.5144339179999996E-2</v>
      </c>
      <c r="V102" s="8">
        <v>-2.2418999999999998E-3</v>
      </c>
      <c r="W102" s="8">
        <v>5.633889999999999E-3</v>
      </c>
      <c r="X102" s="8">
        <v>2.6149074159999997E-3</v>
      </c>
      <c r="Y102" s="8">
        <v>0</v>
      </c>
      <c r="Z102" s="8">
        <v>5.4310173200000002E-3</v>
      </c>
      <c r="AA102" s="8">
        <v>-6.7585999999999992E-4</v>
      </c>
      <c r="AB102" s="8">
        <v>1.1043731000000001E-2</v>
      </c>
      <c r="AC102" s="8">
        <v>2.1204711948E-3</v>
      </c>
      <c r="AD102" s="8">
        <v>0</v>
      </c>
      <c r="AE102" s="8">
        <v>2.4180126659999997E-3</v>
      </c>
      <c r="AF102" s="8">
        <v>-1.0217800000000001E-3</v>
      </c>
      <c r="AG102" s="8">
        <v>5.6884100000000003E-7</v>
      </c>
      <c r="AH102" s="8">
        <v>4.7863740055999992E-6</v>
      </c>
      <c r="AI102" s="8">
        <v>0</v>
      </c>
      <c r="AJ102" s="8">
        <v>1.1692415599999999E-6</v>
      </c>
      <c r="AK102" s="8">
        <v>-2.3749099999999999E-7</v>
      </c>
      <c r="AL102" s="8">
        <v>34.883400000000002</v>
      </c>
      <c r="AM102" s="8">
        <v>38.228499979999995</v>
      </c>
      <c r="AN102" s="8">
        <v>0</v>
      </c>
      <c r="AO102" s="8">
        <v>66.853110199999989</v>
      </c>
      <c r="AP102" s="8">
        <v>-45.568849999999998</v>
      </c>
      <c r="AQ102" s="8">
        <v>675.64379999999994</v>
      </c>
      <c r="AR102" s="8">
        <v>74.514789227800009</v>
      </c>
      <c r="AS102" s="8">
        <v>0</v>
      </c>
      <c r="AT102" s="8">
        <v>-26.141673915999984</v>
      </c>
      <c r="AU102" s="8">
        <v>-76.542413999999994</v>
      </c>
      <c r="AV102" s="8">
        <v>35.080799999999996</v>
      </c>
      <c r="AW102" s="8">
        <v>38.879281720000009</v>
      </c>
      <c r="AX102" s="8">
        <v>0</v>
      </c>
      <c r="AY102" s="8">
        <v>67.6592354</v>
      </c>
      <c r="AZ102" s="8">
        <v>-45.579659999999997</v>
      </c>
      <c r="BA102" s="8">
        <v>640.56299999999999</v>
      </c>
      <c r="BB102" s="8">
        <v>35.635507507800007</v>
      </c>
      <c r="BC102" s="8">
        <v>0</v>
      </c>
      <c r="BD102" s="8">
        <v>-93.800909315999988</v>
      </c>
      <c r="BE102" s="8">
        <v>-30.962754</v>
      </c>
    </row>
    <row r="103" spans="1:57" ht="15.3" x14ac:dyDescent="0.7">
      <c r="A103" s="9" t="s">
        <v>891</v>
      </c>
      <c r="B103" t="s">
        <v>890</v>
      </c>
      <c r="C103" t="s">
        <v>120</v>
      </c>
      <c r="D103" t="s">
        <v>121</v>
      </c>
      <c r="E103" s="6">
        <v>22.841999999999999</v>
      </c>
      <c r="F103" s="7">
        <v>0</v>
      </c>
      <c r="G103" s="7">
        <v>0</v>
      </c>
      <c r="H103" s="8">
        <v>3.2382999999999997</v>
      </c>
      <c r="I103" s="8">
        <v>5.3532440699999997</v>
      </c>
      <c r="J103" s="8">
        <v>0</v>
      </c>
      <c r="K103" s="8">
        <v>14.0689142</v>
      </c>
      <c r="L103" s="8">
        <v>-2.748748</v>
      </c>
      <c r="M103" s="8">
        <v>7.3230699999999986E-12</v>
      </c>
      <c r="N103" s="8">
        <v>4.0378156664485566E-7</v>
      </c>
      <c r="O103" s="8">
        <v>0</v>
      </c>
      <c r="P103" s="8">
        <v>4.7735237161344804E-7</v>
      </c>
      <c r="Q103" s="8">
        <v>-3.5040662000000005E-13</v>
      </c>
      <c r="R103" s="8">
        <v>2.4040499999999996E-2</v>
      </c>
      <c r="S103" s="8">
        <v>1.1785228943999998E-2</v>
      </c>
      <c r="T103" s="8">
        <v>0</v>
      </c>
      <c r="U103" s="8">
        <v>2.5144339179999996E-2</v>
      </c>
      <c r="V103" s="8">
        <v>-2.2418999999999998E-3</v>
      </c>
      <c r="W103" s="8">
        <v>5.633889999999999E-3</v>
      </c>
      <c r="X103" s="8">
        <v>2.6149074159999997E-3</v>
      </c>
      <c r="Y103" s="8">
        <v>0</v>
      </c>
      <c r="Z103" s="8">
        <v>5.4310173200000002E-3</v>
      </c>
      <c r="AA103" s="8">
        <v>-6.7585999999999992E-4</v>
      </c>
      <c r="AB103" s="8">
        <v>1.1043731000000001E-2</v>
      </c>
      <c r="AC103" s="8">
        <v>2.1204711948E-3</v>
      </c>
      <c r="AD103" s="8">
        <v>0</v>
      </c>
      <c r="AE103" s="8">
        <v>2.4180126659999997E-3</v>
      </c>
      <c r="AF103" s="8">
        <v>-1.0217800000000001E-3</v>
      </c>
      <c r="AG103" s="8">
        <v>5.6884100000000003E-7</v>
      </c>
      <c r="AH103" s="8">
        <v>4.7863740055999992E-6</v>
      </c>
      <c r="AI103" s="8">
        <v>0</v>
      </c>
      <c r="AJ103" s="8">
        <v>1.1692415599999999E-6</v>
      </c>
      <c r="AK103" s="8">
        <v>-2.3749099999999999E-7</v>
      </c>
      <c r="AL103" s="8">
        <v>34.883400000000002</v>
      </c>
      <c r="AM103" s="8">
        <v>38.228499979999995</v>
      </c>
      <c r="AN103" s="8">
        <v>0</v>
      </c>
      <c r="AO103" s="8">
        <v>66.853110199999989</v>
      </c>
      <c r="AP103" s="8">
        <v>-45.568849999999998</v>
      </c>
      <c r="AQ103" s="8">
        <v>675.64379999999994</v>
      </c>
      <c r="AR103" s="8">
        <v>74.514789227800009</v>
      </c>
      <c r="AS103" s="8">
        <v>0</v>
      </c>
      <c r="AT103" s="8">
        <v>-26.141673915999984</v>
      </c>
      <c r="AU103" s="8">
        <v>-76.542413999999994</v>
      </c>
      <c r="AV103" s="8">
        <v>35.080799999999996</v>
      </c>
      <c r="AW103" s="8">
        <v>38.879281720000009</v>
      </c>
      <c r="AX103" s="8">
        <v>0</v>
      </c>
      <c r="AY103" s="8">
        <v>67.6592354</v>
      </c>
      <c r="AZ103" s="8">
        <v>-45.579659999999997</v>
      </c>
      <c r="BA103" s="8">
        <v>640.56299999999999</v>
      </c>
      <c r="BB103" s="8">
        <v>35.635507507800007</v>
      </c>
      <c r="BC103" s="8">
        <v>0</v>
      </c>
      <c r="BD103" s="8">
        <v>-93.800909315999988</v>
      </c>
      <c r="BE103" s="8">
        <v>-30.962754</v>
      </c>
    </row>
    <row r="104" spans="1:57" ht="15.3" x14ac:dyDescent="0.7">
      <c r="A104" s="9" t="s">
        <v>249</v>
      </c>
      <c r="B104" t="s">
        <v>892</v>
      </c>
      <c r="C104" t="s">
        <v>120</v>
      </c>
      <c r="D104" t="s">
        <v>121</v>
      </c>
      <c r="E104" s="6">
        <v>10.206000000000001</v>
      </c>
      <c r="F104" s="7">
        <v>0</v>
      </c>
      <c r="G104" s="7">
        <v>0</v>
      </c>
      <c r="H104" s="8">
        <v>1.4469000000000003</v>
      </c>
      <c r="I104" s="8">
        <v>2.3918750100000006</v>
      </c>
      <c r="J104" s="8">
        <v>0</v>
      </c>
      <c r="K104" s="8">
        <v>6.2861106000000015</v>
      </c>
      <c r="L104" s="8">
        <v>-1.2281640000000003</v>
      </c>
      <c r="M104" s="8">
        <v>3.2720100000000003E-12</v>
      </c>
      <c r="N104" s="8">
        <v>1.8041304041578661E-7</v>
      </c>
      <c r="O104" s="8">
        <v>0</v>
      </c>
      <c r="P104" s="8">
        <v>2.1328510221026406E-7</v>
      </c>
      <c r="Q104" s="8">
        <v>-1.5656466000000004E-13</v>
      </c>
      <c r="R104" s="8">
        <v>1.0741499999999999E-2</v>
      </c>
      <c r="S104" s="8">
        <v>5.2657405919999999E-3</v>
      </c>
      <c r="T104" s="8">
        <v>0</v>
      </c>
      <c r="U104" s="8">
        <v>1.123470474E-2</v>
      </c>
      <c r="V104" s="8">
        <v>-1.0017000000000001E-3</v>
      </c>
      <c r="W104" s="8">
        <v>2.5172700000000003E-3</v>
      </c>
      <c r="X104" s="8">
        <v>1.1683628880000002E-3</v>
      </c>
      <c r="Y104" s="8">
        <v>0</v>
      </c>
      <c r="Z104" s="8">
        <v>2.4266247600000005E-3</v>
      </c>
      <c r="AA104" s="8">
        <v>-3.0198000000000003E-4</v>
      </c>
      <c r="AB104" s="8">
        <v>4.9344330000000011E-3</v>
      </c>
      <c r="AC104" s="8">
        <v>9.4744457640000019E-4</v>
      </c>
      <c r="AD104" s="8">
        <v>0</v>
      </c>
      <c r="AE104" s="8">
        <v>1.0803886380000001E-3</v>
      </c>
      <c r="AF104" s="8">
        <v>-4.5654000000000012E-4</v>
      </c>
      <c r="AG104" s="8">
        <v>2.5416300000000002E-7</v>
      </c>
      <c r="AH104" s="8">
        <v>2.1385926407999999E-6</v>
      </c>
      <c r="AI104" s="8">
        <v>0</v>
      </c>
      <c r="AJ104" s="8">
        <v>5.2242708000000005E-7</v>
      </c>
      <c r="AK104" s="8">
        <v>-1.0611300000000002E-7</v>
      </c>
      <c r="AL104" s="8">
        <v>15.586200000000003</v>
      </c>
      <c r="AM104" s="8">
        <v>17.080819140000003</v>
      </c>
      <c r="AN104" s="8">
        <v>0</v>
      </c>
      <c r="AO104" s="8">
        <v>29.870538600000003</v>
      </c>
      <c r="AP104" s="8">
        <v>-20.360550000000003</v>
      </c>
      <c r="AQ104" s="8">
        <v>301.88340000000005</v>
      </c>
      <c r="AR104" s="8">
        <v>33.293841995400015</v>
      </c>
      <c r="AS104" s="8">
        <v>0</v>
      </c>
      <c r="AT104" s="8">
        <v>-11.680322387999995</v>
      </c>
      <c r="AU104" s="8">
        <v>-34.199802000000005</v>
      </c>
      <c r="AV104" s="8">
        <v>15.6744</v>
      </c>
      <c r="AW104" s="8">
        <v>17.371593960000006</v>
      </c>
      <c r="AX104" s="8">
        <v>0</v>
      </c>
      <c r="AY104" s="8">
        <v>30.230722200000006</v>
      </c>
      <c r="AZ104" s="8">
        <v>-20.365380000000002</v>
      </c>
      <c r="BA104" s="8">
        <v>286.209</v>
      </c>
      <c r="BB104" s="8">
        <v>15.922248035400004</v>
      </c>
      <c r="BC104" s="8">
        <v>0</v>
      </c>
      <c r="BD104" s="8">
        <v>-41.911044587999996</v>
      </c>
      <c r="BE104" s="8">
        <v>-13.834422000000002</v>
      </c>
    </row>
    <row r="105" spans="1:57" ht="15.3" x14ac:dyDescent="0.7">
      <c r="A105" s="9" t="s">
        <v>249</v>
      </c>
      <c r="B105" t="s">
        <v>893</v>
      </c>
      <c r="C105" t="s">
        <v>120</v>
      </c>
      <c r="D105" t="s">
        <v>121</v>
      </c>
      <c r="E105" s="6">
        <v>109.836</v>
      </c>
      <c r="F105" s="7">
        <v>0</v>
      </c>
      <c r="G105" s="7">
        <v>0</v>
      </c>
      <c r="H105" s="8">
        <v>15.571400000000001</v>
      </c>
      <c r="I105" s="8">
        <v>25.741131060000001</v>
      </c>
      <c r="J105" s="8">
        <v>0</v>
      </c>
      <c r="K105" s="8">
        <v>67.6505236</v>
      </c>
      <c r="L105" s="8">
        <v>-13.217383999999999</v>
      </c>
      <c r="M105" s="8">
        <v>3.5213059999999996E-11</v>
      </c>
      <c r="N105" s="8">
        <v>1.94158795876037E-6</v>
      </c>
      <c r="O105" s="8">
        <v>0</v>
      </c>
      <c r="P105" s="8">
        <v>2.2953539571199842E-6</v>
      </c>
      <c r="Q105" s="8">
        <v>-1.6849339600000003E-12</v>
      </c>
      <c r="R105" s="8">
        <v>0.11559899999999998</v>
      </c>
      <c r="S105" s="8">
        <v>5.6669398751999993E-2</v>
      </c>
      <c r="T105" s="8">
        <v>0</v>
      </c>
      <c r="U105" s="8">
        <v>0.12090682243999999</v>
      </c>
      <c r="V105" s="8">
        <v>-1.07802E-2</v>
      </c>
      <c r="W105" s="8">
        <v>2.7090619999999999E-2</v>
      </c>
      <c r="X105" s="8">
        <v>1.2573810127999999E-2</v>
      </c>
      <c r="Y105" s="8">
        <v>0</v>
      </c>
      <c r="Z105" s="8">
        <v>2.6115104560000001E-2</v>
      </c>
      <c r="AA105" s="8">
        <v>-3.2498799999999997E-3</v>
      </c>
      <c r="AB105" s="8">
        <v>5.3103898000000004E-2</v>
      </c>
      <c r="AC105" s="8">
        <v>1.01963082984E-2</v>
      </c>
      <c r="AD105" s="8">
        <v>0</v>
      </c>
      <c r="AE105" s="8">
        <v>1.1627039628E-2</v>
      </c>
      <c r="AF105" s="8">
        <v>-4.9132400000000001E-3</v>
      </c>
      <c r="AG105" s="8">
        <v>2.7352780000000001E-6</v>
      </c>
      <c r="AH105" s="8">
        <v>2.3015330324799996E-5</v>
      </c>
      <c r="AI105" s="8">
        <v>0</v>
      </c>
      <c r="AJ105" s="8">
        <v>5.6223104800000003E-6</v>
      </c>
      <c r="AK105" s="8">
        <v>-1.1419780000000001E-6</v>
      </c>
      <c r="AL105" s="8">
        <v>167.7372</v>
      </c>
      <c r="AM105" s="8">
        <v>183.82214884000001</v>
      </c>
      <c r="AN105" s="8">
        <v>0</v>
      </c>
      <c r="AO105" s="8">
        <v>321.46389159999995</v>
      </c>
      <c r="AP105" s="8">
        <v>-219.1183</v>
      </c>
      <c r="AQ105" s="8">
        <v>3248.8404</v>
      </c>
      <c r="AR105" s="8">
        <v>358.30515671240011</v>
      </c>
      <c r="AS105" s="8">
        <v>0</v>
      </c>
      <c r="AT105" s="8">
        <v>-125.70251712799993</v>
      </c>
      <c r="AU105" s="8">
        <v>-368.05501200000003</v>
      </c>
      <c r="AV105" s="8">
        <v>168.68639999999999</v>
      </c>
      <c r="AW105" s="8">
        <v>186.95143976000003</v>
      </c>
      <c r="AX105" s="8">
        <v>0</v>
      </c>
      <c r="AY105" s="8">
        <v>325.34015320000003</v>
      </c>
      <c r="AZ105" s="8">
        <v>-219.17027999999999</v>
      </c>
      <c r="BA105" s="8">
        <v>3080.154</v>
      </c>
      <c r="BB105" s="8">
        <v>171.35371695240002</v>
      </c>
      <c r="BC105" s="8">
        <v>0</v>
      </c>
      <c r="BD105" s="8">
        <v>-451.04267032799993</v>
      </c>
      <c r="BE105" s="8">
        <v>-148.88473200000001</v>
      </c>
    </row>
    <row r="106" spans="1:57" ht="15.3" x14ac:dyDescent="0.7">
      <c r="A106" s="9" t="s">
        <v>249</v>
      </c>
      <c r="B106" t="s">
        <v>250</v>
      </c>
      <c r="C106" t="s">
        <v>120</v>
      </c>
      <c r="D106" t="s">
        <v>121</v>
      </c>
      <c r="E106" s="6">
        <v>1679.6159999999952</v>
      </c>
      <c r="F106" s="7">
        <v>0</v>
      </c>
      <c r="G106" s="7">
        <v>0</v>
      </c>
      <c r="H106" s="8">
        <v>238.11839999999933</v>
      </c>
      <c r="I106" s="8">
        <v>393.63428735999889</v>
      </c>
      <c r="J106" s="8">
        <v>0</v>
      </c>
      <c r="K106" s="8">
        <v>1034.514201599997</v>
      </c>
      <c r="L106" s="8">
        <v>-202.12070399999942</v>
      </c>
      <c r="M106" s="8">
        <v>5.3847935999999848E-10</v>
      </c>
      <c r="N106" s="8">
        <v>2.9690831794140793E-5</v>
      </c>
      <c r="O106" s="8">
        <v>0</v>
      </c>
      <c r="P106" s="8">
        <v>3.5100633963746211E-5</v>
      </c>
      <c r="Q106" s="8">
        <v>-2.5766069759999932E-11</v>
      </c>
      <c r="R106" s="8">
        <v>1.7677439999999947</v>
      </c>
      <c r="S106" s="8">
        <v>0.86659045171199744</v>
      </c>
      <c r="T106" s="8">
        <v>0</v>
      </c>
      <c r="U106" s="8">
        <v>1.8489114086399945</v>
      </c>
      <c r="V106" s="8">
        <v>-0.16485119999999953</v>
      </c>
      <c r="W106" s="8">
        <v>0.41427071999999882</v>
      </c>
      <c r="X106" s="8">
        <v>0.19227914956799944</v>
      </c>
      <c r="Y106" s="8">
        <v>0</v>
      </c>
      <c r="Z106" s="8">
        <v>0.39935310335999891</v>
      </c>
      <c r="AA106" s="8">
        <v>-4.9697279999999858E-2</v>
      </c>
      <c r="AB106" s="8">
        <v>0.81206668799999782</v>
      </c>
      <c r="AC106" s="8">
        <v>0.15592230743039956</v>
      </c>
      <c r="AD106" s="8">
        <v>0</v>
      </c>
      <c r="AE106" s="8">
        <v>0.1778011015679995</v>
      </c>
      <c r="AF106" s="8">
        <v>-7.5133439999999801E-2</v>
      </c>
      <c r="AG106" s="8">
        <v>4.1827967999999884E-5</v>
      </c>
      <c r="AH106" s="8">
        <v>3.5195124602879898E-4</v>
      </c>
      <c r="AI106" s="8">
        <v>0</v>
      </c>
      <c r="AJ106" s="8">
        <v>8.5976570879999758E-5</v>
      </c>
      <c r="AK106" s="8">
        <v>-1.7463167999999951E-5</v>
      </c>
      <c r="AL106" s="8">
        <v>2565.0431999999928</v>
      </c>
      <c r="AM106" s="8">
        <v>2811.0148070399919</v>
      </c>
      <c r="AN106" s="8">
        <v>0</v>
      </c>
      <c r="AO106" s="8">
        <v>4915.8372095999857</v>
      </c>
      <c r="AP106" s="8">
        <v>-3350.7647999999904</v>
      </c>
      <c r="AQ106" s="8">
        <v>49681.382399999857</v>
      </c>
      <c r="AR106" s="8">
        <v>5479.215139814386</v>
      </c>
      <c r="AS106" s="8">
        <v>0</v>
      </c>
      <c r="AT106" s="8">
        <v>-1922.2473415679933</v>
      </c>
      <c r="AU106" s="8">
        <v>-5628.3102719999843</v>
      </c>
      <c r="AV106" s="8">
        <v>2579.5583999999926</v>
      </c>
      <c r="AW106" s="8">
        <v>2858.8680345599923</v>
      </c>
      <c r="AX106" s="8">
        <v>0</v>
      </c>
      <c r="AY106" s="8">
        <v>4975.1131391999861</v>
      </c>
      <c r="AZ106" s="8">
        <v>-3351.5596799999907</v>
      </c>
      <c r="BA106" s="8">
        <v>47101.823999999862</v>
      </c>
      <c r="BB106" s="8">
        <v>2620.3471052543928</v>
      </c>
      <c r="BC106" s="8">
        <v>0</v>
      </c>
      <c r="BD106" s="8">
        <v>-6897.3604807679794</v>
      </c>
      <c r="BE106" s="8">
        <v>-2276.7505919999935</v>
      </c>
    </row>
    <row r="107" spans="1:57" ht="15.3" x14ac:dyDescent="0.7">
      <c r="A107" s="9" t="s">
        <v>249</v>
      </c>
      <c r="B107" t="s">
        <v>894</v>
      </c>
      <c r="C107" t="s">
        <v>120</v>
      </c>
      <c r="D107" t="s">
        <v>121</v>
      </c>
      <c r="E107" s="6">
        <v>264.38400000000001</v>
      </c>
      <c r="F107" s="7">
        <v>0</v>
      </c>
      <c r="G107" s="7">
        <v>0</v>
      </c>
      <c r="H107" s="8">
        <v>37.4816</v>
      </c>
      <c r="I107" s="8">
        <v>61.960952640000009</v>
      </c>
      <c r="J107" s="8">
        <v>0</v>
      </c>
      <c r="K107" s="8">
        <v>162.84019840000002</v>
      </c>
      <c r="L107" s="8">
        <v>-31.815296</v>
      </c>
      <c r="M107" s="8">
        <v>8.4760639999999995E-11</v>
      </c>
      <c r="N107" s="8">
        <v>4.6735568564851388E-6</v>
      </c>
      <c r="O107" s="8">
        <v>0</v>
      </c>
      <c r="P107" s="8">
        <v>5.5250997905896968E-6</v>
      </c>
      <c r="Q107" s="8">
        <v>-4.0557702400000007E-12</v>
      </c>
      <c r="R107" s="8">
        <v>0.27825599999999995</v>
      </c>
      <c r="S107" s="8">
        <v>0.136407756288</v>
      </c>
      <c r="T107" s="8">
        <v>0</v>
      </c>
      <c r="U107" s="8">
        <v>0.29103235136</v>
      </c>
      <c r="V107" s="8">
        <v>-2.5948800000000001E-2</v>
      </c>
      <c r="W107" s="8">
        <v>6.5209279999999994E-2</v>
      </c>
      <c r="X107" s="8">
        <v>3.0266162432000001E-2</v>
      </c>
      <c r="Y107" s="8">
        <v>0</v>
      </c>
      <c r="Z107" s="8">
        <v>6.2861136640000009E-2</v>
      </c>
      <c r="AA107" s="8">
        <v>-7.82272E-3</v>
      </c>
      <c r="AB107" s="8">
        <v>0.12782531200000002</v>
      </c>
      <c r="AC107" s="8">
        <v>2.4543326169600001E-2</v>
      </c>
      <c r="AD107" s="8">
        <v>0</v>
      </c>
      <c r="AE107" s="8">
        <v>2.7987210432E-2</v>
      </c>
      <c r="AF107" s="8">
        <v>-1.1826560000000002E-2</v>
      </c>
      <c r="AG107" s="8">
        <v>6.5840320000000009E-6</v>
      </c>
      <c r="AH107" s="8">
        <v>5.5399733171199997E-5</v>
      </c>
      <c r="AI107" s="8">
        <v>0</v>
      </c>
      <c r="AJ107" s="8">
        <v>1.353334912E-5</v>
      </c>
      <c r="AK107" s="8">
        <v>-2.7488320000000003E-6</v>
      </c>
      <c r="AL107" s="8">
        <v>403.75680000000006</v>
      </c>
      <c r="AM107" s="8">
        <v>442.47455296000004</v>
      </c>
      <c r="AN107" s="8">
        <v>0</v>
      </c>
      <c r="AO107" s="8">
        <v>773.78919040000005</v>
      </c>
      <c r="AP107" s="8">
        <v>-527.43520000000001</v>
      </c>
      <c r="AQ107" s="8">
        <v>7820.2175999999999</v>
      </c>
      <c r="AR107" s="8">
        <v>862.4690497856003</v>
      </c>
      <c r="AS107" s="8">
        <v>0</v>
      </c>
      <c r="AT107" s="8">
        <v>-302.57597043199985</v>
      </c>
      <c r="AU107" s="8">
        <v>-885.93772800000011</v>
      </c>
      <c r="AV107" s="8">
        <v>406.04159999999996</v>
      </c>
      <c r="AW107" s="8">
        <v>450.00700544000011</v>
      </c>
      <c r="AX107" s="8">
        <v>0</v>
      </c>
      <c r="AY107" s="8">
        <v>783.11966080000002</v>
      </c>
      <c r="AZ107" s="8">
        <v>-527.56032000000005</v>
      </c>
      <c r="BA107" s="8">
        <v>7414.1760000000004</v>
      </c>
      <c r="BB107" s="8">
        <v>412.46204434560008</v>
      </c>
      <c r="BC107" s="8">
        <v>0</v>
      </c>
      <c r="BD107" s="8">
        <v>-1085.6956312319999</v>
      </c>
      <c r="BE107" s="8">
        <v>-358.37740800000006</v>
      </c>
    </row>
    <row r="108" spans="1:57" ht="15.3" x14ac:dyDescent="0.7">
      <c r="A108" s="9" t="s">
        <v>249</v>
      </c>
      <c r="B108" t="s">
        <v>895</v>
      </c>
      <c r="C108" t="s">
        <v>120</v>
      </c>
      <c r="D108" t="s">
        <v>121</v>
      </c>
      <c r="E108" s="6">
        <v>1069.6859999999999</v>
      </c>
      <c r="F108" s="7">
        <v>0</v>
      </c>
      <c r="G108" s="7">
        <v>0</v>
      </c>
      <c r="H108" s="8">
        <v>151.6489</v>
      </c>
      <c r="I108" s="8">
        <v>250.69128080999999</v>
      </c>
      <c r="J108" s="8">
        <v>0</v>
      </c>
      <c r="K108" s="8">
        <v>658.84425859999999</v>
      </c>
      <c r="L108" s="8">
        <v>-128.72328399999998</v>
      </c>
      <c r="M108" s="8">
        <v>3.4293780999999997E-10</v>
      </c>
      <c r="N108" s="8">
        <v>1.8909004855006965E-5</v>
      </c>
      <c r="O108" s="8">
        <v>0</v>
      </c>
      <c r="P108" s="8">
        <v>2.2354309998323384E-5</v>
      </c>
      <c r="Q108" s="8">
        <v>-1.6409467460000002E-11</v>
      </c>
      <c r="R108" s="8">
        <v>1.1258114999999997</v>
      </c>
      <c r="S108" s="8">
        <v>0.55189976395199991</v>
      </c>
      <c r="T108" s="8">
        <v>0</v>
      </c>
      <c r="U108" s="8">
        <v>1.1775040539399999</v>
      </c>
      <c r="V108" s="8">
        <v>-0.10498769999999999</v>
      </c>
      <c r="W108" s="8">
        <v>0.26383386999999997</v>
      </c>
      <c r="X108" s="8">
        <v>0.12245555792799999</v>
      </c>
      <c r="Y108" s="8">
        <v>0</v>
      </c>
      <c r="Z108" s="8">
        <v>0.25433338556000001</v>
      </c>
      <c r="AA108" s="8">
        <v>-3.1650379999999999E-2</v>
      </c>
      <c r="AB108" s="8">
        <v>0.51717557300000006</v>
      </c>
      <c r="AC108" s="8">
        <v>9.9301214888399991E-2</v>
      </c>
      <c r="AD108" s="8">
        <v>0</v>
      </c>
      <c r="AE108" s="8">
        <v>0.11323501867799998</v>
      </c>
      <c r="AF108" s="8">
        <v>-4.7849740000000002E-2</v>
      </c>
      <c r="AG108" s="8">
        <v>2.6638703000000001E-5</v>
      </c>
      <c r="AH108" s="8">
        <v>2.2414487630479998E-4</v>
      </c>
      <c r="AI108" s="8">
        <v>0</v>
      </c>
      <c r="AJ108" s="8">
        <v>5.4755333479999996E-5</v>
      </c>
      <c r="AK108" s="8">
        <v>-1.1121653E-5</v>
      </c>
      <c r="AL108" s="8">
        <v>1633.5822000000001</v>
      </c>
      <c r="AM108" s="8">
        <v>1790.2325203399998</v>
      </c>
      <c r="AN108" s="8">
        <v>0</v>
      </c>
      <c r="AO108" s="8">
        <v>3130.7169265999996</v>
      </c>
      <c r="AP108" s="8">
        <v>-2133.97955</v>
      </c>
      <c r="AQ108" s="8">
        <v>31640.255399999998</v>
      </c>
      <c r="AR108" s="8">
        <v>3489.5117253274007</v>
      </c>
      <c r="AS108" s="8">
        <v>0</v>
      </c>
      <c r="AT108" s="8">
        <v>-1224.2090274279992</v>
      </c>
      <c r="AU108" s="8">
        <v>-3584.464962</v>
      </c>
      <c r="AV108" s="8">
        <v>1642.8263999999997</v>
      </c>
      <c r="AW108" s="8">
        <v>1820.7084907600004</v>
      </c>
      <c r="AX108" s="8">
        <v>0</v>
      </c>
      <c r="AY108" s="8">
        <v>3168.4675981999999</v>
      </c>
      <c r="AZ108" s="8">
        <v>-2134.48578</v>
      </c>
      <c r="BA108" s="8">
        <v>29997.428999999996</v>
      </c>
      <c r="BB108" s="8">
        <v>1668.8032345674001</v>
      </c>
      <c r="BC108" s="8">
        <v>0</v>
      </c>
      <c r="BD108" s="8">
        <v>-4392.6766256279989</v>
      </c>
      <c r="BE108" s="8">
        <v>-1449.979182</v>
      </c>
    </row>
    <row r="109" spans="1:57" ht="15.3" x14ac:dyDescent="0.7">
      <c r="A109" s="9" t="s">
        <v>896</v>
      </c>
      <c r="B109" t="s">
        <v>892</v>
      </c>
      <c r="C109" t="s">
        <v>120</v>
      </c>
      <c r="D109" t="s">
        <v>121</v>
      </c>
      <c r="E109" s="6">
        <v>37.908000000000001</v>
      </c>
      <c r="F109" s="7">
        <v>0</v>
      </c>
      <c r="G109" s="7">
        <v>0</v>
      </c>
      <c r="H109" s="8">
        <v>5.3742000000000001</v>
      </c>
      <c r="I109" s="8">
        <v>8.8841071800000009</v>
      </c>
      <c r="J109" s="8">
        <v>0</v>
      </c>
      <c r="K109" s="8">
        <v>23.348410800000003</v>
      </c>
      <c r="L109" s="8">
        <v>-4.5617520000000003</v>
      </c>
      <c r="M109" s="8">
        <v>1.215318E-11</v>
      </c>
      <c r="N109" s="8">
        <v>6.7010557868720732E-7</v>
      </c>
      <c r="O109" s="8">
        <v>0</v>
      </c>
      <c r="P109" s="8">
        <v>7.9220180820955215E-7</v>
      </c>
      <c r="Q109" s="8">
        <v>-5.8152588000000013E-13</v>
      </c>
      <c r="R109" s="8">
        <v>3.9896999999999995E-2</v>
      </c>
      <c r="S109" s="8">
        <v>1.9558465056E-2</v>
      </c>
      <c r="T109" s="8">
        <v>0</v>
      </c>
      <c r="U109" s="8">
        <v>4.1728903319999996E-2</v>
      </c>
      <c r="V109" s="8">
        <v>-3.7206000000000001E-3</v>
      </c>
      <c r="W109" s="8">
        <v>9.3498599999999998E-3</v>
      </c>
      <c r="X109" s="8">
        <v>4.3396335840000001E-3</v>
      </c>
      <c r="Y109" s="8">
        <v>0</v>
      </c>
      <c r="Z109" s="8">
        <v>9.0131776800000014E-3</v>
      </c>
      <c r="AA109" s="8">
        <v>-1.1216399999999999E-3</v>
      </c>
      <c r="AB109" s="8">
        <v>1.8327894000000004E-2</v>
      </c>
      <c r="AC109" s="8">
        <v>3.5190798552000003E-3</v>
      </c>
      <c r="AD109" s="8">
        <v>0</v>
      </c>
      <c r="AE109" s="8">
        <v>4.0128720840000003E-3</v>
      </c>
      <c r="AF109" s="8">
        <v>-1.6957200000000002E-3</v>
      </c>
      <c r="AG109" s="8">
        <v>9.4403400000000007E-7</v>
      </c>
      <c r="AH109" s="8">
        <v>7.9433440944000002E-6</v>
      </c>
      <c r="AI109" s="8">
        <v>0</v>
      </c>
      <c r="AJ109" s="8">
        <v>1.9404434400000001E-6</v>
      </c>
      <c r="AK109" s="8">
        <v>-3.94134E-7</v>
      </c>
      <c r="AL109" s="8">
        <v>57.891600000000004</v>
      </c>
      <c r="AM109" s="8">
        <v>63.443042520000006</v>
      </c>
      <c r="AN109" s="8">
        <v>0</v>
      </c>
      <c r="AO109" s="8">
        <v>110.9477148</v>
      </c>
      <c r="AP109" s="8">
        <v>-75.624900000000011</v>
      </c>
      <c r="AQ109" s="8">
        <v>1121.2811999999999</v>
      </c>
      <c r="AR109" s="8">
        <v>123.66284169720004</v>
      </c>
      <c r="AS109" s="8">
        <v>0</v>
      </c>
      <c r="AT109" s="8">
        <v>-43.384054583999976</v>
      </c>
      <c r="AU109" s="8">
        <v>-127.02783600000001</v>
      </c>
      <c r="AV109" s="8">
        <v>58.219199999999994</v>
      </c>
      <c r="AW109" s="8">
        <v>64.523063280000017</v>
      </c>
      <c r="AX109" s="8">
        <v>0</v>
      </c>
      <c r="AY109" s="8">
        <v>112.28553960000001</v>
      </c>
      <c r="AZ109" s="8">
        <v>-75.642840000000007</v>
      </c>
      <c r="BA109" s="8">
        <v>1063.0619999999999</v>
      </c>
      <c r="BB109" s="8">
        <v>59.139778417200013</v>
      </c>
      <c r="BC109" s="8">
        <v>0</v>
      </c>
      <c r="BD109" s="8">
        <v>-155.66959418399998</v>
      </c>
      <c r="BE109" s="8">
        <v>-51.384996000000001</v>
      </c>
    </row>
    <row r="110" spans="1:57" ht="15.3" x14ac:dyDescent="0.7">
      <c r="A110" s="9" t="s">
        <v>897</v>
      </c>
      <c r="B110" t="s">
        <v>892</v>
      </c>
      <c r="C110" t="s">
        <v>120</v>
      </c>
      <c r="D110" t="s">
        <v>121</v>
      </c>
      <c r="E110" s="6">
        <v>114.696</v>
      </c>
      <c r="F110" s="7">
        <v>0</v>
      </c>
      <c r="G110" s="7">
        <v>0</v>
      </c>
      <c r="H110" s="8">
        <v>16.260400000000001</v>
      </c>
      <c r="I110" s="8">
        <v>26.88011916</v>
      </c>
      <c r="J110" s="8">
        <v>0</v>
      </c>
      <c r="K110" s="8">
        <v>70.643909600000001</v>
      </c>
      <c r="L110" s="8">
        <v>-13.802223999999999</v>
      </c>
      <c r="M110" s="8">
        <v>3.6771159999999997E-11</v>
      </c>
      <c r="N110" s="8">
        <v>2.027498930386935E-6</v>
      </c>
      <c r="O110" s="8">
        <v>0</v>
      </c>
      <c r="P110" s="8">
        <v>2.3969182915058242E-6</v>
      </c>
      <c r="Q110" s="8">
        <v>-1.7594885600000003E-12</v>
      </c>
      <c r="R110" s="8">
        <v>0.12071399999999997</v>
      </c>
      <c r="S110" s="8">
        <v>5.9176894271999993E-2</v>
      </c>
      <c r="T110" s="8">
        <v>0</v>
      </c>
      <c r="U110" s="8">
        <v>0.12625668184</v>
      </c>
      <c r="V110" s="8">
        <v>-1.12572E-2</v>
      </c>
      <c r="W110" s="8">
        <v>2.828932E-2</v>
      </c>
      <c r="X110" s="8">
        <v>1.3130173407999999E-2</v>
      </c>
      <c r="Y110" s="8">
        <v>0</v>
      </c>
      <c r="Z110" s="8">
        <v>2.7270640160000002E-2</v>
      </c>
      <c r="AA110" s="8">
        <v>-3.3936799999999996E-3</v>
      </c>
      <c r="AB110" s="8">
        <v>5.5453628000000005E-2</v>
      </c>
      <c r="AC110" s="8">
        <v>1.06474723824E-2</v>
      </c>
      <c r="AD110" s="8">
        <v>0</v>
      </c>
      <c r="AE110" s="8">
        <v>1.2141510408E-2</v>
      </c>
      <c r="AF110" s="8">
        <v>-5.1306400000000005E-3</v>
      </c>
      <c r="AG110" s="8">
        <v>2.8563080000000003E-6</v>
      </c>
      <c r="AH110" s="8">
        <v>2.4033707772799999E-5</v>
      </c>
      <c r="AI110" s="8">
        <v>0</v>
      </c>
      <c r="AJ110" s="8">
        <v>5.8710852799999995E-6</v>
      </c>
      <c r="AK110" s="8">
        <v>-1.192508E-6</v>
      </c>
      <c r="AL110" s="8">
        <v>175.1592</v>
      </c>
      <c r="AM110" s="8">
        <v>191.95587223999999</v>
      </c>
      <c r="AN110" s="8">
        <v>0</v>
      </c>
      <c r="AO110" s="8">
        <v>335.68795759999995</v>
      </c>
      <c r="AP110" s="8">
        <v>-228.81380000000001</v>
      </c>
      <c r="AQ110" s="8">
        <v>3392.5944</v>
      </c>
      <c r="AR110" s="8">
        <v>374.15936718640012</v>
      </c>
      <c r="AS110" s="8">
        <v>0</v>
      </c>
      <c r="AT110" s="8">
        <v>-131.26457540799993</v>
      </c>
      <c r="AU110" s="8">
        <v>-384.34063200000003</v>
      </c>
      <c r="AV110" s="8">
        <v>176.15039999999999</v>
      </c>
      <c r="AW110" s="8">
        <v>195.22362736000005</v>
      </c>
      <c r="AX110" s="8">
        <v>0</v>
      </c>
      <c r="AY110" s="8">
        <v>339.73573520000002</v>
      </c>
      <c r="AZ110" s="8">
        <v>-228.86807999999999</v>
      </c>
      <c r="BA110" s="8">
        <v>3216.444</v>
      </c>
      <c r="BB110" s="8">
        <v>178.93573982640004</v>
      </c>
      <c r="BC110" s="8">
        <v>0</v>
      </c>
      <c r="BD110" s="8">
        <v>-471.00031060799995</v>
      </c>
      <c r="BE110" s="8">
        <v>-155.47255200000001</v>
      </c>
    </row>
    <row r="111" spans="1:57" ht="15.3" x14ac:dyDescent="0.7">
      <c r="A111" s="9" t="s">
        <v>898</v>
      </c>
      <c r="B111" t="s">
        <v>892</v>
      </c>
      <c r="C111" t="s">
        <v>120</v>
      </c>
      <c r="D111" t="s">
        <v>121</v>
      </c>
      <c r="E111" s="6">
        <v>550.63800000000003</v>
      </c>
      <c r="F111" s="7">
        <v>0</v>
      </c>
      <c r="G111" s="7">
        <v>0</v>
      </c>
      <c r="H111" s="8">
        <v>78.063700000000011</v>
      </c>
      <c r="I111" s="8">
        <v>129.04735173</v>
      </c>
      <c r="J111" s="8">
        <v>0</v>
      </c>
      <c r="K111" s="8">
        <v>339.15063380000004</v>
      </c>
      <c r="L111" s="8">
        <v>-66.262371999999999</v>
      </c>
      <c r="M111" s="8">
        <v>1.7653273E-10</v>
      </c>
      <c r="N111" s="8">
        <v>9.7337130852898195E-6</v>
      </c>
      <c r="O111" s="8">
        <v>0</v>
      </c>
      <c r="P111" s="8">
        <v>1.1507239085915674E-5</v>
      </c>
      <c r="Q111" s="8">
        <v>-8.4470361800000012E-12</v>
      </c>
      <c r="R111" s="8">
        <v>0.57952949999999992</v>
      </c>
      <c r="S111" s="8">
        <v>0.28409924241599999</v>
      </c>
      <c r="T111" s="8">
        <v>0</v>
      </c>
      <c r="U111" s="8">
        <v>0.60613907002</v>
      </c>
      <c r="V111" s="8">
        <v>-5.4044100000000005E-2</v>
      </c>
      <c r="W111" s="8">
        <v>0.13581271</v>
      </c>
      <c r="X111" s="8">
        <v>6.3035959624000007E-2</v>
      </c>
      <c r="Y111" s="8">
        <v>0</v>
      </c>
      <c r="Z111" s="8">
        <v>0.13092218348000001</v>
      </c>
      <c r="AA111" s="8">
        <v>-1.6292540000000001E-2</v>
      </c>
      <c r="AB111" s="8">
        <v>0.26622440900000005</v>
      </c>
      <c r="AC111" s="8">
        <v>5.1116890717200006E-2</v>
      </c>
      <c r="AD111" s="8">
        <v>0</v>
      </c>
      <c r="AE111" s="8">
        <v>5.8289539373999999E-2</v>
      </c>
      <c r="AF111" s="8">
        <v>-2.4631420000000005E-2</v>
      </c>
      <c r="AG111" s="8">
        <v>1.3712699000000002E-5</v>
      </c>
      <c r="AH111" s="8">
        <v>1.153821648584E-4</v>
      </c>
      <c r="AI111" s="8">
        <v>0</v>
      </c>
      <c r="AJ111" s="8">
        <v>2.8186184840000003E-5</v>
      </c>
      <c r="AK111" s="8">
        <v>-5.7250490000000001E-6</v>
      </c>
      <c r="AL111" s="8">
        <v>840.91260000000011</v>
      </c>
      <c r="AM111" s="8">
        <v>921.55086122000012</v>
      </c>
      <c r="AN111" s="8">
        <v>0</v>
      </c>
      <c r="AO111" s="8">
        <v>1611.5866778</v>
      </c>
      <c r="AP111" s="8">
        <v>-1098.5001500000001</v>
      </c>
      <c r="AQ111" s="8">
        <v>16287.3282</v>
      </c>
      <c r="AR111" s="8">
        <v>1796.2820467042006</v>
      </c>
      <c r="AS111" s="8">
        <v>0</v>
      </c>
      <c r="AT111" s="8">
        <v>-630.18120312399969</v>
      </c>
      <c r="AU111" s="8">
        <v>-1845.1607460000002</v>
      </c>
      <c r="AV111" s="8">
        <v>845.6712</v>
      </c>
      <c r="AW111" s="8">
        <v>937.23885508000023</v>
      </c>
      <c r="AX111" s="8">
        <v>0</v>
      </c>
      <c r="AY111" s="8">
        <v>1631.0194406000001</v>
      </c>
      <c r="AZ111" s="8">
        <v>-1098.7607400000002</v>
      </c>
      <c r="BA111" s="8">
        <v>15441.657000000001</v>
      </c>
      <c r="BB111" s="8">
        <v>859.04319162420018</v>
      </c>
      <c r="BC111" s="8">
        <v>0</v>
      </c>
      <c r="BD111" s="8">
        <v>-2261.2006437239997</v>
      </c>
      <c r="BE111" s="8">
        <v>-746.40000600000008</v>
      </c>
    </row>
    <row r="112" spans="1:57" ht="15.3" x14ac:dyDescent="0.7">
      <c r="A112" s="9" t="s">
        <v>899</v>
      </c>
      <c r="B112" t="s">
        <v>869</v>
      </c>
      <c r="C112" t="s">
        <v>120</v>
      </c>
      <c r="D112" t="s">
        <v>121</v>
      </c>
      <c r="E112" s="6">
        <v>348.94799999999998</v>
      </c>
      <c r="F112" s="7">
        <v>0</v>
      </c>
      <c r="G112" s="7">
        <v>0</v>
      </c>
      <c r="H112" s="8">
        <v>49.470199999999998</v>
      </c>
      <c r="I112" s="8">
        <v>81.779345579999998</v>
      </c>
      <c r="J112" s="8">
        <v>0</v>
      </c>
      <c r="K112" s="8">
        <v>214.92511479999999</v>
      </c>
      <c r="L112" s="8">
        <v>-41.991512</v>
      </c>
      <c r="M112" s="8">
        <v>1.1187157999999999E-10</v>
      </c>
      <c r="N112" s="8">
        <v>6.1684077627873697E-6</v>
      </c>
      <c r="O112" s="8">
        <v>0</v>
      </c>
      <c r="P112" s="8">
        <v>7.2923192089033122E-6</v>
      </c>
      <c r="Q112" s="8">
        <v>-5.3530202800000006E-12</v>
      </c>
      <c r="R112" s="8">
        <v>0.36725699999999994</v>
      </c>
      <c r="S112" s="8">
        <v>0.18003817833599997</v>
      </c>
      <c r="T112" s="8">
        <v>0</v>
      </c>
      <c r="U112" s="8">
        <v>0.38411990491999992</v>
      </c>
      <c r="V112" s="8">
        <v>-3.4248599999999997E-2</v>
      </c>
      <c r="W112" s="8">
        <v>8.6066659999999989E-2</v>
      </c>
      <c r="X112" s="8">
        <v>3.9946883503999997E-2</v>
      </c>
      <c r="Y112" s="8">
        <v>0</v>
      </c>
      <c r="Z112" s="8">
        <v>8.2967456080000002E-2</v>
      </c>
      <c r="AA112" s="8">
        <v>-1.0324839999999998E-2</v>
      </c>
      <c r="AB112" s="8">
        <v>0.16871061400000001</v>
      </c>
      <c r="AC112" s="8">
        <v>3.2393581231200001E-2</v>
      </c>
      <c r="AD112" s="8">
        <v>0</v>
      </c>
      <c r="AE112" s="8">
        <v>3.6939002003999993E-2</v>
      </c>
      <c r="AF112" s="8">
        <v>-1.5609320000000001E-2</v>
      </c>
      <c r="AG112" s="8">
        <v>8.6899540000000007E-6</v>
      </c>
      <c r="AH112" s="8">
        <v>7.3119500766399988E-5</v>
      </c>
      <c r="AI112" s="8">
        <v>0</v>
      </c>
      <c r="AJ112" s="8">
        <v>1.786203064E-5</v>
      </c>
      <c r="AK112" s="8">
        <v>-3.628054E-6</v>
      </c>
      <c r="AL112" s="8">
        <v>532.89959999999996</v>
      </c>
      <c r="AM112" s="8">
        <v>584.00134012000001</v>
      </c>
      <c r="AN112" s="8">
        <v>0</v>
      </c>
      <c r="AO112" s="8">
        <v>1021.2879387999999</v>
      </c>
      <c r="AP112" s="8">
        <v>-696.13689999999997</v>
      </c>
      <c r="AQ112" s="8">
        <v>10321.537199999999</v>
      </c>
      <c r="AR112" s="8">
        <v>1138.3323120332002</v>
      </c>
      <c r="AS112" s="8">
        <v>0</v>
      </c>
      <c r="AT112" s="8">
        <v>-399.35578450399976</v>
      </c>
      <c r="AU112" s="8">
        <v>-1169.3075160000001</v>
      </c>
      <c r="AV112" s="8">
        <v>535.91519999999991</v>
      </c>
      <c r="AW112" s="8">
        <v>593.94306968000012</v>
      </c>
      <c r="AX112" s="8">
        <v>0</v>
      </c>
      <c r="AY112" s="8">
        <v>1033.6027876000001</v>
      </c>
      <c r="AZ112" s="8">
        <v>-696.30203999999992</v>
      </c>
      <c r="BA112" s="8">
        <v>9785.6219999999994</v>
      </c>
      <c r="BB112" s="8">
        <v>544.38924235320007</v>
      </c>
      <c r="BC112" s="8">
        <v>0</v>
      </c>
      <c r="BD112" s="8">
        <v>-1432.9585721039998</v>
      </c>
      <c r="BE112" s="8">
        <v>-473.00547599999999</v>
      </c>
    </row>
    <row r="113" spans="1:57" ht="15.3" x14ac:dyDescent="0.7">
      <c r="A113" s="9" t="s">
        <v>900</v>
      </c>
      <c r="B113" t="s">
        <v>901</v>
      </c>
      <c r="C113" t="s">
        <v>120</v>
      </c>
      <c r="D113" t="s">
        <v>121</v>
      </c>
      <c r="E113" s="6">
        <v>34.020000000000003</v>
      </c>
      <c r="F113" s="7">
        <v>0</v>
      </c>
      <c r="G113" s="7">
        <v>0</v>
      </c>
      <c r="H113" s="8">
        <v>4.8230000000000004</v>
      </c>
      <c r="I113" s="8">
        <v>7.9729167000000007</v>
      </c>
      <c r="J113" s="8">
        <v>0</v>
      </c>
      <c r="K113" s="8">
        <v>20.953702000000003</v>
      </c>
      <c r="L113" s="8">
        <v>-4.0938800000000004</v>
      </c>
      <c r="M113" s="8">
        <v>1.0906700000000001E-11</v>
      </c>
      <c r="N113" s="8">
        <v>6.0137680138595532E-7</v>
      </c>
      <c r="O113" s="8">
        <v>0</v>
      </c>
      <c r="P113" s="8">
        <v>7.1095034070088018E-7</v>
      </c>
      <c r="Q113" s="8">
        <v>-5.2188220000000015E-13</v>
      </c>
      <c r="R113" s="8">
        <v>3.5804999999999997E-2</v>
      </c>
      <c r="S113" s="8">
        <v>1.7552468639999999E-2</v>
      </c>
      <c r="T113" s="8">
        <v>0</v>
      </c>
      <c r="U113" s="8">
        <v>3.7449015799999999E-2</v>
      </c>
      <c r="V113" s="8">
        <v>-3.3390000000000004E-3</v>
      </c>
      <c r="W113" s="8">
        <v>8.3908999999999997E-3</v>
      </c>
      <c r="X113" s="8">
        <v>3.89454296E-3</v>
      </c>
      <c r="Y113" s="8">
        <v>0</v>
      </c>
      <c r="Z113" s="8">
        <v>8.0887492000000019E-3</v>
      </c>
      <c r="AA113" s="8">
        <v>-1.0066000000000001E-3</v>
      </c>
      <c r="AB113" s="8">
        <v>1.6448110000000002E-2</v>
      </c>
      <c r="AC113" s="8">
        <v>3.1581485880000002E-3</v>
      </c>
      <c r="AD113" s="8">
        <v>0</v>
      </c>
      <c r="AE113" s="8">
        <v>3.6012954600000003E-3</v>
      </c>
      <c r="AF113" s="8">
        <v>-1.5218000000000002E-3</v>
      </c>
      <c r="AG113" s="8">
        <v>8.4721000000000008E-7</v>
      </c>
      <c r="AH113" s="8">
        <v>7.1286421360000002E-6</v>
      </c>
      <c r="AI113" s="8">
        <v>0</v>
      </c>
      <c r="AJ113" s="8">
        <v>1.7414236000000002E-6</v>
      </c>
      <c r="AK113" s="8">
        <v>-3.5371000000000006E-7</v>
      </c>
      <c r="AL113" s="8">
        <v>51.954000000000008</v>
      </c>
      <c r="AM113" s="8">
        <v>56.936063800000007</v>
      </c>
      <c r="AN113" s="8">
        <v>0</v>
      </c>
      <c r="AO113" s="8">
        <v>99.568461999999997</v>
      </c>
      <c r="AP113" s="8">
        <v>-67.868500000000012</v>
      </c>
      <c r="AQ113" s="8">
        <v>1006.278</v>
      </c>
      <c r="AR113" s="8">
        <v>110.97947331800003</v>
      </c>
      <c r="AS113" s="8">
        <v>0</v>
      </c>
      <c r="AT113" s="8">
        <v>-38.93440795999998</v>
      </c>
      <c r="AU113" s="8">
        <v>-113.99934000000002</v>
      </c>
      <c r="AV113" s="8">
        <v>52.247999999999998</v>
      </c>
      <c r="AW113" s="8">
        <v>57.905313200000016</v>
      </c>
      <c r="AX113" s="8">
        <v>0</v>
      </c>
      <c r="AY113" s="8">
        <v>100.76907400000002</v>
      </c>
      <c r="AZ113" s="8">
        <v>-67.884600000000006</v>
      </c>
      <c r="BA113" s="8">
        <v>954.03000000000009</v>
      </c>
      <c r="BB113" s="8">
        <v>53.074160118000016</v>
      </c>
      <c r="BC113" s="8">
        <v>0</v>
      </c>
      <c r="BD113" s="8">
        <v>-139.70348196</v>
      </c>
      <c r="BE113" s="8">
        <v>-46.114740000000005</v>
      </c>
    </row>
    <row r="114" spans="1:57" ht="15.3" x14ac:dyDescent="0.7">
      <c r="A114" s="9" t="s">
        <v>902</v>
      </c>
      <c r="B114" t="s">
        <v>901</v>
      </c>
      <c r="C114" t="s">
        <v>120</v>
      </c>
      <c r="D114" t="s">
        <v>121</v>
      </c>
      <c r="E114" s="6">
        <v>32.076000000000001</v>
      </c>
      <c r="F114" s="7">
        <v>0</v>
      </c>
      <c r="G114" s="7">
        <v>0</v>
      </c>
      <c r="H114" s="8">
        <v>4.5474000000000006</v>
      </c>
      <c r="I114" s="8">
        <v>7.5173214600000007</v>
      </c>
      <c r="J114" s="8">
        <v>0</v>
      </c>
      <c r="K114" s="8">
        <v>19.756347600000002</v>
      </c>
      <c r="L114" s="8">
        <v>-3.859944</v>
      </c>
      <c r="M114" s="8">
        <v>1.0283459999999999E-11</v>
      </c>
      <c r="N114" s="8">
        <v>5.6701241273532927E-7</v>
      </c>
      <c r="O114" s="8">
        <v>0</v>
      </c>
      <c r="P114" s="8">
        <v>6.7032460694654414E-7</v>
      </c>
      <c r="Q114" s="8">
        <v>-4.9206036000000011E-13</v>
      </c>
      <c r="R114" s="8">
        <v>3.3758999999999997E-2</v>
      </c>
      <c r="S114" s="8">
        <v>1.6549470431999998E-2</v>
      </c>
      <c r="T114" s="8">
        <v>0</v>
      </c>
      <c r="U114" s="8">
        <v>3.530907204E-2</v>
      </c>
      <c r="V114" s="8">
        <v>-3.1482000000000003E-3</v>
      </c>
      <c r="W114" s="8">
        <v>7.9114200000000006E-3</v>
      </c>
      <c r="X114" s="8">
        <v>3.6719976479999998E-3</v>
      </c>
      <c r="Y114" s="8">
        <v>0</v>
      </c>
      <c r="Z114" s="8">
        <v>7.6265349600000013E-3</v>
      </c>
      <c r="AA114" s="8">
        <v>-9.4907999999999993E-4</v>
      </c>
      <c r="AB114" s="8">
        <v>1.5508218000000002E-2</v>
      </c>
      <c r="AC114" s="8">
        <v>2.9776829544000002E-3</v>
      </c>
      <c r="AD114" s="8">
        <v>0</v>
      </c>
      <c r="AE114" s="8">
        <v>3.3955071480000001E-3</v>
      </c>
      <c r="AF114" s="8">
        <v>-1.4348400000000002E-3</v>
      </c>
      <c r="AG114" s="8">
        <v>7.9879800000000003E-7</v>
      </c>
      <c r="AH114" s="8">
        <v>6.7212911567999998E-6</v>
      </c>
      <c r="AI114" s="8">
        <v>0</v>
      </c>
      <c r="AJ114" s="8">
        <v>1.64191368E-6</v>
      </c>
      <c r="AK114" s="8">
        <v>-3.3349800000000001E-7</v>
      </c>
      <c r="AL114" s="8">
        <v>48.985200000000006</v>
      </c>
      <c r="AM114" s="8">
        <v>53.682574440000003</v>
      </c>
      <c r="AN114" s="8">
        <v>0</v>
      </c>
      <c r="AO114" s="8">
        <v>93.878835600000002</v>
      </c>
      <c r="AP114" s="8">
        <v>-63.990300000000005</v>
      </c>
      <c r="AQ114" s="8">
        <v>948.77639999999997</v>
      </c>
      <c r="AR114" s="8">
        <v>104.63778912840003</v>
      </c>
      <c r="AS114" s="8">
        <v>0</v>
      </c>
      <c r="AT114" s="8">
        <v>-36.709584647999975</v>
      </c>
      <c r="AU114" s="8">
        <v>-107.48509200000001</v>
      </c>
      <c r="AV114" s="8">
        <v>49.262399999999992</v>
      </c>
      <c r="AW114" s="8">
        <v>54.596438160000012</v>
      </c>
      <c r="AX114" s="8">
        <v>0</v>
      </c>
      <c r="AY114" s="8">
        <v>95.010841200000002</v>
      </c>
      <c r="AZ114" s="8">
        <v>-64.005480000000006</v>
      </c>
      <c r="BA114" s="8">
        <v>899.51400000000001</v>
      </c>
      <c r="BB114" s="8">
        <v>50.04135096840001</v>
      </c>
      <c r="BC114" s="8">
        <v>0</v>
      </c>
      <c r="BD114" s="8">
        <v>-131.72042584799999</v>
      </c>
      <c r="BE114" s="8">
        <v>-43.479612000000003</v>
      </c>
    </row>
    <row r="115" spans="1:57" ht="15.3" x14ac:dyDescent="0.7">
      <c r="A115" s="9" t="s">
        <v>903</v>
      </c>
      <c r="B115" t="s">
        <v>901</v>
      </c>
      <c r="C115" t="s">
        <v>120</v>
      </c>
      <c r="D115" t="s">
        <v>121</v>
      </c>
      <c r="E115" s="6">
        <v>29.646000000000001</v>
      </c>
      <c r="F115" s="7">
        <v>0</v>
      </c>
      <c r="G115" s="7">
        <v>0</v>
      </c>
      <c r="H115" s="8">
        <v>4.2029000000000005</v>
      </c>
      <c r="I115" s="8">
        <v>6.9478274100000004</v>
      </c>
      <c r="J115" s="8">
        <v>0</v>
      </c>
      <c r="K115" s="8">
        <v>18.259654600000001</v>
      </c>
      <c r="L115" s="8">
        <v>-3.5675240000000001</v>
      </c>
      <c r="M115" s="8">
        <v>9.5044099999999991E-12</v>
      </c>
      <c r="N115" s="8">
        <v>5.2405692692204673E-7</v>
      </c>
      <c r="O115" s="8">
        <v>0</v>
      </c>
      <c r="P115" s="8">
        <v>6.1954243975362412E-7</v>
      </c>
      <c r="Q115" s="8">
        <v>-4.5478306000000014E-13</v>
      </c>
      <c r="R115" s="8">
        <v>3.1201499999999997E-2</v>
      </c>
      <c r="S115" s="8">
        <v>1.5295722671999998E-2</v>
      </c>
      <c r="T115" s="8">
        <v>0</v>
      </c>
      <c r="U115" s="8">
        <v>3.2634142339999998E-2</v>
      </c>
      <c r="V115" s="8">
        <v>-2.9097000000000003E-3</v>
      </c>
      <c r="W115" s="8">
        <v>7.3120699999999995E-3</v>
      </c>
      <c r="X115" s="8">
        <v>3.393816008E-3</v>
      </c>
      <c r="Y115" s="8">
        <v>0</v>
      </c>
      <c r="Z115" s="8">
        <v>7.0487671600000011E-3</v>
      </c>
      <c r="AA115" s="8">
        <v>-8.7717999999999997E-4</v>
      </c>
      <c r="AB115" s="8">
        <v>1.4333353000000002E-2</v>
      </c>
      <c r="AC115" s="8">
        <v>2.7521009124000001E-3</v>
      </c>
      <c r="AD115" s="8">
        <v>0</v>
      </c>
      <c r="AE115" s="8">
        <v>3.1382717579999998E-3</v>
      </c>
      <c r="AF115" s="8">
        <v>-1.3261400000000002E-3</v>
      </c>
      <c r="AG115" s="8">
        <v>7.3828300000000005E-7</v>
      </c>
      <c r="AH115" s="8">
        <v>6.2121024327999995E-6</v>
      </c>
      <c r="AI115" s="8">
        <v>0</v>
      </c>
      <c r="AJ115" s="8">
        <v>1.5175262800000001E-6</v>
      </c>
      <c r="AK115" s="8">
        <v>-3.0823300000000003E-7</v>
      </c>
      <c r="AL115" s="8">
        <v>45.2742</v>
      </c>
      <c r="AM115" s="8">
        <v>49.615712739999999</v>
      </c>
      <c r="AN115" s="8">
        <v>0</v>
      </c>
      <c r="AO115" s="8">
        <v>86.766802599999991</v>
      </c>
      <c r="AP115" s="8">
        <v>-59.14255</v>
      </c>
      <c r="AQ115" s="8">
        <v>876.89940000000001</v>
      </c>
      <c r="AR115" s="8">
        <v>96.710683891400024</v>
      </c>
      <c r="AS115" s="8">
        <v>0</v>
      </c>
      <c r="AT115" s="8">
        <v>-33.928555507999981</v>
      </c>
      <c r="AU115" s="8">
        <v>-99.342282000000012</v>
      </c>
      <c r="AV115" s="8">
        <v>45.5304</v>
      </c>
      <c r="AW115" s="8">
        <v>50.460344360000015</v>
      </c>
      <c r="AX115" s="8">
        <v>0</v>
      </c>
      <c r="AY115" s="8">
        <v>87.813050200000006</v>
      </c>
      <c r="AZ115" s="8">
        <v>-59.156580000000005</v>
      </c>
      <c r="BA115" s="8">
        <v>831.36900000000003</v>
      </c>
      <c r="BB115" s="8">
        <v>46.250339531400009</v>
      </c>
      <c r="BC115" s="8">
        <v>0</v>
      </c>
      <c r="BD115" s="8">
        <v>-121.74160570799998</v>
      </c>
      <c r="BE115" s="8">
        <v>-40.185701999999999</v>
      </c>
    </row>
    <row r="116" spans="1:57" ht="15.3" x14ac:dyDescent="0.7">
      <c r="A116" s="9" t="s">
        <v>904</v>
      </c>
      <c r="B116" t="s">
        <v>901</v>
      </c>
      <c r="C116" t="s">
        <v>120</v>
      </c>
      <c r="D116" t="s">
        <v>121</v>
      </c>
      <c r="E116" s="6">
        <v>25.757999999999999</v>
      </c>
      <c r="F116" s="7">
        <v>0</v>
      </c>
      <c r="G116" s="7">
        <v>0</v>
      </c>
      <c r="H116" s="8">
        <v>3.6516999999999999</v>
      </c>
      <c r="I116" s="8">
        <v>6.0366369300000002</v>
      </c>
      <c r="J116" s="8">
        <v>0</v>
      </c>
      <c r="K116" s="8">
        <v>15.864945800000001</v>
      </c>
      <c r="L116" s="8">
        <v>-3.0996519999999999</v>
      </c>
      <c r="M116" s="8">
        <v>8.2579299999999997E-12</v>
      </c>
      <c r="N116" s="8">
        <v>4.5532814962079468E-7</v>
      </c>
      <c r="O116" s="8">
        <v>0</v>
      </c>
      <c r="P116" s="8">
        <v>5.3829097224495205E-7</v>
      </c>
      <c r="Q116" s="8">
        <v>-3.9513938000000006E-13</v>
      </c>
      <c r="R116" s="8">
        <v>2.7109499999999995E-2</v>
      </c>
      <c r="S116" s="8">
        <v>1.3289726255999999E-2</v>
      </c>
      <c r="T116" s="8">
        <v>0</v>
      </c>
      <c r="U116" s="8">
        <v>2.8354254819999997E-2</v>
      </c>
      <c r="V116" s="8">
        <v>-2.5281000000000001E-3</v>
      </c>
      <c r="W116" s="8">
        <v>6.3531099999999995E-3</v>
      </c>
      <c r="X116" s="8">
        <v>2.9487253839999999E-3</v>
      </c>
      <c r="Y116" s="8">
        <v>0</v>
      </c>
      <c r="Z116" s="8">
        <v>6.1243386800000008E-3</v>
      </c>
      <c r="AA116" s="8">
        <v>-7.6213999999999991E-4</v>
      </c>
      <c r="AB116" s="8">
        <v>1.2453569000000001E-2</v>
      </c>
      <c r="AC116" s="8">
        <v>2.3911696452E-3</v>
      </c>
      <c r="AD116" s="8">
        <v>0</v>
      </c>
      <c r="AE116" s="8">
        <v>2.7266951339999998E-3</v>
      </c>
      <c r="AF116" s="8">
        <v>-1.15222E-3</v>
      </c>
      <c r="AG116" s="8">
        <v>6.4145900000000005E-7</v>
      </c>
      <c r="AH116" s="8">
        <v>5.3974004743999995E-6</v>
      </c>
      <c r="AI116" s="8">
        <v>0</v>
      </c>
      <c r="AJ116" s="8">
        <v>1.31850644E-6</v>
      </c>
      <c r="AK116" s="8">
        <v>-2.6780899999999999E-7</v>
      </c>
      <c r="AL116" s="8">
        <v>39.336599999999997</v>
      </c>
      <c r="AM116" s="8">
        <v>43.10873402</v>
      </c>
      <c r="AN116" s="8">
        <v>0</v>
      </c>
      <c r="AO116" s="8">
        <v>75.387549799999988</v>
      </c>
      <c r="AP116" s="8">
        <v>-51.386150000000001</v>
      </c>
      <c r="AQ116" s="8">
        <v>761.89619999999991</v>
      </c>
      <c r="AR116" s="8">
        <v>84.027315512200019</v>
      </c>
      <c r="AS116" s="8">
        <v>0</v>
      </c>
      <c r="AT116" s="8">
        <v>-29.478908883999981</v>
      </c>
      <c r="AU116" s="8">
        <v>-86.313785999999993</v>
      </c>
      <c r="AV116" s="8">
        <v>39.559199999999997</v>
      </c>
      <c r="AW116" s="8">
        <v>43.842594280000007</v>
      </c>
      <c r="AX116" s="8">
        <v>0</v>
      </c>
      <c r="AY116" s="8">
        <v>76.296584600000003</v>
      </c>
      <c r="AZ116" s="8">
        <v>-51.398339999999997</v>
      </c>
      <c r="BA116" s="8">
        <v>722.33699999999999</v>
      </c>
      <c r="BB116" s="8">
        <v>40.184721232200005</v>
      </c>
      <c r="BC116" s="8">
        <v>0</v>
      </c>
      <c r="BD116" s="8">
        <v>-105.77549348399998</v>
      </c>
      <c r="BE116" s="8">
        <v>-34.915446000000003</v>
      </c>
    </row>
    <row r="117" spans="1:57" s="16" customFormat="1" ht="15.3" x14ac:dyDescent="0.7">
      <c r="A117" s="9" t="s">
        <v>905</v>
      </c>
      <c r="B117" t="s">
        <v>901</v>
      </c>
      <c r="C117" t="s">
        <v>120</v>
      </c>
      <c r="D117" t="s">
        <v>121</v>
      </c>
      <c r="E117" s="6">
        <v>16.524000000000001</v>
      </c>
      <c r="F117" s="7">
        <v>0</v>
      </c>
      <c r="G117" s="7">
        <v>0</v>
      </c>
      <c r="H117" s="8">
        <v>2.3426</v>
      </c>
      <c r="I117" s="8">
        <v>3.8725595400000006</v>
      </c>
      <c r="J117" s="8">
        <v>0</v>
      </c>
      <c r="K117" s="8">
        <v>10.177512400000001</v>
      </c>
      <c r="L117" s="8">
        <v>-1.988456</v>
      </c>
      <c r="M117" s="8">
        <v>5.2975399999999997E-12</v>
      </c>
      <c r="N117" s="8">
        <v>2.9209730353032117E-7</v>
      </c>
      <c r="O117" s="8">
        <v>0</v>
      </c>
      <c r="P117" s="8">
        <v>3.4531873691185605E-7</v>
      </c>
      <c r="Q117" s="8">
        <v>-2.5348564000000004E-13</v>
      </c>
      <c r="R117" s="8">
        <v>1.7390999999999997E-2</v>
      </c>
      <c r="S117" s="8">
        <v>8.5254847680000002E-3</v>
      </c>
      <c r="T117" s="8">
        <v>0</v>
      </c>
      <c r="U117" s="8">
        <v>1.818952196E-2</v>
      </c>
      <c r="V117" s="8">
        <v>-1.6218000000000001E-3</v>
      </c>
      <c r="W117" s="8">
        <v>4.0755799999999997E-3</v>
      </c>
      <c r="X117" s="8">
        <v>1.8916351520000001E-3</v>
      </c>
      <c r="Y117" s="8">
        <v>0</v>
      </c>
      <c r="Z117" s="8">
        <v>3.9288210400000006E-3</v>
      </c>
      <c r="AA117" s="8">
        <v>-4.8892E-4</v>
      </c>
      <c r="AB117" s="8">
        <v>7.9890820000000015E-3</v>
      </c>
      <c r="AC117" s="8">
        <v>1.5339578856000001E-3</v>
      </c>
      <c r="AD117" s="8">
        <v>0</v>
      </c>
      <c r="AE117" s="8">
        <v>1.749200652E-3</v>
      </c>
      <c r="AF117" s="8">
        <v>-7.391600000000001E-4</v>
      </c>
      <c r="AG117" s="8">
        <v>4.1150200000000005E-7</v>
      </c>
      <c r="AH117" s="8">
        <v>3.4624833231999998E-6</v>
      </c>
      <c r="AI117" s="8">
        <v>0</v>
      </c>
      <c r="AJ117" s="8">
        <v>8.4583432E-7</v>
      </c>
      <c r="AK117" s="8">
        <v>-1.7180200000000002E-7</v>
      </c>
      <c r="AL117" s="8">
        <v>25.234800000000003</v>
      </c>
      <c r="AM117" s="8">
        <v>27.654659560000002</v>
      </c>
      <c r="AN117" s="8">
        <v>0</v>
      </c>
      <c r="AO117" s="8">
        <v>48.361824400000003</v>
      </c>
      <c r="AP117" s="8">
        <v>-32.964700000000001</v>
      </c>
      <c r="AQ117" s="8">
        <v>488.7636</v>
      </c>
      <c r="AR117" s="8">
        <v>53.904315611600019</v>
      </c>
      <c r="AS117" s="8">
        <v>0</v>
      </c>
      <c r="AT117" s="8">
        <v>-18.910998151999991</v>
      </c>
      <c r="AU117" s="8">
        <v>-55.371108000000007</v>
      </c>
      <c r="AV117" s="8">
        <v>25.377599999999997</v>
      </c>
      <c r="AW117" s="8">
        <v>28.125437840000007</v>
      </c>
      <c r="AX117" s="8">
        <v>0</v>
      </c>
      <c r="AY117" s="8">
        <v>48.944978800000001</v>
      </c>
      <c r="AZ117" s="8">
        <v>-32.972520000000003</v>
      </c>
      <c r="BA117" s="8">
        <v>463.38600000000002</v>
      </c>
      <c r="BB117" s="8">
        <v>25.778877771600005</v>
      </c>
      <c r="BC117" s="8">
        <v>0</v>
      </c>
      <c r="BD117" s="8">
        <v>-67.855976951999992</v>
      </c>
      <c r="BE117" s="8">
        <v>-22.398588000000004</v>
      </c>
    </row>
    <row r="118" spans="1:57" ht="15.3" x14ac:dyDescent="0.7">
      <c r="A118" s="9" t="s">
        <v>906</v>
      </c>
      <c r="B118" t="s">
        <v>901</v>
      </c>
      <c r="C118" t="s">
        <v>120</v>
      </c>
      <c r="D118" t="s">
        <v>121</v>
      </c>
      <c r="E118" s="6">
        <v>10.206000000000001</v>
      </c>
      <c r="F118" s="7">
        <v>0</v>
      </c>
      <c r="G118" s="7">
        <v>0</v>
      </c>
      <c r="H118" s="8">
        <v>1.4469000000000003</v>
      </c>
      <c r="I118" s="8">
        <v>2.3918750100000006</v>
      </c>
      <c r="J118" s="8">
        <v>0</v>
      </c>
      <c r="K118" s="8">
        <v>6.2861106000000015</v>
      </c>
      <c r="L118" s="8">
        <v>-1.2281640000000003</v>
      </c>
      <c r="M118" s="8">
        <v>3.2720100000000003E-12</v>
      </c>
      <c r="N118" s="8">
        <v>1.8041304041578661E-7</v>
      </c>
      <c r="O118" s="8">
        <v>0</v>
      </c>
      <c r="P118" s="8">
        <v>2.1328510221026406E-7</v>
      </c>
      <c r="Q118" s="8">
        <v>-1.5656466000000004E-13</v>
      </c>
      <c r="R118" s="8">
        <v>1.0741499999999999E-2</v>
      </c>
      <c r="S118" s="8">
        <v>5.2657405919999999E-3</v>
      </c>
      <c r="T118" s="8">
        <v>0</v>
      </c>
      <c r="U118" s="8">
        <v>1.123470474E-2</v>
      </c>
      <c r="V118" s="8">
        <v>-1.0017000000000001E-3</v>
      </c>
      <c r="W118" s="8">
        <v>2.5172700000000003E-3</v>
      </c>
      <c r="X118" s="8">
        <v>1.1683628880000002E-3</v>
      </c>
      <c r="Y118" s="8">
        <v>0</v>
      </c>
      <c r="Z118" s="8">
        <v>2.4266247600000005E-3</v>
      </c>
      <c r="AA118" s="8">
        <v>-3.0198000000000003E-4</v>
      </c>
      <c r="AB118" s="8">
        <v>4.9344330000000011E-3</v>
      </c>
      <c r="AC118" s="8">
        <v>9.4744457640000019E-4</v>
      </c>
      <c r="AD118" s="8">
        <v>0</v>
      </c>
      <c r="AE118" s="8">
        <v>1.0803886380000001E-3</v>
      </c>
      <c r="AF118" s="8">
        <v>-4.5654000000000012E-4</v>
      </c>
      <c r="AG118" s="8">
        <v>2.5416300000000002E-7</v>
      </c>
      <c r="AH118" s="8">
        <v>2.1385926407999999E-6</v>
      </c>
      <c r="AI118" s="8">
        <v>0</v>
      </c>
      <c r="AJ118" s="8">
        <v>5.2242708000000005E-7</v>
      </c>
      <c r="AK118" s="8">
        <v>-1.0611300000000002E-7</v>
      </c>
      <c r="AL118" s="8">
        <v>15.586200000000003</v>
      </c>
      <c r="AM118" s="8">
        <v>17.080819140000003</v>
      </c>
      <c r="AN118" s="8">
        <v>0</v>
      </c>
      <c r="AO118" s="8">
        <v>29.870538600000003</v>
      </c>
      <c r="AP118" s="8">
        <v>-20.360550000000003</v>
      </c>
      <c r="AQ118" s="8">
        <v>301.88340000000005</v>
      </c>
      <c r="AR118" s="8">
        <v>33.293841995400015</v>
      </c>
      <c r="AS118" s="8">
        <v>0</v>
      </c>
      <c r="AT118" s="8">
        <v>-11.680322387999995</v>
      </c>
      <c r="AU118" s="8">
        <v>-34.199802000000005</v>
      </c>
      <c r="AV118" s="8">
        <v>15.6744</v>
      </c>
      <c r="AW118" s="8">
        <v>17.371593960000006</v>
      </c>
      <c r="AX118" s="8">
        <v>0</v>
      </c>
      <c r="AY118" s="8">
        <v>30.230722200000006</v>
      </c>
      <c r="AZ118" s="8">
        <v>-20.365380000000002</v>
      </c>
      <c r="BA118" s="8">
        <v>286.209</v>
      </c>
      <c r="BB118" s="8">
        <v>15.922248035400004</v>
      </c>
      <c r="BC118" s="8">
        <v>0</v>
      </c>
      <c r="BD118" s="8">
        <v>-41.911044587999996</v>
      </c>
      <c r="BE118" s="8">
        <v>-13.834422000000002</v>
      </c>
    </row>
    <row r="119" spans="1:57" ht="15.3" x14ac:dyDescent="0.7">
      <c r="A119" s="9" t="s">
        <v>907</v>
      </c>
      <c r="B119" t="s">
        <v>901</v>
      </c>
      <c r="C119" t="s">
        <v>120</v>
      </c>
      <c r="D119" t="s">
        <v>121</v>
      </c>
      <c r="E119" s="6">
        <v>5.8319999999999999</v>
      </c>
      <c r="F119" s="7">
        <v>0</v>
      </c>
      <c r="G119" s="7">
        <v>0</v>
      </c>
      <c r="H119" s="8">
        <v>0.82679999999999998</v>
      </c>
      <c r="I119" s="8">
        <v>1.36678572</v>
      </c>
      <c r="J119" s="8">
        <v>0</v>
      </c>
      <c r="K119" s="8">
        <v>3.5920632000000001</v>
      </c>
      <c r="L119" s="8">
        <v>-0.70180799999999999</v>
      </c>
      <c r="M119" s="8">
        <v>1.8697199999999998E-12</v>
      </c>
      <c r="N119" s="8">
        <v>1.0309316595187805E-7</v>
      </c>
      <c r="O119" s="8">
        <v>0</v>
      </c>
      <c r="P119" s="8">
        <v>1.2187720126300801E-7</v>
      </c>
      <c r="Q119" s="8">
        <v>-8.9465520000000008E-14</v>
      </c>
      <c r="R119" s="8">
        <v>6.1379999999999994E-3</v>
      </c>
      <c r="S119" s="8">
        <v>3.0089946239999998E-3</v>
      </c>
      <c r="T119" s="8">
        <v>0</v>
      </c>
      <c r="U119" s="8">
        <v>6.4198312799999997E-3</v>
      </c>
      <c r="V119" s="8">
        <v>-5.7240000000000004E-4</v>
      </c>
      <c r="W119" s="8">
        <v>1.4384399999999998E-3</v>
      </c>
      <c r="X119" s="8">
        <v>6.6763593599999992E-4</v>
      </c>
      <c r="Y119" s="8">
        <v>0</v>
      </c>
      <c r="Z119" s="8">
        <v>1.3866427200000002E-3</v>
      </c>
      <c r="AA119" s="8">
        <v>-1.7255999999999999E-4</v>
      </c>
      <c r="AB119" s="8">
        <v>2.8196760000000001E-3</v>
      </c>
      <c r="AC119" s="8">
        <v>5.413969008E-4</v>
      </c>
      <c r="AD119" s="8">
        <v>0</v>
      </c>
      <c r="AE119" s="8">
        <v>6.1736493599999997E-4</v>
      </c>
      <c r="AF119" s="8">
        <v>-2.6088000000000001E-4</v>
      </c>
      <c r="AG119" s="8">
        <v>1.4523600000000002E-7</v>
      </c>
      <c r="AH119" s="8">
        <v>1.2220529375999998E-6</v>
      </c>
      <c r="AI119" s="8">
        <v>0</v>
      </c>
      <c r="AJ119" s="8">
        <v>2.9852975999999999E-7</v>
      </c>
      <c r="AK119" s="8">
        <v>-6.0636000000000001E-8</v>
      </c>
      <c r="AL119" s="8">
        <v>8.9063999999999997</v>
      </c>
      <c r="AM119" s="8">
        <v>9.760468079999999</v>
      </c>
      <c r="AN119" s="8">
        <v>0</v>
      </c>
      <c r="AO119" s="8">
        <v>17.068879199999998</v>
      </c>
      <c r="AP119" s="8">
        <v>-11.634600000000001</v>
      </c>
      <c r="AQ119" s="8">
        <v>172.50479999999999</v>
      </c>
      <c r="AR119" s="8">
        <v>19.025052568800003</v>
      </c>
      <c r="AS119" s="8">
        <v>0</v>
      </c>
      <c r="AT119" s="8">
        <v>-6.6744699359999959</v>
      </c>
      <c r="AU119" s="8">
        <v>-19.542743999999999</v>
      </c>
      <c r="AV119" s="8">
        <v>8.9567999999999994</v>
      </c>
      <c r="AW119" s="8">
        <v>9.9266251200000024</v>
      </c>
      <c r="AX119" s="8">
        <v>0</v>
      </c>
      <c r="AY119" s="8">
        <v>17.274698400000002</v>
      </c>
      <c r="AZ119" s="8">
        <v>-11.637359999999999</v>
      </c>
      <c r="BA119" s="8">
        <v>163.548</v>
      </c>
      <c r="BB119" s="8">
        <v>9.0984274488000008</v>
      </c>
      <c r="BC119" s="8">
        <v>0</v>
      </c>
      <c r="BD119" s="8">
        <v>-23.949168335999996</v>
      </c>
      <c r="BE119" s="8">
        <v>-7.9053839999999997</v>
      </c>
    </row>
    <row r="120" spans="1:57" ht="15.3" x14ac:dyDescent="0.7">
      <c r="A120" s="9" t="s">
        <v>908</v>
      </c>
      <c r="B120" t="s">
        <v>901</v>
      </c>
      <c r="C120" t="s">
        <v>120</v>
      </c>
      <c r="D120" t="s">
        <v>121</v>
      </c>
      <c r="E120" s="6">
        <v>1.944</v>
      </c>
      <c r="F120" s="7">
        <v>0</v>
      </c>
      <c r="G120" s="7">
        <v>0</v>
      </c>
      <c r="H120" s="8">
        <v>0.27560000000000001</v>
      </c>
      <c r="I120" s="8">
        <v>0.45559524000000001</v>
      </c>
      <c r="J120" s="8">
        <v>0</v>
      </c>
      <c r="K120" s="8">
        <v>1.1973544</v>
      </c>
      <c r="L120" s="8">
        <v>-0.23393600000000001</v>
      </c>
      <c r="M120" s="8">
        <v>6.2323999999999998E-13</v>
      </c>
      <c r="N120" s="8">
        <v>3.4364388650626018E-8</v>
      </c>
      <c r="O120" s="8">
        <v>0</v>
      </c>
      <c r="P120" s="8">
        <v>4.0625733754336004E-8</v>
      </c>
      <c r="Q120" s="8">
        <v>-2.9821840000000003E-14</v>
      </c>
      <c r="R120" s="8">
        <v>2.0459999999999996E-3</v>
      </c>
      <c r="S120" s="8">
        <v>1.0029982079999998E-3</v>
      </c>
      <c r="T120" s="8">
        <v>0</v>
      </c>
      <c r="U120" s="8">
        <v>2.1399437599999996E-3</v>
      </c>
      <c r="V120" s="8">
        <v>-1.908E-4</v>
      </c>
      <c r="W120" s="8">
        <v>4.7947999999999996E-4</v>
      </c>
      <c r="X120" s="8">
        <v>2.2254531199999999E-4</v>
      </c>
      <c r="Y120" s="8">
        <v>0</v>
      </c>
      <c r="Z120" s="8">
        <v>4.6221424000000003E-4</v>
      </c>
      <c r="AA120" s="8">
        <v>-5.7519999999999998E-5</v>
      </c>
      <c r="AB120" s="8">
        <v>9.3989200000000011E-4</v>
      </c>
      <c r="AC120" s="8">
        <v>1.8046563360000001E-4</v>
      </c>
      <c r="AD120" s="8">
        <v>0</v>
      </c>
      <c r="AE120" s="8">
        <v>2.0578831199999999E-4</v>
      </c>
      <c r="AF120" s="8">
        <v>-8.6960000000000008E-5</v>
      </c>
      <c r="AG120" s="8">
        <v>4.8412000000000004E-8</v>
      </c>
      <c r="AH120" s="8">
        <v>4.0735097919999995E-7</v>
      </c>
      <c r="AI120" s="8">
        <v>0</v>
      </c>
      <c r="AJ120" s="8">
        <v>9.9509919999999997E-8</v>
      </c>
      <c r="AK120" s="8">
        <v>-2.0211999999999999E-8</v>
      </c>
      <c r="AL120" s="8">
        <v>2.9687999999999999</v>
      </c>
      <c r="AM120" s="8">
        <v>3.2534893600000001</v>
      </c>
      <c r="AN120" s="8">
        <v>0</v>
      </c>
      <c r="AO120" s="8">
        <v>5.6896263999999999</v>
      </c>
      <c r="AP120" s="8">
        <v>-3.8782000000000001</v>
      </c>
      <c r="AQ120" s="8">
        <v>57.501599999999996</v>
      </c>
      <c r="AR120" s="8">
        <v>6.3416841896000014</v>
      </c>
      <c r="AS120" s="8">
        <v>0</v>
      </c>
      <c r="AT120" s="8">
        <v>-2.2248233119999985</v>
      </c>
      <c r="AU120" s="8">
        <v>-6.5142480000000003</v>
      </c>
      <c r="AV120" s="8">
        <v>2.9855999999999998</v>
      </c>
      <c r="AW120" s="8">
        <v>3.3088750400000007</v>
      </c>
      <c r="AX120" s="8">
        <v>0</v>
      </c>
      <c r="AY120" s="8">
        <v>5.7582328</v>
      </c>
      <c r="AZ120" s="8">
        <v>-3.8791199999999999</v>
      </c>
      <c r="BA120" s="8">
        <v>54.515999999999998</v>
      </c>
      <c r="BB120" s="8">
        <v>3.0328091496000003</v>
      </c>
      <c r="BC120" s="8">
        <v>0</v>
      </c>
      <c r="BD120" s="8">
        <v>-7.983056111999999</v>
      </c>
      <c r="BE120" s="8">
        <v>-2.6351279999999999</v>
      </c>
    </row>
    <row r="121" spans="1:57" ht="15.3" x14ac:dyDescent="0.7">
      <c r="A121" s="9" t="s">
        <v>909</v>
      </c>
      <c r="B121" t="s">
        <v>901</v>
      </c>
      <c r="C121" t="s">
        <v>120</v>
      </c>
      <c r="D121" t="s">
        <v>121</v>
      </c>
      <c r="E121" s="6">
        <v>28.673999999999999</v>
      </c>
      <c r="F121" s="7">
        <v>0</v>
      </c>
      <c r="G121" s="7">
        <v>0</v>
      </c>
      <c r="H121" s="8">
        <v>4.0651000000000002</v>
      </c>
      <c r="I121" s="8">
        <v>6.7200297899999999</v>
      </c>
      <c r="J121" s="8">
        <v>0</v>
      </c>
      <c r="K121" s="8">
        <v>17.6609774</v>
      </c>
      <c r="L121" s="8">
        <v>-3.4505559999999997</v>
      </c>
      <c r="M121" s="8">
        <v>9.1927899999999992E-12</v>
      </c>
      <c r="N121" s="8">
        <v>5.0687473259673376E-7</v>
      </c>
      <c r="O121" s="8">
        <v>0</v>
      </c>
      <c r="P121" s="8">
        <v>5.9922957287645605E-7</v>
      </c>
      <c r="Q121" s="8">
        <v>-4.3987214000000007E-13</v>
      </c>
      <c r="R121" s="8">
        <v>3.0178499999999994E-2</v>
      </c>
      <c r="S121" s="8">
        <v>1.4794223567999998E-2</v>
      </c>
      <c r="T121" s="8">
        <v>0</v>
      </c>
      <c r="U121" s="8">
        <v>3.1564170459999999E-2</v>
      </c>
      <c r="V121" s="8">
        <v>-2.8143E-3</v>
      </c>
      <c r="W121" s="8">
        <v>7.0723299999999999E-3</v>
      </c>
      <c r="X121" s="8">
        <v>3.2825433519999996E-3</v>
      </c>
      <c r="Y121" s="8">
        <v>0</v>
      </c>
      <c r="Z121" s="8">
        <v>6.8176600400000004E-3</v>
      </c>
      <c r="AA121" s="8">
        <v>-8.484199999999999E-4</v>
      </c>
      <c r="AB121" s="8">
        <v>1.3863407000000001E-2</v>
      </c>
      <c r="AC121" s="8">
        <v>2.6618680956000001E-3</v>
      </c>
      <c r="AD121" s="8">
        <v>0</v>
      </c>
      <c r="AE121" s="8">
        <v>3.0353776019999999E-3</v>
      </c>
      <c r="AF121" s="8">
        <v>-1.2826600000000001E-3</v>
      </c>
      <c r="AG121" s="8">
        <v>7.1407700000000008E-7</v>
      </c>
      <c r="AH121" s="8">
        <v>6.0084269431999997E-6</v>
      </c>
      <c r="AI121" s="8">
        <v>0</v>
      </c>
      <c r="AJ121" s="8">
        <v>1.4677713199999999E-6</v>
      </c>
      <c r="AK121" s="8">
        <v>-2.9812700000000001E-7</v>
      </c>
      <c r="AL121" s="8">
        <v>43.7898</v>
      </c>
      <c r="AM121" s="8">
        <v>47.988968059999998</v>
      </c>
      <c r="AN121" s="8">
        <v>0</v>
      </c>
      <c r="AO121" s="8">
        <v>83.921989399999987</v>
      </c>
      <c r="AP121" s="8">
        <v>-57.203450000000004</v>
      </c>
      <c r="AQ121" s="8">
        <v>848.14859999999999</v>
      </c>
      <c r="AR121" s="8">
        <v>93.53984179660003</v>
      </c>
      <c r="AS121" s="8">
        <v>0</v>
      </c>
      <c r="AT121" s="8">
        <v>-32.816143851999982</v>
      </c>
      <c r="AU121" s="8">
        <v>-96.085158000000007</v>
      </c>
      <c r="AV121" s="8">
        <v>44.037599999999998</v>
      </c>
      <c r="AW121" s="8">
        <v>48.805906840000013</v>
      </c>
      <c r="AX121" s="8">
        <v>0</v>
      </c>
      <c r="AY121" s="8">
        <v>84.933933800000005</v>
      </c>
      <c r="AZ121" s="8">
        <v>-57.217019999999998</v>
      </c>
      <c r="BA121" s="8">
        <v>804.11099999999999</v>
      </c>
      <c r="BB121" s="8">
        <v>44.73393495660001</v>
      </c>
      <c r="BC121" s="8">
        <v>0</v>
      </c>
      <c r="BD121" s="8">
        <v>-117.75007765199999</v>
      </c>
      <c r="BE121" s="8">
        <v>-38.868138000000002</v>
      </c>
    </row>
    <row r="122" spans="1:57" ht="15.3" x14ac:dyDescent="0.7">
      <c r="A122" s="9" t="s">
        <v>910</v>
      </c>
      <c r="B122" t="s">
        <v>901</v>
      </c>
      <c r="C122" t="s">
        <v>120</v>
      </c>
      <c r="D122" t="s">
        <v>121</v>
      </c>
      <c r="E122" s="6">
        <v>26.73</v>
      </c>
      <c r="F122" s="7">
        <v>0</v>
      </c>
      <c r="G122" s="7">
        <v>0</v>
      </c>
      <c r="H122" s="8">
        <v>3.7895000000000003</v>
      </c>
      <c r="I122" s="8">
        <v>6.2644345500000007</v>
      </c>
      <c r="J122" s="8">
        <v>0</v>
      </c>
      <c r="K122" s="8">
        <v>16.463623000000002</v>
      </c>
      <c r="L122" s="8">
        <v>-3.2166200000000003</v>
      </c>
      <c r="M122" s="8">
        <v>8.5695499999999996E-12</v>
      </c>
      <c r="N122" s="8">
        <v>4.7251034394610776E-7</v>
      </c>
      <c r="O122" s="8">
        <v>0</v>
      </c>
      <c r="P122" s="8">
        <v>5.5860383912212012E-7</v>
      </c>
      <c r="Q122" s="8">
        <v>-4.1005030000000008E-13</v>
      </c>
      <c r="R122" s="8">
        <v>2.8132499999999998E-2</v>
      </c>
      <c r="S122" s="8">
        <v>1.3791225359999999E-2</v>
      </c>
      <c r="T122" s="8">
        <v>0</v>
      </c>
      <c r="U122" s="8">
        <v>2.9424226699999997E-2</v>
      </c>
      <c r="V122" s="8">
        <v>-2.6235E-3</v>
      </c>
      <c r="W122" s="8">
        <v>6.5928499999999999E-3</v>
      </c>
      <c r="X122" s="8">
        <v>3.0599980399999998E-3</v>
      </c>
      <c r="Y122" s="8">
        <v>0</v>
      </c>
      <c r="Z122" s="8">
        <v>6.3554458000000006E-3</v>
      </c>
      <c r="AA122" s="8">
        <v>-7.9089999999999998E-4</v>
      </c>
      <c r="AB122" s="8">
        <v>1.2923515000000002E-2</v>
      </c>
      <c r="AC122" s="8">
        <v>2.4814024620000001E-3</v>
      </c>
      <c r="AD122" s="8">
        <v>0</v>
      </c>
      <c r="AE122" s="8">
        <v>2.8295892900000001E-3</v>
      </c>
      <c r="AF122" s="8">
        <v>-1.1957000000000001E-3</v>
      </c>
      <c r="AG122" s="8">
        <v>6.6566500000000003E-7</v>
      </c>
      <c r="AH122" s="8">
        <v>5.6010759639999992E-6</v>
      </c>
      <c r="AI122" s="8">
        <v>0</v>
      </c>
      <c r="AJ122" s="8">
        <v>1.3682614E-6</v>
      </c>
      <c r="AK122" s="8">
        <v>-2.7791500000000001E-7</v>
      </c>
      <c r="AL122" s="8">
        <v>40.821000000000005</v>
      </c>
      <c r="AM122" s="8">
        <v>44.735478700000002</v>
      </c>
      <c r="AN122" s="8">
        <v>0</v>
      </c>
      <c r="AO122" s="8">
        <v>78.232362999999992</v>
      </c>
      <c r="AP122" s="8">
        <v>-53.325250000000004</v>
      </c>
      <c r="AQ122" s="8">
        <v>790.64699999999993</v>
      </c>
      <c r="AR122" s="8">
        <v>87.198157607000027</v>
      </c>
      <c r="AS122" s="8">
        <v>0</v>
      </c>
      <c r="AT122" s="8">
        <v>-30.59132053999998</v>
      </c>
      <c r="AU122" s="8">
        <v>-89.570909999999998</v>
      </c>
      <c r="AV122" s="8">
        <v>41.052</v>
      </c>
      <c r="AW122" s="8">
        <v>45.497031800000009</v>
      </c>
      <c r="AX122" s="8">
        <v>0</v>
      </c>
      <c r="AY122" s="8">
        <v>79.175701000000004</v>
      </c>
      <c r="AZ122" s="8">
        <v>-53.337900000000005</v>
      </c>
      <c r="BA122" s="8">
        <v>749.59500000000003</v>
      </c>
      <c r="BB122" s="8">
        <v>41.701125807000004</v>
      </c>
      <c r="BC122" s="8">
        <v>0</v>
      </c>
      <c r="BD122" s="8">
        <v>-109.76702153999999</v>
      </c>
      <c r="BE122" s="8">
        <v>-36.23301</v>
      </c>
    </row>
    <row r="123" spans="1:57" ht="15.3" x14ac:dyDescent="0.7">
      <c r="A123" s="9" t="s">
        <v>911</v>
      </c>
      <c r="B123" t="s">
        <v>901</v>
      </c>
      <c r="C123" t="s">
        <v>120</v>
      </c>
      <c r="D123" t="s">
        <v>121</v>
      </c>
      <c r="E123" s="6">
        <v>24.3</v>
      </c>
      <c r="F123" s="7">
        <v>0</v>
      </c>
      <c r="G123" s="7">
        <v>0</v>
      </c>
      <c r="H123" s="8">
        <v>3.4450000000000003</v>
      </c>
      <c r="I123" s="8">
        <v>5.6949405000000004</v>
      </c>
      <c r="J123" s="8">
        <v>0</v>
      </c>
      <c r="K123" s="8">
        <v>14.966930000000001</v>
      </c>
      <c r="L123" s="8">
        <v>-2.9241999999999999</v>
      </c>
      <c r="M123" s="8">
        <v>7.7904999999999992E-12</v>
      </c>
      <c r="N123" s="8">
        <v>4.2955485813282522E-7</v>
      </c>
      <c r="O123" s="8">
        <v>0</v>
      </c>
      <c r="P123" s="8">
        <v>5.078216719292001E-7</v>
      </c>
      <c r="Q123" s="8">
        <v>-3.7277300000000005E-13</v>
      </c>
      <c r="R123" s="8">
        <v>2.5574999999999997E-2</v>
      </c>
      <c r="S123" s="8">
        <v>1.2537477599999999E-2</v>
      </c>
      <c r="T123" s="8">
        <v>0</v>
      </c>
      <c r="U123" s="8">
        <v>2.6749296999999998E-2</v>
      </c>
      <c r="V123" s="8">
        <v>-2.385E-3</v>
      </c>
      <c r="W123" s="8">
        <v>5.9934999999999997E-3</v>
      </c>
      <c r="X123" s="8">
        <v>2.7818164E-3</v>
      </c>
      <c r="Y123" s="8">
        <v>0</v>
      </c>
      <c r="Z123" s="8">
        <v>5.7776780000000005E-3</v>
      </c>
      <c r="AA123" s="8">
        <v>-7.1900000000000002E-4</v>
      </c>
      <c r="AB123" s="8">
        <v>1.1748650000000001E-2</v>
      </c>
      <c r="AC123" s="8">
        <v>2.25582042E-3</v>
      </c>
      <c r="AD123" s="8">
        <v>0</v>
      </c>
      <c r="AE123" s="8">
        <v>2.5723539000000002E-3</v>
      </c>
      <c r="AF123" s="8">
        <v>-1.0870000000000001E-3</v>
      </c>
      <c r="AG123" s="8">
        <v>6.0515000000000004E-7</v>
      </c>
      <c r="AH123" s="8">
        <v>5.0918872399999998E-6</v>
      </c>
      <c r="AI123" s="8">
        <v>0</v>
      </c>
      <c r="AJ123" s="8">
        <v>1.243874E-6</v>
      </c>
      <c r="AK123" s="8">
        <v>-2.5265000000000003E-7</v>
      </c>
      <c r="AL123" s="8">
        <v>37.11</v>
      </c>
      <c r="AM123" s="8">
        <v>40.668617000000005</v>
      </c>
      <c r="AN123" s="8">
        <v>0</v>
      </c>
      <c r="AO123" s="8">
        <v>71.120329999999996</v>
      </c>
      <c r="AP123" s="8">
        <v>-48.477500000000006</v>
      </c>
      <c r="AQ123" s="8">
        <v>718.77</v>
      </c>
      <c r="AR123" s="8">
        <v>79.271052370000021</v>
      </c>
      <c r="AS123" s="8">
        <v>0</v>
      </c>
      <c r="AT123" s="8">
        <v>-27.810291399999983</v>
      </c>
      <c r="AU123" s="8">
        <v>-81.428100000000001</v>
      </c>
      <c r="AV123" s="8">
        <v>37.32</v>
      </c>
      <c r="AW123" s="8">
        <v>41.360938000000012</v>
      </c>
      <c r="AX123" s="8">
        <v>0</v>
      </c>
      <c r="AY123" s="8">
        <v>71.977910000000008</v>
      </c>
      <c r="AZ123" s="8">
        <v>-48.489000000000004</v>
      </c>
      <c r="BA123" s="8">
        <v>681.45</v>
      </c>
      <c r="BB123" s="8">
        <v>37.910114370000009</v>
      </c>
      <c r="BC123" s="8">
        <v>0</v>
      </c>
      <c r="BD123" s="8">
        <v>-99.788201399999991</v>
      </c>
      <c r="BE123" s="8">
        <v>-32.939100000000003</v>
      </c>
    </row>
    <row r="124" spans="1:57" ht="15.3" x14ac:dyDescent="0.7">
      <c r="A124" s="9" t="s">
        <v>912</v>
      </c>
      <c r="B124" t="s">
        <v>901</v>
      </c>
      <c r="C124" t="s">
        <v>120</v>
      </c>
      <c r="D124" t="s">
        <v>121</v>
      </c>
      <c r="E124" s="6">
        <v>19.440000000000001</v>
      </c>
      <c r="F124" s="7">
        <v>0</v>
      </c>
      <c r="G124" s="7">
        <v>0</v>
      </c>
      <c r="H124" s="8">
        <v>2.7560000000000002</v>
      </c>
      <c r="I124" s="8">
        <v>4.5559524000000007</v>
      </c>
      <c r="J124" s="8">
        <v>0</v>
      </c>
      <c r="K124" s="8">
        <v>11.973544000000002</v>
      </c>
      <c r="L124" s="8">
        <v>-2.3393600000000001</v>
      </c>
      <c r="M124" s="8">
        <v>6.2324E-12</v>
      </c>
      <c r="N124" s="8">
        <v>3.436438865062602E-7</v>
      </c>
      <c r="O124" s="8">
        <v>0</v>
      </c>
      <c r="P124" s="8">
        <v>4.0625733754336011E-7</v>
      </c>
      <c r="Q124" s="8">
        <v>-2.9821840000000005E-13</v>
      </c>
      <c r="R124" s="8">
        <v>2.0459999999999999E-2</v>
      </c>
      <c r="S124" s="8">
        <v>1.0029982079999999E-2</v>
      </c>
      <c r="T124" s="8">
        <v>0</v>
      </c>
      <c r="U124" s="8">
        <v>2.1399437600000001E-2</v>
      </c>
      <c r="V124" s="8">
        <v>-1.9080000000000002E-3</v>
      </c>
      <c r="W124" s="8">
        <v>4.7948000000000001E-3</v>
      </c>
      <c r="X124" s="8">
        <v>2.22545312E-3</v>
      </c>
      <c r="Y124" s="8">
        <v>0</v>
      </c>
      <c r="Z124" s="8">
        <v>4.6221424000000011E-3</v>
      </c>
      <c r="AA124" s="8">
        <v>-5.752E-4</v>
      </c>
      <c r="AB124" s="8">
        <v>9.3989200000000016E-3</v>
      </c>
      <c r="AC124" s="8">
        <v>1.8046563360000001E-3</v>
      </c>
      <c r="AD124" s="8">
        <v>0</v>
      </c>
      <c r="AE124" s="8">
        <v>2.0578831199999999E-3</v>
      </c>
      <c r="AF124" s="8">
        <v>-8.6960000000000021E-4</v>
      </c>
      <c r="AG124" s="8">
        <v>4.8412000000000008E-7</v>
      </c>
      <c r="AH124" s="8">
        <v>4.073509792E-6</v>
      </c>
      <c r="AI124" s="8">
        <v>0</v>
      </c>
      <c r="AJ124" s="8">
        <v>9.9509920000000007E-7</v>
      </c>
      <c r="AK124" s="8">
        <v>-2.0212000000000001E-7</v>
      </c>
      <c r="AL124" s="8">
        <v>29.688000000000002</v>
      </c>
      <c r="AM124" s="8">
        <v>32.534893600000004</v>
      </c>
      <c r="AN124" s="8">
        <v>0</v>
      </c>
      <c r="AO124" s="8">
        <v>56.896264000000002</v>
      </c>
      <c r="AP124" s="8">
        <v>-38.782000000000004</v>
      </c>
      <c r="AQ124" s="8">
        <v>575.01599999999996</v>
      </c>
      <c r="AR124" s="8">
        <v>63.416841896000022</v>
      </c>
      <c r="AS124" s="8">
        <v>0</v>
      </c>
      <c r="AT124" s="8">
        <v>-22.248233119999988</v>
      </c>
      <c r="AU124" s="8">
        <v>-65.142480000000006</v>
      </c>
      <c r="AV124" s="8">
        <v>29.855999999999998</v>
      </c>
      <c r="AW124" s="8">
        <v>33.088750400000009</v>
      </c>
      <c r="AX124" s="8">
        <v>0</v>
      </c>
      <c r="AY124" s="8">
        <v>57.582328000000004</v>
      </c>
      <c r="AZ124" s="8">
        <v>-38.791200000000003</v>
      </c>
      <c r="BA124" s="8">
        <v>545.16</v>
      </c>
      <c r="BB124" s="8">
        <v>30.328091496000006</v>
      </c>
      <c r="BC124" s="8">
        <v>0</v>
      </c>
      <c r="BD124" s="8">
        <v>-79.830561119999999</v>
      </c>
      <c r="BE124" s="8">
        <v>-26.351280000000003</v>
      </c>
    </row>
    <row r="125" spans="1:57" ht="15.3" x14ac:dyDescent="0.7">
      <c r="A125" s="9" t="s">
        <v>913</v>
      </c>
      <c r="B125" t="s">
        <v>901</v>
      </c>
      <c r="C125" t="s">
        <v>120</v>
      </c>
      <c r="D125" t="s">
        <v>121</v>
      </c>
      <c r="E125" s="6">
        <v>18.468</v>
      </c>
      <c r="F125" s="7">
        <v>0</v>
      </c>
      <c r="G125" s="7">
        <v>0</v>
      </c>
      <c r="H125" s="8">
        <v>2.6181999999999999</v>
      </c>
      <c r="I125" s="8">
        <v>4.3281547800000002</v>
      </c>
      <c r="J125" s="8">
        <v>0</v>
      </c>
      <c r="K125" s="8">
        <v>11.374866800000001</v>
      </c>
      <c r="L125" s="8">
        <v>-2.2223920000000001</v>
      </c>
      <c r="M125" s="8">
        <v>5.9207799999999993E-12</v>
      </c>
      <c r="N125" s="8">
        <v>3.2646169218094717E-7</v>
      </c>
      <c r="O125" s="8">
        <v>0</v>
      </c>
      <c r="P125" s="8">
        <v>3.8594447066619204E-7</v>
      </c>
      <c r="Q125" s="8">
        <v>-2.8330748000000003E-13</v>
      </c>
      <c r="R125" s="8">
        <v>1.9436999999999996E-2</v>
      </c>
      <c r="S125" s="8">
        <v>9.5284829759999991E-3</v>
      </c>
      <c r="T125" s="8">
        <v>0</v>
      </c>
      <c r="U125" s="8">
        <v>2.0329465719999999E-2</v>
      </c>
      <c r="V125" s="8">
        <v>-1.8126000000000001E-3</v>
      </c>
      <c r="W125" s="8">
        <v>4.5550599999999997E-3</v>
      </c>
      <c r="X125" s="8">
        <v>2.1141804640000001E-3</v>
      </c>
      <c r="Y125" s="8">
        <v>0</v>
      </c>
      <c r="Z125" s="8">
        <v>4.3910352800000003E-3</v>
      </c>
      <c r="AA125" s="8">
        <v>-5.4643999999999992E-4</v>
      </c>
      <c r="AB125" s="8">
        <v>8.928974000000001E-3</v>
      </c>
      <c r="AC125" s="8">
        <v>1.7144235192000001E-3</v>
      </c>
      <c r="AD125" s="8">
        <v>0</v>
      </c>
      <c r="AE125" s="8">
        <v>1.954988964E-3</v>
      </c>
      <c r="AF125" s="8">
        <v>-8.2612000000000007E-4</v>
      </c>
      <c r="AG125" s="8">
        <v>4.5991400000000005E-7</v>
      </c>
      <c r="AH125" s="8">
        <v>3.8698343023999994E-6</v>
      </c>
      <c r="AI125" s="8">
        <v>0</v>
      </c>
      <c r="AJ125" s="8">
        <v>9.4534423999999994E-7</v>
      </c>
      <c r="AK125" s="8">
        <v>-1.9201400000000001E-7</v>
      </c>
      <c r="AL125" s="8">
        <v>28.203600000000002</v>
      </c>
      <c r="AM125" s="8">
        <v>30.908148919999999</v>
      </c>
      <c r="AN125" s="8">
        <v>0</v>
      </c>
      <c r="AO125" s="8">
        <v>54.051450799999998</v>
      </c>
      <c r="AP125" s="8">
        <v>-36.8429</v>
      </c>
      <c r="AQ125" s="8">
        <v>546.26519999999994</v>
      </c>
      <c r="AR125" s="8">
        <v>60.245999801200014</v>
      </c>
      <c r="AS125" s="8">
        <v>0</v>
      </c>
      <c r="AT125" s="8">
        <v>-21.135821463999989</v>
      </c>
      <c r="AU125" s="8">
        <v>-61.885356000000002</v>
      </c>
      <c r="AV125" s="8">
        <v>28.363199999999996</v>
      </c>
      <c r="AW125" s="8">
        <v>31.434312880000007</v>
      </c>
      <c r="AX125" s="8">
        <v>0</v>
      </c>
      <c r="AY125" s="8">
        <v>54.703211600000003</v>
      </c>
      <c r="AZ125" s="8">
        <v>-36.851640000000003</v>
      </c>
      <c r="BA125" s="8">
        <v>517.90199999999993</v>
      </c>
      <c r="BB125" s="8">
        <v>28.811686921200003</v>
      </c>
      <c r="BC125" s="8">
        <v>0</v>
      </c>
      <c r="BD125" s="8">
        <v>-75.839033063999992</v>
      </c>
      <c r="BE125" s="8">
        <v>-25.033716000000002</v>
      </c>
    </row>
    <row r="126" spans="1:57" ht="15.3" x14ac:dyDescent="0.7">
      <c r="A126" s="9" t="s">
        <v>914</v>
      </c>
      <c r="B126" t="s">
        <v>901</v>
      </c>
      <c r="C126" t="s">
        <v>120</v>
      </c>
      <c r="D126" t="s">
        <v>121</v>
      </c>
      <c r="E126" s="6">
        <v>13.608000000000001</v>
      </c>
      <c r="F126" s="7">
        <v>0</v>
      </c>
      <c r="G126" s="7">
        <v>0</v>
      </c>
      <c r="H126" s="8">
        <v>1.9292</v>
      </c>
      <c r="I126" s="8">
        <v>3.1891666800000005</v>
      </c>
      <c r="J126" s="8">
        <v>0</v>
      </c>
      <c r="K126" s="8">
        <v>8.3814808000000003</v>
      </c>
      <c r="L126" s="8">
        <v>-1.6375520000000001</v>
      </c>
      <c r="M126" s="8">
        <v>4.3626800000000001E-12</v>
      </c>
      <c r="N126" s="8">
        <v>2.4055072055438215E-7</v>
      </c>
      <c r="O126" s="8">
        <v>0</v>
      </c>
      <c r="P126" s="8">
        <v>2.8438013628035205E-7</v>
      </c>
      <c r="Q126" s="8">
        <v>-2.0875288000000006E-13</v>
      </c>
      <c r="R126" s="8">
        <v>1.4321999999999998E-2</v>
      </c>
      <c r="S126" s="8">
        <v>7.0209874559999993E-3</v>
      </c>
      <c r="T126" s="8">
        <v>0</v>
      </c>
      <c r="U126" s="8">
        <v>1.497960632E-2</v>
      </c>
      <c r="V126" s="8">
        <v>-1.3356000000000002E-3</v>
      </c>
      <c r="W126" s="8">
        <v>3.3563600000000001E-3</v>
      </c>
      <c r="X126" s="8">
        <v>1.5578171840000001E-3</v>
      </c>
      <c r="Y126" s="8">
        <v>0</v>
      </c>
      <c r="Z126" s="8">
        <v>3.2354996800000005E-3</v>
      </c>
      <c r="AA126" s="8">
        <v>-4.0264000000000001E-4</v>
      </c>
      <c r="AB126" s="8">
        <v>6.5792440000000006E-3</v>
      </c>
      <c r="AC126" s="8">
        <v>1.2632594352E-3</v>
      </c>
      <c r="AD126" s="8">
        <v>0</v>
      </c>
      <c r="AE126" s="8">
        <v>1.4405181839999999E-3</v>
      </c>
      <c r="AF126" s="8">
        <v>-6.0872000000000009E-4</v>
      </c>
      <c r="AG126" s="8">
        <v>3.3888400000000003E-7</v>
      </c>
      <c r="AH126" s="8">
        <v>2.8514568544E-6</v>
      </c>
      <c r="AI126" s="8">
        <v>0</v>
      </c>
      <c r="AJ126" s="8">
        <v>6.9656944000000003E-7</v>
      </c>
      <c r="AK126" s="8">
        <v>-1.41484E-7</v>
      </c>
      <c r="AL126" s="8">
        <v>20.781600000000001</v>
      </c>
      <c r="AM126" s="8">
        <v>22.774425520000001</v>
      </c>
      <c r="AN126" s="8">
        <v>0</v>
      </c>
      <c r="AO126" s="8">
        <v>39.827384799999997</v>
      </c>
      <c r="AP126" s="8">
        <v>-27.147400000000001</v>
      </c>
      <c r="AQ126" s="8">
        <v>402.51119999999997</v>
      </c>
      <c r="AR126" s="8">
        <v>44.391789327200016</v>
      </c>
      <c r="AS126" s="8">
        <v>0</v>
      </c>
      <c r="AT126" s="8">
        <v>-15.573763183999992</v>
      </c>
      <c r="AU126" s="8">
        <v>-45.599736</v>
      </c>
      <c r="AV126" s="8">
        <v>20.8992</v>
      </c>
      <c r="AW126" s="8">
        <v>23.162125280000005</v>
      </c>
      <c r="AX126" s="8">
        <v>0</v>
      </c>
      <c r="AY126" s="8">
        <v>40.307629600000006</v>
      </c>
      <c r="AZ126" s="8">
        <v>-27.153840000000002</v>
      </c>
      <c r="BA126" s="8">
        <v>381.61200000000002</v>
      </c>
      <c r="BB126" s="8">
        <v>21.229664047200004</v>
      </c>
      <c r="BC126" s="8">
        <v>0</v>
      </c>
      <c r="BD126" s="8">
        <v>-55.881392783999992</v>
      </c>
      <c r="BE126" s="8">
        <v>-18.445896000000001</v>
      </c>
    </row>
    <row r="127" spans="1:57" ht="15.3" x14ac:dyDescent="0.7">
      <c r="A127" s="9" t="s">
        <v>915</v>
      </c>
      <c r="B127" t="s">
        <v>901</v>
      </c>
      <c r="C127" t="s">
        <v>120</v>
      </c>
      <c r="D127" t="s">
        <v>121</v>
      </c>
      <c r="E127" s="6">
        <v>7.29</v>
      </c>
      <c r="F127" s="7">
        <v>0</v>
      </c>
      <c r="G127" s="7">
        <v>0</v>
      </c>
      <c r="H127" s="8">
        <v>1.0335000000000001</v>
      </c>
      <c r="I127" s="8">
        <v>1.70848215</v>
      </c>
      <c r="J127" s="8">
        <v>0</v>
      </c>
      <c r="K127" s="8">
        <v>4.4900790000000006</v>
      </c>
      <c r="L127" s="8">
        <v>-0.87726000000000004</v>
      </c>
      <c r="M127" s="8">
        <v>2.33715E-12</v>
      </c>
      <c r="N127" s="8">
        <v>1.2886645743984756E-7</v>
      </c>
      <c r="O127" s="8">
        <v>0</v>
      </c>
      <c r="P127" s="8">
        <v>1.5234650157876003E-7</v>
      </c>
      <c r="Q127" s="8">
        <v>-1.1183190000000003E-13</v>
      </c>
      <c r="R127" s="8">
        <v>7.6724999999999988E-3</v>
      </c>
      <c r="S127" s="8">
        <v>3.7612432799999998E-3</v>
      </c>
      <c r="T127" s="8">
        <v>0</v>
      </c>
      <c r="U127" s="8">
        <v>8.0247890999999988E-3</v>
      </c>
      <c r="V127" s="8">
        <v>-7.1549999999999999E-4</v>
      </c>
      <c r="W127" s="8">
        <v>1.7980499999999998E-3</v>
      </c>
      <c r="X127" s="8">
        <v>8.3454492000000001E-4</v>
      </c>
      <c r="Y127" s="8">
        <v>0</v>
      </c>
      <c r="Z127" s="8">
        <v>1.7333034000000002E-3</v>
      </c>
      <c r="AA127" s="8">
        <v>-2.1569999999999998E-4</v>
      </c>
      <c r="AB127" s="8">
        <v>3.5245950000000006E-3</v>
      </c>
      <c r="AC127" s="8">
        <v>6.7674612600000003E-4</v>
      </c>
      <c r="AD127" s="8">
        <v>0</v>
      </c>
      <c r="AE127" s="8">
        <v>7.7170617000000001E-4</v>
      </c>
      <c r="AF127" s="8">
        <v>-3.2610000000000007E-4</v>
      </c>
      <c r="AG127" s="8">
        <v>1.81545E-7</v>
      </c>
      <c r="AH127" s="8">
        <v>1.5275661719999999E-6</v>
      </c>
      <c r="AI127" s="8">
        <v>0</v>
      </c>
      <c r="AJ127" s="8">
        <v>3.7316219999999997E-7</v>
      </c>
      <c r="AK127" s="8">
        <v>-7.5794999999999998E-8</v>
      </c>
      <c r="AL127" s="8">
        <v>11.133000000000001</v>
      </c>
      <c r="AM127" s="8">
        <v>12.2005851</v>
      </c>
      <c r="AN127" s="8">
        <v>0</v>
      </c>
      <c r="AO127" s="8">
        <v>21.336098999999997</v>
      </c>
      <c r="AP127" s="8">
        <v>-14.54325</v>
      </c>
      <c r="AQ127" s="8">
        <v>215.631</v>
      </c>
      <c r="AR127" s="8">
        <v>23.781315711000005</v>
      </c>
      <c r="AS127" s="8">
        <v>0</v>
      </c>
      <c r="AT127" s="8">
        <v>-8.3430874199999945</v>
      </c>
      <c r="AU127" s="8">
        <v>-24.428430000000002</v>
      </c>
      <c r="AV127" s="8">
        <v>11.196</v>
      </c>
      <c r="AW127" s="8">
        <v>12.408281400000003</v>
      </c>
      <c r="AX127" s="8">
        <v>0</v>
      </c>
      <c r="AY127" s="8">
        <v>21.593373</v>
      </c>
      <c r="AZ127" s="8">
        <v>-14.546700000000001</v>
      </c>
      <c r="BA127" s="8">
        <v>204.435</v>
      </c>
      <c r="BB127" s="8">
        <v>11.373034311000001</v>
      </c>
      <c r="BC127" s="8">
        <v>0</v>
      </c>
      <c r="BD127" s="8">
        <v>-29.936460419999996</v>
      </c>
      <c r="BE127" s="8">
        <v>-9.881730000000001</v>
      </c>
    </row>
    <row r="128" spans="1:57" ht="15.3" x14ac:dyDescent="0.7">
      <c r="A128" s="9" t="s">
        <v>916</v>
      </c>
      <c r="B128" t="s">
        <v>901</v>
      </c>
      <c r="C128" t="s">
        <v>120</v>
      </c>
      <c r="D128" t="s">
        <v>121</v>
      </c>
      <c r="E128" s="6">
        <v>3.8879999999999999</v>
      </c>
      <c r="F128" s="7">
        <v>0</v>
      </c>
      <c r="G128" s="7">
        <v>0</v>
      </c>
      <c r="H128" s="8">
        <v>0.55120000000000002</v>
      </c>
      <c r="I128" s="8">
        <v>0.91119048000000002</v>
      </c>
      <c r="J128" s="8">
        <v>0</v>
      </c>
      <c r="K128" s="8">
        <v>2.3947088000000001</v>
      </c>
      <c r="L128" s="8">
        <v>-0.46787200000000001</v>
      </c>
      <c r="M128" s="8">
        <v>1.24648E-12</v>
      </c>
      <c r="N128" s="8">
        <v>6.8728777301252037E-8</v>
      </c>
      <c r="O128" s="8">
        <v>0</v>
      </c>
      <c r="P128" s="8">
        <v>8.1251467508672009E-8</v>
      </c>
      <c r="Q128" s="8">
        <v>-5.9643680000000005E-14</v>
      </c>
      <c r="R128" s="8">
        <v>4.0919999999999993E-3</v>
      </c>
      <c r="S128" s="8">
        <v>2.0059964159999995E-3</v>
      </c>
      <c r="T128" s="8">
        <v>0</v>
      </c>
      <c r="U128" s="8">
        <v>4.2798875199999992E-3</v>
      </c>
      <c r="V128" s="8">
        <v>-3.8160000000000001E-4</v>
      </c>
      <c r="W128" s="8">
        <v>9.5895999999999991E-4</v>
      </c>
      <c r="X128" s="8">
        <v>4.4509062399999998E-4</v>
      </c>
      <c r="Y128" s="8">
        <v>0</v>
      </c>
      <c r="Z128" s="8">
        <v>9.2442848000000007E-4</v>
      </c>
      <c r="AA128" s="8">
        <v>-1.1504E-4</v>
      </c>
      <c r="AB128" s="8">
        <v>1.8797840000000002E-3</v>
      </c>
      <c r="AC128" s="8">
        <v>3.6093126720000002E-4</v>
      </c>
      <c r="AD128" s="8">
        <v>0</v>
      </c>
      <c r="AE128" s="8">
        <v>4.1157662399999998E-4</v>
      </c>
      <c r="AF128" s="8">
        <v>-1.7392000000000002E-4</v>
      </c>
      <c r="AG128" s="8">
        <v>9.6824000000000007E-8</v>
      </c>
      <c r="AH128" s="8">
        <v>8.1470195839999989E-7</v>
      </c>
      <c r="AI128" s="8">
        <v>0</v>
      </c>
      <c r="AJ128" s="8">
        <v>1.9901983999999999E-7</v>
      </c>
      <c r="AK128" s="8">
        <v>-4.0423999999999999E-8</v>
      </c>
      <c r="AL128" s="8">
        <v>5.9375999999999998</v>
      </c>
      <c r="AM128" s="8">
        <v>6.5069787200000002</v>
      </c>
      <c r="AN128" s="8">
        <v>0</v>
      </c>
      <c r="AO128" s="8">
        <v>11.3792528</v>
      </c>
      <c r="AP128" s="8">
        <v>-7.7564000000000002</v>
      </c>
      <c r="AQ128" s="8">
        <v>115.00319999999999</v>
      </c>
      <c r="AR128" s="8">
        <v>12.683368379200003</v>
      </c>
      <c r="AS128" s="8">
        <v>0</v>
      </c>
      <c r="AT128" s="8">
        <v>-4.449646623999997</v>
      </c>
      <c r="AU128" s="8">
        <v>-13.028496000000001</v>
      </c>
      <c r="AV128" s="8">
        <v>5.9711999999999996</v>
      </c>
      <c r="AW128" s="8">
        <v>6.6177500800000013</v>
      </c>
      <c r="AX128" s="8">
        <v>0</v>
      </c>
      <c r="AY128" s="8">
        <v>11.5164656</v>
      </c>
      <c r="AZ128" s="8">
        <v>-7.7582399999999998</v>
      </c>
      <c r="BA128" s="8">
        <v>109.032</v>
      </c>
      <c r="BB128" s="8">
        <v>6.0656182992000005</v>
      </c>
      <c r="BC128" s="8">
        <v>0</v>
      </c>
      <c r="BD128" s="8">
        <v>-15.966112223999998</v>
      </c>
      <c r="BE128" s="8">
        <v>-5.2702559999999998</v>
      </c>
    </row>
    <row r="129" spans="1:57" ht="15.3" x14ac:dyDescent="0.7">
      <c r="A129" s="9" t="s">
        <v>917</v>
      </c>
      <c r="B129" t="s">
        <v>901</v>
      </c>
      <c r="C129" t="s">
        <v>120</v>
      </c>
      <c r="D129" t="s">
        <v>121</v>
      </c>
      <c r="E129" s="6">
        <v>0.48599999999999999</v>
      </c>
      <c r="F129" s="7">
        <v>0</v>
      </c>
      <c r="G129" s="7">
        <v>0</v>
      </c>
      <c r="H129" s="8">
        <v>6.8900000000000003E-2</v>
      </c>
      <c r="I129" s="8">
        <v>0.11389881</v>
      </c>
      <c r="J129" s="8">
        <v>0</v>
      </c>
      <c r="K129" s="8">
        <v>0.29933860000000001</v>
      </c>
      <c r="L129" s="8">
        <v>-5.8484000000000001E-2</v>
      </c>
      <c r="M129" s="8">
        <v>1.5580999999999999E-13</v>
      </c>
      <c r="N129" s="8">
        <v>8.5910971626565046E-9</v>
      </c>
      <c r="O129" s="8">
        <v>0</v>
      </c>
      <c r="P129" s="8">
        <v>1.0156433438584001E-8</v>
      </c>
      <c r="Q129" s="8">
        <v>-7.4554600000000007E-15</v>
      </c>
      <c r="R129" s="8">
        <v>5.1149999999999991E-4</v>
      </c>
      <c r="S129" s="8">
        <v>2.5074955199999994E-4</v>
      </c>
      <c r="T129" s="8">
        <v>0</v>
      </c>
      <c r="U129" s="8">
        <v>5.349859399999999E-4</v>
      </c>
      <c r="V129" s="8">
        <v>-4.7700000000000001E-5</v>
      </c>
      <c r="W129" s="8">
        <v>1.1986999999999999E-4</v>
      </c>
      <c r="X129" s="8">
        <v>5.5636327999999998E-5</v>
      </c>
      <c r="Y129" s="8">
        <v>0</v>
      </c>
      <c r="Z129" s="8">
        <v>1.1555356000000001E-4</v>
      </c>
      <c r="AA129" s="8">
        <v>-1.438E-5</v>
      </c>
      <c r="AB129" s="8">
        <v>2.3497300000000003E-4</v>
      </c>
      <c r="AC129" s="8">
        <v>4.5116408400000002E-5</v>
      </c>
      <c r="AD129" s="8">
        <v>0</v>
      </c>
      <c r="AE129" s="8">
        <v>5.1447077999999997E-5</v>
      </c>
      <c r="AF129" s="8">
        <v>-2.1740000000000002E-5</v>
      </c>
      <c r="AG129" s="8">
        <v>1.2103000000000001E-8</v>
      </c>
      <c r="AH129" s="8">
        <v>1.0183774479999999E-7</v>
      </c>
      <c r="AI129" s="8">
        <v>0</v>
      </c>
      <c r="AJ129" s="8">
        <v>2.4877479999999999E-8</v>
      </c>
      <c r="AK129" s="8">
        <v>-5.0529999999999998E-9</v>
      </c>
      <c r="AL129" s="8">
        <v>0.74219999999999997</v>
      </c>
      <c r="AM129" s="8">
        <v>0.81337234000000003</v>
      </c>
      <c r="AN129" s="8">
        <v>0</v>
      </c>
      <c r="AO129" s="8">
        <v>1.4224066</v>
      </c>
      <c r="AP129" s="8">
        <v>-0.96955000000000002</v>
      </c>
      <c r="AQ129" s="8">
        <v>14.375399999999999</v>
      </c>
      <c r="AR129" s="8">
        <v>1.5854210474000003</v>
      </c>
      <c r="AS129" s="8">
        <v>0</v>
      </c>
      <c r="AT129" s="8">
        <v>-0.55620582799999962</v>
      </c>
      <c r="AU129" s="8">
        <v>-1.6285620000000001</v>
      </c>
      <c r="AV129" s="8">
        <v>0.74639999999999995</v>
      </c>
      <c r="AW129" s="8">
        <v>0.82721876000000016</v>
      </c>
      <c r="AX129" s="8">
        <v>0</v>
      </c>
      <c r="AY129" s="8">
        <v>1.4395582</v>
      </c>
      <c r="AZ129" s="8">
        <v>-0.96977999999999998</v>
      </c>
      <c r="BA129" s="8">
        <v>13.629</v>
      </c>
      <c r="BB129" s="8">
        <v>0.75820228740000006</v>
      </c>
      <c r="BC129" s="8">
        <v>0</v>
      </c>
      <c r="BD129" s="8">
        <v>-1.9957640279999997</v>
      </c>
      <c r="BE129" s="8">
        <v>-0.65878199999999998</v>
      </c>
    </row>
    <row r="130" spans="1:57" ht="15.3" x14ac:dyDescent="0.7">
      <c r="A130" s="9" t="s">
        <v>918</v>
      </c>
      <c r="B130" t="s">
        <v>919</v>
      </c>
      <c r="C130" t="s">
        <v>120</v>
      </c>
      <c r="D130" t="s">
        <v>121</v>
      </c>
      <c r="E130" s="6">
        <v>582.71400000000006</v>
      </c>
      <c r="F130" s="7">
        <v>0</v>
      </c>
      <c r="G130" s="7">
        <v>0</v>
      </c>
      <c r="H130" s="8">
        <v>82.611100000000008</v>
      </c>
      <c r="I130" s="8">
        <v>136.56467319000001</v>
      </c>
      <c r="J130" s="8">
        <v>0</v>
      </c>
      <c r="K130" s="8">
        <v>358.90698140000006</v>
      </c>
      <c r="L130" s="8">
        <v>-70.122316000000012</v>
      </c>
      <c r="M130" s="8">
        <v>1.8681619000000002E-10</v>
      </c>
      <c r="N130" s="8">
        <v>1.0300725498025149E-5</v>
      </c>
      <c r="O130" s="8">
        <v>0</v>
      </c>
      <c r="P130" s="8">
        <v>1.217756369286222E-5</v>
      </c>
      <c r="Q130" s="8">
        <v>-8.9390965400000025E-12</v>
      </c>
      <c r="R130" s="8">
        <v>0.61328850000000001</v>
      </c>
      <c r="S130" s="8">
        <v>0.30064871284799999</v>
      </c>
      <c r="T130" s="8">
        <v>0</v>
      </c>
      <c r="U130" s="8">
        <v>0.64144814206</v>
      </c>
      <c r="V130" s="8">
        <v>-5.7192300000000008E-2</v>
      </c>
      <c r="W130" s="8">
        <v>0.14372413000000001</v>
      </c>
      <c r="X130" s="8">
        <v>6.6707957272000004E-2</v>
      </c>
      <c r="Y130" s="8">
        <v>0</v>
      </c>
      <c r="Z130" s="8">
        <v>0.13854871844000002</v>
      </c>
      <c r="AA130" s="8">
        <v>-1.7241619999999999E-2</v>
      </c>
      <c r="AB130" s="8">
        <v>0.28173262700000007</v>
      </c>
      <c r="AC130" s="8">
        <v>5.4094573671600005E-2</v>
      </c>
      <c r="AD130" s="8">
        <v>0</v>
      </c>
      <c r="AE130" s="8">
        <v>6.1685046522000006E-2</v>
      </c>
      <c r="AF130" s="8">
        <v>-2.6066260000000004E-2</v>
      </c>
      <c r="AG130" s="8">
        <v>1.4511497000000002E-5</v>
      </c>
      <c r="AH130" s="8">
        <v>1.221034560152E-4</v>
      </c>
      <c r="AI130" s="8">
        <v>0</v>
      </c>
      <c r="AJ130" s="8">
        <v>2.9828098520000002E-5</v>
      </c>
      <c r="AK130" s="8">
        <v>-6.0585470000000008E-6</v>
      </c>
      <c r="AL130" s="8">
        <v>889.89780000000007</v>
      </c>
      <c r="AM130" s="8">
        <v>975.23343566000005</v>
      </c>
      <c r="AN130" s="8">
        <v>0</v>
      </c>
      <c r="AO130" s="8">
        <v>1705.4655134</v>
      </c>
      <c r="AP130" s="8">
        <v>-1162.4904500000002</v>
      </c>
      <c r="AQ130" s="8">
        <v>17236.104600000002</v>
      </c>
      <c r="AR130" s="8">
        <v>1900.9198358326007</v>
      </c>
      <c r="AS130" s="8">
        <v>0</v>
      </c>
      <c r="AT130" s="8">
        <v>-666.89078777199961</v>
      </c>
      <c r="AU130" s="8">
        <v>-1952.6458380000001</v>
      </c>
      <c r="AV130" s="8">
        <v>894.93359999999996</v>
      </c>
      <c r="AW130" s="8">
        <v>991.83529324000028</v>
      </c>
      <c r="AX130" s="8">
        <v>0</v>
      </c>
      <c r="AY130" s="8">
        <v>1726.0302818000002</v>
      </c>
      <c r="AZ130" s="8">
        <v>-1162.7662200000002</v>
      </c>
      <c r="BA130" s="8">
        <v>16341.171</v>
      </c>
      <c r="BB130" s="8">
        <v>909.0845425926002</v>
      </c>
      <c r="BC130" s="8">
        <v>0</v>
      </c>
      <c r="BD130" s="8">
        <v>-2392.9210695719999</v>
      </c>
      <c r="BE130" s="8">
        <v>-789.87961800000005</v>
      </c>
    </row>
    <row r="131" spans="1:57" ht="15.3" x14ac:dyDescent="0.7">
      <c r="A131" s="9" t="s">
        <v>330</v>
      </c>
      <c r="B131" t="s">
        <v>930</v>
      </c>
      <c r="C131" t="s">
        <v>120</v>
      </c>
      <c r="D131" t="s">
        <v>121</v>
      </c>
      <c r="E131" s="6">
        <v>172.04399999999998</v>
      </c>
      <c r="F131" s="7">
        <v>0</v>
      </c>
      <c r="G131" s="7">
        <v>0</v>
      </c>
      <c r="H131" s="8">
        <v>24.390599999999999</v>
      </c>
      <c r="I131" s="8">
        <v>40.320178739999996</v>
      </c>
      <c r="J131" s="8">
        <v>0</v>
      </c>
      <c r="K131" s="8">
        <v>105.9658644</v>
      </c>
      <c r="L131" s="8">
        <v>-20.703335999999997</v>
      </c>
      <c r="M131" s="8">
        <v>5.5156739999999992E-11</v>
      </c>
      <c r="N131" s="8">
        <v>3.0412483955804023E-6</v>
      </c>
      <c r="O131" s="8">
        <v>0</v>
      </c>
      <c r="P131" s="8">
        <v>3.5953774372587361E-6</v>
      </c>
      <c r="Q131" s="8">
        <v>-2.6392328400000002E-12</v>
      </c>
      <c r="R131" s="8">
        <v>0.18107099999999995</v>
      </c>
      <c r="S131" s="8">
        <v>8.8765341407999979E-2</v>
      </c>
      <c r="T131" s="8">
        <v>0</v>
      </c>
      <c r="U131" s="8">
        <v>0.18938502275999997</v>
      </c>
      <c r="V131" s="8">
        <v>-1.6885799999999999E-2</v>
      </c>
      <c r="W131" s="8">
        <v>4.2433979999999996E-2</v>
      </c>
      <c r="X131" s="8">
        <v>1.9695260111999999E-2</v>
      </c>
      <c r="Y131" s="8">
        <v>0</v>
      </c>
      <c r="Z131" s="8">
        <v>4.0905960239999997E-2</v>
      </c>
      <c r="AA131" s="8">
        <v>-5.0905199999999994E-3</v>
      </c>
      <c r="AB131" s="8">
        <v>8.3180442000000007E-2</v>
      </c>
      <c r="AC131" s="8">
        <v>1.5971208573599998E-2</v>
      </c>
      <c r="AD131" s="8">
        <v>0</v>
      </c>
      <c r="AE131" s="8">
        <v>1.8212265611999998E-2</v>
      </c>
      <c r="AF131" s="8">
        <v>-7.69596E-3</v>
      </c>
      <c r="AG131" s="8">
        <v>4.2844619999999996E-6</v>
      </c>
      <c r="AH131" s="8">
        <v>3.6050561659199993E-5</v>
      </c>
      <c r="AI131" s="8">
        <v>0</v>
      </c>
      <c r="AJ131" s="8">
        <v>8.8066279199999993E-6</v>
      </c>
      <c r="AK131" s="8">
        <v>-1.7887619999999999E-6</v>
      </c>
      <c r="AL131" s="8">
        <v>262.73879999999997</v>
      </c>
      <c r="AM131" s="8">
        <v>287.93380836</v>
      </c>
      <c r="AN131" s="8">
        <v>0</v>
      </c>
      <c r="AO131" s="8">
        <v>503.53193639999989</v>
      </c>
      <c r="AP131" s="8">
        <v>-343.22069999999997</v>
      </c>
      <c r="AQ131" s="8">
        <v>5088.891599999999</v>
      </c>
      <c r="AR131" s="8">
        <v>561.23905077960012</v>
      </c>
      <c r="AS131" s="8">
        <v>0</v>
      </c>
      <c r="AT131" s="8">
        <v>-196.89686311199986</v>
      </c>
      <c r="AU131" s="8">
        <v>-576.51094799999998</v>
      </c>
      <c r="AV131" s="8">
        <v>264.22559999999993</v>
      </c>
      <c r="AW131" s="8">
        <v>292.83544104000003</v>
      </c>
      <c r="AX131" s="8">
        <v>0</v>
      </c>
      <c r="AY131" s="8">
        <v>509.60360279999998</v>
      </c>
      <c r="AZ131" s="8">
        <v>-343.30212</v>
      </c>
      <c r="BA131" s="8">
        <v>4824.6659999999993</v>
      </c>
      <c r="BB131" s="8">
        <v>268.40360973960003</v>
      </c>
      <c r="BC131" s="8">
        <v>0</v>
      </c>
      <c r="BD131" s="8">
        <v>-706.50046591199987</v>
      </c>
      <c r="BE131" s="8">
        <v>-233.20882799999998</v>
      </c>
    </row>
    <row r="132" spans="1:57" ht="15.3" x14ac:dyDescent="0.7">
      <c r="A132" s="9" t="s">
        <v>854</v>
      </c>
      <c r="B132" t="s">
        <v>921</v>
      </c>
      <c r="C132" t="s">
        <v>120</v>
      </c>
      <c r="D132" t="s">
        <v>121</v>
      </c>
      <c r="E132" s="6">
        <v>37.908000000000001</v>
      </c>
      <c r="F132" s="7">
        <v>0</v>
      </c>
      <c r="G132" s="7">
        <v>0</v>
      </c>
      <c r="H132" s="8">
        <v>5.3742000000000001</v>
      </c>
      <c r="I132" s="8">
        <v>8.8841071800000009</v>
      </c>
      <c r="J132" s="8">
        <v>0</v>
      </c>
      <c r="K132" s="8">
        <v>23.348410800000003</v>
      </c>
      <c r="L132" s="8">
        <v>-4.5617520000000003</v>
      </c>
      <c r="M132" s="8">
        <v>1.215318E-11</v>
      </c>
      <c r="N132" s="8">
        <v>6.7010557868720732E-7</v>
      </c>
      <c r="O132" s="8">
        <v>0</v>
      </c>
      <c r="P132" s="8">
        <v>7.9220180820955215E-7</v>
      </c>
      <c r="Q132" s="8">
        <v>-5.8152588000000013E-13</v>
      </c>
      <c r="R132" s="8">
        <v>3.9896999999999995E-2</v>
      </c>
      <c r="S132" s="8">
        <v>1.9558465056E-2</v>
      </c>
      <c r="T132" s="8">
        <v>0</v>
      </c>
      <c r="U132" s="8">
        <v>4.1728903319999996E-2</v>
      </c>
      <c r="V132" s="8">
        <v>-3.7206000000000001E-3</v>
      </c>
      <c r="W132" s="8">
        <v>9.3498599999999998E-3</v>
      </c>
      <c r="X132" s="8">
        <v>4.3396335840000001E-3</v>
      </c>
      <c r="Y132" s="8">
        <v>0</v>
      </c>
      <c r="Z132" s="8">
        <v>9.0131776800000014E-3</v>
      </c>
      <c r="AA132" s="8">
        <v>-1.1216399999999999E-3</v>
      </c>
      <c r="AB132" s="8">
        <v>1.8327894000000004E-2</v>
      </c>
      <c r="AC132" s="8">
        <v>3.5190798552000003E-3</v>
      </c>
      <c r="AD132" s="8">
        <v>0</v>
      </c>
      <c r="AE132" s="8">
        <v>4.0128720840000003E-3</v>
      </c>
      <c r="AF132" s="8">
        <v>-1.6957200000000002E-3</v>
      </c>
      <c r="AG132" s="8">
        <v>9.4403400000000007E-7</v>
      </c>
      <c r="AH132" s="8">
        <v>7.9433440944000002E-6</v>
      </c>
      <c r="AI132" s="8">
        <v>0</v>
      </c>
      <c r="AJ132" s="8">
        <v>1.9404434400000001E-6</v>
      </c>
      <c r="AK132" s="8">
        <v>-3.94134E-7</v>
      </c>
      <c r="AL132" s="8">
        <v>57.891600000000004</v>
      </c>
      <c r="AM132" s="8">
        <v>63.443042520000006</v>
      </c>
      <c r="AN132" s="8">
        <v>0</v>
      </c>
      <c r="AO132" s="8">
        <v>110.9477148</v>
      </c>
      <c r="AP132" s="8">
        <v>-75.624900000000011</v>
      </c>
      <c r="AQ132" s="8">
        <v>1121.2811999999999</v>
      </c>
      <c r="AR132" s="8">
        <v>123.66284169720004</v>
      </c>
      <c r="AS132" s="8">
        <v>0</v>
      </c>
      <c r="AT132" s="8">
        <v>-43.384054583999976</v>
      </c>
      <c r="AU132" s="8">
        <v>-127.02783600000001</v>
      </c>
      <c r="AV132" s="8">
        <v>58.219199999999994</v>
      </c>
      <c r="AW132" s="8">
        <v>64.523063280000017</v>
      </c>
      <c r="AX132" s="8">
        <v>0</v>
      </c>
      <c r="AY132" s="8">
        <v>112.28553960000001</v>
      </c>
      <c r="AZ132" s="8">
        <v>-75.642840000000007</v>
      </c>
      <c r="BA132" s="8">
        <v>1063.0619999999999</v>
      </c>
      <c r="BB132" s="8">
        <v>59.139778417200013</v>
      </c>
      <c r="BC132" s="8">
        <v>0</v>
      </c>
      <c r="BD132" s="8">
        <v>-155.66959418399998</v>
      </c>
      <c r="BE132" s="8">
        <v>-51.384996000000001</v>
      </c>
    </row>
    <row r="133" spans="1:57" ht="15.3" x14ac:dyDescent="0.7">
      <c r="A133" s="9" t="s">
        <v>920</v>
      </c>
      <c r="B133" t="s">
        <v>921</v>
      </c>
      <c r="C133" t="s">
        <v>394</v>
      </c>
      <c r="D133" t="s">
        <v>395</v>
      </c>
      <c r="E133" s="6">
        <v>910.27800000000002</v>
      </c>
      <c r="F133" s="7">
        <v>0</v>
      </c>
      <c r="G133" s="7">
        <v>0</v>
      </c>
      <c r="H133" s="8">
        <v>168.75730000000001</v>
      </c>
      <c r="I133" s="8">
        <v>217.30323113</v>
      </c>
      <c r="J133" s="8">
        <v>0</v>
      </c>
      <c r="K133" s="8">
        <v>560.66119780000008</v>
      </c>
      <c r="L133" s="8">
        <v>-109.540532</v>
      </c>
      <c r="M133" s="8">
        <v>1.8411590000000002E-9</v>
      </c>
      <c r="N133" s="8">
        <v>1.6091279918342631E-5</v>
      </c>
      <c r="O133" s="8">
        <v>0</v>
      </c>
      <c r="P133" s="8">
        <v>1.9022999830467833E-5</v>
      </c>
      <c r="Q133" s="8">
        <v>-1.3964076580000003E-11</v>
      </c>
      <c r="R133" s="8">
        <v>1.567701</v>
      </c>
      <c r="S133" s="8">
        <v>0.530620060896</v>
      </c>
      <c r="T133" s="8">
        <v>0</v>
      </c>
      <c r="U133" s="8">
        <v>1.0020286656199999</v>
      </c>
      <c r="V133" s="8">
        <v>-8.9342100000000008E-2</v>
      </c>
      <c r="W133" s="8">
        <v>0.23682211999999997</v>
      </c>
      <c r="X133" s="8">
        <v>0.10543740334400001</v>
      </c>
      <c r="Y133" s="8">
        <v>0</v>
      </c>
      <c r="Z133" s="8">
        <v>0.21643181788000002</v>
      </c>
      <c r="AA133" s="8">
        <v>-2.6933739999999998E-2</v>
      </c>
      <c r="AB133" s="8">
        <v>0.4684373</v>
      </c>
      <c r="AC133" s="8">
        <v>8.7336320033199993E-2</v>
      </c>
      <c r="AD133" s="8">
        <v>0</v>
      </c>
      <c r="AE133" s="8">
        <v>9.6360377093999999E-2</v>
      </c>
      <c r="AF133" s="8">
        <v>-4.0719020000000009E-2</v>
      </c>
      <c r="AG133" s="8">
        <v>6.6896068000000001E-3</v>
      </c>
      <c r="AH133" s="8">
        <v>8.5743588411039994E-4</v>
      </c>
      <c r="AI133" s="8">
        <v>0</v>
      </c>
      <c r="AJ133" s="8">
        <v>4.6595520039999999E-5</v>
      </c>
      <c r="AK133" s="8">
        <v>-9.4642690000000004E-6</v>
      </c>
      <c r="AL133" s="8">
        <v>1887.9839999999999</v>
      </c>
      <c r="AM133" s="8">
        <v>1573.23073282</v>
      </c>
      <c r="AN133" s="8">
        <v>0</v>
      </c>
      <c r="AO133" s="8">
        <v>2664.1675617999999</v>
      </c>
      <c r="AP133" s="8">
        <v>-1815.9671500000002</v>
      </c>
      <c r="AQ133" s="8">
        <v>27460.427600000003</v>
      </c>
      <c r="AR133" s="8">
        <v>3023.0239617802008</v>
      </c>
      <c r="AS133" s="8">
        <v>0</v>
      </c>
      <c r="AT133" s="8">
        <v>-1041.7735158439993</v>
      </c>
      <c r="AU133" s="8">
        <v>-3050.2966260000003</v>
      </c>
      <c r="AV133" s="8">
        <v>1914.2059999999999</v>
      </c>
      <c r="AW133" s="8">
        <v>1601.0006174800003</v>
      </c>
      <c r="AX133" s="8">
        <v>0</v>
      </c>
      <c r="AY133" s="8">
        <v>2696.2925086</v>
      </c>
      <c r="AZ133" s="8">
        <v>-1816.3979400000001</v>
      </c>
      <c r="BA133" s="8">
        <v>25546.221600000001</v>
      </c>
      <c r="BB133" s="8">
        <v>1422.0233443002003</v>
      </c>
      <c r="BC133" s="8">
        <v>0</v>
      </c>
      <c r="BD133" s="8">
        <v>-3738.0660244439996</v>
      </c>
      <c r="BE133" s="8">
        <v>-1233.898686</v>
      </c>
    </row>
    <row r="134" spans="1:57" ht="15.3" x14ac:dyDescent="0.7">
      <c r="A134" s="9" t="s">
        <v>178</v>
      </c>
      <c r="B134" t="s">
        <v>927</v>
      </c>
      <c r="C134" t="s">
        <v>287</v>
      </c>
      <c r="D134" t="s">
        <v>288</v>
      </c>
      <c r="E134" s="6">
        <v>255.94999999999945</v>
      </c>
      <c r="F134" s="7">
        <v>0</v>
      </c>
      <c r="G134" s="7">
        <v>0</v>
      </c>
      <c r="H134" s="8">
        <v>1016.1214999999978</v>
      </c>
      <c r="I134" s="8">
        <v>58.912072023416627</v>
      </c>
      <c r="J134" s="8">
        <v>0</v>
      </c>
      <c r="K134" s="8">
        <v>28.13418086414703</v>
      </c>
      <c r="L134" s="8">
        <v>-91.818467696629014</v>
      </c>
      <c r="M134" s="8">
        <v>6.4755349999999864E-10</v>
      </c>
      <c r="N134" s="8">
        <v>1.3720075697716013E-6</v>
      </c>
      <c r="O134" s="8">
        <v>0</v>
      </c>
      <c r="P134" s="8">
        <v>3.1876038885203831E-6</v>
      </c>
      <c r="Q134" s="8">
        <v>5.679933117977516E-7</v>
      </c>
      <c r="R134" s="8">
        <v>10.493949999999979</v>
      </c>
      <c r="S134" s="8">
        <v>0.63402152938329792</v>
      </c>
      <c r="T134" s="8">
        <v>0</v>
      </c>
      <c r="U134" s="8">
        <v>0.20111395434116403</v>
      </c>
      <c r="V134" s="8">
        <v>7.1888877808988616E-2</v>
      </c>
      <c r="W134" s="8">
        <v>0.5170189999999989</v>
      </c>
      <c r="X134" s="8">
        <v>4.2303946070096958E-2</v>
      </c>
      <c r="Y134" s="8">
        <v>0</v>
      </c>
      <c r="Z134" s="8">
        <v>3.9799885127681234E-2</v>
      </c>
      <c r="AA134" s="8">
        <v>1.2954233426966267E-2</v>
      </c>
      <c r="AB134" s="8">
        <v>0.50678099999999893</v>
      </c>
      <c r="AC134" s="8">
        <v>3.5144413257443753E-2</v>
      </c>
      <c r="AD134" s="8">
        <v>0</v>
      </c>
      <c r="AE134" s="8">
        <v>2.3812437662921297E-2</v>
      </c>
      <c r="AF134" s="8">
        <v>-3.2670291994381956E-2</v>
      </c>
      <c r="AG134" s="8">
        <v>9.9052649999999788E-5</v>
      </c>
      <c r="AH134" s="8">
        <v>8.6913255881894594E-6</v>
      </c>
      <c r="AI134" s="8">
        <v>0</v>
      </c>
      <c r="AJ134" s="8">
        <v>7.633516591419801E-6</v>
      </c>
      <c r="AK134" s="8">
        <v>-2.7189654775280843E-5</v>
      </c>
      <c r="AL134" s="8">
        <v>12771.904999999972</v>
      </c>
      <c r="AM134" s="8">
        <v>753.62690621284321</v>
      </c>
      <c r="AN134" s="8">
        <v>0</v>
      </c>
      <c r="AO134" s="8">
        <v>405.85533979570903</v>
      </c>
      <c r="AP134" s="8">
        <v>-868.36070224718912</v>
      </c>
      <c r="AQ134" s="8">
        <v>14302.48599999997</v>
      </c>
      <c r="AR134" s="8">
        <v>839.02563411403048</v>
      </c>
      <c r="AS134" s="8">
        <v>0</v>
      </c>
      <c r="AT134" s="8">
        <v>444.61884964759861</v>
      </c>
      <c r="AU134" s="8">
        <v>-745.22430758426799</v>
      </c>
      <c r="AV134" s="8">
        <v>12848.689999999973</v>
      </c>
      <c r="AW134" s="8">
        <v>760.76124971539684</v>
      </c>
      <c r="AX134" s="8">
        <v>0</v>
      </c>
      <c r="AY134" s="8">
        <v>414.81003420837499</v>
      </c>
      <c r="AZ134" s="8">
        <v>-811.41901685393088</v>
      </c>
      <c r="BA134" s="8">
        <v>1453.7959999999969</v>
      </c>
      <c r="BB134" s="8">
        <v>78.264384398633638</v>
      </c>
      <c r="BC134" s="8">
        <v>0</v>
      </c>
      <c r="BD134" s="8">
        <v>29.808815439223633</v>
      </c>
      <c r="BE134" s="8">
        <v>66.194709269662781</v>
      </c>
    </row>
    <row r="135" spans="1:57" ht="15.3" x14ac:dyDescent="0.7">
      <c r="A135" s="9" t="s">
        <v>178</v>
      </c>
      <c r="B135" t="s">
        <v>928</v>
      </c>
      <c r="C135" t="s">
        <v>287</v>
      </c>
      <c r="D135" t="s">
        <v>288</v>
      </c>
      <c r="E135" s="6">
        <v>83.449999999999662</v>
      </c>
      <c r="F135" s="7">
        <v>0</v>
      </c>
      <c r="G135" s="7">
        <v>0</v>
      </c>
      <c r="H135" s="8">
        <v>331.29649999999867</v>
      </c>
      <c r="I135" s="8">
        <v>19.207706233069381</v>
      </c>
      <c r="J135" s="8">
        <v>0</v>
      </c>
      <c r="K135" s="8">
        <v>9.1728751440244789</v>
      </c>
      <c r="L135" s="8">
        <v>-29.93651544943808</v>
      </c>
      <c r="M135" s="8">
        <v>2.1112849999999913E-10</v>
      </c>
      <c r="N135" s="8">
        <v>4.4732968039632701E-7</v>
      </c>
      <c r="O135" s="8">
        <v>0</v>
      </c>
      <c r="P135" s="8">
        <v>1.0392871439618108E-6</v>
      </c>
      <c r="Q135" s="8">
        <v>1.851886769662914E-7</v>
      </c>
      <c r="R135" s="8">
        <v>3.4214499999999863</v>
      </c>
      <c r="S135" s="8">
        <v>0.20671653302221571</v>
      </c>
      <c r="T135" s="8">
        <v>0</v>
      </c>
      <c r="U135" s="8">
        <v>6.557124239019381E-2</v>
      </c>
      <c r="V135" s="8">
        <v>2.3438667134831365E-2</v>
      </c>
      <c r="W135" s="8">
        <v>0.16856899999999933</v>
      </c>
      <c r="X135" s="8">
        <v>1.3792788824182787E-2</v>
      </c>
      <c r="Y135" s="8">
        <v>0</v>
      </c>
      <c r="Z135" s="8">
        <v>1.2976364187946836E-2</v>
      </c>
      <c r="AA135" s="8">
        <v>4.2236014044943655E-3</v>
      </c>
      <c r="AB135" s="8">
        <v>0.16523099999999932</v>
      </c>
      <c r="AC135" s="8">
        <v>1.1458493011657259E-2</v>
      </c>
      <c r="AD135" s="8">
        <v>0</v>
      </c>
      <c r="AE135" s="8">
        <v>7.763812943820194E-3</v>
      </c>
      <c r="AF135" s="8">
        <v>-1.0651829915730295E-2</v>
      </c>
      <c r="AG135" s="8">
        <v>3.229514999999987E-5</v>
      </c>
      <c r="AH135" s="8">
        <v>2.8337219001149012E-6</v>
      </c>
      <c r="AI135" s="8">
        <v>0</v>
      </c>
      <c r="AJ135" s="8">
        <v>2.4888335985699595E-6</v>
      </c>
      <c r="AK135" s="8">
        <v>-8.8649216292134473E-6</v>
      </c>
      <c r="AL135" s="8">
        <v>4164.1549999999834</v>
      </c>
      <c r="AM135" s="8">
        <v>245.71269905630649</v>
      </c>
      <c r="AN135" s="8">
        <v>0</v>
      </c>
      <c r="AO135" s="8">
        <v>132.32517329928444</v>
      </c>
      <c r="AP135" s="8">
        <v>-283.12053370786401</v>
      </c>
      <c r="AQ135" s="8">
        <v>4663.1859999999815</v>
      </c>
      <c r="AR135" s="8">
        <v>273.5561209877543</v>
      </c>
      <c r="AS135" s="8">
        <v>0</v>
      </c>
      <c r="AT135" s="8">
        <v>144.963637441266</v>
      </c>
      <c r="AU135" s="8">
        <v>-242.97311376404394</v>
      </c>
      <c r="AV135" s="8">
        <v>4189.1899999999832</v>
      </c>
      <c r="AW135" s="8">
        <v>248.03878214006542</v>
      </c>
      <c r="AX135" s="8">
        <v>0</v>
      </c>
      <c r="AY135" s="8">
        <v>135.24476403472877</v>
      </c>
      <c r="AZ135" s="8">
        <v>-264.55525280898769</v>
      </c>
      <c r="BA135" s="8">
        <v>473.99599999999805</v>
      </c>
      <c r="BB135" s="8">
        <v>25.517338847688865</v>
      </c>
      <c r="BC135" s="8">
        <v>0</v>
      </c>
      <c r="BD135" s="8">
        <v>9.7188734065372433</v>
      </c>
      <c r="BE135" s="8">
        <v>21.582139044943734</v>
      </c>
    </row>
    <row r="136" spans="1:57" ht="15.3" x14ac:dyDescent="0.7">
      <c r="A136" s="9" t="s">
        <v>178</v>
      </c>
      <c r="B136" t="s">
        <v>814</v>
      </c>
      <c r="C136" t="s">
        <v>187</v>
      </c>
      <c r="D136" t="s">
        <v>188</v>
      </c>
      <c r="E136" s="6">
        <v>15.222</v>
      </c>
      <c r="F136" s="7">
        <v>0</v>
      </c>
      <c r="G136" s="7">
        <v>0</v>
      </c>
      <c r="H136" s="8">
        <v>151.91556</v>
      </c>
      <c r="I136" s="8">
        <v>59.152692000000002</v>
      </c>
      <c r="J136" s="8">
        <v>0</v>
      </c>
      <c r="K136" s="8">
        <v>3.9333647999999992</v>
      </c>
      <c r="L136" s="8">
        <v>-0.39478257</v>
      </c>
      <c r="M136" s="8">
        <v>9.2854199999999989E-6</v>
      </c>
      <c r="N136" s="8">
        <v>8.2168355999999994E-6</v>
      </c>
      <c r="O136" s="8">
        <v>0</v>
      </c>
      <c r="P136" s="8">
        <v>8.3584002000000002E-7</v>
      </c>
      <c r="Q136" s="8">
        <v>-4.3527308999999999E-8</v>
      </c>
      <c r="R136" s="8">
        <v>0.4764486</v>
      </c>
      <c r="S136" s="8">
        <v>0.86613180000000001</v>
      </c>
      <c r="T136" s="8">
        <v>0</v>
      </c>
      <c r="U136" s="8">
        <v>2.7793849799999999E-2</v>
      </c>
      <c r="V136" s="8">
        <v>-2.6463446999999999E-3</v>
      </c>
      <c r="W136" s="8">
        <v>0.16287539999999998</v>
      </c>
      <c r="X136" s="8">
        <v>0.112886352</v>
      </c>
      <c r="Y136" s="8">
        <v>0</v>
      </c>
      <c r="Z136" s="8">
        <v>7.3750589999999998E-3</v>
      </c>
      <c r="AA136" s="8">
        <v>-8.2282520999999993E-4</v>
      </c>
      <c r="AB136" s="8">
        <v>2.496408E-2</v>
      </c>
      <c r="AC136" s="8">
        <v>6.0629226000000001E-2</v>
      </c>
      <c r="AD136" s="8">
        <v>0</v>
      </c>
      <c r="AE136" s="8">
        <v>4.2515045999999999E-3</v>
      </c>
      <c r="AF136" s="8">
        <v>-4.2370436999999999E-4</v>
      </c>
      <c r="AG136" s="8">
        <v>7.5196679999999996E-5</v>
      </c>
      <c r="AH136" s="8">
        <v>2.5566871200000001E-5</v>
      </c>
      <c r="AI136" s="8">
        <v>0</v>
      </c>
      <c r="AJ136" s="8">
        <v>3.6441467999999995E-6</v>
      </c>
      <c r="AK136" s="8">
        <v>-3.6586077E-6</v>
      </c>
      <c r="AL136" s="8">
        <v>2328.9659999999999</v>
      </c>
      <c r="AM136" s="8">
        <v>848.93093999999996</v>
      </c>
      <c r="AN136" s="8">
        <v>0</v>
      </c>
      <c r="AO136" s="8">
        <v>68.255448000000001</v>
      </c>
      <c r="AP136" s="8">
        <v>-4.5696444000000005</v>
      </c>
      <c r="AQ136" s="8">
        <v>2405.8218780000002</v>
      </c>
      <c r="AR136" s="8">
        <v>894.53300760000002</v>
      </c>
      <c r="AS136" s="8">
        <v>0</v>
      </c>
      <c r="AT136" s="8">
        <v>69.961834199999998</v>
      </c>
      <c r="AU136" s="8">
        <v>-5.8335270599999998</v>
      </c>
      <c r="AV136" s="8">
        <v>2405.076</v>
      </c>
      <c r="AW136" s="8">
        <v>882.57155999999998</v>
      </c>
      <c r="AX136" s="8">
        <v>0</v>
      </c>
      <c r="AY136" s="8">
        <v>69.123101999999989</v>
      </c>
      <c r="AZ136" s="8">
        <v>-4.6564097999999996</v>
      </c>
      <c r="BA136" s="8">
        <v>0.74587800000000004</v>
      </c>
      <c r="BB136" s="8">
        <v>11.9614476</v>
      </c>
      <c r="BC136" s="8">
        <v>0</v>
      </c>
      <c r="BD136" s="8">
        <v>0.83873219999999993</v>
      </c>
      <c r="BE136" s="8">
        <v>-1.1771172599999999</v>
      </c>
    </row>
    <row r="137" spans="1:57" ht="15.3" x14ac:dyDescent="0.7">
      <c r="A137" s="9" t="s">
        <v>418</v>
      </c>
      <c r="B137" t="s">
        <v>418</v>
      </c>
      <c r="C137" t="s">
        <v>345</v>
      </c>
      <c r="D137" t="s">
        <v>346</v>
      </c>
      <c r="E137" s="6">
        <v>2</v>
      </c>
      <c r="F137" s="7">
        <v>1</v>
      </c>
      <c r="G137" s="7">
        <v>0</v>
      </c>
      <c r="H137" s="8">
        <v>35.207999999999998</v>
      </c>
      <c r="I137" s="8">
        <v>10.655999999999999</v>
      </c>
      <c r="J137" s="8">
        <v>46.179359999999996</v>
      </c>
      <c r="K137" s="8">
        <v>0.31536000000000003</v>
      </c>
      <c r="L137" s="8">
        <v>0</v>
      </c>
      <c r="M137" s="8">
        <v>3.2831999999999998E-6</v>
      </c>
      <c r="N137" s="8">
        <v>1.7244E-6</v>
      </c>
      <c r="O137" s="8">
        <v>5.0947199999999994E-6</v>
      </c>
      <c r="P137" s="8">
        <v>8.7120000000000002E-8</v>
      </c>
      <c r="Q137" s="8">
        <v>0</v>
      </c>
      <c r="R137" s="8">
        <v>0.15587999999999999</v>
      </c>
      <c r="S137" s="8">
        <v>0.21960000000000002</v>
      </c>
      <c r="T137" s="8">
        <v>0.37748520000000002</v>
      </c>
      <c r="U137" s="8">
        <v>2.0052E-3</v>
      </c>
      <c r="V137" s="8">
        <v>0</v>
      </c>
      <c r="W137" s="8">
        <v>0.78120000000000001</v>
      </c>
      <c r="X137" s="8">
        <v>2.4120000000000003E-2</v>
      </c>
      <c r="Y137" s="8">
        <v>0.80584920000000004</v>
      </c>
      <c r="Z137" s="8">
        <v>5.2919999999999996E-4</v>
      </c>
      <c r="AA137" s="8">
        <v>0</v>
      </c>
      <c r="AB137" s="8">
        <v>1.4688E-2</v>
      </c>
      <c r="AC137" s="8">
        <v>1.4544E-2</v>
      </c>
      <c r="AD137" s="8">
        <v>2.9531520000000002E-2</v>
      </c>
      <c r="AE137" s="8">
        <v>2.9952000000000001E-4</v>
      </c>
      <c r="AF137" s="8">
        <v>0</v>
      </c>
      <c r="AG137" s="8">
        <v>2.2500000000000001E-5</v>
      </c>
      <c r="AH137" s="8">
        <v>3.5999999999999998E-6</v>
      </c>
      <c r="AI137" s="8">
        <v>2.6758800000000002E-5</v>
      </c>
      <c r="AJ137" s="8">
        <v>6.5879999999999994E-7</v>
      </c>
      <c r="AK137" s="8">
        <v>0</v>
      </c>
      <c r="AL137" s="8">
        <v>597.6</v>
      </c>
      <c r="AM137" s="8">
        <v>147.24</v>
      </c>
      <c r="AN137" s="8">
        <v>752.14800000000002</v>
      </c>
      <c r="AO137" s="8">
        <v>7.3080000000000007</v>
      </c>
      <c r="AP137" s="8">
        <v>0</v>
      </c>
      <c r="AQ137" s="8">
        <v>1843.2000000000003</v>
      </c>
      <c r="AR137" s="8">
        <v>157.19760000000002</v>
      </c>
      <c r="AS137" s="8">
        <v>2007.9666000000002</v>
      </c>
      <c r="AT137" s="8">
        <v>7.5689999999999991</v>
      </c>
      <c r="AU137" s="8">
        <v>0</v>
      </c>
      <c r="AV137" s="8">
        <v>597.6</v>
      </c>
      <c r="AW137" s="8">
        <v>154.08000000000001</v>
      </c>
      <c r="AX137" s="8">
        <v>759.09600000000012</v>
      </c>
      <c r="AY137" s="8">
        <v>7.4159999999999995</v>
      </c>
      <c r="AZ137" s="8">
        <v>0</v>
      </c>
      <c r="BA137" s="8">
        <v>1245.6000000000001</v>
      </c>
      <c r="BB137" s="8">
        <v>3.1175999999999999</v>
      </c>
      <c r="BC137" s="8">
        <v>1248.8706000000002</v>
      </c>
      <c r="BD137" s="8">
        <v>0.15300000000000002</v>
      </c>
      <c r="BE137" s="8">
        <v>0</v>
      </c>
    </row>
    <row r="138" spans="1:57" ht="15.3" x14ac:dyDescent="0.7">
      <c r="A138" s="9" t="s">
        <v>877</v>
      </c>
      <c r="B138" t="s">
        <v>556</v>
      </c>
      <c r="C138" t="s">
        <v>558</v>
      </c>
      <c r="D138" t="s">
        <v>559</v>
      </c>
      <c r="E138" s="6">
        <v>165.76920000000001</v>
      </c>
      <c r="F138" s="7">
        <v>0</v>
      </c>
      <c r="G138" s="7">
        <v>2</v>
      </c>
      <c r="H138" s="8">
        <v>1399.092048</v>
      </c>
      <c r="I138" s="8">
        <v>0.69623064000000001</v>
      </c>
      <c r="J138" s="8">
        <v>0</v>
      </c>
      <c r="K138" s="8">
        <v>31.887172039846153</v>
      </c>
      <c r="L138" s="8">
        <v>-899.21371755621317</v>
      </c>
      <c r="M138" s="8">
        <v>9.5648828400000008E-5</v>
      </c>
      <c r="N138" s="8">
        <v>1.3195228320000003E-7</v>
      </c>
      <c r="O138" s="8">
        <v>0</v>
      </c>
      <c r="P138" s="8">
        <v>1.906347009755503E-6</v>
      </c>
      <c r="Q138" s="8">
        <v>-5.693181328331362E-5</v>
      </c>
      <c r="R138" s="8">
        <v>12.233766960000002</v>
      </c>
      <c r="S138" s="8">
        <v>2.9142225360000002E-3</v>
      </c>
      <c r="T138" s="8">
        <v>0</v>
      </c>
      <c r="U138" s="8">
        <v>0.23360570720902016</v>
      </c>
      <c r="V138" s="8">
        <v>-8.5508052896449716</v>
      </c>
      <c r="W138" s="8">
        <v>2.0223842400000001</v>
      </c>
      <c r="X138" s="8">
        <v>6.4981526400000001E-4</v>
      </c>
      <c r="Y138" s="8">
        <v>0</v>
      </c>
      <c r="Z138" s="8">
        <v>5.2829942381808284E-2</v>
      </c>
      <c r="AA138" s="8">
        <v>-1.2688291720118345</v>
      </c>
      <c r="AB138" s="8">
        <v>1.0576074960000001</v>
      </c>
      <c r="AC138" s="8">
        <v>3.2258686320000006E-4</v>
      </c>
      <c r="AD138" s="8">
        <v>0</v>
      </c>
      <c r="AE138" s="8">
        <v>1.4670228504191005E-2</v>
      </c>
      <c r="AF138" s="8">
        <v>-0.73923090891124277</v>
      </c>
      <c r="AG138" s="8">
        <v>4.8736144799999999E-3</v>
      </c>
      <c r="AH138" s="8">
        <v>1.548284328E-6</v>
      </c>
      <c r="AI138" s="8">
        <v>0</v>
      </c>
      <c r="AJ138" s="8">
        <v>4.2292121296743908E-4</v>
      </c>
      <c r="AK138" s="8">
        <v>4.1485197276213019E-2</v>
      </c>
      <c r="AL138" s="8">
        <v>14571.112680000002</v>
      </c>
      <c r="AM138" s="8">
        <v>10.97392104</v>
      </c>
      <c r="AN138" s="8">
        <v>0</v>
      </c>
      <c r="AO138" s="8">
        <v>250.71623368636688</v>
      </c>
      <c r="AP138" s="8">
        <v>-7899.8407579171599</v>
      </c>
      <c r="AQ138" s="8">
        <v>22395.41892</v>
      </c>
      <c r="AR138" s="8">
        <v>11.335960972800001</v>
      </c>
      <c r="AS138" s="8">
        <v>0</v>
      </c>
      <c r="AT138" s="8">
        <v>295.99127397578775</v>
      </c>
      <c r="AU138" s="8">
        <v>-12588.992045786985</v>
      </c>
      <c r="AV138" s="8">
        <v>15002.1126</v>
      </c>
      <c r="AW138" s="8">
        <v>11.172844080000001</v>
      </c>
      <c r="AX138" s="8">
        <v>0</v>
      </c>
      <c r="AY138" s="8">
        <v>261.89541753912431</v>
      </c>
      <c r="AZ138" s="8">
        <v>-8043.2736208402384</v>
      </c>
      <c r="BA138" s="8">
        <v>7393.3063200000006</v>
      </c>
      <c r="BB138" s="8">
        <v>0.16311689280000002</v>
      </c>
      <c r="BC138" s="8">
        <v>0</v>
      </c>
      <c r="BD138" s="8">
        <v>34.095856436663432</v>
      </c>
      <c r="BE138" s="8">
        <v>-4545.7184249467464</v>
      </c>
    </row>
    <row r="139" spans="1:57" ht="15.3" x14ac:dyDescent="0.7">
      <c r="A139" s="9" t="s">
        <v>877</v>
      </c>
      <c r="B139" t="s">
        <v>556</v>
      </c>
      <c r="C139" t="s">
        <v>368</v>
      </c>
      <c r="D139" t="s">
        <v>369</v>
      </c>
      <c r="E139" s="6">
        <v>498.21499999999997</v>
      </c>
      <c r="F139" s="7">
        <v>1</v>
      </c>
      <c r="G139" s="7">
        <v>0</v>
      </c>
      <c r="H139" s="8">
        <v>513.16144999999995</v>
      </c>
      <c r="I139" s="8">
        <v>2.0925029999999998</v>
      </c>
      <c r="J139" s="8">
        <v>519.61831640000003</v>
      </c>
      <c r="K139" s="8">
        <v>4.3643634000000002</v>
      </c>
      <c r="L139" s="8">
        <v>0</v>
      </c>
      <c r="M139" s="8">
        <v>4.0953272999999992E-5</v>
      </c>
      <c r="N139" s="8">
        <v>3.9657914000000003E-7</v>
      </c>
      <c r="O139" s="8">
        <v>4.2555532439999996E-5</v>
      </c>
      <c r="P139" s="8">
        <v>1.2056802999999999E-6</v>
      </c>
      <c r="Q139" s="8">
        <v>0</v>
      </c>
      <c r="R139" s="8">
        <v>5.1316144999999995</v>
      </c>
      <c r="S139" s="8">
        <v>8.7586196999999994E-3</v>
      </c>
      <c r="T139" s="8">
        <v>5.1681236952000003</v>
      </c>
      <c r="U139" s="8">
        <v>2.7750575499999999E-2</v>
      </c>
      <c r="V139" s="8">
        <v>0</v>
      </c>
      <c r="W139" s="8">
        <v>0.5679651</v>
      </c>
      <c r="X139" s="8">
        <v>1.9530027999999997E-3</v>
      </c>
      <c r="Y139" s="8">
        <v>0.57724186329999994</v>
      </c>
      <c r="Z139" s="8">
        <v>7.3237604999999992E-3</v>
      </c>
      <c r="AA139" s="8">
        <v>0</v>
      </c>
      <c r="AB139" s="8">
        <v>0.29793257000000001</v>
      </c>
      <c r="AC139" s="8">
        <v>9.6952639000000003E-4</v>
      </c>
      <c r="AD139" s="8">
        <v>0.30304724518999998</v>
      </c>
      <c r="AE139" s="8">
        <v>4.1451487999999998E-3</v>
      </c>
      <c r="AF139" s="8">
        <v>0</v>
      </c>
      <c r="AG139" s="8">
        <v>2.2369853499999998E-3</v>
      </c>
      <c r="AH139" s="8">
        <v>4.6533280999999998E-6</v>
      </c>
      <c r="AI139" s="8">
        <v>2.2507560126000005E-3</v>
      </c>
      <c r="AJ139" s="8">
        <v>9.1173344999999993E-6</v>
      </c>
      <c r="AK139" s="8">
        <v>0</v>
      </c>
      <c r="AL139" s="8">
        <v>5580.0079999999998</v>
      </c>
      <c r="AM139" s="8">
        <v>32.981832999999995</v>
      </c>
      <c r="AN139" s="8">
        <v>5714.1274779999994</v>
      </c>
      <c r="AO139" s="8">
        <v>101.13764500000001</v>
      </c>
      <c r="AP139" s="8">
        <v>0</v>
      </c>
      <c r="AQ139" s="8">
        <v>5974.0960649999997</v>
      </c>
      <c r="AR139" s="8">
        <v>34.06993456</v>
      </c>
      <c r="AS139" s="8">
        <v>6113.6231686099991</v>
      </c>
      <c r="AT139" s="8">
        <v>105.45716904999999</v>
      </c>
      <c r="AU139" s="8">
        <v>0</v>
      </c>
      <c r="AV139" s="8">
        <v>5729.4724999999999</v>
      </c>
      <c r="AW139" s="8">
        <v>33.579690999999997</v>
      </c>
      <c r="AX139" s="8">
        <v>5865.6844809999993</v>
      </c>
      <c r="AY139" s="8">
        <v>102.63228999999998</v>
      </c>
      <c r="AZ139" s="8">
        <v>0</v>
      </c>
      <c r="BA139" s="8">
        <v>244.62356499999999</v>
      </c>
      <c r="BB139" s="8">
        <v>0.49024356000000002</v>
      </c>
      <c r="BC139" s="8">
        <v>247.93868760999999</v>
      </c>
      <c r="BD139" s="8">
        <v>2.8248790499999998</v>
      </c>
      <c r="BE139" s="8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A_1</vt:lpstr>
      <vt:lpstr>A_2</vt:lpstr>
      <vt:lpstr>T1_H</vt:lpstr>
      <vt:lpstr>T2_W</vt:lpstr>
      <vt:lpstr>T3_P</vt:lpstr>
      <vt:lpstr>T_4</vt:lpstr>
      <vt:lpstr>DD_1</vt:lpstr>
      <vt:lpstr>DD_2</vt:lpstr>
      <vt:lpstr>DD_3</vt:lpstr>
      <vt:lpstr>DD_4</vt:lpstr>
      <vt:lpstr>SD_1</vt:lpstr>
      <vt:lpstr>SD_2</vt:lpstr>
      <vt:lpstr>SD_3</vt:lpstr>
      <vt:lpstr>SD_4</vt:lpstr>
      <vt:lpstr>SD_5</vt:lpstr>
      <vt:lpstr>SD_6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Christoforatos, Gerasimos (Student)</dc:creator>
  <cp:lastModifiedBy>Christoforatos, Gerasimos (Student)</cp:lastModifiedBy>
  <dcterms:created xsi:type="dcterms:W3CDTF">2015-06-05T18:17:20Z</dcterms:created>
  <dcterms:modified xsi:type="dcterms:W3CDTF">2026-10-07T00:59:30Z</dcterms:modified>
</cp:coreProperties>
</file>