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75E242A1-4FBE-48C2-BEE1-7DA885852E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3" i="2" l="1"/>
  <c r="I224" i="2"/>
  <c r="J223" i="2"/>
  <c r="K223" i="2"/>
  <c r="L223" i="2"/>
  <c r="L224" i="2" s="1"/>
  <c r="M223" i="2"/>
  <c r="M224" i="2" s="1"/>
  <c r="N223" i="2"/>
  <c r="N224" i="2" s="1"/>
  <c r="O223" i="2"/>
  <c r="O224" i="2" s="1"/>
  <c r="P223" i="2"/>
  <c r="P224" i="2" s="1"/>
  <c r="Q223" i="2"/>
  <c r="R223" i="2"/>
  <c r="S223" i="2"/>
  <c r="S224" i="2" s="1"/>
  <c r="T223" i="2"/>
  <c r="T224" i="2" s="1"/>
  <c r="J224" i="2"/>
  <c r="K224" i="2"/>
  <c r="Q224" i="2"/>
  <c r="R224" i="2"/>
  <c r="O7" i="2"/>
  <c r="I7" i="2"/>
  <c r="T7" i="2"/>
  <c r="S7" i="2"/>
  <c r="R7" i="2"/>
  <c r="Q7" i="2"/>
  <c r="P7" i="2"/>
  <c r="N7" i="2"/>
  <c r="M7" i="2"/>
  <c r="L7" i="2"/>
  <c r="K7" i="2"/>
  <c r="J7" i="2"/>
  <c r="G225" i="2"/>
  <c r="H225" i="2"/>
  <c r="H224" i="2"/>
  <c r="G224" i="2"/>
  <c r="H223" i="2" l="1"/>
  <c r="G223" i="2"/>
  <c r="T217" i="2"/>
  <c r="T209" i="2"/>
  <c r="T123" i="2"/>
  <c r="T119" i="2"/>
  <c r="T118" i="2"/>
  <c r="T116" i="2"/>
  <c r="T115" i="2"/>
  <c r="T109" i="2"/>
  <c r="T108" i="2"/>
  <c r="T107" i="2"/>
  <c r="T106" i="2"/>
  <c r="S217" i="2"/>
  <c r="S209" i="2"/>
  <c r="S123" i="2"/>
  <c r="S119" i="2"/>
  <c r="S118" i="2"/>
  <c r="S116" i="2"/>
  <c r="S115" i="2"/>
  <c r="S109" i="2"/>
  <c r="S108" i="2"/>
  <c r="S107" i="2"/>
  <c r="S106" i="2"/>
  <c r="R217" i="2"/>
  <c r="R209" i="2"/>
  <c r="R123" i="2"/>
  <c r="R119" i="2"/>
  <c r="R118" i="2"/>
  <c r="R116" i="2"/>
  <c r="R115" i="2"/>
  <c r="R109" i="2"/>
  <c r="R108" i="2"/>
  <c r="R107" i="2"/>
  <c r="R106" i="2"/>
  <c r="H222" i="2"/>
  <c r="G222" i="2"/>
  <c r="Q217" i="2"/>
  <c r="Q209" i="2"/>
  <c r="Q123" i="2"/>
  <c r="Q119" i="2"/>
  <c r="Q118" i="2"/>
  <c r="Q116" i="2"/>
  <c r="Q115" i="2"/>
  <c r="Q109" i="2"/>
  <c r="Q108" i="2"/>
  <c r="Q107" i="2"/>
  <c r="Q106" i="2"/>
  <c r="P217" i="2"/>
  <c r="P209" i="2"/>
  <c r="P123" i="2"/>
  <c r="P119" i="2"/>
  <c r="P118" i="2"/>
  <c r="P116" i="2"/>
  <c r="P115" i="2"/>
  <c r="P109" i="2"/>
  <c r="P108" i="2"/>
  <c r="P107" i="2"/>
  <c r="P106" i="2"/>
  <c r="O209" i="2"/>
  <c r="O217" i="2"/>
  <c r="O123" i="2"/>
  <c r="O119" i="2"/>
  <c r="O118" i="2"/>
  <c r="O116" i="2"/>
  <c r="O115" i="2"/>
  <c r="O109" i="2"/>
  <c r="O108" i="2"/>
  <c r="O107" i="2"/>
  <c r="O106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I115" i="2"/>
  <c r="I116" i="2"/>
  <c r="I118" i="2"/>
  <c r="I119" i="2"/>
  <c r="I123" i="2"/>
  <c r="I217" i="2"/>
  <c r="I109" i="2"/>
  <c r="I106" i="2"/>
  <c r="I108" i="2"/>
  <c r="I107" i="2"/>
  <c r="N217" i="2"/>
  <c r="N123" i="2"/>
  <c r="N119" i="2"/>
  <c r="N118" i="2"/>
  <c r="N116" i="2"/>
  <c r="N115" i="2"/>
  <c r="M217" i="2"/>
  <c r="M123" i="2"/>
  <c r="M119" i="2"/>
  <c r="M118" i="2"/>
  <c r="M116" i="2"/>
  <c r="M115" i="2"/>
  <c r="L217" i="2"/>
  <c r="L123" i="2"/>
  <c r="L119" i="2"/>
  <c r="L118" i="2"/>
  <c r="L116" i="2"/>
  <c r="L115" i="2"/>
  <c r="K217" i="2"/>
  <c r="K123" i="2"/>
  <c r="K119" i="2"/>
  <c r="K118" i="2"/>
  <c r="K116" i="2"/>
  <c r="K115" i="2"/>
  <c r="J217" i="2"/>
  <c r="J123" i="2"/>
  <c r="J119" i="2"/>
  <c r="J118" i="2"/>
  <c r="J116" i="2"/>
  <c r="J115" i="2"/>
  <c r="H217" i="2"/>
  <c r="H123" i="2"/>
  <c r="G217" i="2" l="1"/>
  <c r="H211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<sst xmlns="http://schemas.openxmlformats.org/spreadsheetml/2006/main" count="2182" uniqueCount="578">
  <si>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</si>
  <si>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</si>
  <si>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</si>
  <si>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</si>
  <si>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</si>
  <si>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</si>
  <si>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</si>
  <si>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</si>
  <si>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</si>
  <si>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</si>
  <si>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</si>
  <si>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</si>
  <si>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</si>
  <si>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</si>
  <si>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</si>
  <si>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</si>
  <si>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</si>
  <si>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</si>
  <si>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</si>
  <si>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</si>
  <si>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</si>
  <si>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</si>
  <si>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</si>
  <si>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</si>
  <si>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</si>
  <si>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</si>
  <si>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</si>
  <si>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</si>
  <si>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</si>
  <si>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</si>
  <si>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</si>
  <si>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</si>
  <si>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</si>
  <si>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</si>
  <si>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</si>
  <si>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</si>
  <si>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</si>
  <si>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</si>
  <si>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</si>
  <si>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</si>
  <si>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</si>
  <si>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</si>
  <si>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</si>
  <si>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</si>
  <si>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</si>
  <si>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</si>
  <si>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</si>
  <si>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</si>
  <si>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</si>
  <si>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</si>
  <si>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</si>
  <si>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</si>
  <si>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</si>
  <si>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</si>
  <si>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</si>
  <si>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</si>
  <si>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</si>
  <si>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</si>
  <si>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</si>
  <si>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</si>
  <si>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</si>
  <si>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</si>
  <si>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</si>
  <si>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</si>
  <si>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</si>
  <si>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</si>
  <si>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</si>
  <si>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</si>
  <si>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</si>
  <si>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</si>
  <si>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</si>
  <si>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</si>
  <si>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</si>
  <si>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</si>
  <si>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</si>
  <si>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</si>
  <si>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</si>
  <si>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</si>
  <si>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</si>
  <si>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</si>
  <si>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</si>
  <si>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</si>
  <si>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</si>
  <si>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</si>
  <si>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</si>
  <si>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</si>
  <si>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</si>
  <si>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</si>
  <si>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</si>
  <si>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</si>
  <si>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</si>
  <si>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</si>
  <si>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</si>
  <si>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</si>
  <si>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</si>
  <si>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</si>
  <si>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</si>
  <si>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</si>
  <si>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</si>
  <si>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</si>
  <si>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</si>
  <si>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</si>
  <si>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</si>
  <si>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</si>
  <si>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</si>
  <si>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</si>
  <si>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</si>
  <si>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</si>
  <si>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</si>
  <si>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</si>
  <si>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</si>
  <si>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</si>
  <si>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</si>
  <si>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</si>
  <si>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</si>
  <si>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</si>
  <si>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</si>
  <si>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</si>
  <si>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</si>
  <si>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</si>
  <si>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</si>
  <si>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</si>
  <si>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</si>
  <si>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</si>
  <si>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</si>
  <si>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</si>
  <si>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</si>
  <si>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</si>
  <si>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</si>
  <si>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</si>
  <si>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</si>
  <si>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</si>
  <si>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</si>
  <si>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</si>
  <si>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</si>
  <si>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</si>
  <si>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</si>
  <si>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</si>
  <si>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</si>
  <si>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</si>
  <si>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</si>
  <si>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</si>
  <si>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</si>
  <si>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</si>
  <si>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</si>
  <si>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</si>
  <si>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</si>
  <si>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</si>
  <si>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</si>
  <si>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</si>
  <si>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</si>
  <si>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</si>
  <si>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</si>
  <si>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</si>
  <si>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</si>
  <si>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</si>
  <si>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</si>
  <si>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</si>
  <si>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</si>
  <si>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</si>
  <si>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</si>
  <si>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</si>
  <si>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</si>
  <si>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</si>
  <si>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</si>
  <si>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</si>
  <si>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</si>
  <si>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</si>
  <si>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</si>
  <si>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</si>
  <si>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</si>
  <si>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</si>
  <si>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</si>
  <si>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</si>
  <si>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</si>
  <si>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</si>
  <si>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</si>
  <si>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</si>
  <si>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</si>
  <si>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</si>
  <si>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</si>
  <si>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</si>
  <si>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</si>
  <si>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</si>
  <si>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</si>
  <si>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</si>
  <si>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</si>
  <si>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</si>
  <si>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</si>
  <si>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</si>
  <si>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</si>
  <si>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</si>
  <si>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</si>
  <si>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</si>
  <si>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</si>
  <si>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</si>
  <si>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</si>
  <si>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</si>
  <si>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</si>
  <si>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</si>
  <si>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</si>
  <si>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</si>
  <si>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</si>
  <si>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</si>
  <si>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</si>
  <si>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</si>
  <si>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</si>
  <si>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</si>
  <si>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</si>
  <si>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</si>
  <si>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</si>
  <si>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</si>
  <si>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</si>
  <si>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</si>
  <si>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</si>
  <si>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</si>
  <si>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</si>
  <si>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</si>
  <si>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</si>
  <si>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</si>
  <si>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</si>
  <si>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</si>
  <si>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</si>
  <si>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</si>
  <si>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</si>
  <si>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</si>
  <si>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</si>
  <si>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</si>
  <si>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</si>
  <si>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</si>
  <si>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</si>
  <si>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</si>
  <si>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</si>
  <si>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</si>
  <si>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</si>
  <si>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</si>
  <si>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</si>
  <si>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</si>
  <si>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</si>
  <si>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</si>
  <si>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</si>
  <si>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</si>
  <si>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</si>
  <si>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</si>
  <si>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</si>
  <si>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</si>
  <si>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</si>
  <si>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</si>
  <si>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</si>
  <si>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</si>
  <si>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</si>
  <si>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</si>
  <si>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</si>
  <si>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</si>
  <si>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</si>
  <si>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</si>
  <si>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</si>
  <si>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</si>
  <si>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</si>
  <si>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</si>
  <si>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</si>
  <si>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</si>
  <si>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</si>
  <si>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</si>
  <si>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</si>
  <si>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</si>
  <si>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</si>
  <si>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</si>
  <si>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</si>
  <si>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</si>
  <si>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</si>
  <si>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</si>
  <si>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</si>
  <si>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</si>
  <si>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</si>
  <si>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</si>
  <si>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</si>
  <si>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</si>
  <si>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</si>
  <si>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</si>
  <si>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</si>
  <si>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</si>
  <si>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</si>
  <si>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</si>
  <si>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</si>
  <si>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</si>
  <si>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</si>
  <si>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</si>
  <si>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</si>
  <si>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</si>
  <si>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</si>
  <si>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</si>
  <si>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</si>
  <si>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</si>
  <si>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</si>
  <si>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</si>
  <si>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</si>
  <si>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</si>
  <si>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</si>
  <si>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</si>
  <si>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</si>
  <si>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</si>
  <si>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</si>
  <si>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</si>
  <si>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</si>
  <si>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</si>
  <si>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</si>
  <si>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</si>
  <si>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</si>
  <si>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</si>
  <si>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</si>
  <si>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</si>
  <si>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</si>
  <si>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</si>
  <si>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</si>
  <si>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</si>
  <si>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</si>
  <si>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</si>
  <si>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</si>
  <si>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</si>
  <si>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</si>
  <si>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</si>
  <si>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</si>
  <si>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</si>
  <si>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</si>
  <si>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</si>
  <si>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</si>
  <si>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</si>
  <si>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</si>
  <si>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</si>
  <si>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</si>
  <si>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</si>
  <si>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</si>
  <si>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</si>
  <si>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</si>
  <si>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</si>
  <si>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</si>
  <si>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</si>
  <si>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</si>
  <si>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</si>
  <si>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</si>
  <si>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</si>
  <si>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</si>
  <si>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</si>
  <si>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</si>
  <si>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</si>
  <si>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</si>
  <si>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</si>
  <si>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</si>
  <si>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</si>
  <si>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</si>
  <si>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</si>
  <si>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</si>
  <si>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</si>
  <si>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</si>
  <si>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</si>
  <si>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</si>
  <si>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</si>
  <si>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</si>
  <si>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</si>
  <si>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</si>
  <si>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</si>
  <si>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</si>
  <si>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</si>
  <si>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</si>
  <si>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</si>
  <si>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</si>
  <si>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</si>
  <si>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</si>
  <si>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</si>
  <si>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</si>
  <si>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</si>
  <si>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</si>
  <si>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</si>
  <si>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</si>
  <si>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</si>
  <si>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</si>
  <si>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</si>
  <si>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</si>
  <si>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</si>
  <si>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</si>
  <si>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</si>
  <si>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</si>
  <si>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</si>
  <si>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</si>
  <si>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</si>
  <si>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</si>
  <si>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</si>
  <si>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</si>
  <si>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</si>
  <si>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</si>
  <si>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</si>
  <si>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</si>
  <si>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</si>
  <si>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</si>
  <si>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</si>
  <si>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</si>
  <si>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</si>
  <si>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</si>
  <si>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</si>
  <si>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</si>
  <si>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</si>
  <si>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</si>
  <si>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</si>
  <si>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</si>
  <si>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</si>
  <si>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</si>
  <si>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</si>
  <si>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</si>
  <si>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</si>
  <si>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</si>
  <si>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</si>
  <si>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</si>
  <si>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</si>
  <si>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</si>
  <si>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</si>
  <si>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</si>
  <si>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</si>
  <si>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</si>
  <si>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</si>
  <si>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</si>
  <si>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</si>
  <si>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</si>
  <si>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</si>
  <si>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</si>
  <si>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</si>
  <si>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</si>
  <si>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</si>
  <si>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</si>
  <si>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</si>
  <si>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</si>
  <si>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</si>
  <si>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</si>
  <si>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</si>
  <si>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</si>
  <si>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</si>
  <si>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</si>
  <si>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</si>
  <si>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</si>
  <si>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</si>
  <si>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</si>
  <si>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</si>
  <si>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</si>
  <si>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</si>
  <si>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</si>
  <si>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</si>
  <si>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</si>
  <si>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</si>
  <si>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</si>
  <si>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</si>
  <si>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</si>
  <si>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</si>
  <si>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</si>
  <si>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</si>
  <si>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</si>
  <si>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</si>
  <si>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</si>
  <si>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</si>
  <si>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</si>
  <si>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</si>
  <si>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</si>
  <si>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</si>
  <si>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</si>
  <si>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</si>
  <si>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</si>
  <si>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</si>
  <si>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</si>
  <si>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</si>
  <si>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</si>
  <si>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</si>
  <si>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</si>
  <si>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</si>
  <si>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</si>
  <si>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</si>
  <si>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</si>
  <si>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</si>
  <si>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</si>
  <si>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</si>
  <si>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</si>
  <si>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</si>
  <si>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</si>
  <si>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</si>
  <si>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</si>
  <si>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</si>
  <si>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</si>
  <si>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</si>
  <si>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</si>
  <si>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</si>
  <si>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</si>
  <si>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</si>
  <si>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</si>
  <si>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</si>
  <si>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</si>
  <si>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</si>
  <si>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</si>
  <si>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</si>
  <si>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</si>
  <si>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</si>
  <si>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</si>
  <si>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</si>
  <si>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</si>
  <si>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</si>
  <si>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</si>
  <si>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</si>
  <si>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</si>
  <si>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</si>
  <si>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</si>
  <si>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</si>
  <si>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</si>
  <si>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</si>
  <si>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</si>
  <si>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</si>
  <si>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</si>
  <si>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</si>
  <si>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</si>
  <si>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</si>
  <si>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</si>
  <si>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</si>
  <si>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</si>
  <si>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</si>
  <si>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</si>
  <si>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</si>
  <si>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</si>
  <si>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</si>
  <si>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</si>
  <si>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</si>
  <si>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</si>
  <si>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</si>
  <si>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</si>
  <si>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</si>
  <si>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</si>
  <si>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</si>
  <si>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</si>
  <si>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</si>
  <si>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</si>
  <si>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</si>
  <si>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</si>
  <si>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</si>
  <si>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</si>
  <si>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Input_RSML_D13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</si>
  <si>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</si>
  <si>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</si>
  <si>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</si>
  <si>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</si>
  <si>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</si>
  <si>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</si>
  <si>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</si>
  <si>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</si>
  <si>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second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</si>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</sst>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5"/>
  <sheetViews>
    <sheetView tabSelected="1" topLeftCell="A200" zoomScaleNormal="100" workbookViewId="0">
      <pane xSplit="1" topLeftCell="B1" activePane="topRight" state="frozen"/>
      <selection pane="topRight" activeCell="I222" sqref="I222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58.140625" customWidth="1"/>
    <col min="6" max="6" width="22.7109375" customWidth="1"/>
    <col min="7" max="7" width="19.5703125" style="37" customWidth="1"/>
    <col min="8" max="20" width="39.85546875" style="1" customWidth="1"/>
  </cols>
  <sheetData>
    <row r="1" spans="1:20" s="1" customFormat="1" x14ac:dyDescent="0.25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493</v>
      </c>
      <c r="I1" s="36" t="s">
        <v>539</v>
      </c>
      <c r="J1" s="36" t="s">
        <v>535</v>
      </c>
      <c r="K1" s="36" t="s">
        <v>537</v>
      </c>
      <c r="L1" s="36" t="s">
        <v>541</v>
      </c>
      <c r="M1" s="36" t="s">
        <v>542</v>
      </c>
      <c r="N1" s="36" t="s">
        <v>544</v>
      </c>
      <c r="O1" s="36" t="s">
        <v>549</v>
      </c>
      <c r="P1" s="36" t="s">
        <v>553</v>
      </c>
      <c r="Q1" s="36" t="s">
        <v>551</v>
      </c>
      <c r="R1" s="36" t="s">
        <v>563</v>
      </c>
      <c r="S1" s="36" t="s">
        <v>565</v>
      </c>
      <c r="T1" s="36" t="s">
        <v>566</v>
      </c>
    </row>
    <row r="2" spans="1:20" s="1" customFormat="1" x14ac:dyDescent="0.25">
      <c r="A2" s="74" t="s">
        <v>529</v>
      </c>
      <c r="B2" s="3" t="s">
        <v>530</v>
      </c>
      <c r="C2" s="3" t="s">
        <v>528</v>
      </c>
      <c r="D2" s="3" t="s">
        <v>474</v>
      </c>
      <c r="E2" s="75" t="s">
        <v>531</v>
      </c>
      <c r="F2" s="75" t="s">
        <v>91</v>
      </c>
      <c r="G2" s="76" t="s">
        <v>532</v>
      </c>
      <c r="H2" s="100" t="s">
        <v>533</v>
      </c>
      <c r="I2" s="100" t="s">
        <v>534</v>
      </c>
      <c r="J2" s="100" t="s">
        <v>536</v>
      </c>
      <c r="K2" s="100" t="s">
        <v>538</v>
      </c>
      <c r="L2" s="100" t="s">
        <v>540</v>
      </c>
      <c r="M2" s="100" t="s">
        <v>543</v>
      </c>
      <c r="N2" s="100" t="s">
        <v>545</v>
      </c>
      <c r="O2" s="100" t="s">
        <v>550</v>
      </c>
      <c r="P2" s="100" t="s">
        <v>552</v>
      </c>
      <c r="Q2" s="100" t="s">
        <v>554</v>
      </c>
      <c r="R2" s="100" t="s">
        <v>564</v>
      </c>
      <c r="S2" s="100" t="s">
        <v>567</v>
      </c>
      <c r="T2" s="100" t="s">
        <v>568</v>
      </c>
    </row>
    <row r="3" spans="1:20" s="1" customFormat="1" ht="15" customHeight="1" x14ac:dyDescent="0.25">
      <c r="A3" s="2" t="s">
        <v>481</v>
      </c>
      <c r="B3" s="2" t="s">
        <v>471</v>
      </c>
      <c r="C3" s="2" t="s">
        <v>528</v>
      </c>
      <c r="D3" s="2" t="s">
        <v>474</v>
      </c>
      <c r="E3" s="8" t="s">
        <v>472</v>
      </c>
      <c r="F3" s="8" t="s">
        <v>475</v>
      </c>
      <c r="G3" s="51" t="s">
        <v>479</v>
      </c>
      <c r="H3" s="36" t="s">
        <v>479</v>
      </c>
      <c r="I3" s="36" t="s">
        <v>479</v>
      </c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</row>
    <row r="4" spans="1:20" s="1" customFormat="1" ht="15" customHeight="1" x14ac:dyDescent="0.25">
      <c r="A4" s="2" t="s">
        <v>480</v>
      </c>
      <c r="B4" s="2" t="s">
        <v>471</v>
      </c>
      <c r="C4" s="2" t="s">
        <v>528</v>
      </c>
      <c r="D4" s="2" t="s">
        <v>474</v>
      </c>
      <c r="E4" s="8" t="s">
        <v>476</v>
      </c>
      <c r="F4" s="8" t="s">
        <v>478</v>
      </c>
      <c r="G4" s="51" t="s">
        <v>479</v>
      </c>
      <c r="H4" s="36" t="s">
        <v>489</v>
      </c>
      <c r="I4" s="36" t="s">
        <v>489</v>
      </c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</row>
    <row r="5" spans="1:20" s="1" customFormat="1" ht="18.75" customHeight="1" x14ac:dyDescent="0.25">
      <c r="A5" s="2" t="s">
        <v>485</v>
      </c>
      <c r="B5" s="2" t="s">
        <v>471</v>
      </c>
      <c r="C5" s="2" t="s">
        <v>528</v>
      </c>
      <c r="D5" s="2" t="s">
        <v>474</v>
      </c>
      <c r="E5" s="8" t="s">
        <v>486</v>
      </c>
      <c r="F5" s="8" t="s">
        <v>487</v>
      </c>
      <c r="G5" s="51" t="s">
        <v>488</v>
      </c>
      <c r="H5" s="36" t="s">
        <v>489</v>
      </c>
      <c r="I5" s="36" t="s">
        <v>489</v>
      </c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</row>
    <row r="6" spans="1:20" s="1" customFormat="1" ht="15" customHeight="1" x14ac:dyDescent="0.25">
      <c r="A6" s="2" t="s">
        <v>482</v>
      </c>
      <c r="B6" s="2" t="s">
        <v>471</v>
      </c>
      <c r="C6" s="2" t="s">
        <v>528</v>
      </c>
      <c r="D6" s="2" t="s">
        <v>474</v>
      </c>
      <c r="E6" s="8" t="s">
        <v>477</v>
      </c>
      <c r="F6" s="8" t="s">
        <v>473</v>
      </c>
      <c r="G6" s="51" t="s">
        <v>479</v>
      </c>
      <c r="H6" s="36" t="s">
        <v>489</v>
      </c>
      <c r="I6" s="36" t="s">
        <v>489</v>
      </c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</row>
    <row r="7" spans="1:20" s="1" customFormat="1" ht="15" customHeight="1" x14ac:dyDescent="0.25">
      <c r="A7" s="2" t="s">
        <v>546</v>
      </c>
      <c r="B7" s="2" t="s">
        <v>470</v>
      </c>
      <c r="C7" s="2" t="s">
        <v>528</v>
      </c>
      <c r="D7" s="2" t="s">
        <v>474</v>
      </c>
      <c r="E7" s="8" t="s">
        <v>547</v>
      </c>
      <c r="F7" s="8" t="s">
        <v>548</v>
      </c>
      <c r="G7" s="51">
        <v>0</v>
      </c>
      <c r="H7" s="36">
        <v>0</v>
      </c>
      <c r="I7" s="36">
        <f>ROUND(13*24*1.66,0)-10</f>
        <v>508</v>
      </c>
      <c r="J7" s="36">
        <f>ROUND(1*24*1.66,0)</f>
        <v>40</v>
      </c>
      <c r="K7" s="36">
        <f>ROUND(11*24*1.66,0)</f>
        <v>438</v>
      </c>
      <c r="L7" s="36">
        <f>ROUND(9*24*1.66,0)</f>
        <v>359</v>
      </c>
      <c r="M7" s="36">
        <f>ROUND(5*24*1.66,0)</f>
        <v>199</v>
      </c>
      <c r="N7" s="36">
        <f>ROUND(3*24*1.66,0)</f>
        <v>120</v>
      </c>
      <c r="O7" s="36">
        <f>ROUND(13*24*1.66,0)-10</f>
        <v>508</v>
      </c>
      <c r="P7" s="36">
        <f>ROUND(11*24*1.66,0)</f>
        <v>438</v>
      </c>
      <c r="Q7" s="36">
        <f>ROUND(9*24*1.66,0)</f>
        <v>359</v>
      </c>
      <c r="R7" s="36">
        <f>ROUND(5*24*1.66,0)</f>
        <v>199</v>
      </c>
      <c r="S7" s="36">
        <f>ROUND(3*24*1.66,0)</f>
        <v>120</v>
      </c>
      <c r="T7" s="36">
        <f>ROUND(1*24*1.66,0)</f>
        <v>40</v>
      </c>
    </row>
    <row r="8" spans="1:20" x14ac:dyDescent="0.25">
      <c r="A8" s="3" t="s">
        <v>2</v>
      </c>
      <c r="B8" s="3" t="s">
        <v>470</v>
      </c>
      <c r="C8" s="2" t="s">
        <v>528</v>
      </c>
      <c r="D8" s="2" t="s">
        <v>474</v>
      </c>
      <c r="E8" s="4" t="s">
        <v>129</v>
      </c>
      <c r="F8" s="4" t="s">
        <v>94</v>
      </c>
      <c r="G8" s="38" t="s">
        <v>86</v>
      </c>
      <c r="H8" s="77" t="s">
        <v>86</v>
      </c>
      <c r="I8" s="77" t="s">
        <v>86</v>
      </c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</row>
    <row r="9" spans="1:20" x14ac:dyDescent="0.25">
      <c r="A9" s="3" t="s">
        <v>3</v>
      </c>
      <c r="B9" s="3" t="s">
        <v>470</v>
      </c>
      <c r="C9" s="2" t="s">
        <v>528</v>
      </c>
      <c r="D9" s="2" t="s">
        <v>474</v>
      </c>
      <c r="E9" s="4" t="s">
        <v>130</v>
      </c>
      <c r="F9" s="4" t="s">
        <v>95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</row>
    <row r="10" spans="1:20" x14ac:dyDescent="0.25">
      <c r="A10" s="74" t="s">
        <v>443</v>
      </c>
      <c r="B10" s="3" t="s">
        <v>470</v>
      </c>
      <c r="C10" s="2" t="s">
        <v>528</v>
      </c>
      <c r="D10" s="2" t="s">
        <v>474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 t="s">
        <v>87</v>
      </c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</row>
    <row r="11" spans="1:20" x14ac:dyDescent="0.25">
      <c r="A11" s="5" t="s">
        <v>4</v>
      </c>
      <c r="B11" s="3" t="s">
        <v>470</v>
      </c>
      <c r="C11" s="2" t="s">
        <v>528</v>
      </c>
      <c r="D11" s="2" t="s">
        <v>474</v>
      </c>
      <c r="E11" s="6" t="s">
        <v>114</v>
      </c>
      <c r="F11" s="6" t="s">
        <v>93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</row>
    <row r="12" spans="1:20" x14ac:dyDescent="0.25">
      <c r="A12" s="5" t="s">
        <v>5</v>
      </c>
      <c r="B12" s="3" t="s">
        <v>470</v>
      </c>
      <c r="C12" s="2" t="s">
        <v>528</v>
      </c>
      <c r="D12" s="2" t="s">
        <v>474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</row>
    <row r="13" spans="1:20" x14ac:dyDescent="0.25">
      <c r="A13" s="5" t="s">
        <v>20</v>
      </c>
      <c r="B13" s="3" t="s">
        <v>470</v>
      </c>
      <c r="C13" s="2" t="s">
        <v>528</v>
      </c>
      <c r="D13" s="2" t="s">
        <v>474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</row>
    <row r="14" spans="1:20" x14ac:dyDescent="0.25">
      <c r="A14" s="7" t="s">
        <v>1</v>
      </c>
      <c r="B14" s="3" t="s">
        <v>470</v>
      </c>
      <c r="C14" s="2" t="s">
        <v>528</v>
      </c>
      <c r="D14" s="2" t="s">
        <v>474</v>
      </c>
      <c r="E14" s="8" t="s">
        <v>113</v>
      </c>
      <c r="F14" s="8" t="s">
        <v>93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</row>
    <row r="15" spans="1:20" x14ac:dyDescent="0.25">
      <c r="A15" s="7" t="s">
        <v>447</v>
      </c>
      <c r="B15" s="3" t="s">
        <v>470</v>
      </c>
      <c r="C15" s="2" t="s">
        <v>528</v>
      </c>
      <c r="D15" s="2" t="s">
        <v>474</v>
      </c>
      <c r="E15" s="8" t="s">
        <v>448</v>
      </c>
      <c r="F15" s="8" t="s">
        <v>93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</row>
    <row r="16" spans="1:20" x14ac:dyDescent="0.25">
      <c r="A16" s="7" t="s">
        <v>6</v>
      </c>
      <c r="B16" s="3" t="s">
        <v>470</v>
      </c>
      <c r="C16" s="2" t="s">
        <v>528</v>
      </c>
      <c r="D16" s="2" t="s">
        <v>474</v>
      </c>
      <c r="E16" s="8" t="s">
        <v>131</v>
      </c>
      <c r="F16" s="8" t="s">
        <v>94</v>
      </c>
      <c r="G16" s="40" t="s">
        <v>87</v>
      </c>
      <c r="H16" s="77" t="s">
        <v>87</v>
      </c>
      <c r="I16" s="77" t="s">
        <v>87</v>
      </c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</row>
    <row r="17" spans="1:20" x14ac:dyDescent="0.25">
      <c r="A17" s="7" t="s">
        <v>7</v>
      </c>
      <c r="B17" s="3" t="s">
        <v>470</v>
      </c>
      <c r="C17" s="2" t="s">
        <v>528</v>
      </c>
      <c r="D17" s="2" t="s">
        <v>474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</row>
    <row r="18" spans="1:20" x14ac:dyDescent="0.25">
      <c r="A18" s="7" t="s">
        <v>8</v>
      </c>
      <c r="B18" s="3" t="s">
        <v>470</v>
      </c>
      <c r="C18" s="2" t="s">
        <v>528</v>
      </c>
      <c r="D18" s="2" t="s">
        <v>474</v>
      </c>
      <c r="E18" s="8" t="s">
        <v>117</v>
      </c>
      <c r="F18" s="8" t="s">
        <v>463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</row>
    <row r="19" spans="1:20" x14ac:dyDescent="0.25">
      <c r="A19" s="7" t="s">
        <v>460</v>
      </c>
      <c r="B19" s="3" t="s">
        <v>470</v>
      </c>
      <c r="C19" s="2" t="s">
        <v>528</v>
      </c>
      <c r="D19" s="2" t="s">
        <v>474</v>
      </c>
      <c r="E19" s="8" t="s">
        <v>455</v>
      </c>
      <c r="F19" s="8" t="s">
        <v>94</v>
      </c>
      <c r="G19" s="51" t="s">
        <v>87</v>
      </c>
      <c r="H19" s="77" t="s">
        <v>87</v>
      </c>
      <c r="I19" s="77" t="s">
        <v>87</v>
      </c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</row>
    <row r="20" spans="1:20" x14ac:dyDescent="0.25">
      <c r="A20" s="7" t="s">
        <v>461</v>
      </c>
      <c r="B20" s="3" t="s">
        <v>470</v>
      </c>
      <c r="C20" s="2" t="s">
        <v>528</v>
      </c>
      <c r="D20" s="2" t="s">
        <v>474</v>
      </c>
      <c r="E20" s="8" t="s">
        <v>462</v>
      </c>
      <c r="F20" s="8" t="s">
        <v>94</v>
      </c>
      <c r="G20" s="51" t="s">
        <v>87</v>
      </c>
      <c r="H20" s="77" t="s">
        <v>87</v>
      </c>
      <c r="I20" s="77" t="s">
        <v>87</v>
      </c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</row>
    <row r="21" spans="1:20" x14ac:dyDescent="0.25">
      <c r="A21" s="7" t="s">
        <v>464</v>
      </c>
      <c r="B21" s="3" t="s">
        <v>470</v>
      </c>
      <c r="C21" s="2" t="s">
        <v>528</v>
      </c>
      <c r="D21" s="2" t="s">
        <v>474</v>
      </c>
      <c r="E21" s="8" t="s">
        <v>465</v>
      </c>
      <c r="F21" s="8" t="s">
        <v>94</v>
      </c>
      <c r="G21" s="51" t="s">
        <v>87</v>
      </c>
      <c r="H21" s="77" t="s">
        <v>87</v>
      </c>
      <c r="I21" s="77" t="s">
        <v>87</v>
      </c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</row>
    <row r="22" spans="1:20" x14ac:dyDescent="0.25">
      <c r="A22" s="7" t="s">
        <v>466</v>
      </c>
      <c r="B22" s="3" t="s">
        <v>470</v>
      </c>
      <c r="C22" s="2" t="s">
        <v>528</v>
      </c>
      <c r="D22" s="2" t="s">
        <v>474</v>
      </c>
      <c r="E22" s="8" t="s">
        <v>467</v>
      </c>
      <c r="F22" s="8" t="s">
        <v>296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</row>
    <row r="23" spans="1:20" x14ac:dyDescent="0.25">
      <c r="A23" s="9" t="s">
        <v>10</v>
      </c>
      <c r="B23" s="3" t="s">
        <v>470</v>
      </c>
      <c r="C23" s="2" t="s">
        <v>528</v>
      </c>
      <c r="D23" s="2" t="s">
        <v>474</v>
      </c>
      <c r="E23" s="10" t="s">
        <v>133</v>
      </c>
      <c r="F23" s="10" t="s">
        <v>94</v>
      </c>
      <c r="G23" s="52" t="s">
        <v>86</v>
      </c>
      <c r="H23" s="85" t="b">
        <v>0</v>
      </c>
      <c r="I23" s="85" t="b">
        <v>0</v>
      </c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</row>
    <row r="24" spans="1:20" x14ac:dyDescent="0.25">
      <c r="A24" s="9" t="s">
        <v>11</v>
      </c>
      <c r="B24" s="3" t="s">
        <v>470</v>
      </c>
      <c r="C24" s="2" t="s">
        <v>528</v>
      </c>
      <c r="D24" s="2" t="s">
        <v>474</v>
      </c>
      <c r="E24" s="10" t="s">
        <v>118</v>
      </c>
      <c r="F24" s="10" t="s">
        <v>95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</row>
    <row r="25" spans="1:20" x14ac:dyDescent="0.25">
      <c r="A25" s="9" t="s">
        <v>362</v>
      </c>
      <c r="B25" s="3" t="s">
        <v>470</v>
      </c>
      <c r="C25" s="2" t="s">
        <v>528</v>
      </c>
      <c r="D25" s="2" t="s">
        <v>474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 t="s">
        <v>87</v>
      </c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</row>
    <row r="26" spans="1:20" x14ac:dyDescent="0.25">
      <c r="A26" s="9" t="s">
        <v>364</v>
      </c>
      <c r="B26" s="3" t="s">
        <v>470</v>
      </c>
      <c r="C26" s="2" t="s">
        <v>528</v>
      </c>
      <c r="D26" s="2" t="s">
        <v>474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 t="s">
        <v>87</v>
      </c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</row>
    <row r="27" spans="1:20" x14ac:dyDescent="0.25">
      <c r="A27" s="9" t="s">
        <v>376</v>
      </c>
      <c r="B27" s="3" t="s">
        <v>470</v>
      </c>
      <c r="C27" s="2" t="s">
        <v>528</v>
      </c>
      <c r="D27" s="2" t="s">
        <v>474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 t="s">
        <v>87</v>
      </c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</row>
    <row r="28" spans="1:20" x14ac:dyDescent="0.25">
      <c r="A28" s="9" t="s">
        <v>375</v>
      </c>
      <c r="B28" s="3" t="s">
        <v>470</v>
      </c>
      <c r="C28" s="2" t="s">
        <v>528</v>
      </c>
      <c r="D28" s="2" t="s">
        <v>474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 t="s">
        <v>87</v>
      </c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</row>
    <row r="29" spans="1:20" x14ac:dyDescent="0.25">
      <c r="A29" s="9" t="s">
        <v>374</v>
      </c>
      <c r="B29" s="3" t="s">
        <v>470</v>
      </c>
      <c r="C29" s="2" t="s">
        <v>528</v>
      </c>
      <c r="D29" s="2" t="s">
        <v>474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 t="s">
        <v>87</v>
      </c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</row>
    <row r="30" spans="1:20" x14ac:dyDescent="0.25">
      <c r="A30" s="9" t="s">
        <v>12</v>
      </c>
      <c r="B30" s="3" t="s">
        <v>470</v>
      </c>
      <c r="C30" s="2" t="s">
        <v>528</v>
      </c>
      <c r="D30" s="2" t="s">
        <v>474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 t="s">
        <v>87</v>
      </c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</row>
    <row r="31" spans="1:20" x14ac:dyDescent="0.25">
      <c r="A31" s="9" t="s">
        <v>13</v>
      </c>
      <c r="B31" s="3" t="s">
        <v>470</v>
      </c>
      <c r="C31" s="2" t="s">
        <v>528</v>
      </c>
      <c r="D31" s="2" t="s">
        <v>474</v>
      </c>
      <c r="E31" s="10" t="s">
        <v>119</v>
      </c>
      <c r="F31" s="10" t="s">
        <v>97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</row>
    <row r="32" spans="1:20" x14ac:dyDescent="0.25">
      <c r="A32" s="9" t="s">
        <v>14</v>
      </c>
      <c r="B32" s="3" t="s">
        <v>470</v>
      </c>
      <c r="C32" s="2" t="s">
        <v>528</v>
      </c>
      <c r="D32" s="2" t="s">
        <v>474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 t="s">
        <v>87</v>
      </c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</row>
    <row r="33" spans="1:20" x14ac:dyDescent="0.25">
      <c r="A33" s="9" t="s">
        <v>9</v>
      </c>
      <c r="B33" s="3" t="s">
        <v>470</v>
      </c>
      <c r="C33" s="2" t="s">
        <v>528</v>
      </c>
      <c r="D33" s="2" t="s">
        <v>474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 t="s">
        <v>87</v>
      </c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</row>
    <row r="34" spans="1:20" x14ac:dyDescent="0.25">
      <c r="A34" s="9" t="s">
        <v>453</v>
      </c>
      <c r="B34" s="3" t="s">
        <v>470</v>
      </c>
      <c r="C34" s="2" t="s">
        <v>528</v>
      </c>
      <c r="D34" s="2" t="s">
        <v>474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 t="s">
        <v>87</v>
      </c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</row>
    <row r="35" spans="1:20" x14ac:dyDescent="0.25">
      <c r="A35" s="13" t="s">
        <v>21</v>
      </c>
      <c r="B35" s="3" t="s">
        <v>470</v>
      </c>
      <c r="C35" s="2" t="s">
        <v>528</v>
      </c>
      <c r="D35" s="2" t="s">
        <v>474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 t="s">
        <v>86</v>
      </c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</row>
    <row r="36" spans="1:20" x14ac:dyDescent="0.25">
      <c r="A36" s="13" t="s">
        <v>22</v>
      </c>
      <c r="B36" s="3" t="s">
        <v>470</v>
      </c>
      <c r="C36" s="2" t="s">
        <v>528</v>
      </c>
      <c r="D36" s="2" t="s">
        <v>474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 t="s">
        <v>432</v>
      </c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</row>
    <row r="37" spans="1:20" x14ac:dyDescent="0.25">
      <c r="A37" s="13" t="s">
        <v>23</v>
      </c>
      <c r="B37" s="3" t="s">
        <v>470</v>
      </c>
      <c r="C37" s="2" t="s">
        <v>528</v>
      </c>
      <c r="D37" s="2" t="s">
        <v>474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</row>
    <row r="38" spans="1:20" x14ac:dyDescent="0.25">
      <c r="A38" s="13" t="s">
        <v>24</v>
      </c>
      <c r="B38" s="3" t="s">
        <v>470</v>
      </c>
      <c r="C38" s="2" t="s">
        <v>528</v>
      </c>
      <c r="D38" s="2" t="s">
        <v>474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</row>
    <row r="39" spans="1:20" x14ac:dyDescent="0.25">
      <c r="A39" s="13" t="s">
        <v>25</v>
      </c>
      <c r="B39" s="3" t="s">
        <v>470</v>
      </c>
      <c r="C39" s="2" t="s">
        <v>528</v>
      </c>
      <c r="D39" s="2" t="s">
        <v>474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 t="s">
        <v>86</v>
      </c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</row>
    <row r="40" spans="1:20" x14ac:dyDescent="0.25">
      <c r="A40" s="13" t="s">
        <v>26</v>
      </c>
      <c r="B40" s="3" t="s">
        <v>470</v>
      </c>
      <c r="C40" s="2" t="s">
        <v>528</v>
      </c>
      <c r="D40" s="2" t="s">
        <v>474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 t="s">
        <v>88</v>
      </c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</row>
    <row r="41" spans="1:20" x14ac:dyDescent="0.25">
      <c r="A41" s="13" t="s">
        <v>27</v>
      </c>
      <c r="B41" s="3" t="s">
        <v>470</v>
      </c>
      <c r="C41" s="2" t="s">
        <v>528</v>
      </c>
      <c r="D41" s="2" t="s">
        <v>474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 t="s">
        <v>86</v>
      </c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</row>
    <row r="42" spans="1:20" x14ac:dyDescent="0.25">
      <c r="A42" s="13" t="s">
        <v>28</v>
      </c>
      <c r="B42" s="3" t="s">
        <v>470</v>
      </c>
      <c r="C42" s="2" t="s">
        <v>528</v>
      </c>
      <c r="D42" s="2" t="s">
        <v>474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 t="s">
        <v>87</v>
      </c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</row>
    <row r="43" spans="1:20" x14ac:dyDescent="0.25">
      <c r="A43" s="13" t="s">
        <v>29</v>
      </c>
      <c r="B43" s="3" t="s">
        <v>470</v>
      </c>
      <c r="C43" s="2" t="s">
        <v>528</v>
      </c>
      <c r="D43" s="2" t="s">
        <v>474</v>
      </c>
      <c r="E43" s="14" t="s">
        <v>141</v>
      </c>
      <c r="F43" s="14" t="s">
        <v>95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</row>
    <row r="44" spans="1:20" x14ac:dyDescent="0.25">
      <c r="A44" s="13" t="s">
        <v>30</v>
      </c>
      <c r="B44" s="3" t="s">
        <v>470</v>
      </c>
      <c r="C44" s="2" t="s">
        <v>528</v>
      </c>
      <c r="D44" s="2" t="s">
        <v>474</v>
      </c>
      <c r="E44" s="14" t="s">
        <v>142</v>
      </c>
      <c r="F44" s="14" t="s">
        <v>98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</row>
    <row r="45" spans="1:20" x14ac:dyDescent="0.25">
      <c r="A45" s="13" t="s">
        <v>31</v>
      </c>
      <c r="B45" s="3" t="s">
        <v>470</v>
      </c>
      <c r="C45" s="2" t="s">
        <v>528</v>
      </c>
      <c r="D45" s="2" t="s">
        <v>474</v>
      </c>
      <c r="E45" s="14" t="s">
        <v>143</v>
      </c>
      <c r="F45" s="14" t="s">
        <v>98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</row>
    <row r="46" spans="1:20" x14ac:dyDescent="0.25">
      <c r="A46" s="13" t="s">
        <v>32</v>
      </c>
      <c r="B46" s="3" t="s">
        <v>470</v>
      </c>
      <c r="C46" s="2" t="s">
        <v>528</v>
      </c>
      <c r="D46" s="2" t="s">
        <v>474</v>
      </c>
      <c r="E46" s="14" t="s">
        <v>144</v>
      </c>
      <c r="F46" s="14" t="s">
        <v>98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</row>
    <row r="47" spans="1:20" x14ac:dyDescent="0.25">
      <c r="A47" s="13" t="s">
        <v>33</v>
      </c>
      <c r="B47" s="3" t="s">
        <v>470</v>
      </c>
      <c r="C47" s="2" t="s">
        <v>528</v>
      </c>
      <c r="D47" s="2" t="s">
        <v>474</v>
      </c>
      <c r="E47" s="14" t="s">
        <v>145</v>
      </c>
      <c r="F47" s="14" t="s">
        <v>98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</row>
    <row r="48" spans="1:20" x14ac:dyDescent="0.25">
      <c r="A48" s="13" t="s">
        <v>34</v>
      </c>
      <c r="B48" s="3" t="s">
        <v>470</v>
      </c>
      <c r="C48" s="2" t="s">
        <v>528</v>
      </c>
      <c r="D48" s="2" t="s">
        <v>474</v>
      </c>
      <c r="E48" s="14" t="s">
        <v>146</v>
      </c>
      <c r="F48" s="14" t="s">
        <v>98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</row>
    <row r="49" spans="1:20" x14ac:dyDescent="0.25">
      <c r="A49" s="13" t="s">
        <v>35</v>
      </c>
      <c r="B49" s="3" t="s">
        <v>470</v>
      </c>
      <c r="C49" s="2" t="s">
        <v>528</v>
      </c>
      <c r="D49" s="2" t="s">
        <v>474</v>
      </c>
      <c r="E49" s="14" t="s">
        <v>147</v>
      </c>
      <c r="F49" s="14" t="s">
        <v>101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</row>
    <row r="50" spans="1:20" x14ac:dyDescent="0.25">
      <c r="A50" s="13" t="s">
        <v>433</v>
      </c>
      <c r="B50" s="3" t="s">
        <v>470</v>
      </c>
      <c r="C50" s="2" t="s">
        <v>528</v>
      </c>
      <c r="D50" s="2" t="s">
        <v>474</v>
      </c>
      <c r="E50" s="14" t="s">
        <v>435</v>
      </c>
      <c r="F50" s="14" t="s">
        <v>95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</row>
    <row r="51" spans="1:20" x14ac:dyDescent="0.25">
      <c r="A51" s="13" t="s">
        <v>434</v>
      </c>
      <c r="B51" s="3" t="s">
        <v>470</v>
      </c>
      <c r="C51" s="2" t="s">
        <v>528</v>
      </c>
      <c r="D51" s="2" t="s">
        <v>474</v>
      </c>
      <c r="E51" s="14" t="s">
        <v>436</v>
      </c>
      <c r="F51" s="14" t="s">
        <v>95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</row>
    <row r="52" spans="1:20" x14ac:dyDescent="0.25">
      <c r="A52" s="13" t="s">
        <v>456</v>
      </c>
      <c r="B52" s="3" t="s">
        <v>470</v>
      </c>
      <c r="C52" s="2" t="s">
        <v>528</v>
      </c>
      <c r="D52" s="2" t="s">
        <v>474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 t="s">
        <v>459</v>
      </c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</row>
    <row r="53" spans="1:20" x14ac:dyDescent="0.25">
      <c r="A53" s="13" t="s">
        <v>15</v>
      </c>
      <c r="B53" s="3" t="s">
        <v>470</v>
      </c>
      <c r="C53" s="2" t="s">
        <v>528</v>
      </c>
      <c r="D53" s="2" t="s">
        <v>474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 t="s">
        <v>86</v>
      </c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</row>
    <row r="54" spans="1:20" x14ac:dyDescent="0.25">
      <c r="A54" s="11" t="s">
        <v>16</v>
      </c>
      <c r="B54" s="3" t="s">
        <v>470</v>
      </c>
      <c r="C54" s="2" t="s">
        <v>528</v>
      </c>
      <c r="D54" s="2" t="s">
        <v>474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 t="s">
        <v>86</v>
      </c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</row>
    <row r="55" spans="1:20" x14ac:dyDescent="0.25">
      <c r="A55" s="11" t="s">
        <v>17</v>
      </c>
      <c r="B55" s="3" t="s">
        <v>470</v>
      </c>
      <c r="C55" s="2" t="s">
        <v>528</v>
      </c>
      <c r="D55" s="2" t="s">
        <v>474</v>
      </c>
      <c r="E55" s="12" t="s">
        <v>120</v>
      </c>
      <c r="F55" s="12" t="s">
        <v>98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</row>
    <row r="56" spans="1:20" x14ac:dyDescent="0.25">
      <c r="A56" s="11" t="s">
        <v>18</v>
      </c>
      <c r="B56" s="3" t="s">
        <v>470</v>
      </c>
      <c r="C56" s="2" t="s">
        <v>528</v>
      </c>
      <c r="D56" s="2" t="s">
        <v>474</v>
      </c>
      <c r="E56" s="12" t="s">
        <v>121</v>
      </c>
      <c r="F56" s="12" t="s">
        <v>98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</row>
    <row r="57" spans="1:20" x14ac:dyDescent="0.25">
      <c r="A57" s="11" t="s">
        <v>19</v>
      </c>
      <c r="B57" s="3" t="s">
        <v>470</v>
      </c>
      <c r="C57" s="2" t="s">
        <v>528</v>
      </c>
      <c r="D57" s="2" t="s">
        <v>474</v>
      </c>
      <c r="E57" s="12" t="s">
        <v>122</v>
      </c>
      <c r="F57" s="12" t="s">
        <v>98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</row>
    <row r="58" spans="1:20" x14ac:dyDescent="0.25">
      <c r="A58" s="15" t="s">
        <v>36</v>
      </c>
      <c r="B58" s="3" t="s">
        <v>470</v>
      </c>
      <c r="C58" s="2" t="s">
        <v>528</v>
      </c>
      <c r="D58" s="2" t="s">
        <v>474</v>
      </c>
      <c r="E58" s="16" t="s">
        <v>148</v>
      </c>
      <c r="F58" s="16" t="s">
        <v>98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</row>
    <row r="59" spans="1:20" x14ac:dyDescent="0.25">
      <c r="A59" s="15" t="s">
        <v>379</v>
      </c>
      <c r="B59" s="3" t="s">
        <v>470</v>
      </c>
      <c r="C59" s="2" t="s">
        <v>528</v>
      </c>
      <c r="D59" s="2" t="s">
        <v>474</v>
      </c>
      <c r="E59" s="16" t="s">
        <v>380</v>
      </c>
      <c r="F59" s="16" t="s">
        <v>98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</row>
    <row r="60" spans="1:20" x14ac:dyDescent="0.25">
      <c r="A60" s="15" t="s">
        <v>37</v>
      </c>
      <c r="B60" s="3" t="s">
        <v>470</v>
      </c>
      <c r="C60" s="2" t="s">
        <v>528</v>
      </c>
      <c r="D60" s="2" t="s">
        <v>474</v>
      </c>
      <c r="E60" s="16" t="s">
        <v>149</v>
      </c>
      <c r="F60" s="16" t="s">
        <v>195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</row>
    <row r="61" spans="1:20" x14ac:dyDescent="0.25">
      <c r="A61" s="15" t="s">
        <v>38</v>
      </c>
      <c r="B61" s="3" t="s">
        <v>470</v>
      </c>
      <c r="C61" s="2" t="s">
        <v>528</v>
      </c>
      <c r="D61" s="2" t="s">
        <v>474</v>
      </c>
      <c r="E61" s="16" t="s">
        <v>150</v>
      </c>
      <c r="F61" s="16" t="s">
        <v>195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</row>
    <row r="62" spans="1:20" x14ac:dyDescent="0.25">
      <c r="A62" s="17" t="s">
        <v>39</v>
      </c>
      <c r="B62" s="3" t="s">
        <v>470</v>
      </c>
      <c r="C62" s="2" t="s">
        <v>528</v>
      </c>
      <c r="D62" s="2" t="s">
        <v>474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</row>
    <row r="63" spans="1:20" x14ac:dyDescent="0.25">
      <c r="A63" s="17" t="s">
        <v>40</v>
      </c>
      <c r="B63" s="3" t="s">
        <v>470</v>
      </c>
      <c r="C63" s="2" t="s">
        <v>528</v>
      </c>
      <c r="D63" s="2" t="s">
        <v>474</v>
      </c>
      <c r="E63" s="18" t="s">
        <v>152</v>
      </c>
      <c r="F63" s="18" t="s">
        <v>98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</row>
    <row r="64" spans="1:20" x14ac:dyDescent="0.25">
      <c r="A64" s="17" t="s">
        <v>206</v>
      </c>
      <c r="B64" s="3" t="s">
        <v>470</v>
      </c>
      <c r="C64" s="2" t="s">
        <v>528</v>
      </c>
      <c r="D64" s="2" t="s">
        <v>474</v>
      </c>
      <c r="E64" s="18" t="s">
        <v>284</v>
      </c>
      <c r="F64" s="18" t="s">
        <v>98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</row>
    <row r="65" spans="1:20" x14ac:dyDescent="0.25">
      <c r="A65" s="17" t="s">
        <v>41</v>
      </c>
      <c r="B65" s="3" t="s">
        <v>470</v>
      </c>
      <c r="C65" s="2" t="s">
        <v>528</v>
      </c>
      <c r="D65" s="2" t="s">
        <v>474</v>
      </c>
      <c r="E65" s="18" t="s">
        <v>155</v>
      </c>
      <c r="F65" s="18" t="s">
        <v>102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</row>
    <row r="66" spans="1:20" x14ac:dyDescent="0.25">
      <c r="A66" s="17" t="s">
        <v>405</v>
      </c>
      <c r="B66" s="3" t="s">
        <v>470</v>
      </c>
      <c r="C66" s="2" t="s">
        <v>528</v>
      </c>
      <c r="D66" s="2" t="s">
        <v>474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 t="s">
        <v>87</v>
      </c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</row>
    <row r="67" spans="1:20" x14ac:dyDescent="0.25">
      <c r="A67" s="17" t="s">
        <v>90</v>
      </c>
      <c r="B67" s="3" t="s">
        <v>470</v>
      </c>
      <c r="C67" s="2" t="s">
        <v>528</v>
      </c>
      <c r="D67" s="2" t="s">
        <v>474</v>
      </c>
      <c r="E67" s="18" t="s">
        <v>153</v>
      </c>
      <c r="F67" s="18" t="s">
        <v>103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</row>
    <row r="68" spans="1:20" x14ac:dyDescent="0.25">
      <c r="A68" s="17" t="s">
        <v>407</v>
      </c>
      <c r="B68" s="3" t="s">
        <v>470</v>
      </c>
      <c r="C68" s="2" t="s">
        <v>528</v>
      </c>
      <c r="D68" s="2" t="s">
        <v>474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 t="s">
        <v>87</v>
      </c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</row>
    <row r="69" spans="1:20" x14ac:dyDescent="0.25">
      <c r="A69" s="17" t="s">
        <v>42</v>
      </c>
      <c r="B69" s="3" t="s">
        <v>470</v>
      </c>
      <c r="C69" s="2" t="s">
        <v>528</v>
      </c>
      <c r="D69" s="2" t="s">
        <v>474</v>
      </c>
      <c r="E69" s="18" t="s">
        <v>154</v>
      </c>
      <c r="F69" s="18" t="s">
        <v>103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</row>
    <row r="70" spans="1:20" x14ac:dyDescent="0.25">
      <c r="A70" s="17" t="s">
        <v>207</v>
      </c>
      <c r="B70" s="3" t="s">
        <v>470</v>
      </c>
      <c r="C70" s="2" t="s">
        <v>528</v>
      </c>
      <c r="D70" s="2" t="s">
        <v>474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</row>
    <row r="71" spans="1:20" x14ac:dyDescent="0.25">
      <c r="A71" s="17" t="s">
        <v>43</v>
      </c>
      <c r="B71" s="3" t="s">
        <v>470</v>
      </c>
      <c r="C71" s="2" t="s">
        <v>528</v>
      </c>
      <c r="D71" s="2" t="s">
        <v>474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</row>
    <row r="72" spans="1:20" x14ac:dyDescent="0.25">
      <c r="A72" s="17" t="s">
        <v>44</v>
      </c>
      <c r="B72" s="3" t="s">
        <v>470</v>
      </c>
      <c r="C72" s="2" t="s">
        <v>528</v>
      </c>
      <c r="D72" s="2" t="s">
        <v>474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</row>
    <row r="73" spans="1:20" x14ac:dyDescent="0.25">
      <c r="A73" s="17" t="s">
        <v>45</v>
      </c>
      <c r="B73" s="3" t="s">
        <v>470</v>
      </c>
      <c r="C73" s="2" t="s">
        <v>528</v>
      </c>
      <c r="D73" s="2" t="s">
        <v>474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</row>
    <row r="74" spans="1:20" x14ac:dyDescent="0.25">
      <c r="A74" s="17" t="s">
        <v>46</v>
      </c>
      <c r="B74" s="3" t="s">
        <v>470</v>
      </c>
      <c r="C74" s="2" t="s">
        <v>528</v>
      </c>
      <c r="D74" s="2" t="s">
        <v>474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</row>
    <row r="75" spans="1:20" x14ac:dyDescent="0.25">
      <c r="A75" s="17" t="s">
        <v>47</v>
      </c>
      <c r="B75" s="3" t="s">
        <v>470</v>
      </c>
      <c r="C75" s="2" t="s">
        <v>528</v>
      </c>
      <c r="D75" s="2" t="s">
        <v>474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</row>
    <row r="76" spans="1:20" x14ac:dyDescent="0.25">
      <c r="A76" s="17" t="s">
        <v>48</v>
      </c>
      <c r="B76" s="3" t="s">
        <v>470</v>
      </c>
      <c r="C76" s="2" t="s">
        <v>528</v>
      </c>
      <c r="D76" s="2" t="s">
        <v>474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</row>
    <row r="77" spans="1:20" x14ac:dyDescent="0.25">
      <c r="A77" s="17" t="s">
        <v>49</v>
      </c>
      <c r="B77" s="3" t="s">
        <v>470</v>
      </c>
      <c r="C77" s="2" t="s">
        <v>528</v>
      </c>
      <c r="D77" s="2" t="s">
        <v>474</v>
      </c>
      <c r="E77" s="18" t="s">
        <v>161</v>
      </c>
      <c r="F77" s="18" t="s">
        <v>107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</row>
    <row r="78" spans="1:20" x14ac:dyDescent="0.25">
      <c r="A78" s="33" t="s">
        <v>50</v>
      </c>
      <c r="B78" s="3" t="s">
        <v>470</v>
      </c>
      <c r="C78" s="2" t="s">
        <v>528</v>
      </c>
      <c r="D78" s="2" t="s">
        <v>474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</row>
    <row r="79" spans="1:20" x14ac:dyDescent="0.25">
      <c r="A79" s="33" t="s">
        <v>204</v>
      </c>
      <c r="B79" s="3" t="s">
        <v>470</v>
      </c>
      <c r="C79" s="2" t="s">
        <v>528</v>
      </c>
      <c r="D79" s="2" t="s">
        <v>474</v>
      </c>
      <c r="E79" s="34" t="s">
        <v>412</v>
      </c>
      <c r="F79" s="34" t="s">
        <v>202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</row>
    <row r="80" spans="1:20" x14ac:dyDescent="0.25">
      <c r="A80" s="33" t="s">
        <v>413</v>
      </c>
      <c r="B80" s="3" t="s">
        <v>470</v>
      </c>
      <c r="C80" s="2" t="s">
        <v>528</v>
      </c>
      <c r="D80" s="2" t="s">
        <v>474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 t="s">
        <v>86</v>
      </c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</row>
    <row r="81" spans="1:20" x14ac:dyDescent="0.25">
      <c r="A81" s="33" t="s">
        <v>399</v>
      </c>
      <c r="B81" s="3" t="s">
        <v>470</v>
      </c>
      <c r="C81" s="2" t="s">
        <v>528</v>
      </c>
      <c r="D81" s="2" t="s">
        <v>474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</row>
    <row r="82" spans="1:20" x14ac:dyDescent="0.25">
      <c r="A82" s="33" t="s">
        <v>409</v>
      </c>
      <c r="B82" s="3" t="s">
        <v>470</v>
      </c>
      <c r="C82" s="2" t="s">
        <v>528</v>
      </c>
      <c r="D82" s="2" t="s">
        <v>474</v>
      </c>
      <c r="E82" s="34" t="s">
        <v>415</v>
      </c>
      <c r="F82" s="34" t="s">
        <v>100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</row>
    <row r="83" spans="1:20" x14ac:dyDescent="0.25">
      <c r="A83" s="33" t="s">
        <v>400</v>
      </c>
      <c r="B83" s="3" t="s">
        <v>470</v>
      </c>
      <c r="C83" s="2" t="s">
        <v>528</v>
      </c>
      <c r="D83" s="2" t="s">
        <v>474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</row>
    <row r="84" spans="1:20" x14ac:dyDescent="0.25">
      <c r="A84" s="33" t="s">
        <v>410</v>
      </c>
      <c r="B84" s="3" t="s">
        <v>470</v>
      </c>
      <c r="C84" s="2" t="s">
        <v>528</v>
      </c>
      <c r="D84" s="2" t="s">
        <v>474</v>
      </c>
      <c r="E84" s="34" t="s">
        <v>416</v>
      </c>
      <c r="F84" s="34" t="s">
        <v>100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</row>
    <row r="85" spans="1:20" x14ac:dyDescent="0.25">
      <c r="A85" s="33" t="s">
        <v>401</v>
      </c>
      <c r="B85" s="3" t="s">
        <v>470</v>
      </c>
      <c r="C85" s="2" t="s">
        <v>528</v>
      </c>
      <c r="D85" s="2" t="s">
        <v>474</v>
      </c>
      <c r="E85" s="34" t="s">
        <v>403</v>
      </c>
      <c r="F85" s="34" t="s">
        <v>106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</row>
    <row r="86" spans="1:20" x14ac:dyDescent="0.25">
      <c r="A86" s="33" t="s">
        <v>411</v>
      </c>
      <c r="B86" s="3" t="s">
        <v>470</v>
      </c>
      <c r="C86" s="2" t="s">
        <v>528</v>
      </c>
      <c r="D86" s="2" t="s">
        <v>474</v>
      </c>
      <c r="E86" s="34" t="s">
        <v>404</v>
      </c>
      <c r="F86" s="34" t="s">
        <v>106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</row>
    <row r="87" spans="1:20" x14ac:dyDescent="0.25">
      <c r="A87" s="17" t="s">
        <v>51</v>
      </c>
      <c r="B87" s="3" t="s">
        <v>470</v>
      </c>
      <c r="C87" s="2" t="s">
        <v>528</v>
      </c>
      <c r="D87" s="2" t="s">
        <v>474</v>
      </c>
      <c r="E87" s="18" t="s">
        <v>162</v>
      </c>
      <c r="F87" s="18" t="s">
        <v>108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</row>
    <row r="88" spans="1:20" x14ac:dyDescent="0.25">
      <c r="A88" s="17" t="s">
        <v>52</v>
      </c>
      <c r="B88" s="3" t="s">
        <v>470</v>
      </c>
      <c r="C88" s="2" t="s">
        <v>528</v>
      </c>
      <c r="D88" s="2" t="s">
        <v>474</v>
      </c>
      <c r="E88" s="18" t="s">
        <v>163</v>
      </c>
      <c r="F88" s="18" t="s">
        <v>196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</row>
    <row r="89" spans="1:20" x14ac:dyDescent="0.25">
      <c r="A89" s="17" t="s">
        <v>53</v>
      </c>
      <c r="B89" s="3" t="s">
        <v>470</v>
      </c>
      <c r="C89" s="2" t="s">
        <v>528</v>
      </c>
      <c r="D89" s="2" t="s">
        <v>474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</row>
    <row r="90" spans="1:20" x14ac:dyDescent="0.25">
      <c r="A90" s="17" t="s">
        <v>54</v>
      </c>
      <c r="B90" s="3" t="s">
        <v>470</v>
      </c>
      <c r="C90" s="2" t="s">
        <v>528</v>
      </c>
      <c r="D90" s="2" t="s">
        <v>474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</row>
    <row r="91" spans="1:20" x14ac:dyDescent="0.25">
      <c r="A91" s="17" t="s">
        <v>55</v>
      </c>
      <c r="B91" s="3" t="s">
        <v>470</v>
      </c>
      <c r="C91" s="2" t="s">
        <v>528</v>
      </c>
      <c r="D91" s="2" t="s">
        <v>474</v>
      </c>
      <c r="E91" s="18" t="s">
        <v>166</v>
      </c>
      <c r="F91" s="18" t="s">
        <v>100</v>
      </c>
      <c r="G91" s="59">
        <v>0.05</v>
      </c>
      <c r="H91" s="77">
        <v>0.06</v>
      </c>
      <c r="I91" s="77">
        <v>0.06</v>
      </c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</row>
    <row r="92" spans="1:20" x14ac:dyDescent="0.25">
      <c r="A92" s="19" t="s">
        <v>213</v>
      </c>
      <c r="B92" s="3" t="s">
        <v>470</v>
      </c>
      <c r="C92" s="2" t="s">
        <v>528</v>
      </c>
      <c r="D92" s="2" t="s">
        <v>474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</row>
    <row r="93" spans="1:20" x14ac:dyDescent="0.25">
      <c r="A93" s="19" t="s">
        <v>214</v>
      </c>
      <c r="B93" s="3" t="s">
        <v>470</v>
      </c>
      <c r="C93" s="2" t="s">
        <v>528</v>
      </c>
      <c r="D93" s="2" t="s">
        <v>474</v>
      </c>
      <c r="E93" s="20" t="s">
        <v>291</v>
      </c>
      <c r="F93" s="20" t="s">
        <v>98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</row>
    <row r="94" spans="1:20" x14ac:dyDescent="0.25">
      <c r="A94" s="19" t="s">
        <v>215</v>
      </c>
      <c r="B94" s="3" t="s">
        <v>470</v>
      </c>
      <c r="C94" s="2" t="s">
        <v>528</v>
      </c>
      <c r="D94" s="2" t="s">
        <v>474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</row>
    <row r="95" spans="1:20" x14ac:dyDescent="0.25">
      <c r="A95" s="19" t="s">
        <v>216</v>
      </c>
      <c r="B95" s="3" t="s">
        <v>470</v>
      </c>
      <c r="C95" s="2" t="s">
        <v>528</v>
      </c>
      <c r="D95" s="2" t="s">
        <v>474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</row>
    <row r="96" spans="1:20" x14ac:dyDescent="0.25">
      <c r="A96" s="19" t="s">
        <v>217</v>
      </c>
      <c r="B96" s="3" t="s">
        <v>470</v>
      </c>
      <c r="C96" s="2" t="s">
        <v>528</v>
      </c>
      <c r="D96" s="2" t="s">
        <v>474</v>
      </c>
      <c r="E96" s="20" t="s">
        <v>293</v>
      </c>
      <c r="F96" s="20" t="s">
        <v>296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</row>
    <row r="97" spans="1:20" x14ac:dyDescent="0.25">
      <c r="A97" s="13" t="s">
        <v>60</v>
      </c>
      <c r="B97" s="3" t="s">
        <v>470</v>
      </c>
      <c r="C97" s="2" t="s">
        <v>528</v>
      </c>
      <c r="D97" s="2" t="s">
        <v>474</v>
      </c>
      <c r="E97" s="14" t="s">
        <v>171</v>
      </c>
      <c r="F97" s="14" t="s">
        <v>109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</row>
    <row r="98" spans="1:20" x14ac:dyDescent="0.25">
      <c r="A98" s="13" t="s">
        <v>208</v>
      </c>
      <c r="B98" s="3" t="s">
        <v>470</v>
      </c>
      <c r="C98" s="2" t="s">
        <v>528</v>
      </c>
      <c r="D98" s="2" t="s">
        <v>474</v>
      </c>
      <c r="E98" s="14" t="s">
        <v>289</v>
      </c>
      <c r="F98" s="14" t="s">
        <v>100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</row>
    <row r="99" spans="1:20" x14ac:dyDescent="0.25">
      <c r="A99" s="13" t="s">
        <v>59</v>
      </c>
      <c r="B99" s="3" t="s">
        <v>470</v>
      </c>
      <c r="C99" s="2" t="s">
        <v>528</v>
      </c>
      <c r="D99" s="2" t="s">
        <v>474</v>
      </c>
      <c r="E99" s="14" t="s">
        <v>170</v>
      </c>
      <c r="F99" s="14" t="s">
        <v>102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</row>
    <row r="100" spans="1:20" x14ac:dyDescent="0.25">
      <c r="A100" s="23" t="s">
        <v>65</v>
      </c>
      <c r="B100" s="3" t="s">
        <v>470</v>
      </c>
      <c r="C100" s="2" t="s">
        <v>528</v>
      </c>
      <c r="D100" s="2" t="s">
        <v>474</v>
      </c>
      <c r="E100" s="24" t="s">
        <v>176</v>
      </c>
      <c r="F100" s="24" t="s">
        <v>182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</row>
    <row r="101" spans="1:20" x14ac:dyDescent="0.25">
      <c r="A101" s="23" t="s">
        <v>366</v>
      </c>
      <c r="B101" s="3" t="s">
        <v>470</v>
      </c>
      <c r="C101" s="2" t="s">
        <v>528</v>
      </c>
      <c r="D101" s="2" t="s">
        <v>474</v>
      </c>
      <c r="E101" s="24" t="s">
        <v>369</v>
      </c>
      <c r="F101" s="24" t="s">
        <v>182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</row>
    <row r="102" spans="1:20" x14ac:dyDescent="0.25">
      <c r="A102" s="23" t="s">
        <v>367</v>
      </c>
      <c r="B102" s="3" t="s">
        <v>470</v>
      </c>
      <c r="C102" s="2" t="s">
        <v>528</v>
      </c>
      <c r="D102" s="2" t="s">
        <v>474</v>
      </c>
      <c r="E102" s="24" t="s">
        <v>370</v>
      </c>
      <c r="F102" s="24" t="s">
        <v>182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</row>
    <row r="103" spans="1:20" x14ac:dyDescent="0.25">
      <c r="A103" s="23" t="s">
        <v>368</v>
      </c>
      <c r="B103" s="3" t="s">
        <v>470</v>
      </c>
      <c r="C103" s="2" t="s">
        <v>528</v>
      </c>
      <c r="D103" s="2" t="s">
        <v>474</v>
      </c>
      <c r="E103" s="24" t="s">
        <v>371</v>
      </c>
      <c r="F103" s="24" t="s">
        <v>182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</row>
    <row r="104" spans="1:20" x14ac:dyDescent="0.25">
      <c r="A104" s="23" t="s">
        <v>500</v>
      </c>
      <c r="B104" s="3" t="s">
        <v>470</v>
      </c>
      <c r="C104" s="2" t="s">
        <v>528</v>
      </c>
      <c r="D104" s="2" t="s">
        <v>474</v>
      </c>
      <c r="E104" s="24" t="s">
        <v>383</v>
      </c>
      <c r="F104" s="24" t="s">
        <v>102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</row>
    <row r="105" spans="1:20" x14ac:dyDescent="0.25">
      <c r="A105" s="23" t="s">
        <v>384</v>
      </c>
      <c r="B105" s="3" t="s">
        <v>470</v>
      </c>
      <c r="C105" s="2" t="s">
        <v>528</v>
      </c>
      <c r="D105" s="2" t="s">
        <v>474</v>
      </c>
      <c r="E105" s="24" t="s">
        <v>385</v>
      </c>
      <c r="F105" s="24" t="s">
        <v>398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</row>
    <row r="106" spans="1:20" x14ac:dyDescent="0.25">
      <c r="A106" s="23" t="s">
        <v>501</v>
      </c>
      <c r="B106" s="3" t="s">
        <v>470</v>
      </c>
      <c r="C106" s="2" t="s">
        <v>528</v>
      </c>
      <c r="D106" s="2" t="s">
        <v>474</v>
      </c>
      <c r="E106" s="24" t="s">
        <v>505</v>
      </c>
      <c r="F106" s="24" t="s">
        <v>506</v>
      </c>
      <c r="G106" s="58">
        <f t="shared" ref="G106:H106" si="0">G104</f>
        <v>1</v>
      </c>
      <c r="H106" s="58">
        <f t="shared" si="0"/>
        <v>1</v>
      </c>
      <c r="I106" s="58">
        <f>10/0.1</f>
        <v>100</v>
      </c>
      <c r="J106" s="58">
        <f t="shared" ref="J106:T106" si="1">10/0.1</f>
        <v>100</v>
      </c>
      <c r="K106" s="58">
        <f t="shared" si="1"/>
        <v>100</v>
      </c>
      <c r="L106" s="58">
        <f t="shared" si="1"/>
        <v>100</v>
      </c>
      <c r="M106" s="58">
        <f t="shared" si="1"/>
        <v>100</v>
      </c>
      <c r="N106" s="58">
        <f t="shared" si="1"/>
        <v>100</v>
      </c>
      <c r="O106" s="58">
        <f t="shared" si="1"/>
        <v>100</v>
      </c>
      <c r="P106" s="58">
        <f t="shared" si="1"/>
        <v>100</v>
      </c>
      <c r="Q106" s="58">
        <f t="shared" si="1"/>
        <v>100</v>
      </c>
      <c r="R106" s="58">
        <f t="shared" si="1"/>
        <v>100</v>
      </c>
      <c r="S106" s="58">
        <f t="shared" si="1"/>
        <v>100</v>
      </c>
      <c r="T106" s="58">
        <f t="shared" si="1"/>
        <v>100</v>
      </c>
    </row>
    <row r="107" spans="1:20" x14ac:dyDescent="0.25">
      <c r="A107" s="23" t="s">
        <v>502</v>
      </c>
      <c r="B107" s="3" t="s">
        <v>470</v>
      </c>
      <c r="C107" s="2" t="s">
        <v>528</v>
      </c>
      <c r="D107" s="2" t="s">
        <v>474</v>
      </c>
      <c r="E107" s="24" t="s">
        <v>505</v>
      </c>
      <c r="F107" s="24" t="s">
        <v>506</v>
      </c>
      <c r="G107" s="58">
        <f>3*G104</f>
        <v>3</v>
      </c>
      <c r="H107" s="58">
        <f t="shared" ref="H107" si="2">150*H104</f>
        <v>150</v>
      </c>
      <c r="I107" s="58">
        <f>150/0.1</f>
        <v>1500</v>
      </c>
      <c r="J107" s="58">
        <f t="shared" ref="J107:T107" si="3">150/0.1</f>
        <v>1500</v>
      </c>
      <c r="K107" s="58">
        <f t="shared" si="3"/>
        <v>1500</v>
      </c>
      <c r="L107" s="58">
        <f t="shared" si="3"/>
        <v>1500</v>
      </c>
      <c r="M107" s="58">
        <f t="shared" si="3"/>
        <v>1500</v>
      </c>
      <c r="N107" s="58">
        <f t="shared" si="3"/>
        <v>1500</v>
      </c>
      <c r="O107" s="58">
        <f t="shared" si="3"/>
        <v>1500</v>
      </c>
      <c r="P107" s="58">
        <f t="shared" si="3"/>
        <v>1500</v>
      </c>
      <c r="Q107" s="58">
        <f t="shared" si="3"/>
        <v>1500</v>
      </c>
      <c r="R107" s="58">
        <f t="shared" si="3"/>
        <v>1500</v>
      </c>
      <c r="S107" s="58">
        <f t="shared" si="3"/>
        <v>1500</v>
      </c>
      <c r="T107" s="58">
        <f t="shared" si="3"/>
        <v>1500</v>
      </c>
    </row>
    <row r="108" spans="1:20" x14ac:dyDescent="0.25">
      <c r="A108" s="23" t="s">
        <v>503</v>
      </c>
      <c r="B108" s="3" t="s">
        <v>470</v>
      </c>
      <c r="C108" s="2" t="s">
        <v>528</v>
      </c>
      <c r="D108" s="2" t="s">
        <v>474</v>
      </c>
      <c r="E108" s="24" t="s">
        <v>505</v>
      </c>
      <c r="F108" s="24" t="s">
        <v>506</v>
      </c>
      <c r="G108" s="58">
        <f t="shared" ref="G108:H108" si="4">G99</f>
        <v>21</v>
      </c>
      <c r="H108" s="58">
        <f t="shared" si="4"/>
        <v>21</v>
      </c>
      <c r="I108" s="58">
        <f>20/0.1</f>
        <v>200</v>
      </c>
      <c r="J108" s="58">
        <f t="shared" ref="J108:T108" si="5">20/0.1</f>
        <v>200</v>
      </c>
      <c r="K108" s="58">
        <f t="shared" si="5"/>
        <v>200</v>
      </c>
      <c r="L108" s="58">
        <f t="shared" si="5"/>
        <v>200</v>
      </c>
      <c r="M108" s="58">
        <f t="shared" si="5"/>
        <v>200</v>
      </c>
      <c r="N108" s="58">
        <f t="shared" si="5"/>
        <v>200</v>
      </c>
      <c r="O108" s="58">
        <f t="shared" si="5"/>
        <v>200</v>
      </c>
      <c r="P108" s="58">
        <f t="shared" si="5"/>
        <v>200</v>
      </c>
      <c r="Q108" s="58">
        <f t="shared" si="5"/>
        <v>200</v>
      </c>
      <c r="R108" s="58">
        <f t="shared" si="5"/>
        <v>200</v>
      </c>
      <c r="S108" s="58">
        <f t="shared" si="5"/>
        <v>200</v>
      </c>
      <c r="T108" s="58">
        <f t="shared" si="5"/>
        <v>200</v>
      </c>
    </row>
    <row r="109" spans="1:20" x14ac:dyDescent="0.25">
      <c r="A109" s="23" t="s">
        <v>504</v>
      </c>
      <c r="B109" s="3" t="s">
        <v>470</v>
      </c>
      <c r="C109" s="2" t="s">
        <v>528</v>
      </c>
      <c r="D109" s="2" t="s">
        <v>474</v>
      </c>
      <c r="E109" s="24" t="s">
        <v>505</v>
      </c>
      <c r="F109" s="24" t="s">
        <v>506</v>
      </c>
      <c r="G109" s="58">
        <f>10*G99</f>
        <v>210</v>
      </c>
      <c r="H109" s="58">
        <f t="shared" ref="H109" si="6">70*H99</f>
        <v>1470</v>
      </c>
      <c r="I109" s="58">
        <f>400/0.1</f>
        <v>4000</v>
      </c>
      <c r="J109" s="58">
        <f t="shared" ref="J109:T109" si="7">400/0.1</f>
        <v>4000</v>
      </c>
      <c r="K109" s="58">
        <f t="shared" si="7"/>
        <v>4000</v>
      </c>
      <c r="L109" s="58">
        <f t="shared" si="7"/>
        <v>4000</v>
      </c>
      <c r="M109" s="58">
        <f t="shared" si="7"/>
        <v>4000</v>
      </c>
      <c r="N109" s="58">
        <f t="shared" si="7"/>
        <v>4000</v>
      </c>
      <c r="O109" s="58">
        <f t="shared" si="7"/>
        <v>4000</v>
      </c>
      <c r="P109" s="58">
        <f t="shared" si="7"/>
        <v>4000</v>
      </c>
      <c r="Q109" s="58">
        <f t="shared" si="7"/>
        <v>4000</v>
      </c>
      <c r="R109" s="58">
        <f t="shared" si="7"/>
        <v>4000</v>
      </c>
      <c r="S109" s="58">
        <f t="shared" si="7"/>
        <v>4000</v>
      </c>
      <c r="T109" s="58">
        <f t="shared" si="7"/>
        <v>4000</v>
      </c>
    </row>
    <row r="110" spans="1:20" x14ac:dyDescent="0.25">
      <c r="A110" s="23" t="s">
        <v>386</v>
      </c>
      <c r="B110" s="3" t="s">
        <v>470</v>
      </c>
      <c r="C110" s="2" t="s">
        <v>528</v>
      </c>
      <c r="D110" s="2" t="s">
        <v>474</v>
      </c>
      <c r="E110" s="24" t="s">
        <v>387</v>
      </c>
      <c r="F110" s="24" t="s">
        <v>106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</row>
    <row r="111" spans="1:20" x14ac:dyDescent="0.25">
      <c r="A111" s="23" t="s">
        <v>388</v>
      </c>
      <c r="B111" s="3" t="s">
        <v>470</v>
      </c>
      <c r="C111" s="2" t="s">
        <v>528</v>
      </c>
      <c r="D111" s="2" t="s">
        <v>474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</row>
    <row r="112" spans="1:20" x14ac:dyDescent="0.25">
      <c r="A112" s="23" t="s">
        <v>390</v>
      </c>
      <c r="B112" s="3" t="s">
        <v>470</v>
      </c>
      <c r="C112" s="2" t="s">
        <v>528</v>
      </c>
      <c r="D112" s="2" t="s">
        <v>474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</row>
    <row r="113" spans="1:20" x14ac:dyDescent="0.25">
      <c r="A113" s="23" t="s">
        <v>392</v>
      </c>
      <c r="B113" s="3" t="s">
        <v>470</v>
      </c>
      <c r="C113" s="2" t="s">
        <v>528</v>
      </c>
      <c r="D113" s="2" t="s">
        <v>474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</row>
    <row r="114" spans="1:20" x14ac:dyDescent="0.25">
      <c r="A114" s="23" t="s">
        <v>420</v>
      </c>
      <c r="B114" s="3" t="s">
        <v>470</v>
      </c>
      <c r="C114" s="2" t="s">
        <v>528</v>
      </c>
      <c r="D114" s="2" t="s">
        <v>474</v>
      </c>
      <c r="E114" s="24" t="s">
        <v>421</v>
      </c>
      <c r="F114" s="24" t="s">
        <v>429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</row>
    <row r="115" spans="1:20" ht="14.45" customHeight="1" x14ac:dyDescent="0.25">
      <c r="A115" s="23" t="s">
        <v>422</v>
      </c>
      <c r="B115" s="3" t="s">
        <v>470</v>
      </c>
      <c r="C115" s="2" t="s">
        <v>528</v>
      </c>
      <c r="D115" s="2" t="s">
        <v>474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T115" si="8">0.1 * 3.25 * (60*60*24)</f>
        <v>28080</v>
      </c>
      <c r="I115" s="67">
        <f t="shared" si="8"/>
        <v>28080</v>
      </c>
      <c r="J115" s="67">
        <f t="shared" si="8"/>
        <v>28080</v>
      </c>
      <c r="K115" s="67">
        <f t="shared" si="8"/>
        <v>28080</v>
      </c>
      <c r="L115" s="67">
        <f t="shared" si="8"/>
        <v>28080</v>
      </c>
      <c r="M115" s="67">
        <f t="shared" si="8"/>
        <v>28080</v>
      </c>
      <c r="N115" s="67">
        <f t="shared" si="8"/>
        <v>28080</v>
      </c>
      <c r="O115" s="67">
        <f t="shared" si="8"/>
        <v>28080</v>
      </c>
      <c r="P115" s="67">
        <f t="shared" si="8"/>
        <v>28080</v>
      </c>
      <c r="Q115" s="67">
        <f t="shared" si="8"/>
        <v>28080</v>
      </c>
      <c r="R115" s="67">
        <f t="shared" si="8"/>
        <v>28080</v>
      </c>
      <c r="S115" s="67">
        <f t="shared" si="8"/>
        <v>28080</v>
      </c>
      <c r="T115" s="67">
        <f t="shared" si="8"/>
        <v>28080</v>
      </c>
    </row>
    <row r="116" spans="1:20" x14ac:dyDescent="0.25">
      <c r="A116" s="23" t="s">
        <v>424</v>
      </c>
      <c r="B116" s="3" t="s">
        <v>470</v>
      </c>
      <c r="C116" s="2" t="s">
        <v>528</v>
      </c>
      <c r="D116" s="2" t="s">
        <v>474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T116" si="9">1.11 / 10</f>
        <v>0.11100000000000002</v>
      </c>
      <c r="I116" s="67">
        <f t="shared" si="9"/>
        <v>0.11100000000000002</v>
      </c>
      <c r="J116" s="67">
        <f t="shared" si="9"/>
        <v>0.11100000000000002</v>
      </c>
      <c r="K116" s="67">
        <f t="shared" si="9"/>
        <v>0.11100000000000002</v>
      </c>
      <c r="L116" s="67">
        <f t="shared" si="9"/>
        <v>0.11100000000000002</v>
      </c>
      <c r="M116" s="67">
        <f t="shared" si="9"/>
        <v>0.11100000000000002</v>
      </c>
      <c r="N116" s="67">
        <f t="shared" si="9"/>
        <v>0.11100000000000002</v>
      </c>
      <c r="O116" s="67">
        <f t="shared" si="9"/>
        <v>0.11100000000000002</v>
      </c>
      <c r="P116" s="67">
        <f t="shared" si="9"/>
        <v>0.11100000000000002</v>
      </c>
      <c r="Q116" s="67">
        <f t="shared" si="9"/>
        <v>0.11100000000000002</v>
      </c>
      <c r="R116" s="67">
        <f t="shared" si="9"/>
        <v>0.11100000000000002</v>
      </c>
      <c r="S116" s="67">
        <f t="shared" si="9"/>
        <v>0.11100000000000002</v>
      </c>
      <c r="T116" s="67">
        <f t="shared" si="9"/>
        <v>0.11100000000000002</v>
      </c>
    </row>
    <row r="117" spans="1:20" x14ac:dyDescent="0.25">
      <c r="A117" s="23" t="s">
        <v>497</v>
      </c>
      <c r="B117" s="3" t="s">
        <v>470</v>
      </c>
      <c r="C117" s="2" t="s">
        <v>528</v>
      </c>
      <c r="D117" s="2" t="s">
        <v>474</v>
      </c>
      <c r="E117" s="24" t="s">
        <v>426</v>
      </c>
      <c r="F117" s="24" t="s">
        <v>429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</row>
    <row r="118" spans="1:20" ht="14.45" customHeight="1" x14ac:dyDescent="0.25">
      <c r="A118" s="23" t="s">
        <v>498</v>
      </c>
      <c r="B118" s="3" t="s">
        <v>470</v>
      </c>
      <c r="C118" s="2" t="s">
        <v>528</v>
      </c>
      <c r="D118" s="2" t="s">
        <v>474</v>
      </c>
      <c r="E118" s="24" t="s">
        <v>427</v>
      </c>
      <c r="F118" s="24" t="s">
        <v>430</v>
      </c>
      <c r="G118" s="67">
        <f t="shared" ref="G118:T118" si="10">5.32 * (60*60*24)</f>
        <v>459648</v>
      </c>
      <c r="H118" s="67">
        <f t="shared" si="10"/>
        <v>459648</v>
      </c>
      <c r="I118" s="67">
        <f t="shared" si="10"/>
        <v>459648</v>
      </c>
      <c r="J118" s="67">
        <f t="shared" si="10"/>
        <v>459648</v>
      </c>
      <c r="K118" s="67">
        <f t="shared" si="10"/>
        <v>459648</v>
      </c>
      <c r="L118" s="67">
        <f t="shared" si="10"/>
        <v>459648</v>
      </c>
      <c r="M118" s="67">
        <f t="shared" si="10"/>
        <v>459648</v>
      </c>
      <c r="N118" s="67">
        <f t="shared" si="10"/>
        <v>459648</v>
      </c>
      <c r="O118" s="67">
        <f t="shared" si="10"/>
        <v>459648</v>
      </c>
      <c r="P118" s="67">
        <f t="shared" si="10"/>
        <v>459648</v>
      </c>
      <c r="Q118" s="67">
        <f t="shared" si="10"/>
        <v>459648</v>
      </c>
      <c r="R118" s="67">
        <f t="shared" si="10"/>
        <v>459648</v>
      </c>
      <c r="S118" s="67">
        <f t="shared" si="10"/>
        <v>459648</v>
      </c>
      <c r="T118" s="67">
        <f t="shared" si="10"/>
        <v>459648</v>
      </c>
    </row>
    <row r="119" spans="1:20" x14ac:dyDescent="0.25">
      <c r="A119" s="23" t="s">
        <v>499</v>
      </c>
      <c r="B119" s="3" t="s">
        <v>470</v>
      </c>
      <c r="C119" s="2" t="s">
        <v>528</v>
      </c>
      <c r="D119" s="2" t="s">
        <v>474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T119" si="11">1.11/8</f>
        <v>0.13875000000000001</v>
      </c>
      <c r="I119" s="67">
        <f t="shared" si="11"/>
        <v>0.13875000000000001</v>
      </c>
      <c r="J119" s="67">
        <f t="shared" si="11"/>
        <v>0.13875000000000001</v>
      </c>
      <c r="K119" s="67">
        <f t="shared" si="11"/>
        <v>0.13875000000000001</v>
      </c>
      <c r="L119" s="67">
        <f t="shared" si="11"/>
        <v>0.13875000000000001</v>
      </c>
      <c r="M119" s="67">
        <f t="shared" si="11"/>
        <v>0.13875000000000001</v>
      </c>
      <c r="N119" s="67">
        <f t="shared" si="11"/>
        <v>0.13875000000000001</v>
      </c>
      <c r="O119" s="67">
        <f t="shared" si="11"/>
        <v>0.13875000000000001</v>
      </c>
      <c r="P119" s="67">
        <f t="shared" si="11"/>
        <v>0.13875000000000001</v>
      </c>
      <c r="Q119" s="67">
        <f t="shared" si="11"/>
        <v>0.13875000000000001</v>
      </c>
      <c r="R119" s="67">
        <f t="shared" si="11"/>
        <v>0.13875000000000001</v>
      </c>
      <c r="S119" s="67">
        <f t="shared" si="11"/>
        <v>0.13875000000000001</v>
      </c>
      <c r="T119" s="67">
        <f t="shared" si="11"/>
        <v>0.13875000000000001</v>
      </c>
    </row>
    <row r="120" spans="1:20" x14ac:dyDescent="0.25">
      <c r="A120" s="23" t="s">
        <v>394</v>
      </c>
      <c r="B120" s="3" t="s">
        <v>470</v>
      </c>
      <c r="C120" s="2" t="s">
        <v>528</v>
      </c>
      <c r="D120" s="2" t="s">
        <v>474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</row>
    <row r="121" spans="1:20" x14ac:dyDescent="0.25">
      <c r="A121" s="23" t="s">
        <v>396</v>
      </c>
      <c r="B121" s="3" t="s">
        <v>470</v>
      </c>
      <c r="C121" s="2" t="s">
        <v>528</v>
      </c>
      <c r="D121" s="2" t="s">
        <v>474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</row>
    <row r="122" spans="1:20" x14ac:dyDescent="0.25">
      <c r="A122" s="13" t="s">
        <v>61</v>
      </c>
      <c r="B122" s="3" t="s">
        <v>470</v>
      </c>
      <c r="C122" s="2" t="s">
        <v>528</v>
      </c>
      <c r="D122" s="2" t="s">
        <v>474</v>
      </c>
      <c r="E122" s="14" t="s">
        <v>172</v>
      </c>
      <c r="F122" s="14" t="s">
        <v>111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</row>
    <row r="123" spans="1:20" x14ac:dyDescent="0.25">
      <c r="A123" s="13" t="s">
        <v>62</v>
      </c>
      <c r="B123" s="3" t="s">
        <v>470</v>
      </c>
      <c r="C123" s="2" t="s">
        <v>528</v>
      </c>
      <c r="D123" s="2" t="s">
        <v>474</v>
      </c>
      <c r="E123" s="14" t="s">
        <v>173</v>
      </c>
      <c r="F123" s="14" t="s">
        <v>198</v>
      </c>
      <c r="G123" s="42">
        <v>2.0833333333333335E-4</v>
      </c>
      <c r="H123" s="78">
        <f t="shared" ref="H123:T123" si="12">1250*0.000001/6</f>
        <v>2.0833333333333335E-4</v>
      </c>
      <c r="I123" s="78">
        <f t="shared" si="12"/>
        <v>2.0833333333333335E-4</v>
      </c>
      <c r="J123" s="78">
        <f t="shared" si="12"/>
        <v>2.0833333333333335E-4</v>
      </c>
      <c r="K123" s="78">
        <f t="shared" si="12"/>
        <v>2.0833333333333335E-4</v>
      </c>
      <c r="L123" s="78">
        <f t="shared" si="12"/>
        <v>2.0833333333333335E-4</v>
      </c>
      <c r="M123" s="78">
        <f t="shared" si="12"/>
        <v>2.0833333333333335E-4</v>
      </c>
      <c r="N123" s="78">
        <f t="shared" si="12"/>
        <v>2.0833333333333335E-4</v>
      </c>
      <c r="O123" s="78">
        <f t="shared" si="12"/>
        <v>2.0833333333333335E-4</v>
      </c>
      <c r="P123" s="78">
        <f t="shared" si="12"/>
        <v>2.0833333333333335E-4</v>
      </c>
      <c r="Q123" s="78">
        <f t="shared" si="12"/>
        <v>2.0833333333333335E-4</v>
      </c>
      <c r="R123" s="78">
        <f t="shared" si="12"/>
        <v>2.0833333333333335E-4</v>
      </c>
      <c r="S123" s="78">
        <f t="shared" si="12"/>
        <v>2.0833333333333335E-4</v>
      </c>
      <c r="T123" s="78">
        <f t="shared" si="12"/>
        <v>2.0833333333333335E-4</v>
      </c>
    </row>
    <row r="124" spans="1:20" x14ac:dyDescent="0.25">
      <c r="A124" s="13" t="s">
        <v>63</v>
      </c>
      <c r="B124" s="3" t="s">
        <v>470</v>
      </c>
      <c r="C124" s="2" t="s">
        <v>528</v>
      </c>
      <c r="D124" s="2" t="s">
        <v>474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</row>
    <row r="125" spans="1:20" x14ac:dyDescent="0.25">
      <c r="A125" s="13" t="s">
        <v>64</v>
      </c>
      <c r="B125" s="3" t="s">
        <v>470</v>
      </c>
      <c r="C125" s="2" t="s">
        <v>528</v>
      </c>
      <c r="D125" s="2" t="s">
        <v>474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</row>
    <row r="126" spans="1:20" x14ac:dyDescent="0.25">
      <c r="A126" s="13" t="s">
        <v>449</v>
      </c>
      <c r="B126" s="3" t="s">
        <v>470</v>
      </c>
      <c r="C126" s="2" t="s">
        <v>528</v>
      </c>
      <c r="D126" s="2" t="s">
        <v>474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</row>
    <row r="127" spans="1:20" x14ac:dyDescent="0.25">
      <c r="A127" s="13" t="s">
        <v>451</v>
      </c>
      <c r="B127" s="3" t="s">
        <v>470</v>
      </c>
      <c r="C127" s="2" t="s">
        <v>528</v>
      </c>
      <c r="D127" s="2" t="s">
        <v>474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</row>
    <row r="128" spans="1:20" x14ac:dyDescent="0.25">
      <c r="A128" s="68" t="s">
        <v>440</v>
      </c>
      <c r="B128" s="3" t="s">
        <v>470</v>
      </c>
      <c r="C128" s="2" t="s">
        <v>528</v>
      </c>
      <c r="D128" s="2" t="s">
        <v>474</v>
      </c>
      <c r="E128" s="69" t="s">
        <v>178</v>
      </c>
      <c r="F128" s="69" t="s">
        <v>179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</row>
    <row r="129" spans="1:20" x14ac:dyDescent="0.25">
      <c r="A129" s="68" t="s">
        <v>67</v>
      </c>
      <c r="B129" s="3" t="s">
        <v>470</v>
      </c>
      <c r="C129" s="2" t="s">
        <v>528</v>
      </c>
      <c r="D129" s="2" t="s">
        <v>474</v>
      </c>
      <c r="E129" s="69" t="s">
        <v>441</v>
      </c>
      <c r="F129" s="69" t="s">
        <v>442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</row>
    <row r="130" spans="1:20" x14ac:dyDescent="0.25">
      <c r="A130" s="68" t="s">
        <v>445</v>
      </c>
      <c r="B130" s="3" t="s">
        <v>470</v>
      </c>
      <c r="C130" s="2" t="s">
        <v>528</v>
      </c>
      <c r="D130" s="2" t="s">
        <v>474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 t="s">
        <v>87</v>
      </c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</row>
    <row r="131" spans="1:20" x14ac:dyDescent="0.25">
      <c r="A131" s="21" t="s">
        <v>66</v>
      </c>
      <c r="B131" s="3" t="s">
        <v>470</v>
      </c>
      <c r="C131" s="2" t="s">
        <v>528</v>
      </c>
      <c r="D131" s="2" t="s">
        <v>474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</row>
    <row r="132" spans="1:20" x14ac:dyDescent="0.25">
      <c r="A132" s="21" t="s">
        <v>437</v>
      </c>
      <c r="B132" s="3" t="s">
        <v>470</v>
      </c>
      <c r="C132" s="2" t="s">
        <v>528</v>
      </c>
      <c r="D132" s="2" t="s">
        <v>474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</row>
    <row r="133" spans="1:20" x14ac:dyDescent="0.25">
      <c r="A133" s="21" t="s">
        <v>228</v>
      </c>
      <c r="B133" s="3" t="s">
        <v>470</v>
      </c>
      <c r="C133" s="2" t="s">
        <v>528</v>
      </c>
      <c r="D133" s="2" t="s">
        <v>474</v>
      </c>
      <c r="E133" s="22" t="s">
        <v>311</v>
      </c>
      <c r="F133" s="22" t="s">
        <v>109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</row>
    <row r="134" spans="1:20" x14ac:dyDescent="0.25">
      <c r="A134" s="21" t="s">
        <v>229</v>
      </c>
      <c r="B134" s="3" t="s">
        <v>470</v>
      </c>
      <c r="C134" s="2" t="s">
        <v>528</v>
      </c>
      <c r="D134" s="2" t="s">
        <v>474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</row>
    <row r="135" spans="1:20" x14ac:dyDescent="0.25">
      <c r="A135" s="21" t="s">
        <v>230</v>
      </c>
      <c r="B135" s="3" t="s">
        <v>470</v>
      </c>
      <c r="C135" s="2" t="s">
        <v>528</v>
      </c>
      <c r="D135" s="2" t="s">
        <v>474</v>
      </c>
      <c r="E135" s="22" t="s">
        <v>313</v>
      </c>
      <c r="F135" s="22" t="s">
        <v>100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</row>
    <row r="136" spans="1:20" x14ac:dyDescent="0.25">
      <c r="A136" s="21" t="s">
        <v>231</v>
      </c>
      <c r="B136" s="3" t="s">
        <v>470</v>
      </c>
      <c r="C136" s="2" t="s">
        <v>528</v>
      </c>
      <c r="D136" s="2" t="s">
        <v>474</v>
      </c>
      <c r="E136" s="22" t="s">
        <v>314</v>
      </c>
      <c r="F136" s="22" t="s">
        <v>95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</row>
    <row r="137" spans="1:20" x14ac:dyDescent="0.25">
      <c r="A137" s="21" t="s">
        <v>68</v>
      </c>
      <c r="B137" s="3" t="s">
        <v>470</v>
      </c>
      <c r="C137" s="2" t="s">
        <v>528</v>
      </c>
      <c r="D137" s="2" t="s">
        <v>474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</row>
    <row r="138" spans="1:20" x14ac:dyDescent="0.25">
      <c r="A138" s="21" t="s">
        <v>232</v>
      </c>
      <c r="B138" s="3" t="s">
        <v>470</v>
      </c>
      <c r="C138" s="2" t="s">
        <v>528</v>
      </c>
      <c r="D138" s="2" t="s">
        <v>474</v>
      </c>
      <c r="E138" s="22" t="s">
        <v>315</v>
      </c>
      <c r="F138" s="22" t="s">
        <v>109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</row>
    <row r="139" spans="1:20" x14ac:dyDescent="0.25">
      <c r="A139" s="21" t="s">
        <v>233</v>
      </c>
      <c r="B139" s="3" t="s">
        <v>470</v>
      </c>
      <c r="C139" s="2" t="s">
        <v>528</v>
      </c>
      <c r="D139" s="2" t="s">
        <v>474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</row>
    <row r="140" spans="1:20" x14ac:dyDescent="0.25">
      <c r="A140" s="21" t="s">
        <v>234</v>
      </c>
      <c r="B140" s="3" t="s">
        <v>470</v>
      </c>
      <c r="C140" s="2" t="s">
        <v>528</v>
      </c>
      <c r="D140" s="2" t="s">
        <v>474</v>
      </c>
      <c r="E140" s="22" t="s">
        <v>317</v>
      </c>
      <c r="F140" s="22" t="s">
        <v>100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</row>
    <row r="141" spans="1:20" x14ac:dyDescent="0.25">
      <c r="A141" s="21" t="s">
        <v>235</v>
      </c>
      <c r="B141" s="3" t="s">
        <v>470</v>
      </c>
      <c r="C141" s="2" t="s">
        <v>528</v>
      </c>
      <c r="D141" s="2" t="s">
        <v>474</v>
      </c>
      <c r="E141" s="22" t="s">
        <v>318</v>
      </c>
      <c r="F141" s="22" t="s">
        <v>95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</row>
    <row r="142" spans="1:20" x14ac:dyDescent="0.25">
      <c r="A142" s="21" t="s">
        <v>69</v>
      </c>
      <c r="B142" s="3" t="s">
        <v>470</v>
      </c>
      <c r="C142" s="2" t="s">
        <v>528</v>
      </c>
      <c r="D142" s="2" t="s">
        <v>474</v>
      </c>
      <c r="E142" s="22" t="s">
        <v>180</v>
      </c>
      <c r="F142" s="22" t="s">
        <v>100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</row>
    <row r="143" spans="1:20" x14ac:dyDescent="0.25">
      <c r="A143" s="72" t="s">
        <v>70</v>
      </c>
      <c r="B143" s="3" t="s">
        <v>470</v>
      </c>
      <c r="C143" s="2" t="s">
        <v>528</v>
      </c>
      <c r="D143" s="2" t="s">
        <v>474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</row>
    <row r="144" spans="1:20" x14ac:dyDescent="0.25">
      <c r="A144" s="23" t="s">
        <v>56</v>
      </c>
      <c r="B144" s="3" t="s">
        <v>470</v>
      </c>
      <c r="C144" s="2" t="s">
        <v>528</v>
      </c>
      <c r="D144" s="2" t="s">
        <v>474</v>
      </c>
      <c r="E144" s="24" t="s">
        <v>167</v>
      </c>
      <c r="F144" s="24" t="s">
        <v>198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</row>
    <row r="145" spans="1:20" x14ac:dyDescent="0.25">
      <c r="A145" s="23" t="s">
        <v>57</v>
      </c>
      <c r="B145" s="3" t="s">
        <v>470</v>
      </c>
      <c r="C145" s="2" t="s">
        <v>528</v>
      </c>
      <c r="D145" s="2" t="s">
        <v>474</v>
      </c>
      <c r="E145" s="24" t="s">
        <v>168</v>
      </c>
      <c r="F145" s="24" t="s">
        <v>198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</row>
    <row r="146" spans="1:20" x14ac:dyDescent="0.25">
      <c r="A146" s="23" t="s">
        <v>58</v>
      </c>
      <c r="B146" s="3" t="s">
        <v>470</v>
      </c>
      <c r="C146" s="2" t="s">
        <v>528</v>
      </c>
      <c r="D146" s="2" t="s">
        <v>474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</row>
    <row r="147" spans="1:20" x14ac:dyDescent="0.25">
      <c r="A147" s="23" t="s">
        <v>71</v>
      </c>
      <c r="B147" s="3" t="s">
        <v>470</v>
      </c>
      <c r="C147" s="2" t="s">
        <v>528</v>
      </c>
      <c r="D147" s="2" t="s">
        <v>474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</row>
    <row r="148" spans="1:20" x14ac:dyDescent="0.25">
      <c r="A148" s="23" t="s">
        <v>236</v>
      </c>
      <c r="B148" s="3" t="s">
        <v>470</v>
      </c>
      <c r="C148" s="2" t="s">
        <v>528</v>
      </c>
      <c r="D148" s="2" t="s">
        <v>474</v>
      </c>
      <c r="E148" s="24" t="s">
        <v>303</v>
      </c>
      <c r="F148" s="24" t="s">
        <v>109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</row>
    <row r="149" spans="1:20" x14ac:dyDescent="0.25">
      <c r="A149" s="23" t="s">
        <v>237</v>
      </c>
      <c r="B149" s="3" t="s">
        <v>470</v>
      </c>
      <c r="C149" s="2" t="s">
        <v>528</v>
      </c>
      <c r="D149" s="2" t="s">
        <v>474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</row>
    <row r="150" spans="1:20" x14ac:dyDescent="0.25">
      <c r="A150" s="23" t="s">
        <v>238</v>
      </c>
      <c r="B150" s="3" t="s">
        <v>470</v>
      </c>
      <c r="C150" s="2" t="s">
        <v>528</v>
      </c>
      <c r="D150" s="2" t="s">
        <v>474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</row>
    <row r="151" spans="1:20" x14ac:dyDescent="0.25">
      <c r="A151" s="23" t="s">
        <v>239</v>
      </c>
      <c r="B151" s="3" t="s">
        <v>470</v>
      </c>
      <c r="C151" s="2" t="s">
        <v>528</v>
      </c>
      <c r="D151" s="2" t="s">
        <v>474</v>
      </c>
      <c r="E151" s="24" t="s">
        <v>306</v>
      </c>
      <c r="F151" s="24" t="s">
        <v>95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</row>
    <row r="152" spans="1:20" x14ac:dyDescent="0.25">
      <c r="A152" s="23" t="s">
        <v>72</v>
      </c>
      <c r="B152" s="3" t="s">
        <v>470</v>
      </c>
      <c r="C152" s="2" t="s">
        <v>528</v>
      </c>
      <c r="D152" s="2" t="s">
        <v>474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</row>
    <row r="153" spans="1:20" x14ac:dyDescent="0.25">
      <c r="A153" s="13" t="s">
        <v>73</v>
      </c>
      <c r="B153" s="3" t="s">
        <v>470</v>
      </c>
      <c r="C153" s="2" t="s">
        <v>528</v>
      </c>
      <c r="D153" s="2" t="s">
        <v>474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</row>
    <row r="154" spans="1:20" x14ac:dyDescent="0.25">
      <c r="A154" s="13" t="s">
        <v>240</v>
      </c>
      <c r="B154" s="3" t="s">
        <v>470</v>
      </c>
      <c r="C154" s="2" t="s">
        <v>528</v>
      </c>
      <c r="D154" s="2" t="s">
        <v>474</v>
      </c>
      <c r="E154" s="14" t="s">
        <v>307</v>
      </c>
      <c r="F154" s="14" t="s">
        <v>109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</row>
    <row r="155" spans="1:20" x14ac:dyDescent="0.25">
      <c r="A155" s="13" t="s">
        <v>241</v>
      </c>
      <c r="B155" s="3" t="s">
        <v>470</v>
      </c>
      <c r="C155" s="2" t="s">
        <v>528</v>
      </c>
      <c r="D155" s="2" t="s">
        <v>474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</row>
    <row r="156" spans="1:20" x14ac:dyDescent="0.25">
      <c r="A156" s="13" t="s">
        <v>242</v>
      </c>
      <c r="B156" s="3" t="s">
        <v>470</v>
      </c>
      <c r="C156" s="2" t="s">
        <v>528</v>
      </c>
      <c r="D156" s="2" t="s">
        <v>474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</row>
    <row r="157" spans="1:20" x14ac:dyDescent="0.25">
      <c r="A157" s="13" t="s">
        <v>243</v>
      </c>
      <c r="B157" s="3" t="s">
        <v>470</v>
      </c>
      <c r="C157" s="2" t="s">
        <v>528</v>
      </c>
      <c r="D157" s="2" t="s">
        <v>474</v>
      </c>
      <c r="E157" s="14" t="s">
        <v>310</v>
      </c>
      <c r="F157" s="14" t="s">
        <v>95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</row>
    <row r="158" spans="1:20" x14ac:dyDescent="0.25">
      <c r="A158" s="13" t="s">
        <v>74</v>
      </c>
      <c r="B158" s="3" t="s">
        <v>470</v>
      </c>
      <c r="C158" s="2" t="s">
        <v>528</v>
      </c>
      <c r="D158" s="2" t="s">
        <v>474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</row>
    <row r="159" spans="1:20" x14ac:dyDescent="0.25">
      <c r="A159" s="9" t="s">
        <v>75</v>
      </c>
      <c r="B159" s="3" t="s">
        <v>470</v>
      </c>
      <c r="C159" s="2" t="s">
        <v>528</v>
      </c>
      <c r="D159" s="2" t="s">
        <v>474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</row>
    <row r="160" spans="1:20" x14ac:dyDescent="0.25">
      <c r="A160" s="9" t="s">
        <v>218</v>
      </c>
      <c r="B160" s="3" t="s">
        <v>470</v>
      </c>
      <c r="C160" s="2" t="s">
        <v>528</v>
      </c>
      <c r="D160" s="2" t="s">
        <v>474</v>
      </c>
      <c r="E160" s="10" t="s">
        <v>298</v>
      </c>
      <c r="F160" s="10" t="s">
        <v>109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</row>
    <row r="161" spans="1:20" x14ac:dyDescent="0.25">
      <c r="A161" s="9" t="s">
        <v>219</v>
      </c>
      <c r="B161" s="3" t="s">
        <v>470</v>
      </c>
      <c r="C161" s="2" t="s">
        <v>528</v>
      </c>
      <c r="D161" s="2" t="s">
        <v>474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</row>
    <row r="162" spans="1:20" x14ac:dyDescent="0.25">
      <c r="A162" s="9" t="s">
        <v>220</v>
      </c>
      <c r="B162" s="3" t="s">
        <v>470</v>
      </c>
      <c r="C162" s="2" t="s">
        <v>528</v>
      </c>
      <c r="D162" s="2" t="s">
        <v>474</v>
      </c>
      <c r="E162" s="10" t="s">
        <v>300</v>
      </c>
      <c r="F162" s="10" t="s">
        <v>100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</row>
    <row r="163" spans="1:20" x14ac:dyDescent="0.25">
      <c r="A163" s="9" t="s">
        <v>221</v>
      </c>
      <c r="B163" s="3" t="s">
        <v>470</v>
      </c>
      <c r="C163" s="2" t="s">
        <v>528</v>
      </c>
      <c r="D163" s="2" t="s">
        <v>474</v>
      </c>
      <c r="E163" s="10" t="s">
        <v>302</v>
      </c>
      <c r="F163" s="10" t="s">
        <v>95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</row>
    <row r="164" spans="1:20" x14ac:dyDescent="0.25">
      <c r="A164" s="9" t="s">
        <v>76</v>
      </c>
      <c r="B164" s="3" t="s">
        <v>470</v>
      </c>
      <c r="C164" s="2" t="s">
        <v>528</v>
      </c>
      <c r="D164" s="2" t="s">
        <v>474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</row>
    <row r="165" spans="1:20" x14ac:dyDescent="0.25">
      <c r="A165" s="25" t="s">
        <v>78</v>
      </c>
      <c r="B165" s="3" t="s">
        <v>470</v>
      </c>
      <c r="C165" s="2" t="s">
        <v>528</v>
      </c>
      <c r="D165" s="2" t="s">
        <v>474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>
        <v>2.4999999999999998E-12</v>
      </c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</row>
    <row r="166" spans="1:20" x14ac:dyDescent="0.25">
      <c r="A166" s="25" t="s">
        <v>245</v>
      </c>
      <c r="B166" s="3" t="s">
        <v>470</v>
      </c>
      <c r="C166" s="2" t="s">
        <v>528</v>
      </c>
      <c r="D166" s="2" t="s">
        <v>474</v>
      </c>
      <c r="E166" s="26" t="s">
        <v>319</v>
      </c>
      <c r="F166" s="26" t="s">
        <v>109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</row>
    <row r="167" spans="1:20" x14ac:dyDescent="0.25">
      <c r="A167" s="25" t="s">
        <v>246</v>
      </c>
      <c r="B167" s="3" t="s">
        <v>470</v>
      </c>
      <c r="C167" s="2" t="s">
        <v>528</v>
      </c>
      <c r="D167" s="2" t="s">
        <v>474</v>
      </c>
      <c r="E167" s="26" t="s">
        <v>320</v>
      </c>
      <c r="F167" s="26" t="s">
        <v>301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</row>
    <row r="168" spans="1:20" x14ac:dyDescent="0.25">
      <c r="A168" s="25" t="s">
        <v>247</v>
      </c>
      <c r="B168" s="3" t="s">
        <v>470</v>
      </c>
      <c r="C168" s="2" t="s">
        <v>528</v>
      </c>
      <c r="D168" s="2" t="s">
        <v>474</v>
      </c>
      <c r="E168" s="26" t="s">
        <v>321</v>
      </c>
      <c r="F168" s="26" t="s">
        <v>100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</row>
    <row r="169" spans="1:20" x14ac:dyDescent="0.25">
      <c r="A169" s="25" t="s">
        <v>248</v>
      </c>
      <c r="B169" s="3" t="s">
        <v>470</v>
      </c>
      <c r="C169" s="2" t="s">
        <v>528</v>
      </c>
      <c r="D169" s="2" t="s">
        <v>474</v>
      </c>
      <c r="E169" s="26" t="s">
        <v>322</v>
      </c>
      <c r="F169" s="26" t="s">
        <v>95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</row>
    <row r="170" spans="1:20" x14ac:dyDescent="0.25">
      <c r="A170" s="25" t="s">
        <v>79</v>
      </c>
      <c r="B170" s="3" t="s">
        <v>470</v>
      </c>
      <c r="C170" s="2" t="s">
        <v>528</v>
      </c>
      <c r="D170" s="2" t="s">
        <v>474</v>
      </c>
      <c r="E170" s="26" t="s">
        <v>190</v>
      </c>
      <c r="F170" s="26" t="s">
        <v>100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</row>
    <row r="171" spans="1:20" x14ac:dyDescent="0.25">
      <c r="A171" s="31" t="s">
        <v>80</v>
      </c>
      <c r="B171" s="3" t="s">
        <v>470</v>
      </c>
      <c r="C171" s="2" t="s">
        <v>528</v>
      </c>
      <c r="D171" s="2" t="s">
        <v>474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</row>
    <row r="172" spans="1:20" x14ac:dyDescent="0.25">
      <c r="A172" s="31" t="s">
        <v>249</v>
      </c>
      <c r="B172" s="3" t="s">
        <v>470</v>
      </c>
      <c r="C172" s="2" t="s">
        <v>528</v>
      </c>
      <c r="D172" s="2" t="s">
        <v>474</v>
      </c>
      <c r="E172" s="32" t="s">
        <v>323</v>
      </c>
      <c r="F172" s="32" t="s">
        <v>109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</row>
    <row r="173" spans="1:20" x14ac:dyDescent="0.25">
      <c r="A173" s="31" t="s">
        <v>250</v>
      </c>
      <c r="B173" s="3" t="s">
        <v>470</v>
      </c>
      <c r="C173" s="2" t="s">
        <v>528</v>
      </c>
      <c r="D173" s="2" t="s">
        <v>474</v>
      </c>
      <c r="E173" s="32" t="s">
        <v>324</v>
      </c>
      <c r="F173" s="32" t="s">
        <v>301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</row>
    <row r="174" spans="1:20" x14ac:dyDescent="0.25">
      <c r="A174" s="31" t="s">
        <v>251</v>
      </c>
      <c r="B174" s="3" t="s">
        <v>470</v>
      </c>
      <c r="C174" s="2" t="s">
        <v>528</v>
      </c>
      <c r="D174" s="2" t="s">
        <v>474</v>
      </c>
      <c r="E174" s="32" t="s">
        <v>325</v>
      </c>
      <c r="F174" s="32" t="s">
        <v>100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</row>
    <row r="175" spans="1:20" x14ac:dyDescent="0.25">
      <c r="A175" s="31" t="s">
        <v>252</v>
      </c>
      <c r="B175" s="3" t="s">
        <v>470</v>
      </c>
      <c r="C175" s="2" t="s">
        <v>528</v>
      </c>
      <c r="D175" s="2" t="s">
        <v>474</v>
      </c>
      <c r="E175" s="32" t="s">
        <v>326</v>
      </c>
      <c r="F175" s="32" t="s">
        <v>95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</row>
    <row r="176" spans="1:20" x14ac:dyDescent="0.25">
      <c r="A176" s="31" t="s">
        <v>81</v>
      </c>
      <c r="B176" s="3" t="s">
        <v>470</v>
      </c>
      <c r="C176" s="2" t="s">
        <v>528</v>
      </c>
      <c r="D176" s="2" t="s">
        <v>474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</row>
    <row r="177" spans="1:20" x14ac:dyDescent="0.25">
      <c r="A177" s="11" t="s">
        <v>253</v>
      </c>
      <c r="B177" s="3" t="s">
        <v>470</v>
      </c>
      <c r="C177" s="2" t="s">
        <v>528</v>
      </c>
      <c r="D177" s="2" t="s">
        <v>474</v>
      </c>
      <c r="E177" s="12" t="s">
        <v>327</v>
      </c>
      <c r="F177" s="12" t="s">
        <v>328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</row>
    <row r="178" spans="1:20" x14ac:dyDescent="0.25">
      <c r="A178" s="11" t="s">
        <v>254</v>
      </c>
      <c r="B178" s="3" t="s">
        <v>470</v>
      </c>
      <c r="C178" s="2" t="s">
        <v>528</v>
      </c>
      <c r="D178" s="2" t="s">
        <v>474</v>
      </c>
      <c r="E178" s="12" t="s">
        <v>329</v>
      </c>
      <c r="F178" s="12" t="s">
        <v>109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</row>
    <row r="179" spans="1:20" x14ac:dyDescent="0.25">
      <c r="A179" s="11" t="s">
        <v>255</v>
      </c>
      <c r="B179" s="3" t="s">
        <v>470</v>
      </c>
      <c r="C179" s="2" t="s">
        <v>528</v>
      </c>
      <c r="D179" s="2" t="s">
        <v>474</v>
      </c>
      <c r="E179" s="12" t="s">
        <v>330</v>
      </c>
      <c r="F179" s="12" t="s">
        <v>301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</row>
    <row r="180" spans="1:20" x14ac:dyDescent="0.25">
      <c r="A180" s="11" t="s">
        <v>256</v>
      </c>
      <c r="B180" s="3" t="s">
        <v>470</v>
      </c>
      <c r="C180" s="2" t="s">
        <v>528</v>
      </c>
      <c r="D180" s="2" t="s">
        <v>474</v>
      </c>
      <c r="E180" s="12" t="s">
        <v>331</v>
      </c>
      <c r="F180" s="12" t="s">
        <v>100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</row>
    <row r="181" spans="1:20" x14ac:dyDescent="0.25">
      <c r="A181" s="11" t="s">
        <v>257</v>
      </c>
      <c r="B181" s="3" t="s">
        <v>470</v>
      </c>
      <c r="C181" s="2" t="s">
        <v>528</v>
      </c>
      <c r="D181" s="2" t="s">
        <v>474</v>
      </c>
      <c r="E181" s="12" t="s">
        <v>332</v>
      </c>
      <c r="F181" s="12" t="s">
        <v>95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</row>
    <row r="182" spans="1:20" x14ac:dyDescent="0.25">
      <c r="A182" s="11" t="s">
        <v>258</v>
      </c>
      <c r="B182" s="3" t="s">
        <v>470</v>
      </c>
      <c r="C182" s="2" t="s">
        <v>528</v>
      </c>
      <c r="D182" s="2" t="s">
        <v>474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</row>
    <row r="183" spans="1:20" x14ac:dyDescent="0.25">
      <c r="A183" s="11" t="s">
        <v>259</v>
      </c>
      <c r="B183" s="3" t="s">
        <v>470</v>
      </c>
      <c r="C183" s="2" t="s">
        <v>528</v>
      </c>
      <c r="D183" s="2" t="s">
        <v>474</v>
      </c>
      <c r="E183" s="12" t="s">
        <v>350</v>
      </c>
      <c r="F183" s="12" t="s">
        <v>100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</row>
    <row r="184" spans="1:20" x14ac:dyDescent="0.25">
      <c r="A184" s="27" t="s">
        <v>260</v>
      </c>
      <c r="B184" s="3" t="s">
        <v>470</v>
      </c>
      <c r="C184" s="2" t="s">
        <v>528</v>
      </c>
      <c r="D184" s="2" t="s">
        <v>474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</row>
    <row r="185" spans="1:20" x14ac:dyDescent="0.25">
      <c r="A185" s="27" t="s">
        <v>261</v>
      </c>
      <c r="B185" s="3" t="s">
        <v>470</v>
      </c>
      <c r="C185" s="2" t="s">
        <v>528</v>
      </c>
      <c r="D185" s="2" t="s">
        <v>474</v>
      </c>
      <c r="E185" s="28" t="s">
        <v>333</v>
      </c>
      <c r="F185" s="28" t="s">
        <v>109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</row>
    <row r="186" spans="1:20" x14ac:dyDescent="0.25">
      <c r="A186" s="27" t="s">
        <v>262</v>
      </c>
      <c r="B186" s="3" t="s">
        <v>470</v>
      </c>
      <c r="C186" s="2" t="s">
        <v>528</v>
      </c>
      <c r="D186" s="2" t="s">
        <v>474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</row>
    <row r="187" spans="1:20" x14ac:dyDescent="0.25">
      <c r="A187" s="27" t="s">
        <v>263</v>
      </c>
      <c r="B187" s="3" t="s">
        <v>470</v>
      </c>
      <c r="C187" s="2" t="s">
        <v>528</v>
      </c>
      <c r="D187" s="2" t="s">
        <v>474</v>
      </c>
      <c r="E187" s="28" t="s">
        <v>335</v>
      </c>
      <c r="F187" s="28" t="s">
        <v>100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</row>
    <row r="188" spans="1:20" x14ac:dyDescent="0.25">
      <c r="A188" s="27" t="s">
        <v>264</v>
      </c>
      <c r="B188" s="3" t="s">
        <v>470</v>
      </c>
      <c r="C188" s="2" t="s">
        <v>528</v>
      </c>
      <c r="D188" s="2" t="s">
        <v>474</v>
      </c>
      <c r="E188" s="28" t="s">
        <v>336</v>
      </c>
      <c r="F188" s="28" t="s">
        <v>95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</row>
    <row r="189" spans="1:20" x14ac:dyDescent="0.25">
      <c r="A189" s="27" t="s">
        <v>265</v>
      </c>
      <c r="B189" s="3" t="s">
        <v>470</v>
      </c>
      <c r="C189" s="2" t="s">
        <v>528</v>
      </c>
      <c r="D189" s="2" t="s">
        <v>474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</row>
    <row r="190" spans="1:20" x14ac:dyDescent="0.25">
      <c r="A190" s="23" t="s">
        <v>266</v>
      </c>
      <c r="B190" s="3" t="s">
        <v>470</v>
      </c>
      <c r="C190" s="2" t="s">
        <v>528</v>
      </c>
      <c r="D190" s="2" t="s">
        <v>474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</row>
    <row r="191" spans="1:20" x14ac:dyDescent="0.25">
      <c r="A191" s="23" t="s">
        <v>267</v>
      </c>
      <c r="B191" s="3" t="s">
        <v>470</v>
      </c>
      <c r="C191" s="2" t="s">
        <v>528</v>
      </c>
      <c r="D191" s="2" t="s">
        <v>474</v>
      </c>
      <c r="E191" s="24" t="s">
        <v>337</v>
      </c>
      <c r="F191" s="24" t="s">
        <v>109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</row>
    <row r="192" spans="1:20" x14ac:dyDescent="0.25">
      <c r="A192" s="23" t="s">
        <v>268</v>
      </c>
      <c r="B192" s="3" t="s">
        <v>470</v>
      </c>
      <c r="C192" s="2" t="s">
        <v>528</v>
      </c>
      <c r="D192" s="2" t="s">
        <v>474</v>
      </c>
      <c r="E192" s="24" t="s">
        <v>338</v>
      </c>
      <c r="F192" s="24" t="s">
        <v>301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</row>
    <row r="193" spans="1:20" x14ac:dyDescent="0.25">
      <c r="A193" s="23" t="s">
        <v>269</v>
      </c>
      <c r="B193" s="3" t="s">
        <v>470</v>
      </c>
      <c r="C193" s="2" t="s">
        <v>528</v>
      </c>
      <c r="D193" s="2" t="s">
        <v>474</v>
      </c>
      <c r="E193" s="24" t="s">
        <v>339</v>
      </c>
      <c r="F193" s="24" t="s">
        <v>100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</row>
    <row r="194" spans="1:20" x14ac:dyDescent="0.25">
      <c r="A194" s="23" t="s">
        <v>270</v>
      </c>
      <c r="B194" s="3" t="s">
        <v>470</v>
      </c>
      <c r="C194" s="2" t="s">
        <v>528</v>
      </c>
      <c r="D194" s="2" t="s">
        <v>474</v>
      </c>
      <c r="E194" s="24" t="s">
        <v>340</v>
      </c>
      <c r="F194" s="24" t="s">
        <v>95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</row>
    <row r="195" spans="1:20" x14ac:dyDescent="0.25">
      <c r="A195" s="23" t="s">
        <v>271</v>
      </c>
      <c r="B195" s="3" t="s">
        <v>470</v>
      </c>
      <c r="C195" s="2" t="s">
        <v>528</v>
      </c>
      <c r="D195" s="2" t="s">
        <v>474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</row>
    <row r="196" spans="1:20" x14ac:dyDescent="0.25">
      <c r="A196" s="7" t="s">
        <v>272</v>
      </c>
      <c r="B196" s="3" t="s">
        <v>470</v>
      </c>
      <c r="C196" s="2" t="s">
        <v>528</v>
      </c>
      <c r="D196" s="2" t="s">
        <v>474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</row>
    <row r="197" spans="1:20" x14ac:dyDescent="0.25">
      <c r="A197" s="7" t="s">
        <v>273</v>
      </c>
      <c r="B197" s="3" t="s">
        <v>470</v>
      </c>
      <c r="C197" s="2" t="s">
        <v>528</v>
      </c>
      <c r="D197" s="2" t="s">
        <v>474</v>
      </c>
      <c r="E197" s="8" t="s">
        <v>341</v>
      </c>
      <c r="F197" s="8" t="s">
        <v>109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</row>
    <row r="198" spans="1:20" x14ac:dyDescent="0.25">
      <c r="A198" s="7" t="s">
        <v>274</v>
      </c>
      <c r="B198" s="3" t="s">
        <v>470</v>
      </c>
      <c r="C198" s="2" t="s">
        <v>528</v>
      </c>
      <c r="D198" s="2" t="s">
        <v>474</v>
      </c>
      <c r="E198" s="8" t="s">
        <v>342</v>
      </c>
      <c r="F198" s="8" t="s">
        <v>301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</row>
    <row r="199" spans="1:20" x14ac:dyDescent="0.25">
      <c r="A199" s="7" t="s">
        <v>275</v>
      </c>
      <c r="B199" s="3" t="s">
        <v>470</v>
      </c>
      <c r="C199" s="2" t="s">
        <v>528</v>
      </c>
      <c r="D199" s="2" t="s">
        <v>474</v>
      </c>
      <c r="E199" s="8" t="s">
        <v>343</v>
      </c>
      <c r="F199" s="8" t="s">
        <v>100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</row>
    <row r="200" spans="1:20" x14ac:dyDescent="0.25">
      <c r="A200" s="7" t="s">
        <v>276</v>
      </c>
      <c r="B200" s="3" t="s">
        <v>470</v>
      </c>
      <c r="C200" s="2" t="s">
        <v>528</v>
      </c>
      <c r="D200" s="2" t="s">
        <v>474</v>
      </c>
      <c r="E200" s="8" t="s">
        <v>344</v>
      </c>
      <c r="F200" s="8" t="s">
        <v>95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</row>
    <row r="201" spans="1:20" x14ac:dyDescent="0.25">
      <c r="A201" s="7" t="s">
        <v>277</v>
      </c>
      <c r="B201" s="3" t="s">
        <v>470</v>
      </c>
      <c r="C201" s="2" t="s">
        <v>528</v>
      </c>
      <c r="D201" s="2" t="s">
        <v>474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</row>
    <row r="202" spans="1:20" x14ac:dyDescent="0.25">
      <c r="A202" s="29" t="s">
        <v>278</v>
      </c>
      <c r="B202" s="3" t="s">
        <v>470</v>
      </c>
      <c r="C202" s="2" t="s">
        <v>528</v>
      </c>
      <c r="D202" s="2" t="s">
        <v>474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</row>
    <row r="203" spans="1:20" x14ac:dyDescent="0.25">
      <c r="A203" s="29" t="s">
        <v>279</v>
      </c>
      <c r="B203" s="3" t="s">
        <v>470</v>
      </c>
      <c r="C203" s="2" t="s">
        <v>528</v>
      </c>
      <c r="D203" s="2" t="s">
        <v>474</v>
      </c>
      <c r="E203" s="30" t="s">
        <v>345</v>
      </c>
      <c r="F203" s="30" t="s">
        <v>109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</row>
    <row r="204" spans="1:20" x14ac:dyDescent="0.25">
      <c r="A204" s="29" t="s">
        <v>280</v>
      </c>
      <c r="B204" s="3" t="s">
        <v>470</v>
      </c>
      <c r="C204" s="2" t="s">
        <v>528</v>
      </c>
      <c r="D204" s="2" t="s">
        <v>474</v>
      </c>
      <c r="E204" s="30" t="s">
        <v>346</v>
      </c>
      <c r="F204" s="30" t="s">
        <v>301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</row>
    <row r="205" spans="1:20" x14ac:dyDescent="0.25">
      <c r="A205" s="29" t="s">
        <v>281</v>
      </c>
      <c r="B205" s="3" t="s">
        <v>470</v>
      </c>
      <c r="C205" s="2" t="s">
        <v>528</v>
      </c>
      <c r="D205" s="2" t="s">
        <v>474</v>
      </c>
      <c r="E205" s="30" t="s">
        <v>347</v>
      </c>
      <c r="F205" s="30" t="s">
        <v>100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</row>
    <row r="206" spans="1:20" x14ac:dyDescent="0.25">
      <c r="A206" s="29" t="s">
        <v>282</v>
      </c>
      <c r="B206" s="3" t="s">
        <v>470</v>
      </c>
      <c r="C206" s="2" t="s">
        <v>528</v>
      </c>
      <c r="D206" s="2" t="s">
        <v>474</v>
      </c>
      <c r="E206" s="30" t="s">
        <v>348</v>
      </c>
      <c r="F206" s="30" t="s">
        <v>95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</row>
    <row r="207" spans="1:20" x14ac:dyDescent="0.25">
      <c r="A207" s="29" t="s">
        <v>283</v>
      </c>
      <c r="B207" s="3" t="s">
        <v>470</v>
      </c>
      <c r="C207" s="2" t="s">
        <v>528</v>
      </c>
      <c r="D207" s="2" t="s">
        <v>474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</row>
    <row r="208" spans="1:20" x14ac:dyDescent="0.25">
      <c r="A208" s="90" t="s">
        <v>361</v>
      </c>
      <c r="B208" s="91" t="s">
        <v>470</v>
      </c>
      <c r="C208" s="92" t="s">
        <v>528</v>
      </c>
      <c r="D208" s="92" t="s">
        <v>474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 t="s">
        <v>89</v>
      </c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</row>
    <row r="209" spans="1:20" x14ac:dyDescent="0.25">
      <c r="A209" s="2" t="s">
        <v>490</v>
      </c>
      <c r="B209" s="3" t="s">
        <v>470</v>
      </c>
      <c r="C209" s="2" t="s">
        <v>528</v>
      </c>
      <c r="D209" s="2" t="s">
        <v>474</v>
      </c>
      <c r="E209" s="30" t="s">
        <v>492</v>
      </c>
      <c r="F209" s="30" t="s">
        <v>491</v>
      </c>
      <c r="G209" s="2">
        <v>0.5</v>
      </c>
      <c r="H209" s="2">
        <v>2.2000000000000002</v>
      </c>
      <c r="I209" s="2">
        <v>1.36</v>
      </c>
      <c r="J209" s="2">
        <v>1.36</v>
      </c>
      <c r="K209" s="2">
        <v>1.36</v>
      </c>
      <c r="L209" s="2">
        <v>1.36</v>
      </c>
      <c r="M209" s="2">
        <v>1.36</v>
      </c>
      <c r="N209" s="2">
        <v>1.36</v>
      </c>
      <c r="O209" s="2">
        <f t="shared" ref="O209:T209" si="13">1.36+20</f>
        <v>21.36</v>
      </c>
      <c r="P209" s="2">
        <f t="shared" si="13"/>
        <v>21.36</v>
      </c>
      <c r="Q209" s="2">
        <f t="shared" si="13"/>
        <v>21.36</v>
      </c>
      <c r="R209" s="2">
        <f t="shared" si="13"/>
        <v>21.36</v>
      </c>
      <c r="S209" s="2">
        <f t="shared" si="13"/>
        <v>21.36</v>
      </c>
      <c r="T209" s="2">
        <f t="shared" si="13"/>
        <v>21.36</v>
      </c>
    </row>
    <row r="210" spans="1:20" x14ac:dyDescent="0.25">
      <c r="A210" s="2" t="s">
        <v>494</v>
      </c>
      <c r="B210" s="3" t="s">
        <v>470</v>
      </c>
      <c r="C210" s="2" t="s">
        <v>528</v>
      </c>
      <c r="D210" s="2" t="s">
        <v>474</v>
      </c>
      <c r="E210" s="30" t="s">
        <v>495</v>
      </c>
      <c r="F210" s="30" t="s">
        <v>496</v>
      </c>
      <c r="G210" s="97">
        <v>-100000</v>
      </c>
      <c r="H210" s="98">
        <v>-100000</v>
      </c>
      <c r="I210" s="98">
        <v>-30000</v>
      </c>
      <c r="J210" s="98">
        <v>-30000</v>
      </c>
      <c r="K210" s="98">
        <v>-30000</v>
      </c>
      <c r="L210" s="98">
        <v>-30000</v>
      </c>
      <c r="M210" s="98">
        <v>-30000</v>
      </c>
      <c r="N210" s="98">
        <v>-30000</v>
      </c>
      <c r="O210" s="98">
        <v>-30000</v>
      </c>
      <c r="P210" s="98">
        <v>-30000</v>
      </c>
      <c r="Q210" s="98">
        <v>-30000</v>
      </c>
      <c r="R210" s="98">
        <v>-30000</v>
      </c>
      <c r="S210" s="98">
        <v>-30000</v>
      </c>
      <c r="T210" s="98">
        <v>-30000</v>
      </c>
    </row>
    <row r="211" spans="1:20" x14ac:dyDescent="0.25">
      <c r="A211" s="2" t="s">
        <v>516</v>
      </c>
      <c r="B211" s="3" t="s">
        <v>470</v>
      </c>
      <c r="C211" s="2" t="s">
        <v>528</v>
      </c>
      <c r="D211" s="2" t="s">
        <v>474</v>
      </c>
      <c r="E211" s="30" t="s">
        <v>517</v>
      </c>
      <c r="F211" s="30" t="s">
        <v>496</v>
      </c>
      <c r="G211" s="97">
        <v>-100000</v>
      </c>
      <c r="H211" s="98">
        <f t="shared" ref="H211" si="14">H210</f>
        <v>-100000</v>
      </c>
      <c r="I211" s="98">
        <v>-100000</v>
      </c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</row>
    <row r="212" spans="1:20" x14ac:dyDescent="0.25">
      <c r="A212" s="2" t="s">
        <v>507</v>
      </c>
      <c r="B212" s="3" t="s">
        <v>470</v>
      </c>
      <c r="C212" s="2" t="s">
        <v>528</v>
      </c>
      <c r="D212" s="2" t="s">
        <v>474</v>
      </c>
      <c r="E212" s="96" t="s">
        <v>512</v>
      </c>
      <c r="F212" s="96" t="s">
        <v>491</v>
      </c>
      <c r="G212" s="99">
        <v>0.5</v>
      </c>
      <c r="H212" s="99">
        <v>0.5</v>
      </c>
      <c r="I212" s="99">
        <v>0.5</v>
      </c>
      <c r="J212" s="99">
        <v>0.5</v>
      </c>
      <c r="K212" s="99">
        <v>0.5</v>
      </c>
      <c r="L212" s="99">
        <v>0.5</v>
      </c>
      <c r="M212" s="99">
        <v>0.5</v>
      </c>
      <c r="N212" s="99">
        <v>0.5</v>
      </c>
      <c r="O212" s="99">
        <v>0.5</v>
      </c>
      <c r="P212" s="99">
        <v>0.5</v>
      </c>
      <c r="Q212" s="99">
        <v>0.5</v>
      </c>
      <c r="R212" s="99">
        <v>0.5</v>
      </c>
      <c r="S212" s="99">
        <v>0.5</v>
      </c>
      <c r="T212" s="99">
        <v>0.5</v>
      </c>
    </row>
    <row r="213" spans="1:20" x14ac:dyDescent="0.25">
      <c r="A213" s="2" t="s">
        <v>508</v>
      </c>
      <c r="B213" s="3" t="s">
        <v>470</v>
      </c>
      <c r="C213" s="2" t="s">
        <v>528</v>
      </c>
      <c r="D213" s="2" t="s">
        <v>474</v>
      </c>
      <c r="E213" s="96" t="s">
        <v>513</v>
      </c>
      <c r="F213" s="96" t="s">
        <v>511</v>
      </c>
      <c r="G213" s="99" t="s">
        <v>474</v>
      </c>
      <c r="H213" s="99" t="s">
        <v>474</v>
      </c>
      <c r="I213" s="99" t="s">
        <v>474</v>
      </c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</row>
    <row r="214" spans="1:20" x14ac:dyDescent="0.25">
      <c r="A214" s="2" t="s">
        <v>509</v>
      </c>
      <c r="B214" s="3" t="s">
        <v>470</v>
      </c>
      <c r="C214" s="2" t="s">
        <v>528</v>
      </c>
      <c r="D214" s="2" t="s">
        <v>474</v>
      </c>
      <c r="E214" s="96" t="s">
        <v>514</v>
      </c>
      <c r="F214" s="96" t="s">
        <v>511</v>
      </c>
      <c r="G214" s="99">
        <v>0</v>
      </c>
      <c r="H214" s="99">
        <v>0</v>
      </c>
      <c r="I214" s="99">
        <v>0</v>
      </c>
      <c r="J214" s="99">
        <v>0</v>
      </c>
      <c r="K214" s="99">
        <v>0</v>
      </c>
      <c r="L214" s="99">
        <v>0</v>
      </c>
      <c r="M214" s="99">
        <v>0</v>
      </c>
      <c r="N214" s="99">
        <v>0</v>
      </c>
      <c r="O214" s="99">
        <v>0</v>
      </c>
      <c r="P214" s="99">
        <v>0</v>
      </c>
      <c r="Q214" s="99">
        <v>0</v>
      </c>
      <c r="R214" s="99">
        <v>0</v>
      </c>
      <c r="S214" s="99">
        <v>0</v>
      </c>
      <c r="T214" s="99">
        <v>0</v>
      </c>
    </row>
    <row r="215" spans="1:20" x14ac:dyDescent="0.25">
      <c r="A215" s="2" t="s">
        <v>510</v>
      </c>
      <c r="B215" s="3" t="s">
        <v>470</v>
      </c>
      <c r="C215" s="2" t="s">
        <v>528</v>
      </c>
      <c r="D215" s="2" t="s">
        <v>474</v>
      </c>
      <c r="E215" s="96" t="s">
        <v>515</v>
      </c>
      <c r="F215" s="96" t="s">
        <v>511</v>
      </c>
      <c r="G215" s="99">
        <v>1E-3</v>
      </c>
      <c r="H215" s="99">
        <v>1E-3</v>
      </c>
      <c r="I215" s="99">
        <v>1E-3</v>
      </c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</row>
    <row r="216" spans="1:20" x14ac:dyDescent="0.25">
      <c r="A216" s="2" t="s">
        <v>518</v>
      </c>
      <c r="B216" s="3" t="s">
        <v>470</v>
      </c>
      <c r="C216" s="2" t="s">
        <v>528</v>
      </c>
      <c r="D216" s="2" t="s">
        <v>474</v>
      </c>
      <c r="E216" s="96" t="s">
        <v>519</v>
      </c>
      <c r="F216" s="96" t="s">
        <v>506</v>
      </c>
      <c r="G216" s="99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</row>
    <row r="217" spans="1:20" x14ac:dyDescent="0.25">
      <c r="A217" s="2" t="s">
        <v>520</v>
      </c>
      <c r="B217" s="3" t="s">
        <v>470</v>
      </c>
      <c r="C217" s="2" t="s">
        <v>528</v>
      </c>
      <c r="D217" s="2" t="s">
        <v>474</v>
      </c>
      <c r="E217" s="96" t="s">
        <v>521</v>
      </c>
      <c r="F217" s="96" t="s">
        <v>522</v>
      </c>
      <c r="G217" s="98">
        <f>1.25*0.000001</f>
        <v>1.2499999999999999E-6</v>
      </c>
      <c r="H217" s="98">
        <f t="shared" ref="H217:T217" si="15">1250*0.000001/5</f>
        <v>2.5000000000000001E-4</v>
      </c>
      <c r="I217" s="98">
        <f t="shared" si="15"/>
        <v>2.5000000000000001E-4</v>
      </c>
      <c r="J217" s="98">
        <f t="shared" si="15"/>
        <v>2.5000000000000001E-4</v>
      </c>
      <c r="K217" s="98">
        <f t="shared" si="15"/>
        <v>2.5000000000000001E-4</v>
      </c>
      <c r="L217" s="98">
        <f t="shared" si="15"/>
        <v>2.5000000000000001E-4</v>
      </c>
      <c r="M217" s="98">
        <f t="shared" si="15"/>
        <v>2.5000000000000001E-4</v>
      </c>
      <c r="N217" s="98">
        <f t="shared" si="15"/>
        <v>2.5000000000000001E-4</v>
      </c>
      <c r="O217" s="98">
        <f t="shared" si="15"/>
        <v>2.5000000000000001E-4</v>
      </c>
      <c r="P217" s="98">
        <f t="shared" si="15"/>
        <v>2.5000000000000001E-4</v>
      </c>
      <c r="Q217" s="98">
        <f t="shared" si="15"/>
        <v>2.5000000000000001E-4</v>
      </c>
      <c r="R217" s="98">
        <f t="shared" si="15"/>
        <v>2.5000000000000001E-4</v>
      </c>
      <c r="S217" s="98">
        <f t="shared" si="15"/>
        <v>2.5000000000000001E-4</v>
      </c>
      <c r="T217" s="98">
        <f t="shared" si="15"/>
        <v>2.5000000000000001E-4</v>
      </c>
    </row>
    <row r="218" spans="1:20" x14ac:dyDescent="0.25">
      <c r="A218" s="2" t="s">
        <v>525</v>
      </c>
      <c r="B218" s="3" t="s">
        <v>470</v>
      </c>
      <c r="C218" s="2" t="s">
        <v>528</v>
      </c>
      <c r="D218" s="2" t="s">
        <v>474</v>
      </c>
      <c r="E218" s="96" t="s">
        <v>526</v>
      </c>
      <c r="F218" s="96" t="s">
        <v>527</v>
      </c>
      <c r="G218" s="98">
        <v>2.0000000000000001E-4</v>
      </c>
      <c r="H218" s="98">
        <v>2.0000000000000001E-4</v>
      </c>
      <c r="I218" s="98">
        <v>2.0000000000000001E-4</v>
      </c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</row>
    <row r="219" spans="1:20" x14ac:dyDescent="0.25">
      <c r="A219" s="2" t="s">
        <v>555</v>
      </c>
      <c r="B219" s="3" t="s">
        <v>470</v>
      </c>
      <c r="C219" s="2" t="s">
        <v>528</v>
      </c>
      <c r="D219" s="2" t="s">
        <v>474</v>
      </c>
      <c r="E219" s="96" t="s">
        <v>556</v>
      </c>
      <c r="F219" s="96" t="s">
        <v>557</v>
      </c>
      <c r="G219" s="98">
        <v>2.4999999999999998E-12</v>
      </c>
      <c r="H219" s="98">
        <v>2.4999999999999998E-12</v>
      </c>
      <c r="I219" s="98">
        <v>2.4999999999999999E-13</v>
      </c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</row>
    <row r="220" spans="1:20" x14ac:dyDescent="0.25">
      <c r="A220" s="2" t="s">
        <v>558</v>
      </c>
      <c r="B220" s="3" t="s">
        <v>470</v>
      </c>
      <c r="C220" s="2" t="s">
        <v>528</v>
      </c>
      <c r="D220" s="2" t="s">
        <v>474</v>
      </c>
      <c r="E220" s="96" t="s">
        <v>559</v>
      </c>
      <c r="F220" s="96" t="s">
        <v>557</v>
      </c>
      <c r="G220" s="98">
        <v>1.2E-8</v>
      </c>
      <c r="H220" s="98">
        <v>1.2E-8</v>
      </c>
      <c r="I220" s="98">
        <v>1.1999999999999999E-7</v>
      </c>
      <c r="J220" s="98">
        <v>1.1999999999999999E-7</v>
      </c>
      <c r="K220" s="98">
        <v>1.1999999999999999E-7</v>
      </c>
      <c r="L220" s="98">
        <v>1.1999999999999999E-7</v>
      </c>
      <c r="M220" s="98">
        <v>1.1999999999999999E-7</v>
      </c>
      <c r="N220" s="98">
        <v>1.1999999999999999E-7</v>
      </c>
      <c r="O220" s="98">
        <v>1.1999999999999999E-7</v>
      </c>
      <c r="P220" s="98">
        <v>1.1999999999999999E-7</v>
      </c>
      <c r="Q220" s="98">
        <v>1.1999999999999999E-7</v>
      </c>
      <c r="R220" s="98">
        <v>1.1999999999999999E-7</v>
      </c>
      <c r="S220" s="98">
        <v>1.1999999999999999E-7</v>
      </c>
      <c r="T220" s="98">
        <v>1.1999999999999999E-7</v>
      </c>
    </row>
    <row r="221" spans="1:20" x14ac:dyDescent="0.25">
      <c r="A221" s="2" t="s">
        <v>575</v>
      </c>
      <c r="B221" s="3" t="s">
        <v>470</v>
      </c>
      <c r="C221" s="2" t="s">
        <v>528</v>
      </c>
      <c r="D221" s="2" t="s">
        <v>474</v>
      </c>
      <c r="E221" s="96" t="s">
        <v>577</v>
      </c>
      <c r="F221" s="96" t="s">
        <v>576</v>
      </c>
      <c r="G221" s="98">
        <v>9.9999999999999995E-8</v>
      </c>
      <c r="H221" s="98">
        <v>9.9999999999999995E-8</v>
      </c>
      <c r="I221" s="98">
        <v>9.9999999999999995E-7</v>
      </c>
      <c r="J221" s="98">
        <v>1E-8</v>
      </c>
      <c r="K221" s="98">
        <v>1E-8</v>
      </c>
      <c r="L221" s="98">
        <v>1E-8</v>
      </c>
      <c r="M221" s="98">
        <v>1E-8</v>
      </c>
      <c r="N221" s="98">
        <v>1E-8</v>
      </c>
      <c r="O221" s="98">
        <v>1E-8</v>
      </c>
      <c r="P221" s="98">
        <v>1E-8</v>
      </c>
      <c r="Q221" s="98">
        <v>1E-8</v>
      </c>
      <c r="R221" s="98">
        <v>1E-8</v>
      </c>
      <c r="S221" s="98">
        <v>1E-8</v>
      </c>
      <c r="T221" s="98">
        <v>1E-8</v>
      </c>
    </row>
    <row r="222" spans="1:20" x14ac:dyDescent="0.25">
      <c r="A222" s="2" t="s">
        <v>560</v>
      </c>
      <c r="B222" s="3" t="s">
        <v>470</v>
      </c>
      <c r="C222" s="2" t="s">
        <v>528</v>
      </c>
      <c r="D222" s="2" t="s">
        <v>474</v>
      </c>
      <c r="E222" s="96" t="s">
        <v>561</v>
      </c>
      <c r="F222" s="96" t="s">
        <v>562</v>
      </c>
      <c r="G222" s="98">
        <f>2*0.00001</f>
        <v>2.0000000000000002E-5</v>
      </c>
      <c r="H222" s="98">
        <f>2*0.00001</f>
        <v>2.0000000000000002E-5</v>
      </c>
      <c r="I222" s="98">
        <v>5.0000000000000002E-5</v>
      </c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</row>
    <row r="223" spans="1:20" x14ac:dyDescent="0.25">
      <c r="A223" s="2" t="s">
        <v>523</v>
      </c>
      <c r="B223" s="3" t="s">
        <v>470</v>
      </c>
      <c r="C223" s="2" t="s">
        <v>528</v>
      </c>
      <c r="D223" s="2" t="s">
        <v>474</v>
      </c>
      <c r="E223" s="96" t="s">
        <v>573</v>
      </c>
      <c r="F223" s="96" t="s">
        <v>524</v>
      </c>
      <c r="G223" s="98">
        <f>0.00000000000001 * 1000</f>
        <v>9.9999999999999994E-12</v>
      </c>
      <c r="H223" s="98">
        <f>0.00000000000001 * 1000</f>
        <v>9.9999999999999994E-12</v>
      </c>
      <c r="I223" s="98">
        <f t="shared" ref="I223:T223" si="16">0.00000000000001*10000*8</f>
        <v>8.0000000000000003E-10</v>
      </c>
      <c r="J223" s="98">
        <f t="shared" si="16"/>
        <v>8.0000000000000003E-10</v>
      </c>
      <c r="K223" s="98">
        <f t="shared" si="16"/>
        <v>8.0000000000000003E-10</v>
      </c>
      <c r="L223" s="98">
        <f t="shared" si="16"/>
        <v>8.0000000000000003E-10</v>
      </c>
      <c r="M223" s="98">
        <f t="shared" si="16"/>
        <v>8.0000000000000003E-10</v>
      </c>
      <c r="N223" s="98">
        <f t="shared" si="16"/>
        <v>8.0000000000000003E-10</v>
      </c>
      <c r="O223" s="98">
        <f t="shared" si="16"/>
        <v>8.0000000000000003E-10</v>
      </c>
      <c r="P223" s="98">
        <f t="shared" si="16"/>
        <v>8.0000000000000003E-10</v>
      </c>
      <c r="Q223" s="98">
        <f t="shared" si="16"/>
        <v>8.0000000000000003E-10</v>
      </c>
      <c r="R223" s="98">
        <f t="shared" si="16"/>
        <v>8.0000000000000003E-10</v>
      </c>
      <c r="S223" s="98">
        <f t="shared" si="16"/>
        <v>8.0000000000000003E-10</v>
      </c>
      <c r="T223" s="98">
        <f t="shared" si="16"/>
        <v>8.0000000000000003E-10</v>
      </c>
    </row>
    <row r="224" spans="1:20" x14ac:dyDescent="0.25">
      <c r="A224" s="2" t="s">
        <v>569</v>
      </c>
      <c r="B224" s="3" t="s">
        <v>470</v>
      </c>
      <c r="C224" s="2" t="s">
        <v>528</v>
      </c>
      <c r="D224" s="2" t="s">
        <v>474</v>
      </c>
      <c r="E224" s="96" t="s">
        <v>574</v>
      </c>
      <c r="F224" s="96" t="s">
        <v>570</v>
      </c>
      <c r="G224" s="98">
        <f>0.00000000000001 * 10000</f>
        <v>1E-10</v>
      </c>
      <c r="H224" s="98">
        <f>0.00000000000001 * 10000</f>
        <v>1E-10</v>
      </c>
      <c r="I224" s="98">
        <f t="shared" ref="I224" si="17">I223*10</f>
        <v>8.0000000000000005E-9</v>
      </c>
      <c r="J224" s="98">
        <f t="shared" ref="J224:T224" si="18">J223*10</f>
        <v>8.0000000000000005E-9</v>
      </c>
      <c r="K224" s="98">
        <f t="shared" si="18"/>
        <v>8.0000000000000005E-9</v>
      </c>
      <c r="L224" s="98">
        <f t="shared" si="18"/>
        <v>8.0000000000000005E-9</v>
      </c>
      <c r="M224" s="98">
        <f t="shared" si="18"/>
        <v>8.0000000000000005E-9</v>
      </c>
      <c r="N224" s="98">
        <f t="shared" si="18"/>
        <v>8.0000000000000005E-9</v>
      </c>
      <c r="O224" s="98">
        <f t="shared" si="18"/>
        <v>8.0000000000000005E-9</v>
      </c>
      <c r="P224" s="98">
        <f t="shared" si="18"/>
        <v>8.0000000000000005E-9</v>
      </c>
      <c r="Q224" s="98">
        <f t="shared" si="18"/>
        <v>8.0000000000000005E-9</v>
      </c>
      <c r="R224" s="98">
        <f t="shared" si="18"/>
        <v>8.0000000000000005E-9</v>
      </c>
      <c r="S224" s="98">
        <f t="shared" si="18"/>
        <v>8.0000000000000005E-9</v>
      </c>
      <c r="T224" s="98">
        <f t="shared" si="18"/>
        <v>8.0000000000000005E-9</v>
      </c>
    </row>
    <row r="225" spans="1:20" x14ac:dyDescent="0.25">
      <c r="A225" s="2" t="s">
        <v>571</v>
      </c>
      <c r="B225" s="3" t="s">
        <v>470</v>
      </c>
      <c r="C225" s="2" t="s">
        <v>528</v>
      </c>
      <c r="D225" s="2" t="s">
        <v>474</v>
      </c>
      <c r="E225" s="96" t="s">
        <v>572</v>
      </c>
      <c r="F225" s="96" t="s">
        <v>506</v>
      </c>
      <c r="G225" s="98">
        <f>0.84*(0.36^2)</f>
        <v>0.10886399999999999</v>
      </c>
      <c r="H225" s="98">
        <f>0.84*(0.36^2)</f>
        <v>0.10886399999999999</v>
      </c>
      <c r="I225" s="98">
        <v>10</v>
      </c>
      <c r="J225" s="98">
        <v>10</v>
      </c>
      <c r="K225" s="98">
        <v>10</v>
      </c>
      <c r="L225" s="98">
        <v>10</v>
      </c>
      <c r="M225" s="98">
        <v>10</v>
      </c>
      <c r="N225" s="98">
        <v>10</v>
      </c>
      <c r="O225" s="98">
        <v>10</v>
      </c>
      <c r="P225" s="98">
        <v>10</v>
      </c>
      <c r="Q225" s="98">
        <v>10</v>
      </c>
      <c r="R225" s="98">
        <v>10</v>
      </c>
      <c r="S225" s="98">
        <v>10</v>
      </c>
      <c r="T225" s="98">
        <v>10</v>
      </c>
    </row>
  </sheetData>
  <phoneticPr fontId="20" type="noConversion"/>
  <conditionalFormatting sqref="H126:I1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T13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T132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T13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T143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T15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T16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:J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K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L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:M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:R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:S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:T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2024-09-11T15:05:45Z</dcterms:modified>
</cp:coreProperties>
</file>