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inputs\"/>
    </mc:Choice>
  </mc:AlternateContent>
  <xr:revisionPtr revIDLastSave="0" documentId="13_ncr:1_{06537C21-C569-4066-AA00-95556F43FD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6" i="2" l="1"/>
  <c r="R222" i="2"/>
  <c r="R221" i="2"/>
  <c r="R219" i="2"/>
  <c r="R220" i="2" s="1"/>
  <c r="R213" i="2"/>
  <c r="R133" i="2"/>
  <c r="R126" i="2"/>
  <c r="R124" i="2"/>
  <c r="R123" i="2"/>
  <c r="R114" i="2"/>
  <c r="R111" i="2"/>
  <c r="R108" i="2"/>
  <c r="R107" i="2"/>
  <c r="R106" i="2"/>
  <c r="R105" i="2"/>
  <c r="R104" i="2"/>
  <c r="R103" i="2"/>
  <c r="R102" i="2"/>
  <c r="R101" i="2"/>
  <c r="Q133" i="2"/>
  <c r="Q222" i="2"/>
  <c r="Q221" i="2"/>
  <c r="Q219" i="2"/>
  <c r="Q220" i="2" s="1"/>
  <c r="Q213" i="2"/>
  <c r="Q126" i="2"/>
  <c r="Q124" i="2"/>
  <c r="Q123" i="2"/>
  <c r="Q114" i="2"/>
  <c r="Q111" i="2"/>
  <c r="Q108" i="2"/>
  <c r="Q107" i="2"/>
  <c r="Q106" i="2"/>
  <c r="Q105" i="2"/>
  <c r="Q104" i="2"/>
  <c r="Q103" i="2"/>
  <c r="Q102" i="2"/>
  <c r="Q101" i="2"/>
  <c r="N222" i="2"/>
  <c r="O133" i="2"/>
  <c r="N133" i="2"/>
  <c r="P222" i="2"/>
  <c r="P221" i="2"/>
  <c r="P219" i="2"/>
  <c r="P220" i="2" s="1"/>
  <c r="P213" i="2"/>
  <c r="P126" i="2"/>
  <c r="P124" i="2"/>
  <c r="P123" i="2"/>
  <c r="P114" i="2"/>
  <c r="P111" i="2"/>
  <c r="P108" i="2"/>
  <c r="P107" i="2"/>
  <c r="P106" i="2"/>
  <c r="P105" i="2"/>
  <c r="P104" i="2"/>
  <c r="P103" i="2"/>
  <c r="P102" i="2"/>
  <c r="P101" i="2"/>
  <c r="O222" i="2"/>
  <c r="O221" i="2"/>
  <c r="O219" i="2"/>
  <c r="O220" i="2" s="1"/>
  <c r="O213" i="2"/>
  <c r="O126" i="2"/>
  <c r="O124" i="2"/>
  <c r="O123" i="2"/>
  <c r="O114" i="2"/>
  <c r="O111" i="2"/>
  <c r="O108" i="2"/>
  <c r="O107" i="2"/>
  <c r="O106" i="2"/>
  <c r="O105" i="2"/>
  <c r="O104" i="2"/>
  <c r="O103" i="2"/>
  <c r="O102" i="2"/>
  <c r="O101" i="2"/>
  <c r="N123" i="2"/>
  <c r="N221" i="2"/>
  <c r="N219" i="2"/>
  <c r="N220" i="2" s="1"/>
  <c r="N213" i="2"/>
  <c r="N126" i="2"/>
  <c r="N124" i="2"/>
  <c r="N114" i="2"/>
  <c r="N111" i="2"/>
  <c r="N108" i="2"/>
  <c r="N107" i="2"/>
  <c r="N106" i="2"/>
  <c r="N105" i="2"/>
  <c r="N104" i="2"/>
  <c r="N103" i="2"/>
  <c r="N102" i="2"/>
  <c r="N101" i="2"/>
  <c r="L222" i="2"/>
  <c r="L221" i="2"/>
  <c r="L219" i="2"/>
  <c r="L220" i="2" s="1"/>
  <c r="L213" i="2"/>
  <c r="L126" i="2"/>
  <c r="L124" i="2"/>
  <c r="L123" i="2"/>
  <c r="L114" i="2"/>
  <c r="L111" i="2"/>
  <c r="L108" i="2"/>
  <c r="L107" i="2"/>
  <c r="L106" i="2"/>
  <c r="L105" i="2"/>
  <c r="L104" i="2"/>
  <c r="L103" i="2"/>
  <c r="L102" i="2"/>
  <c r="L101" i="2"/>
  <c r="K222" i="2"/>
  <c r="K221" i="2"/>
  <c r="K219" i="2"/>
  <c r="K220" i="2" s="1"/>
  <c r="K213" i="2"/>
  <c r="K124" i="2"/>
  <c r="K114" i="2"/>
  <c r="K111" i="2"/>
  <c r="K108" i="2"/>
  <c r="K107" i="2"/>
  <c r="K106" i="2"/>
  <c r="K105" i="2"/>
  <c r="K104" i="2"/>
  <c r="K103" i="2"/>
  <c r="K102" i="2"/>
  <c r="K101" i="2"/>
  <c r="M123" i="2"/>
  <c r="M222" i="2" l="1"/>
  <c r="J222" i="2"/>
  <c r="M221" i="2"/>
  <c r="M219" i="2"/>
  <c r="M220" i="2" s="1"/>
  <c r="M213" i="2"/>
  <c r="M126" i="2"/>
  <c r="M124" i="2"/>
  <c r="M114" i="2"/>
  <c r="M111" i="2"/>
  <c r="M108" i="2"/>
  <c r="M107" i="2"/>
  <c r="M106" i="2"/>
  <c r="M105" i="2"/>
  <c r="M104" i="2"/>
  <c r="M103" i="2"/>
  <c r="M102" i="2"/>
  <c r="M101" i="2"/>
  <c r="J221" i="2"/>
  <c r="J219" i="2"/>
  <c r="J220" i="2" s="1"/>
  <c r="J213" i="2"/>
  <c r="J124" i="2"/>
  <c r="J114" i="2"/>
  <c r="J111" i="2"/>
  <c r="J108" i="2"/>
  <c r="J107" i="2"/>
  <c r="J106" i="2"/>
  <c r="J105" i="2"/>
  <c r="J104" i="2"/>
  <c r="J103" i="2"/>
  <c r="J102" i="2"/>
  <c r="J101" i="2"/>
  <c r="I124" i="2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<sst xmlns="http://schemas.openxmlformats.org/spreadsheetml/2006/main" count="2002" uniqueCount="553">
  <si>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</si>
  <si>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</si>
  <si>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</si>
  <si>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</si>
  <si>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</si>
  <si>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</si>
  <si>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</si>
  <si>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</si>
  <si>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</si>
  <si>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</si>
  <si>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</si>
  <si>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</si>
  <si>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</si>
  <si>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</si>
  <si>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</si>
  <si>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</si>
  <si>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</si>
  <si>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</si>
  <si>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</si>
  <si>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</si>
  <si>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</si>
  <si>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</si>
  <si>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</si>
  <si>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</si>
  <si>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</si>
  <si>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</si>
  <si>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</si>
  <si>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</si>
  <si>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</si>
  <si>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</si>
  <si>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</si>
  <si>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</si>
  <si>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</si>
  <si>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</si>
  <si>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</si>
  <si>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</si>
  <si>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</si>
  <si>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</si>
  <si>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</si>
  <si>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</si>
  <si>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</si>
  <si>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</si>
  <si>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</si>
  <si>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</si>
  <si>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</si>
  <si>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</si>
  <si>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</si>
  <si>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</si>
  <si>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</si>
  <si>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</si>
  <si>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</si>
  <si>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</si>
  <si>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</si>
  <si>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</si>
  <si>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</si>
  <si>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</si>
  <si>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</si>
  <si>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</si>
  <si>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</si>
  <si>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</si>
  <si>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</si>
  <si>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</si>
  <si>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</si>
  <si>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</si>
  <si>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</si>
  <si>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</si>
  <si>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</si>
  <si>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</si>
  <si>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</si>
  <si>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</si>
  <si>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</si>
  <si>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</si>
  <si>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</si>
  <si>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</si>
  <si>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</si>
  <si>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</si>
  <si>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</si>
  <si>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</si>
  <si>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</si>
  <si>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</si>
  <si>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</si>
  <si>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</si>
  <si>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</si>
  <si>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</si>
  <si>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</si>
  <si>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</si>
  <si>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</si>
  <si>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</si>
  <si>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</si>
  <si>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</si>
  <si>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</si>
  <si>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</si>
  <si>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</si>
  <si>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</si>
  <si>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</si>
  <si>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</si>
  <si>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</si>
  <si>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</si>
  <si>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</si>
  <si>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</si>
  <si>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</si>
  <si>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</si>
  <si>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</si>
  <si>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</si>
  <si>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</si>
  <si>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</si>
  <si>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</si>
  <si>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</si>
  <si>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</si>
  <si>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</si>
  <si>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</si>
  <si>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</si>
  <si>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</si>
  <si>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</si>
  <si>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</si>
  <si>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</si>
  <si>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</si>
  <si>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</si>
  <si>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</si>
  <si>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</si>
  <si>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</si>
  <si>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</si>
  <si>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</si>
  <si>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</si>
  <si>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</si>
  <si>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</si>
  <si>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</si>
  <si>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</si>
  <si>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</si>
  <si>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</si>
  <si>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</si>
  <si>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</si>
  <si>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</si>
  <si>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</si>
  <si>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</si>
  <si>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</si>
  <si>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</si>
  <si>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</si>
  <si>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</si>
  <si>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</si>
  <si>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</si>
  <si>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</si>
  <si>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</si>
  <si>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</si>
  <si>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</si>
  <si>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</si>
  <si>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</si>
  <si>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</si>
  <si>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</si>
  <si>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</si>
  <si>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</si>
  <si>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</si>
  <si>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</si>
  <si>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</si>
  <si>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</si>
  <si>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</si>
  <si>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</si>
  <si>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</si>
  <si>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</si>
  <si>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</si>
  <si>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</si>
  <si>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</si>
  <si>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</si>
  <si>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</si>
  <si>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</si>
  <si>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</si>
  <si>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</si>
  <si>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</si>
  <si>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</si>
  <si>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</si>
  <si>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</si>
  <si>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</si>
  <si>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</si>
  <si>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</si>
  <si>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</si>
  <si>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</si>
  <si>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</si>
  <si>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</si>
  <si>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</si>
  <si>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</si>
  <si>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</si>
  <si>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</si>
  <si>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</si>
  <si>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</si>
  <si>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</si>
  <si>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</si>
  <si>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</si>
  <si>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</si>
  <si>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</si>
  <si>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</si>
  <si>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</si>
  <si>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</si>
  <si>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</si>
  <si>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</si>
  <si>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</si>
  <si>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</si>
  <si>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</si>
  <si>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</si>
  <si>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</si>
  <si>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</si>
  <si>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</si>
  <si>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</si>
  <si>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</si>
  <si>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</si>
  <si>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</si>
  <si>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</si>
  <si>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</si>
  <si>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</si>
  <si>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</si>
  <si>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</si>
  <si>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</si>
  <si>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</si>
  <si>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</si>
  <si>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</si>
  <si>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</si>
  <si>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</si>
  <si>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</si>
  <si>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</si>
  <si>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</si>
  <si>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</si>
  <si>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</si>
  <si>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</si>
  <si>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</si>
  <si>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</si>
  <si>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</si>
  <si>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</si>
  <si>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</si>
  <si>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</si>
  <si>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</si>
  <si>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</si>
  <si>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</si>
  <si>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</si>
  <si>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</si>
  <si>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</si>
  <si>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</si>
  <si>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</si>
  <si>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</si>
  <si>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</si>
  <si>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</si>
  <si>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</si>
  <si>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</si>
  <si>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</si>
  <si>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</si>
  <si>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</si>
  <si>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</si>
  <si>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</si>
  <si>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</si>
  <si>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</si>
  <si>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</si>
  <si>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</si>
  <si>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</si>
  <si>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</si>
  <si>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</si>
  <si>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</si>
  <si>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</si>
  <si>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</si>
  <si>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</si>
  <si>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</si>
  <si>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</si>
  <si>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</si>
  <si>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</si>
  <si>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</si>
  <si>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</si>
  <si>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</si>
  <si>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</si>
  <si>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</si>
  <si>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</si>
  <si>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</si>
  <si>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</si>
  <si>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</si>
  <si>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</si>
  <si>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</si>
  <si>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</si>
  <si>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</si>
  <si>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</si>
  <si>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</si>
  <si>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</si>
  <si>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</si>
  <si>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</si>
  <si>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</si>
  <si>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</si>
  <si>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</si>
  <si>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</si>
  <si>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</si>
  <si>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</si>
  <si>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</si>
  <si>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</si>
  <si>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</si>
  <si>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</si>
  <si>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</si>
  <si>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</si>
  <si>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</si>
  <si>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</si>
  <si>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</si>
  <si>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</si>
  <si>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</si>
  <si>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</si>
  <si>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</si>
  <si>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</si>
  <si>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</si>
  <si>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</si>
  <si>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</si>
  <si>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</si>
  <si>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</si>
  <si>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</si>
  <si>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</si>
  <si>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</si>
  <si>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</si>
  <si>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</si>
  <si>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</si>
  <si>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</si>
  <si>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</si>
  <si>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</si>
  <si>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</si>
  <si>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</si>
  <si>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</si>
  <si>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</si>
  <si>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</si>
  <si>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</si>
  <si>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</si>
  <si>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</si>
  <si>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</si>
  <si>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</si>
  <si>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</si>
  <si>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</si>
  <si>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</si>
  <si>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</si>
  <si>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</si>
  <si>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</si>
  <si>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</si>
  <si>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</si>
  <si>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</si>
  <si>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</si>
  <si>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</si>
  <si>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</si>
  <si>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</si>
  <si>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</si>
  <si>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</si>
  <si>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</si>
  <si>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</si>
  <si>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</si>
  <si>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</si>
  <si>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</si>
  <si>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</si>
  <si>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</si>
  <si>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</si>
  <si>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</si>
  <si>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</si>
  <si>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</si>
  <si>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</si>
  <si>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</si>
  <si>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</si>
  <si>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</si>
  <si>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</si>
  <si>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</si>
  <si>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</si>
  <si>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</si>
  <si>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</si>
  <si>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</si>
  <si>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</si>
  <si>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</si>
  <si>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</si>
  <si>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</si>
  <si>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</si>
  <si>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</si>
  <si>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</si>
  <si>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</si>
  <si>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</si>
  <si>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</si>
  <si>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</si>
  <si>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</si>
  <si>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</si>
  <si>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</si>
  <si>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</si>
  <si>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</si>
  <si>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</si>
  <si>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</si>
  <si>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</si>
  <si>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</si>
  <si>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</si>
  <si>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</si>
  <si>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</si>
  <si>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</si>
  <si>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</si>
  <si>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</si>
  <si>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</si>
  <si>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</si>
  <si>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</si>
  <si>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</si>
  <si>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</si>
  <si>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</si>
  <si>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</si>
  <si>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</si>
  <si>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</si>
  <si>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</si>
  <si>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</si>
  <si>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</si>
  <si>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</si>
  <si>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</si>
  <si>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</si>
  <si>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</si>
  <si>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</si>
  <si>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</si>
  <si>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</si>
  <si>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</si>
  <si>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</si>
  <si>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</si>
  <si>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</si>
  <si>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</si>
  <si>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</si>
  <si>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</si>
  <si>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</si>
  <si>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</si>
  <si>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</si>
  <si>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</si>
  <si>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</si>
  <si>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</si>
  <si>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</si>
  <si>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</si>
  <si>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</si>
  <si>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</si>
  <si>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</si>
  <si>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</si>
  <si>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</si>
  <si>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</si>
  <si>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</si>
  <si>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</si>
  <si>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</si>
  <si>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</si>
  <si>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</si>
  <si>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</si>
  <si>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</si>
  <si>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</si>
  <si>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</si>
  <si>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</si>
  <si>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</si>
  <si>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</si>
  <si>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</si>
  <si>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</si>
  <si>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</si>
  <si>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</si>
  <si>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</si>
  <si>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</si>
  <si>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</si>
  <si>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</si>
  <si>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</si>
  <si>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</si>
  <si>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</si>
  <si>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</si>
  <si>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</si>
  <si>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</si>
  <si>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</si>
  <si>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</si>
  <si>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</si>
  <si>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</si>
  <si>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</si>
  <si>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</si>
  <si>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</si>
  <si>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</si>
  <si>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</si>
  <si>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</si>
  <si>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</si>
  <si>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</si>
  <si>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</si>
  <si>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</si>
  <si>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</si>
  <si>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</si>
  <si>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</si>
  <si>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</si>
  <si>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</si>
  <si>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</si>
  <si>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</si>
  <si>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</si>
  <si>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</si>
  <si>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</si>
  <si>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</si>
  <si>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</si>
  <si>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</si>
  <si>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</si>
  <si>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</si>
  <si>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</si>
  <si>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</si>
  <si>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</si>
  <si>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</si>
  <si>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</si>
  <si>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</si>
  <si>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</si>
  <si>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</si>
  <si>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C_mineralN_soil</t>
  </si>
  <si>
    <t>Mean soil concentration in nitrates</t>
  </si>
  <si>
    <t>mol.m-3</t>
  </si>
  <si>
    <t>water_potential_soil</t>
  </si>
  <si>
    <t>Mean soil water potential</t>
  </si>
  <si>
    <t>Pa</t>
  </si>
  <si>
    <t>xylem_total_pressure</t>
  </si>
  <si>
    <t>xylem uniform pressure</t>
  </si>
  <si>
    <t>C_mineralN_patch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</si>
  <si>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</si>
  <si>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</si>
  <si>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</si>
  <si>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</si>
  <si>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</si>
  <si>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</si>
  <si>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</si>
  <si>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</si>
  <si>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</si>
  <si>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</si>
  <si>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</si>
  <si>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</si>
  <si>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</si>
  <si>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</si>
  <si>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</si>
  <si>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</si>
  <si>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</si>
  <si>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</si>
  <si>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</si>
  <si>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</si>
  <si>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</si>
  <si>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</si>
  <si>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</si>
  <si>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</si>
  <si>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</si>
  <si>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</si>
  <si>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</si>
  <si>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</si>
  <si>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</si>
  <si>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</si>
  <si>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</si>
  <si>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</si>
  <si>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</si>
  <si>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</si>
  <si>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</si>
  <si>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</si>
  <si>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</si>
  <si>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</si>
  <si>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</si>
  <si>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</si>
  <si>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</si>
  <si>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</si>
  <si>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</si>
  <si>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</si>
  <si>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</si>
  <si>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</si>
  <si>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</si>
  <si>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WB1</t>
  </si>
  <si>
    <t>WB_patch</t>
  </si>
  <si>
    <t>WB2</t>
  </si>
  <si>
    <t>WB3</t>
  </si>
  <si>
    <t>WB4</t>
  </si>
  <si>
    <t>WB5</t>
  </si>
  <si>
    <t>WB6</t>
  </si>
  <si>
    <t>WB7</t>
  </si>
  <si>
    <t>WB8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</si>
</sst>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0" fontId="0" fillId="0" borderId="10" xfId="0" applyBorder="1" applyAlignment="1">
      <alignment horizontal="left"/>
    </xf>
    <xf numFmtId="11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2"/>
  <sheetViews>
    <sheetView tabSelected="1" topLeftCell="A102" zoomScaleNormal="100" workbookViewId="0">
      <pane xSplit="1" topLeftCell="E1" activePane="topRight" state="frozen"/>
      <selection pane="topRight" activeCell="J136" sqref="J136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18" width="21.5703125" style="1" customWidth="1"/>
  </cols>
  <sheetData>
    <row r="1" spans="1:18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537</v>
      </c>
      <c r="I1" s="36" t="s">
        <v>536</v>
      </c>
      <c r="J1" s="36" t="s">
        <v>544</v>
      </c>
      <c r="K1" s="36" t="s">
        <v>546</v>
      </c>
      <c r="L1" s="36" t="s">
        <v>547</v>
      </c>
      <c r="M1" s="36" t="s">
        <v>545</v>
      </c>
      <c r="N1" s="36" t="s">
        <v>548</v>
      </c>
      <c r="O1" s="36" t="s">
        <v>549</v>
      </c>
      <c r="P1" s="36" t="s">
        <v>550</v>
      </c>
      <c r="Q1" s="36" t="s">
        <v>551</v>
      </c>
      <c r="R1" s="36" t="s">
        <v>552</v>
      </c>
    </row>
    <row r="2" spans="1:18" s="1" customFormat="1" x14ac:dyDescent="0.25">
      <c r="A2" s="42" t="s">
        <v>481</v>
      </c>
      <c r="B2" s="3" t="s">
        <v>475</v>
      </c>
      <c r="C2" s="3" t="s">
        <v>483</v>
      </c>
      <c r="D2" s="3" t="s">
        <v>542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 s="44" t="s">
        <v>478</v>
      </c>
      <c r="P2" s="44" t="s">
        <v>478</v>
      </c>
      <c r="Q2" s="44" t="s">
        <v>478</v>
      </c>
      <c r="R2" s="44" t="s">
        <v>478</v>
      </c>
    </row>
    <row r="3" spans="1:18" s="1" customFormat="1" x14ac:dyDescent="0.25">
      <c r="A3" s="42" t="s">
        <v>479</v>
      </c>
      <c r="B3" s="3" t="s">
        <v>474</v>
      </c>
      <c r="C3" s="3" t="s">
        <v>483</v>
      </c>
      <c r="D3" s="3" t="s">
        <v>542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 s="44" t="s">
        <v>476</v>
      </c>
      <c r="P3" s="44" t="s">
        <v>476</v>
      </c>
      <c r="Q3" s="44" t="s">
        <v>476</v>
      </c>
      <c r="R3" s="44" t="s">
        <v>476</v>
      </c>
    </row>
    <row r="4" spans="1:18" x14ac:dyDescent="0.25">
      <c r="A4" s="3" t="s">
        <v>2</v>
      </c>
      <c r="B4" s="3" t="s">
        <v>473</v>
      </c>
      <c r="C4" s="3" t="s">
        <v>483</v>
      </c>
      <c r="D4" s="3" t="s">
        <v>542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 s="44" t="s">
        <v>86</v>
      </c>
      <c r="P4" s="44" t="s">
        <v>86</v>
      </c>
      <c r="Q4" s="44" t="s">
        <v>86</v>
      </c>
      <c r="R4" s="44" t="s">
        <v>86</v>
      </c>
    </row>
    <row r="5" spans="1:18" x14ac:dyDescent="0.25">
      <c r="A5" s="3" t="s">
        <v>3</v>
      </c>
      <c r="B5" s="3" t="s">
        <v>473</v>
      </c>
      <c r="C5" s="3" t="s">
        <v>483</v>
      </c>
      <c r="D5" s="3" t="s">
        <v>542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</row>
    <row r="6" spans="1:18" x14ac:dyDescent="0.25">
      <c r="A6" s="5" t="s">
        <v>4</v>
      </c>
      <c r="B6" s="3" t="s">
        <v>473</v>
      </c>
      <c r="C6" s="3" t="s">
        <v>483</v>
      </c>
      <c r="D6" s="3" t="s">
        <v>542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 s="44">
        <v>180</v>
      </c>
      <c r="P6" s="44">
        <v>180</v>
      </c>
      <c r="Q6" s="44">
        <v>180</v>
      </c>
      <c r="R6" s="44">
        <v>180</v>
      </c>
    </row>
    <row r="7" spans="1:18" x14ac:dyDescent="0.25">
      <c r="A7" s="5" t="s">
        <v>5</v>
      </c>
      <c r="B7" s="3" t="s">
        <v>473</v>
      </c>
      <c r="C7" s="3" t="s">
        <v>483</v>
      </c>
      <c r="D7" s="3" t="s">
        <v>542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 s="44">
        <v>4.1666666999999998E-2</v>
      </c>
      <c r="P7" s="44">
        <v>4.1666666999999998E-2</v>
      </c>
      <c r="Q7" s="44">
        <v>4.1666666999999998E-2</v>
      </c>
      <c r="R7" s="44">
        <v>4.1666666999999998E-2</v>
      </c>
    </row>
    <row r="8" spans="1:18" x14ac:dyDescent="0.25">
      <c r="A8" s="5" t="s">
        <v>20</v>
      </c>
      <c r="B8" s="3" t="s">
        <v>473</v>
      </c>
      <c r="C8" s="3" t="s">
        <v>483</v>
      </c>
      <c r="D8" s="3" t="s">
        <v>542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 s="44">
        <v>4.1666666999999998E-2</v>
      </c>
      <c r="P8" s="44">
        <v>4.1666666999999998E-2</v>
      </c>
      <c r="Q8" s="44">
        <v>4.1666666999999998E-2</v>
      </c>
      <c r="R8" s="44">
        <v>4.1666666999999998E-2</v>
      </c>
    </row>
    <row r="9" spans="1:18" x14ac:dyDescent="0.25">
      <c r="A9" s="7" t="s">
        <v>1</v>
      </c>
      <c r="B9" s="3" t="s">
        <v>473</v>
      </c>
      <c r="C9" s="3" t="s">
        <v>483</v>
      </c>
      <c r="D9" s="3" t="s">
        <v>542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>
        <v>1</v>
      </c>
      <c r="R9" s="44">
        <v>1</v>
      </c>
    </row>
    <row r="10" spans="1:18" x14ac:dyDescent="0.25">
      <c r="A10" s="7" t="s">
        <v>450</v>
      </c>
      <c r="B10" s="3" t="s">
        <v>473</v>
      </c>
      <c r="C10" s="3" t="s">
        <v>483</v>
      </c>
      <c r="D10" s="3" t="s">
        <v>542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</row>
    <row r="11" spans="1:18" x14ac:dyDescent="0.25">
      <c r="A11" s="7" t="s">
        <v>6</v>
      </c>
      <c r="B11" s="3" t="s">
        <v>473</v>
      </c>
      <c r="C11" s="3" t="s">
        <v>483</v>
      </c>
      <c r="D11" s="3" t="s">
        <v>542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 t="s">
        <v>87</v>
      </c>
      <c r="P11" s="44" t="s">
        <v>87</v>
      </c>
      <c r="Q11" s="44" t="s">
        <v>87</v>
      </c>
      <c r="R11" s="44" t="s">
        <v>87</v>
      </c>
    </row>
    <row r="12" spans="1:18" x14ac:dyDescent="0.25">
      <c r="A12" s="7" t="s">
        <v>7</v>
      </c>
      <c r="B12" s="3" t="s">
        <v>473</v>
      </c>
      <c r="C12" s="3" t="s">
        <v>483</v>
      </c>
      <c r="D12" s="3" t="s">
        <v>542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 s="44">
        <v>5.0000000000000001E-9</v>
      </c>
      <c r="P12" s="44">
        <v>5.0000000000000001E-9</v>
      </c>
      <c r="Q12" s="44">
        <v>5.0000000000000001E-9</v>
      </c>
      <c r="R12" s="44">
        <v>5.0000000000000001E-9</v>
      </c>
    </row>
    <row r="13" spans="1:18" x14ac:dyDescent="0.25">
      <c r="A13" s="7" t="s">
        <v>8</v>
      </c>
      <c r="B13" s="3" t="s">
        <v>473</v>
      </c>
      <c r="C13" s="3" t="s">
        <v>483</v>
      </c>
      <c r="D13" s="3" t="s">
        <v>542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 s="44">
        <v>10</v>
      </c>
      <c r="P13" s="44">
        <v>10</v>
      </c>
      <c r="Q13" s="44">
        <v>10</v>
      </c>
      <c r="R13" s="44">
        <v>10</v>
      </c>
    </row>
    <row r="14" spans="1:18" x14ac:dyDescent="0.25">
      <c r="A14" s="7" t="s">
        <v>463</v>
      </c>
      <c r="B14" s="3" t="s">
        <v>473</v>
      </c>
      <c r="C14" s="3" t="s">
        <v>483</v>
      </c>
      <c r="D14" s="3" t="s">
        <v>542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 s="44" t="s">
        <v>87</v>
      </c>
      <c r="P14" s="44" t="s">
        <v>87</v>
      </c>
      <c r="Q14" s="44" t="s">
        <v>87</v>
      </c>
      <c r="R14" s="44" t="s">
        <v>87</v>
      </c>
    </row>
    <row r="15" spans="1:18" x14ac:dyDescent="0.25">
      <c r="A15" s="7" t="s">
        <v>464</v>
      </c>
      <c r="B15" s="3" t="s">
        <v>473</v>
      </c>
      <c r="C15" s="3" t="s">
        <v>483</v>
      </c>
      <c r="D15" s="3" t="s">
        <v>542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 s="44" t="s">
        <v>87</v>
      </c>
      <c r="P15" s="44" t="s">
        <v>87</v>
      </c>
      <c r="Q15" s="44" t="s">
        <v>87</v>
      </c>
      <c r="R15" s="44" t="s">
        <v>87</v>
      </c>
    </row>
    <row r="16" spans="1:18" x14ac:dyDescent="0.25">
      <c r="A16" s="7" t="s">
        <v>467</v>
      </c>
      <c r="B16" s="3" t="s">
        <v>473</v>
      </c>
      <c r="C16" s="3" t="s">
        <v>483</v>
      </c>
      <c r="D16" s="3" t="s">
        <v>542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 s="44" t="s">
        <v>87</v>
      </c>
      <c r="P16" s="44" t="s">
        <v>87</v>
      </c>
      <c r="Q16" s="44" t="s">
        <v>87</v>
      </c>
      <c r="R16" s="44" t="s">
        <v>87</v>
      </c>
    </row>
    <row r="17" spans="1:18" x14ac:dyDescent="0.25">
      <c r="A17" s="7" t="s">
        <v>469</v>
      </c>
      <c r="B17" s="3" t="s">
        <v>473</v>
      </c>
      <c r="C17" s="3" t="s">
        <v>483</v>
      </c>
      <c r="D17" s="3" t="s">
        <v>542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 s="44">
        <v>86400</v>
      </c>
      <c r="P17" s="44">
        <v>86400</v>
      </c>
      <c r="Q17" s="44">
        <v>86400</v>
      </c>
      <c r="R17" s="44">
        <v>86400</v>
      </c>
    </row>
    <row r="18" spans="1:18" x14ac:dyDescent="0.25">
      <c r="A18" s="9" t="s">
        <v>10</v>
      </c>
      <c r="B18" s="3" t="s">
        <v>473</v>
      </c>
      <c r="C18" s="3" t="s">
        <v>483</v>
      </c>
      <c r="D18" s="3" t="s">
        <v>542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 s="44" t="b">
        <v>1</v>
      </c>
      <c r="P18" s="44" t="b">
        <v>1</v>
      </c>
      <c r="Q18" s="44" t="b">
        <v>1</v>
      </c>
      <c r="R18" s="44" t="b">
        <v>1</v>
      </c>
    </row>
    <row r="19" spans="1:18" x14ac:dyDescent="0.25">
      <c r="A19" s="9" t="s">
        <v>11</v>
      </c>
      <c r="B19" s="3" t="s">
        <v>473</v>
      </c>
      <c r="C19" s="3" t="s">
        <v>483</v>
      </c>
      <c r="D19" s="3" t="s">
        <v>542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  <c r="P19" s="44">
        <v>3</v>
      </c>
      <c r="Q19" s="44">
        <v>3</v>
      </c>
      <c r="R19" s="44">
        <v>3</v>
      </c>
    </row>
    <row r="20" spans="1:18" x14ac:dyDescent="0.25">
      <c r="A20" s="9" t="s">
        <v>362</v>
      </c>
      <c r="B20" s="3" t="s">
        <v>473</v>
      </c>
      <c r="C20" s="3" t="s">
        <v>483</v>
      </c>
      <c r="D20" s="3" t="s">
        <v>542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 t="s">
        <v>87</v>
      </c>
      <c r="P20" s="44" t="s">
        <v>87</v>
      </c>
      <c r="Q20" s="44" t="s">
        <v>87</v>
      </c>
      <c r="R20" s="44" t="s">
        <v>87</v>
      </c>
    </row>
    <row r="21" spans="1:18" x14ac:dyDescent="0.25">
      <c r="A21" s="9" t="s">
        <v>364</v>
      </c>
      <c r="B21" s="3" t="s">
        <v>473</v>
      </c>
      <c r="C21" s="3" t="s">
        <v>483</v>
      </c>
      <c r="D21" s="3" t="s">
        <v>542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 s="44" t="s">
        <v>87</v>
      </c>
      <c r="P21" s="44" t="s">
        <v>87</v>
      </c>
      <c r="Q21" s="44" t="s">
        <v>87</v>
      </c>
      <c r="R21" s="44" t="s">
        <v>87</v>
      </c>
    </row>
    <row r="22" spans="1:18" x14ac:dyDescent="0.25">
      <c r="A22" s="9" t="s">
        <v>376</v>
      </c>
      <c r="B22" s="3" t="s">
        <v>473</v>
      </c>
      <c r="C22" s="3" t="s">
        <v>483</v>
      </c>
      <c r="D22" s="3" t="s">
        <v>542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 s="44" t="s">
        <v>87</v>
      </c>
      <c r="P22" s="44" t="s">
        <v>87</v>
      </c>
      <c r="Q22" s="44" t="s">
        <v>87</v>
      </c>
      <c r="R22" s="44" t="s">
        <v>87</v>
      </c>
    </row>
    <row r="23" spans="1:18" x14ac:dyDescent="0.25">
      <c r="A23" s="9" t="s">
        <v>375</v>
      </c>
      <c r="B23" s="3" t="s">
        <v>473</v>
      </c>
      <c r="C23" s="3" t="s">
        <v>483</v>
      </c>
      <c r="D23" s="3" t="s">
        <v>542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 s="44" t="s">
        <v>87</v>
      </c>
      <c r="P23" s="44" t="s">
        <v>87</v>
      </c>
      <c r="Q23" s="44" t="s">
        <v>87</v>
      </c>
      <c r="R23" s="44" t="s">
        <v>87</v>
      </c>
    </row>
    <row r="24" spans="1:18" x14ac:dyDescent="0.25">
      <c r="A24" s="9" t="s">
        <v>374</v>
      </c>
      <c r="B24" s="3" t="s">
        <v>473</v>
      </c>
      <c r="C24" s="3" t="s">
        <v>483</v>
      </c>
      <c r="D24" s="3" t="s">
        <v>542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 s="44" t="s">
        <v>87</v>
      </c>
      <c r="P24" s="44" t="s">
        <v>87</v>
      </c>
      <c r="Q24" s="44" t="s">
        <v>87</v>
      </c>
      <c r="R24" s="44" t="s">
        <v>87</v>
      </c>
    </row>
    <row r="25" spans="1:18" x14ac:dyDescent="0.25">
      <c r="A25" s="9" t="s">
        <v>12</v>
      </c>
      <c r="B25" s="3" t="s">
        <v>473</v>
      </c>
      <c r="C25" s="3" t="s">
        <v>483</v>
      </c>
      <c r="D25" s="3" t="s">
        <v>542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 s="44" t="s">
        <v>87</v>
      </c>
      <c r="P25" s="44" t="s">
        <v>87</v>
      </c>
      <c r="Q25" s="44" t="s">
        <v>87</v>
      </c>
      <c r="R25" s="44" t="s">
        <v>87</v>
      </c>
    </row>
    <row r="26" spans="1:18" x14ac:dyDescent="0.25">
      <c r="A26" s="9" t="s">
        <v>13</v>
      </c>
      <c r="B26" s="3" t="s">
        <v>473</v>
      </c>
      <c r="C26" s="3" t="s">
        <v>483</v>
      </c>
      <c r="D26" s="3" t="s">
        <v>542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 s="44">
        <v>0.33</v>
      </c>
      <c r="P26" s="44">
        <v>0.33</v>
      </c>
      <c r="Q26" s="44">
        <v>0.33</v>
      </c>
      <c r="R26" s="44">
        <v>0.33</v>
      </c>
    </row>
    <row r="27" spans="1:18" x14ac:dyDescent="0.25">
      <c r="A27" s="9" t="s">
        <v>14</v>
      </c>
      <c r="B27" s="3" t="s">
        <v>473</v>
      </c>
      <c r="C27" s="3" t="s">
        <v>483</v>
      </c>
      <c r="D27" s="3" t="s">
        <v>542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 s="44" t="s">
        <v>87</v>
      </c>
      <c r="P27" s="44" t="s">
        <v>87</v>
      </c>
      <c r="Q27" s="44" t="s">
        <v>87</v>
      </c>
      <c r="R27" s="44" t="s">
        <v>87</v>
      </c>
    </row>
    <row r="28" spans="1:18" x14ac:dyDescent="0.25">
      <c r="A28" s="9" t="s">
        <v>9</v>
      </c>
      <c r="B28" s="3" t="s">
        <v>473</v>
      </c>
      <c r="C28" s="3" t="s">
        <v>483</v>
      </c>
      <c r="D28" s="3" t="s">
        <v>542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 s="44" t="s">
        <v>87</v>
      </c>
      <c r="P28" s="44" t="s">
        <v>87</v>
      </c>
      <c r="Q28" s="44" t="s">
        <v>87</v>
      </c>
      <c r="R28" s="44" t="s">
        <v>87</v>
      </c>
    </row>
    <row r="29" spans="1:18" x14ac:dyDescent="0.25">
      <c r="A29" s="9" t="s">
        <v>456</v>
      </c>
      <c r="B29" s="3" t="s">
        <v>473</v>
      </c>
      <c r="C29" s="3" t="s">
        <v>483</v>
      </c>
      <c r="D29" s="3" t="s">
        <v>542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  <c r="P29" s="44" t="s">
        <v>87</v>
      </c>
      <c r="Q29" s="44" t="s">
        <v>87</v>
      </c>
      <c r="R29" s="44" t="s">
        <v>87</v>
      </c>
    </row>
    <row r="30" spans="1:18" x14ac:dyDescent="0.25">
      <c r="A30" s="13" t="s">
        <v>21</v>
      </c>
      <c r="B30" s="3" t="s">
        <v>473</v>
      </c>
      <c r="C30" s="3" t="s">
        <v>483</v>
      </c>
      <c r="D30" s="3" t="s">
        <v>542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 s="44" t="s">
        <v>86</v>
      </c>
      <c r="P30" s="44" t="s">
        <v>86</v>
      </c>
      <c r="Q30" s="44" t="s">
        <v>86</v>
      </c>
      <c r="R30" s="44" t="s">
        <v>86</v>
      </c>
    </row>
    <row r="31" spans="1:18" x14ac:dyDescent="0.25">
      <c r="A31" s="13" t="s">
        <v>22</v>
      </c>
      <c r="B31" s="3" t="s">
        <v>473</v>
      </c>
      <c r="C31" s="3" t="s">
        <v>483</v>
      </c>
      <c r="D31" s="3" t="s">
        <v>542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 s="45" t="s">
        <v>436</v>
      </c>
      <c r="P31" s="45" t="s">
        <v>436</v>
      </c>
      <c r="Q31" s="45" t="s">
        <v>436</v>
      </c>
      <c r="R31" s="45" t="s">
        <v>436</v>
      </c>
    </row>
    <row r="32" spans="1:18" x14ac:dyDescent="0.25">
      <c r="A32" s="13" t="s">
        <v>23</v>
      </c>
      <c r="B32" s="3" t="s">
        <v>473</v>
      </c>
      <c r="C32" s="3" t="s">
        <v>483</v>
      </c>
      <c r="D32" s="3" t="s">
        <v>542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 s="44">
        <v>9.9999999999999995E-7</v>
      </c>
      <c r="P32" s="44">
        <v>9.9999999999999995E-7</v>
      </c>
      <c r="Q32" s="44">
        <v>9.9999999999999995E-7</v>
      </c>
      <c r="R32" s="44">
        <v>9.9999999999999995E-7</v>
      </c>
    </row>
    <row r="33" spans="1:18" x14ac:dyDescent="0.25">
      <c r="A33" s="13" t="s">
        <v>24</v>
      </c>
      <c r="B33" s="3" t="s">
        <v>473</v>
      </c>
      <c r="C33" s="3" t="s">
        <v>483</v>
      </c>
      <c r="D33" s="3" t="s">
        <v>542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 s="44">
        <v>1E-3</v>
      </c>
      <c r="P33" s="44">
        <v>1E-3</v>
      </c>
      <c r="Q33" s="44">
        <v>1E-3</v>
      </c>
      <c r="R33" s="44">
        <v>1E-3</v>
      </c>
    </row>
    <row r="34" spans="1:18" x14ac:dyDescent="0.25">
      <c r="A34" s="13" t="s">
        <v>25</v>
      </c>
      <c r="B34" s="3" t="s">
        <v>473</v>
      </c>
      <c r="C34" s="3" t="s">
        <v>483</v>
      </c>
      <c r="D34" s="3" t="s">
        <v>542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 s="44" t="s">
        <v>86</v>
      </c>
      <c r="P34" s="44" t="s">
        <v>86</v>
      </c>
      <c r="Q34" s="44" t="s">
        <v>86</v>
      </c>
      <c r="R34" s="44" t="s">
        <v>86</v>
      </c>
    </row>
    <row r="35" spans="1:18" x14ac:dyDescent="0.25">
      <c r="A35" s="13" t="s">
        <v>26</v>
      </c>
      <c r="B35" s="3" t="s">
        <v>473</v>
      </c>
      <c r="C35" s="3" t="s">
        <v>483</v>
      </c>
      <c r="D35" s="3" t="s">
        <v>542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 s="44" t="s">
        <v>88</v>
      </c>
      <c r="P35" s="44" t="s">
        <v>88</v>
      </c>
      <c r="Q35" s="44" t="s">
        <v>88</v>
      </c>
      <c r="R35" s="44" t="s">
        <v>88</v>
      </c>
    </row>
    <row r="36" spans="1:18" x14ac:dyDescent="0.25">
      <c r="A36" s="13" t="s">
        <v>27</v>
      </c>
      <c r="B36" s="3" t="s">
        <v>473</v>
      </c>
      <c r="C36" s="3" t="s">
        <v>483</v>
      </c>
      <c r="D36" s="3" t="s">
        <v>542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 s="44" t="s">
        <v>86</v>
      </c>
      <c r="P36" s="44" t="s">
        <v>86</v>
      </c>
      <c r="Q36" s="44" t="s">
        <v>86</v>
      </c>
      <c r="R36" s="44" t="s">
        <v>86</v>
      </c>
    </row>
    <row r="37" spans="1:18" x14ac:dyDescent="0.25">
      <c r="A37" s="13" t="s">
        <v>28</v>
      </c>
      <c r="B37" s="3" t="s">
        <v>473</v>
      </c>
      <c r="C37" s="3" t="s">
        <v>483</v>
      </c>
      <c r="D37" s="3" t="s">
        <v>542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 s="44" t="s">
        <v>87</v>
      </c>
      <c r="P37" s="44" t="s">
        <v>87</v>
      </c>
      <c r="Q37" s="44" t="s">
        <v>87</v>
      </c>
      <c r="R37" s="44" t="s">
        <v>87</v>
      </c>
    </row>
    <row r="38" spans="1:18" x14ac:dyDescent="0.25">
      <c r="A38" s="13" t="s">
        <v>29</v>
      </c>
      <c r="B38" s="3" t="s">
        <v>473</v>
      </c>
      <c r="C38" s="3" t="s">
        <v>483</v>
      </c>
      <c r="D38" s="3" t="s">
        <v>542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 s="44">
        <v>120</v>
      </c>
      <c r="P38" s="44">
        <v>120</v>
      </c>
      <c r="Q38" s="44">
        <v>120</v>
      </c>
      <c r="R38" s="44">
        <v>120</v>
      </c>
    </row>
    <row r="39" spans="1:18" x14ac:dyDescent="0.25">
      <c r="A39" s="13" t="s">
        <v>30</v>
      </c>
      <c r="B39" s="3" t="s">
        <v>473</v>
      </c>
      <c r="C39" s="3" t="s">
        <v>483</v>
      </c>
      <c r="D39" s="3" t="s">
        <v>542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</row>
    <row r="40" spans="1:18" x14ac:dyDescent="0.25">
      <c r="A40" s="13" t="s">
        <v>31</v>
      </c>
      <c r="B40" s="3" t="s">
        <v>473</v>
      </c>
      <c r="C40" s="3" t="s">
        <v>483</v>
      </c>
      <c r="D40" s="3" t="s">
        <v>542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</row>
    <row r="41" spans="1:18" x14ac:dyDescent="0.25">
      <c r="A41" s="13" t="s">
        <v>32</v>
      </c>
      <c r="B41" s="3" t="s">
        <v>473</v>
      </c>
      <c r="C41" s="3" t="s">
        <v>483</v>
      </c>
      <c r="D41" s="3" t="s">
        <v>542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 s="44">
        <v>-0.1</v>
      </c>
      <c r="P41" s="44">
        <v>-0.1</v>
      </c>
      <c r="Q41" s="44">
        <v>-0.1</v>
      </c>
      <c r="R41" s="44">
        <v>-0.1</v>
      </c>
    </row>
    <row r="42" spans="1:18" x14ac:dyDescent="0.25">
      <c r="A42" s="13" t="s">
        <v>33</v>
      </c>
      <c r="B42" s="3" t="s">
        <v>473</v>
      </c>
      <c r="C42" s="3" t="s">
        <v>483</v>
      </c>
      <c r="D42" s="3" t="s">
        <v>542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 s="44">
        <v>-0.2</v>
      </c>
      <c r="P42" s="44">
        <v>-0.2</v>
      </c>
      <c r="Q42" s="44">
        <v>-0.2</v>
      </c>
      <c r="R42" s="44">
        <v>-0.2</v>
      </c>
    </row>
    <row r="43" spans="1:18" x14ac:dyDescent="0.25">
      <c r="A43" s="13" t="s">
        <v>34</v>
      </c>
      <c r="B43" s="3" t="s">
        <v>473</v>
      </c>
      <c r="C43" s="3" t="s">
        <v>483</v>
      </c>
      <c r="D43" s="3" t="s">
        <v>542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 s="44">
        <v>0.4</v>
      </c>
      <c r="P43" s="44">
        <v>0.4</v>
      </c>
      <c r="Q43" s="44">
        <v>0.4</v>
      </c>
      <c r="R43" s="44">
        <v>0.4</v>
      </c>
    </row>
    <row r="44" spans="1:18" x14ac:dyDescent="0.25">
      <c r="A44" s="13" t="s">
        <v>35</v>
      </c>
      <c r="B44" s="3" t="s">
        <v>473</v>
      </c>
      <c r="C44" s="3" t="s">
        <v>483</v>
      </c>
      <c r="D44" s="3" t="s">
        <v>542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</row>
    <row r="45" spans="1:18" x14ac:dyDescent="0.25">
      <c r="A45" s="13" t="s">
        <v>437</v>
      </c>
      <c r="B45" s="3" t="s">
        <v>473</v>
      </c>
      <c r="C45" s="3" t="s">
        <v>483</v>
      </c>
      <c r="D45" s="3" t="s">
        <v>542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 s="44">
        <v>1200</v>
      </c>
      <c r="P45" s="44">
        <v>1200</v>
      </c>
      <c r="Q45" s="44">
        <v>1200</v>
      </c>
      <c r="R45" s="44">
        <v>1200</v>
      </c>
    </row>
    <row r="46" spans="1:18" x14ac:dyDescent="0.25">
      <c r="A46" s="13" t="s">
        <v>438</v>
      </c>
      <c r="B46" s="3" t="s">
        <v>473</v>
      </c>
      <c r="C46" s="3" t="s">
        <v>483</v>
      </c>
      <c r="D46" s="3" t="s">
        <v>542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 s="44">
        <v>1200</v>
      </c>
      <c r="P46" s="44">
        <v>1200</v>
      </c>
      <c r="Q46" s="44">
        <v>1200</v>
      </c>
      <c r="R46" s="44">
        <v>1200</v>
      </c>
    </row>
    <row r="47" spans="1:18" x14ac:dyDescent="0.25">
      <c r="A47" s="13" t="s">
        <v>459</v>
      </c>
      <c r="B47" s="3" t="s">
        <v>473</v>
      </c>
      <c r="C47" s="3" t="s">
        <v>483</v>
      </c>
      <c r="D47" s="3" t="s">
        <v>542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 s="44" t="s">
        <v>462</v>
      </c>
      <c r="P47" s="44" t="s">
        <v>462</v>
      </c>
      <c r="Q47" s="44" t="s">
        <v>462</v>
      </c>
      <c r="R47" s="44" t="s">
        <v>462</v>
      </c>
    </row>
    <row r="48" spans="1:18" x14ac:dyDescent="0.25">
      <c r="A48" s="13" t="s">
        <v>15</v>
      </c>
      <c r="B48" s="3" t="s">
        <v>473</v>
      </c>
      <c r="C48" s="3" t="s">
        <v>483</v>
      </c>
      <c r="D48" s="3" t="s">
        <v>542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 s="44" t="s">
        <v>86</v>
      </c>
      <c r="P48" s="44" t="s">
        <v>86</v>
      </c>
      <c r="Q48" s="44" t="s">
        <v>86</v>
      </c>
      <c r="R48" s="44" t="s">
        <v>86</v>
      </c>
    </row>
    <row r="49" spans="1:18" x14ac:dyDescent="0.25">
      <c r="A49" s="11" t="s">
        <v>16</v>
      </c>
      <c r="B49" s="3" t="s">
        <v>473</v>
      </c>
      <c r="C49" s="3" t="s">
        <v>483</v>
      </c>
      <c r="D49" s="3" t="s">
        <v>542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 s="44" t="s">
        <v>86</v>
      </c>
      <c r="P49" s="44" t="s">
        <v>86</v>
      </c>
      <c r="Q49" s="44" t="s">
        <v>86</v>
      </c>
      <c r="R49" s="44" t="s">
        <v>86</v>
      </c>
    </row>
    <row r="50" spans="1:18" x14ac:dyDescent="0.25">
      <c r="A50" s="11" t="s">
        <v>17</v>
      </c>
      <c r="B50" s="3" t="s">
        <v>473</v>
      </c>
      <c r="C50" s="3" t="s">
        <v>483</v>
      </c>
      <c r="D50" s="3" t="s">
        <v>542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</row>
    <row r="51" spans="1:18" x14ac:dyDescent="0.25">
      <c r="A51" s="11" t="s">
        <v>18</v>
      </c>
      <c r="B51" s="3" t="s">
        <v>473</v>
      </c>
      <c r="C51" s="3" t="s">
        <v>483</v>
      </c>
      <c r="D51" s="3" t="s">
        <v>542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 s="44">
        <v>0.5</v>
      </c>
      <c r="P51" s="44">
        <v>0.5</v>
      </c>
      <c r="Q51" s="44">
        <v>0.5</v>
      </c>
      <c r="R51" s="44">
        <v>0.5</v>
      </c>
    </row>
    <row r="52" spans="1:18" x14ac:dyDescent="0.25">
      <c r="A52" s="11" t="s">
        <v>19</v>
      </c>
      <c r="B52" s="3" t="s">
        <v>473</v>
      </c>
      <c r="C52" s="3" t="s">
        <v>483</v>
      </c>
      <c r="D52" s="3" t="s">
        <v>542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 s="44">
        <v>0.05</v>
      </c>
      <c r="P52" s="44">
        <v>0.05</v>
      </c>
      <c r="Q52" s="44">
        <v>0.05</v>
      </c>
      <c r="R52" s="44">
        <v>0.05</v>
      </c>
    </row>
    <row r="53" spans="1:18" x14ac:dyDescent="0.25">
      <c r="A53" s="15" t="s">
        <v>36</v>
      </c>
      <c r="B53" s="3" t="s">
        <v>473</v>
      </c>
      <c r="C53" s="3" t="s">
        <v>483</v>
      </c>
      <c r="D53" s="3" t="s">
        <v>542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 s="44">
        <v>1E-3</v>
      </c>
      <c r="P53" s="44">
        <v>1E-3</v>
      </c>
      <c r="Q53" s="44">
        <v>1E-3</v>
      </c>
      <c r="R53" s="44">
        <v>1E-3</v>
      </c>
    </row>
    <row r="54" spans="1:18" x14ac:dyDescent="0.25">
      <c r="A54" s="15" t="s">
        <v>379</v>
      </c>
      <c r="B54" s="3" t="s">
        <v>473</v>
      </c>
      <c r="C54" s="3" t="s">
        <v>483</v>
      </c>
      <c r="D54" s="3" t="s">
        <v>542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</row>
    <row r="55" spans="1:18" x14ac:dyDescent="0.25">
      <c r="A55" s="15" t="s">
        <v>37</v>
      </c>
      <c r="B55" s="3" t="s">
        <v>473</v>
      </c>
      <c r="C55" s="3" t="s">
        <v>483</v>
      </c>
      <c r="D55" s="3" t="s">
        <v>542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 s="44">
        <v>1E-4</v>
      </c>
      <c r="P55" s="44">
        <v>1E-4</v>
      </c>
      <c r="Q55" s="44">
        <v>1E-4</v>
      </c>
      <c r="R55" s="44">
        <v>1E-4</v>
      </c>
    </row>
    <row r="56" spans="1:18" x14ac:dyDescent="0.25">
      <c r="A56" s="15" t="s">
        <v>38</v>
      </c>
      <c r="B56" s="3" t="s">
        <v>473</v>
      </c>
      <c r="C56" s="3" t="s">
        <v>483</v>
      </c>
      <c r="D56" s="3" t="s">
        <v>542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 s="44">
        <v>1E-4</v>
      </c>
      <c r="P56" s="44">
        <v>1E-4</v>
      </c>
      <c r="Q56" s="44">
        <v>1E-4</v>
      </c>
      <c r="R56" s="44">
        <v>1E-4</v>
      </c>
    </row>
    <row r="57" spans="1:18" x14ac:dyDescent="0.25">
      <c r="A57" s="17" t="s">
        <v>39</v>
      </c>
      <c r="B57" s="3" t="s">
        <v>473</v>
      </c>
      <c r="C57" s="3" t="s">
        <v>483</v>
      </c>
      <c r="D57" s="3" t="s">
        <v>542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 s="44">
        <v>6.9999999999999999E-4</v>
      </c>
      <c r="P57" s="44">
        <v>6.9999999999999999E-4</v>
      </c>
      <c r="Q57" s="44">
        <v>6.9999999999999999E-4</v>
      </c>
      <c r="R57" s="44">
        <v>6.9999999999999999E-4</v>
      </c>
    </row>
    <row r="58" spans="1:18" x14ac:dyDescent="0.25">
      <c r="A58" s="17" t="s">
        <v>40</v>
      </c>
      <c r="B58" s="3" t="s">
        <v>473</v>
      </c>
      <c r="C58" s="3" t="s">
        <v>483</v>
      </c>
      <c r="D58" s="3" t="s">
        <v>542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 s="44">
        <v>1.22E-4</v>
      </c>
      <c r="P58" s="44">
        <v>1.22E-4</v>
      </c>
      <c r="Q58" s="44">
        <v>1.22E-4</v>
      </c>
      <c r="R58" s="44">
        <v>1.22E-4</v>
      </c>
    </row>
    <row r="59" spans="1:18" x14ac:dyDescent="0.25">
      <c r="A59" s="17" t="s">
        <v>206</v>
      </c>
      <c r="B59" s="3" t="s">
        <v>473</v>
      </c>
      <c r="C59" s="3" t="s">
        <v>483</v>
      </c>
      <c r="D59" s="3" t="s">
        <v>542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44">
        <v>1</v>
      </c>
      <c r="Q59" s="44">
        <v>1</v>
      </c>
      <c r="R59" s="44">
        <v>1</v>
      </c>
    </row>
    <row r="60" spans="1:18" x14ac:dyDescent="0.25">
      <c r="A60" s="17" t="s">
        <v>41</v>
      </c>
      <c r="B60" s="3" t="s">
        <v>473</v>
      </c>
      <c r="C60" s="3" t="s">
        <v>483</v>
      </c>
      <c r="D60" s="3" t="s">
        <v>542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 s="44">
        <v>0.95</v>
      </c>
      <c r="P60" s="44">
        <v>0.95</v>
      </c>
      <c r="Q60" s="44">
        <v>0.95</v>
      </c>
      <c r="R60" s="44">
        <v>0.95</v>
      </c>
    </row>
    <row r="61" spans="1:18" x14ac:dyDescent="0.25">
      <c r="A61" s="17" t="s">
        <v>406</v>
      </c>
      <c r="B61" s="3" t="s">
        <v>473</v>
      </c>
      <c r="C61" s="3" t="s">
        <v>483</v>
      </c>
      <c r="D61" s="3" t="s">
        <v>542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 s="44" t="s">
        <v>87</v>
      </c>
      <c r="P61" s="44" t="s">
        <v>87</v>
      </c>
      <c r="Q61" s="44" t="s">
        <v>87</v>
      </c>
      <c r="R61" s="44" t="s">
        <v>87</v>
      </c>
    </row>
    <row r="62" spans="1:18" x14ac:dyDescent="0.25">
      <c r="A62" s="17" t="s">
        <v>90</v>
      </c>
      <c r="B62" s="3" t="s">
        <v>473</v>
      </c>
      <c r="C62" s="3" t="s">
        <v>483</v>
      </c>
      <c r="D62" s="3" t="s">
        <v>542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 s="44">
        <v>5</v>
      </c>
      <c r="P62" s="44">
        <v>5</v>
      </c>
      <c r="Q62" s="44">
        <v>5</v>
      </c>
      <c r="R62" s="44">
        <v>5</v>
      </c>
    </row>
    <row r="63" spans="1:18" x14ac:dyDescent="0.25">
      <c r="A63" s="17" t="s">
        <v>408</v>
      </c>
      <c r="B63" s="3" t="s">
        <v>473</v>
      </c>
      <c r="C63" s="3" t="s">
        <v>483</v>
      </c>
      <c r="D63" s="3" t="s">
        <v>542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 s="44" t="s">
        <v>87</v>
      </c>
      <c r="P63" s="44" t="s">
        <v>87</v>
      </c>
      <c r="Q63" s="44" t="s">
        <v>87</v>
      </c>
      <c r="R63" s="44" t="s">
        <v>87</v>
      </c>
    </row>
    <row r="64" spans="1:18" x14ac:dyDescent="0.25">
      <c r="A64" s="17" t="s">
        <v>42</v>
      </c>
      <c r="B64" s="3" t="s">
        <v>473</v>
      </c>
      <c r="C64" s="3" t="s">
        <v>483</v>
      </c>
      <c r="D64" s="3" t="s">
        <v>542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 s="44">
        <v>50</v>
      </c>
      <c r="P64" s="44">
        <v>50</v>
      </c>
      <c r="Q64" s="44">
        <v>50</v>
      </c>
      <c r="R64" s="44">
        <v>50</v>
      </c>
    </row>
    <row r="65" spans="1:18" x14ac:dyDescent="0.25">
      <c r="A65" s="17" t="s">
        <v>207</v>
      </c>
      <c r="B65" s="3" t="s">
        <v>473</v>
      </c>
      <c r="C65" s="3" t="s">
        <v>483</v>
      </c>
      <c r="D65" s="3" t="s">
        <v>542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 s="44">
        <v>1453890.8941884842</v>
      </c>
      <c r="P65" s="44">
        <v>1453890.8941884842</v>
      </c>
      <c r="Q65" s="44">
        <v>1453890.8941884842</v>
      </c>
      <c r="R65" s="44">
        <v>1453890.8941884842</v>
      </c>
    </row>
    <row r="66" spans="1:18" x14ac:dyDescent="0.25">
      <c r="A66" s="17" t="s">
        <v>43</v>
      </c>
      <c r="B66" s="3" t="s">
        <v>473</v>
      </c>
      <c r="C66" s="3" t="s">
        <v>483</v>
      </c>
      <c r="D66" s="3" t="s">
        <v>542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 s="44">
        <v>1.3888888888888888E-5</v>
      </c>
      <c r="P66" s="44">
        <v>1.3888888888888888E-5</v>
      </c>
      <c r="Q66" s="44">
        <v>1.3888888888888888E-5</v>
      </c>
      <c r="R66" s="44">
        <v>1.3888888888888888E-5</v>
      </c>
    </row>
    <row r="67" spans="1:18" x14ac:dyDescent="0.25">
      <c r="A67" s="17" t="s">
        <v>44</v>
      </c>
      <c r="B67" s="3" t="s">
        <v>473</v>
      </c>
      <c r="C67" s="3" t="s">
        <v>483</v>
      </c>
      <c r="D67" s="3" t="s">
        <v>542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 s="44">
        <v>6.5011574074074071E-4</v>
      </c>
      <c r="P67" s="44">
        <v>6.5011574074074071E-4</v>
      </c>
      <c r="Q67" s="44">
        <v>6.5011574074074071E-4</v>
      </c>
      <c r="R67" s="44">
        <v>6.5011574074074071E-4</v>
      </c>
    </row>
    <row r="68" spans="1:18" x14ac:dyDescent="0.25">
      <c r="A68" s="17" t="s">
        <v>45</v>
      </c>
      <c r="B68" s="3" t="s">
        <v>473</v>
      </c>
      <c r="C68" s="3" t="s">
        <v>483</v>
      </c>
      <c r="D68" s="3" t="s">
        <v>542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 s="44">
        <v>4.7400000000000003E-3</v>
      </c>
      <c r="P68" s="44">
        <v>4.7400000000000003E-3</v>
      </c>
      <c r="Q68" s="44">
        <v>4.7400000000000003E-3</v>
      </c>
      <c r="R68" s="44">
        <v>4.7400000000000003E-3</v>
      </c>
    </row>
    <row r="69" spans="1:18" x14ac:dyDescent="0.25">
      <c r="A69" s="17" t="s">
        <v>46</v>
      </c>
      <c r="B69" s="3" t="s">
        <v>473</v>
      </c>
      <c r="C69" s="3" t="s">
        <v>483</v>
      </c>
      <c r="D69" s="3" t="s">
        <v>542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 s="44">
        <v>282528</v>
      </c>
      <c r="P69" s="44">
        <v>282528</v>
      </c>
      <c r="Q69" s="44">
        <v>282528</v>
      </c>
      <c r="R69" s="44">
        <v>282528</v>
      </c>
    </row>
    <row r="70" spans="1:18" x14ac:dyDescent="0.25">
      <c r="A70" s="17" t="s">
        <v>47</v>
      </c>
      <c r="B70" s="3" t="s">
        <v>473</v>
      </c>
      <c r="C70" s="3" t="s">
        <v>483</v>
      </c>
      <c r="D70" s="3" t="s">
        <v>542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 s="44">
        <v>0.56999999999999995</v>
      </c>
      <c r="P70" s="44">
        <v>0.56999999999999995</v>
      </c>
      <c r="Q70" s="44">
        <v>0.56999999999999995</v>
      </c>
      <c r="R70" s="44">
        <v>0.56999999999999995</v>
      </c>
    </row>
    <row r="71" spans="1:18" x14ac:dyDescent="0.25">
      <c r="A71" s="17" t="s">
        <v>48</v>
      </c>
      <c r="B71" s="3" t="s">
        <v>473</v>
      </c>
      <c r="C71" s="3" t="s">
        <v>483</v>
      </c>
      <c r="D71" s="3" t="s">
        <v>542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 s="44">
        <v>0.16</v>
      </c>
      <c r="P71" s="44">
        <v>0.16</v>
      </c>
      <c r="Q71" s="44">
        <v>0.16</v>
      </c>
      <c r="R71" s="44">
        <v>0.16</v>
      </c>
    </row>
    <row r="72" spans="1:18" x14ac:dyDescent="0.25">
      <c r="A72" s="17" t="s">
        <v>49</v>
      </c>
      <c r="B72" s="3" t="s">
        <v>473</v>
      </c>
      <c r="C72" s="3" t="s">
        <v>483</v>
      </c>
      <c r="D72" s="3" t="s">
        <v>542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</row>
    <row r="73" spans="1:18" x14ac:dyDescent="0.25">
      <c r="A73" s="33" t="s">
        <v>50</v>
      </c>
      <c r="B73" s="3" t="s">
        <v>473</v>
      </c>
      <c r="C73" s="3" t="s">
        <v>483</v>
      </c>
      <c r="D73" s="3" t="s">
        <v>542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 s="44">
        <v>745476480000</v>
      </c>
      <c r="P73" s="44">
        <v>745476480000</v>
      </c>
      <c r="Q73" s="44">
        <v>745476480000</v>
      </c>
      <c r="R73" s="44">
        <v>745476480000</v>
      </c>
    </row>
    <row r="74" spans="1:18" x14ac:dyDescent="0.25">
      <c r="A74" s="33" t="s">
        <v>204</v>
      </c>
      <c r="B74" s="3" t="s">
        <v>473</v>
      </c>
      <c r="C74" s="3" t="s">
        <v>483</v>
      </c>
      <c r="D74" s="3" t="s">
        <v>542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 s="44">
        <v>100</v>
      </c>
      <c r="P74" s="44">
        <v>100</v>
      </c>
      <c r="Q74" s="44">
        <v>100</v>
      </c>
      <c r="R74" s="44">
        <v>100</v>
      </c>
    </row>
    <row r="75" spans="1:18" x14ac:dyDescent="0.25">
      <c r="A75" s="33" t="s">
        <v>414</v>
      </c>
      <c r="B75" s="3" t="s">
        <v>473</v>
      </c>
      <c r="C75" s="3" t="s">
        <v>483</v>
      </c>
      <c r="D75" s="3" t="s">
        <v>542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 s="44" t="s">
        <v>86</v>
      </c>
      <c r="P75" s="44" t="s">
        <v>86</v>
      </c>
      <c r="Q75" s="44" t="s">
        <v>86</v>
      </c>
      <c r="R75" s="44" t="s">
        <v>86</v>
      </c>
    </row>
    <row r="76" spans="1:18" x14ac:dyDescent="0.25">
      <c r="A76" s="33" t="s">
        <v>400</v>
      </c>
      <c r="B76" s="3" t="s">
        <v>473</v>
      </c>
      <c r="C76" s="3" t="s">
        <v>483</v>
      </c>
      <c r="D76" s="3" t="s">
        <v>542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 s="44">
        <v>21600</v>
      </c>
      <c r="P76" s="44">
        <v>21600</v>
      </c>
      <c r="Q76" s="44">
        <v>21600</v>
      </c>
      <c r="R76" s="44">
        <v>21600</v>
      </c>
    </row>
    <row r="77" spans="1:18" x14ac:dyDescent="0.25">
      <c r="A77" s="33" t="s">
        <v>410</v>
      </c>
      <c r="B77" s="3" t="s">
        <v>473</v>
      </c>
      <c r="C77" s="3" t="s">
        <v>483</v>
      </c>
      <c r="D77" s="3" t="s">
        <v>542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 s="44">
        <v>0.5</v>
      </c>
      <c r="P77" s="44">
        <v>0.5</v>
      </c>
      <c r="Q77" s="44">
        <v>0.5</v>
      </c>
      <c r="R77" s="44">
        <v>0.5</v>
      </c>
    </row>
    <row r="78" spans="1:18" x14ac:dyDescent="0.25">
      <c r="A78" s="33" t="s">
        <v>401</v>
      </c>
      <c r="B78" s="3" t="s">
        <v>473</v>
      </c>
      <c r="C78" s="3" t="s">
        <v>483</v>
      </c>
      <c r="D78" s="3" t="s">
        <v>542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 s="44">
        <v>60479.999999999993</v>
      </c>
      <c r="P78" s="44">
        <v>60479.999999999993</v>
      </c>
      <c r="Q78" s="44">
        <v>60479.999999999993</v>
      </c>
      <c r="R78" s="44">
        <v>60479.999999999993</v>
      </c>
    </row>
    <row r="79" spans="1:18" x14ac:dyDescent="0.25">
      <c r="A79" s="33" t="s">
        <v>411</v>
      </c>
      <c r="B79" s="3" t="s">
        <v>473</v>
      </c>
      <c r="C79" s="3" t="s">
        <v>483</v>
      </c>
      <c r="D79" s="3" t="s">
        <v>542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 s="44">
        <v>0.85</v>
      </c>
      <c r="P79" s="44">
        <v>0.85</v>
      </c>
      <c r="Q79" s="44">
        <v>0.85</v>
      </c>
      <c r="R79" s="44">
        <v>0.85</v>
      </c>
    </row>
    <row r="80" spans="1:18" x14ac:dyDescent="0.25">
      <c r="A80" s="33" t="s">
        <v>402</v>
      </c>
      <c r="B80" s="3" t="s">
        <v>473</v>
      </c>
      <c r="C80" s="3" t="s">
        <v>483</v>
      </c>
      <c r="D80" s="3" t="s">
        <v>542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 s="44">
        <v>518400</v>
      </c>
      <c r="P80" s="44">
        <v>518400</v>
      </c>
      <c r="Q80" s="44">
        <v>518400</v>
      </c>
      <c r="R80" s="44">
        <v>518400</v>
      </c>
    </row>
    <row r="81" spans="1:18" x14ac:dyDescent="0.25">
      <c r="A81" s="33" t="s">
        <v>412</v>
      </c>
      <c r="B81" s="3" t="s">
        <v>473</v>
      </c>
      <c r="C81" s="3" t="s">
        <v>483</v>
      </c>
      <c r="D81" s="3" t="s">
        <v>542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 s="44">
        <v>5184000</v>
      </c>
      <c r="P81" s="44">
        <v>5184000</v>
      </c>
      <c r="Q81" s="44">
        <v>5184000</v>
      </c>
      <c r="R81" s="44">
        <v>5184000</v>
      </c>
    </row>
    <row r="82" spans="1:18" x14ac:dyDescent="0.25">
      <c r="A82" s="17" t="s">
        <v>51</v>
      </c>
      <c r="B82" s="3" t="s">
        <v>473</v>
      </c>
      <c r="C82" s="3" t="s">
        <v>483</v>
      </c>
      <c r="D82" s="3" t="s">
        <v>542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 s="44">
        <v>50000</v>
      </c>
      <c r="P82" s="44">
        <v>50000</v>
      </c>
      <c r="Q82" s="44">
        <v>50000</v>
      </c>
      <c r="R82" s="44">
        <v>50000</v>
      </c>
    </row>
    <row r="83" spans="1:18" x14ac:dyDescent="0.25">
      <c r="A83" s="17" t="s">
        <v>52</v>
      </c>
      <c r="B83" s="3" t="s">
        <v>473</v>
      </c>
      <c r="C83" s="3" t="s">
        <v>483</v>
      </c>
      <c r="D83" s="3" t="s">
        <v>542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 s="44">
        <v>140000</v>
      </c>
      <c r="P83" s="44">
        <v>140000</v>
      </c>
      <c r="Q83" s="44">
        <v>140000</v>
      </c>
      <c r="R83" s="44">
        <v>140000</v>
      </c>
    </row>
    <row r="84" spans="1:18" x14ac:dyDescent="0.25">
      <c r="A84" s="17" t="s">
        <v>53</v>
      </c>
      <c r="B84" s="3" t="s">
        <v>473</v>
      </c>
      <c r="C84" s="3" t="s">
        <v>483</v>
      </c>
      <c r="D84" s="3" t="s">
        <v>542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 s="44">
        <v>3.6636136999999999E-2</v>
      </c>
      <c r="P84" s="44">
        <v>3.6636136999999999E-2</v>
      </c>
      <c r="Q84" s="44">
        <v>3.6636136999999999E-2</v>
      </c>
      <c r="R84" s="44">
        <v>3.6636136999999999E-2</v>
      </c>
    </row>
    <row r="85" spans="1:18" x14ac:dyDescent="0.25">
      <c r="A85" s="17" t="s">
        <v>54</v>
      </c>
      <c r="B85" s="3" t="s">
        <v>473</v>
      </c>
      <c r="C85" s="3" t="s">
        <v>483</v>
      </c>
      <c r="D85" s="3" t="s">
        <v>542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 s="44">
        <v>4.4999999999999997E-3</v>
      </c>
      <c r="P85" s="44">
        <v>4.4999999999999997E-3</v>
      </c>
      <c r="Q85" s="44">
        <v>4.4999999999999997E-3</v>
      </c>
      <c r="R85" s="44">
        <v>4.4999999999999997E-3</v>
      </c>
    </row>
    <row r="86" spans="1:18" x14ac:dyDescent="0.25">
      <c r="A86" s="17" t="s">
        <v>55</v>
      </c>
      <c r="B86" s="3" t="s">
        <v>473</v>
      </c>
      <c r="C86" s="3" t="s">
        <v>483</v>
      </c>
      <c r="D86" s="3" t="s">
        <v>542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 s="44">
        <v>0.05</v>
      </c>
      <c r="P86" s="44">
        <v>0.05</v>
      </c>
      <c r="Q86" s="44">
        <v>0.05</v>
      </c>
      <c r="R86" s="44">
        <v>0.05</v>
      </c>
    </row>
    <row r="87" spans="1:18" x14ac:dyDescent="0.25">
      <c r="A87" s="19" t="s">
        <v>213</v>
      </c>
      <c r="B87" s="3" t="s">
        <v>473</v>
      </c>
      <c r="C87" s="3" t="s">
        <v>483</v>
      </c>
      <c r="D87" s="3" t="s">
        <v>542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 s="44">
        <v>6.0000000000000002E-6</v>
      </c>
      <c r="P87" s="44">
        <v>6.0000000000000002E-6</v>
      </c>
      <c r="Q87" s="44">
        <v>6.0000000000000002E-6</v>
      </c>
      <c r="R87" s="44">
        <v>6.0000000000000002E-6</v>
      </c>
    </row>
    <row r="88" spans="1:18" x14ac:dyDescent="0.25">
      <c r="A88" s="19" t="s">
        <v>214</v>
      </c>
      <c r="B88" s="3" t="s">
        <v>473</v>
      </c>
      <c r="C88" s="3" t="s">
        <v>483</v>
      </c>
      <c r="D88" s="3" t="s">
        <v>542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 s="44">
        <v>1E-3</v>
      </c>
      <c r="P88" s="44">
        <v>1E-3</v>
      </c>
      <c r="Q88" s="44">
        <v>1E-3</v>
      </c>
      <c r="R88" s="44">
        <v>1E-3</v>
      </c>
    </row>
    <row r="89" spans="1:18" x14ac:dyDescent="0.25">
      <c r="A89" s="19" t="s">
        <v>215</v>
      </c>
      <c r="B89" s="3" t="s">
        <v>473</v>
      </c>
      <c r="C89" s="3" t="s">
        <v>483</v>
      </c>
      <c r="D89" s="3" t="s">
        <v>542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 s="44">
        <v>374999999.99999994</v>
      </c>
      <c r="P89" s="44">
        <v>374999999.99999994</v>
      </c>
      <c r="Q89" s="44">
        <v>374999999.99999994</v>
      </c>
      <c r="R89" s="44">
        <v>374999999.99999994</v>
      </c>
    </row>
    <row r="90" spans="1:18" x14ac:dyDescent="0.25">
      <c r="A90" s="19" t="s">
        <v>216</v>
      </c>
      <c r="B90" s="3" t="s">
        <v>473</v>
      </c>
      <c r="C90" s="3" t="s">
        <v>483</v>
      </c>
      <c r="D90" s="3" t="s">
        <v>542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 s="44">
        <v>3.7037037037037038E-3</v>
      </c>
      <c r="P90" s="44">
        <v>3.7037037037037038E-3</v>
      </c>
      <c r="Q90" s="44">
        <v>3.7037037037037038E-3</v>
      </c>
      <c r="R90" s="44">
        <v>3.7037037037037038E-3</v>
      </c>
    </row>
    <row r="91" spans="1:18" x14ac:dyDescent="0.25">
      <c r="A91" s="19" t="s">
        <v>217</v>
      </c>
      <c r="B91" s="3" t="s">
        <v>473</v>
      </c>
      <c r="C91" s="3" t="s">
        <v>483</v>
      </c>
      <c r="D91" s="3" t="s">
        <v>542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 s="44">
        <v>165600</v>
      </c>
      <c r="P91" s="44">
        <v>165600</v>
      </c>
      <c r="Q91" s="44">
        <v>165600</v>
      </c>
      <c r="R91" s="44">
        <v>165600</v>
      </c>
    </row>
    <row r="92" spans="1:18" x14ac:dyDescent="0.25">
      <c r="A92" s="13" t="s">
        <v>60</v>
      </c>
      <c r="B92" s="3" t="s">
        <v>473</v>
      </c>
      <c r="C92" s="3" t="s">
        <v>483</v>
      </c>
      <c r="D92" s="3" t="s">
        <v>542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 s="44">
        <v>20</v>
      </c>
      <c r="P92" s="44">
        <v>20</v>
      </c>
      <c r="Q92" s="44">
        <v>20</v>
      </c>
      <c r="R92" s="44">
        <v>20</v>
      </c>
    </row>
    <row r="93" spans="1:18" x14ac:dyDescent="0.25">
      <c r="A93" s="13" t="s">
        <v>208</v>
      </c>
      <c r="B93" s="3" t="s">
        <v>473</v>
      </c>
      <c r="C93" s="3" t="s">
        <v>483</v>
      </c>
      <c r="D93" s="3" t="s">
        <v>542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44">
        <v>1</v>
      </c>
      <c r="Q93" s="44">
        <v>1</v>
      </c>
      <c r="R93" s="44">
        <v>1</v>
      </c>
    </row>
    <row r="94" spans="1:18" x14ac:dyDescent="0.25">
      <c r="A94" s="13" t="s">
        <v>59</v>
      </c>
      <c r="B94" s="3" t="s">
        <v>473</v>
      </c>
      <c r="C94" s="3" t="s">
        <v>483</v>
      </c>
      <c r="D94" s="3" t="s">
        <v>542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 s="44">
        <v>21</v>
      </c>
      <c r="P94" s="44">
        <v>21</v>
      </c>
      <c r="Q94" s="44">
        <v>21</v>
      </c>
      <c r="R94" s="44">
        <v>21</v>
      </c>
    </row>
    <row r="95" spans="1:18" x14ac:dyDescent="0.25">
      <c r="A95" s="23" t="s">
        <v>65</v>
      </c>
      <c r="B95" s="3" t="s">
        <v>473</v>
      </c>
      <c r="C95" s="3" t="s">
        <v>483</v>
      </c>
      <c r="D95" s="3" t="s">
        <v>542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 s="44">
        <v>0.64</v>
      </c>
      <c r="P95" s="44">
        <v>0.64</v>
      </c>
      <c r="Q95" s="44">
        <v>0.64</v>
      </c>
      <c r="R95" s="44">
        <v>0.64</v>
      </c>
    </row>
    <row r="96" spans="1:18" x14ac:dyDescent="0.25">
      <c r="A96" s="23" t="s">
        <v>366</v>
      </c>
      <c r="B96" s="3" t="s">
        <v>473</v>
      </c>
      <c r="C96" s="3" t="s">
        <v>483</v>
      </c>
      <c r="D96" s="3" t="s">
        <v>542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 s="44">
        <v>8</v>
      </c>
      <c r="P96" s="44">
        <v>8</v>
      </c>
      <c r="Q96" s="44">
        <v>8</v>
      </c>
      <c r="R96" s="44">
        <v>8</v>
      </c>
    </row>
    <row r="97" spans="1:18" x14ac:dyDescent="0.25">
      <c r="A97" s="23" t="s">
        <v>367</v>
      </c>
      <c r="B97" s="3" t="s">
        <v>473</v>
      </c>
      <c r="C97" s="3" t="s">
        <v>483</v>
      </c>
      <c r="D97" s="3" t="s">
        <v>542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 s="44">
        <v>10</v>
      </c>
      <c r="P97" s="44">
        <v>10</v>
      </c>
      <c r="Q97" s="44">
        <v>10</v>
      </c>
      <c r="R97" s="44">
        <v>10</v>
      </c>
    </row>
    <row r="98" spans="1:18" x14ac:dyDescent="0.25">
      <c r="A98" s="23" t="s">
        <v>368</v>
      </c>
      <c r="B98" s="3" t="s">
        <v>473</v>
      </c>
      <c r="C98" s="3" t="s">
        <v>483</v>
      </c>
      <c r="D98" s="3" t="s">
        <v>542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 s="44">
        <v>8</v>
      </c>
      <c r="P98" s="44">
        <v>8</v>
      </c>
      <c r="Q98" s="44">
        <v>8</v>
      </c>
      <c r="R98" s="44">
        <v>8</v>
      </c>
    </row>
    <row r="99" spans="1:18" x14ac:dyDescent="0.25">
      <c r="A99" s="23" t="s">
        <v>383</v>
      </c>
      <c r="B99" s="3" t="s">
        <v>473</v>
      </c>
      <c r="C99" s="3" t="s">
        <v>483</v>
      </c>
      <c r="D99" s="3" t="s">
        <v>542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44">
        <v>1</v>
      </c>
      <c r="Q99" s="44">
        <v>1</v>
      </c>
      <c r="R99" s="44">
        <v>1</v>
      </c>
    </row>
    <row r="100" spans="1:18" x14ac:dyDescent="0.25">
      <c r="A100" s="23" t="s">
        <v>385</v>
      </c>
      <c r="B100" s="3" t="s">
        <v>473</v>
      </c>
      <c r="C100" s="3" t="s">
        <v>483</v>
      </c>
      <c r="D100" s="3" t="s">
        <v>542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 s="44">
        <v>0.5</v>
      </c>
      <c r="P100" s="44">
        <v>0.5</v>
      </c>
      <c r="Q100" s="44">
        <v>0.5</v>
      </c>
      <c r="R100" s="44">
        <v>0.5</v>
      </c>
    </row>
    <row r="101" spans="1:18" x14ac:dyDescent="0.25">
      <c r="A101" s="23" t="s">
        <v>531</v>
      </c>
      <c r="B101" s="3" t="s">
        <v>473</v>
      </c>
      <c r="C101" s="3" t="s">
        <v>483</v>
      </c>
      <c r="D101" s="3" t="s">
        <v>542</v>
      </c>
      <c r="E101" s="24" t="s">
        <v>532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R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 s="44">
        <f t="shared" si="4"/>
        <v>100</v>
      </c>
      <c r="P101" s="44">
        <f t="shared" si="4"/>
        <v>100</v>
      </c>
      <c r="Q101" s="44">
        <f t="shared" si="4"/>
        <v>100</v>
      </c>
      <c r="R101" s="44">
        <f t="shared" si="4"/>
        <v>100</v>
      </c>
    </row>
    <row r="102" spans="1:18" x14ac:dyDescent="0.25">
      <c r="A102" s="23" t="s">
        <v>533</v>
      </c>
      <c r="B102" s="3" t="s">
        <v>473</v>
      </c>
      <c r="C102" s="3" t="s">
        <v>483</v>
      </c>
      <c r="D102" s="3" t="s">
        <v>542</v>
      </c>
      <c r="E102" s="24" t="s">
        <v>532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R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 s="44">
        <f t="shared" si="6"/>
        <v>1500</v>
      </c>
      <c r="P102" s="44">
        <f t="shared" si="6"/>
        <v>1500</v>
      </c>
      <c r="Q102" s="44">
        <f t="shared" si="6"/>
        <v>1500</v>
      </c>
      <c r="R102" s="44">
        <f t="shared" si="6"/>
        <v>1500</v>
      </c>
    </row>
    <row r="103" spans="1:18" x14ac:dyDescent="0.25">
      <c r="A103" s="23" t="s">
        <v>534</v>
      </c>
      <c r="B103" s="3" t="s">
        <v>473</v>
      </c>
      <c r="C103" s="3" t="s">
        <v>483</v>
      </c>
      <c r="D103" s="3" t="s">
        <v>542</v>
      </c>
      <c r="E103" s="24" t="s">
        <v>532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R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 s="44">
        <f t="shared" si="8"/>
        <v>200</v>
      </c>
      <c r="P103" s="44">
        <f t="shared" si="8"/>
        <v>200</v>
      </c>
      <c r="Q103" s="44">
        <f t="shared" si="8"/>
        <v>200</v>
      </c>
      <c r="R103" s="44">
        <f t="shared" si="8"/>
        <v>200</v>
      </c>
    </row>
    <row r="104" spans="1:18" x14ac:dyDescent="0.25">
      <c r="A104" s="23" t="s">
        <v>535</v>
      </c>
      <c r="B104" s="3" t="s">
        <v>473</v>
      </c>
      <c r="C104" s="3" t="s">
        <v>483</v>
      </c>
      <c r="D104" s="3" t="s">
        <v>542</v>
      </c>
      <c r="E104" s="24" t="s">
        <v>532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R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 s="44">
        <f t="shared" si="10"/>
        <v>4000</v>
      </c>
      <c r="P104" s="44">
        <f t="shared" si="10"/>
        <v>4000</v>
      </c>
      <c r="Q104" s="44">
        <f t="shared" si="10"/>
        <v>4000</v>
      </c>
      <c r="R104" s="44">
        <f t="shared" si="10"/>
        <v>4000</v>
      </c>
    </row>
    <row r="105" spans="1:18" x14ac:dyDescent="0.25">
      <c r="A105" s="23" t="s">
        <v>387</v>
      </c>
      <c r="B105" s="3" t="s">
        <v>473</v>
      </c>
      <c r="C105" s="3" t="s">
        <v>483</v>
      </c>
      <c r="D105" s="3" t="s">
        <v>542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R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 s="44">
        <f t="shared" si="11"/>
        <v>100</v>
      </c>
      <c r="P105" s="44">
        <f t="shared" si="11"/>
        <v>100</v>
      </c>
      <c r="Q105" s="44">
        <f t="shared" si="11"/>
        <v>100</v>
      </c>
      <c r="R105" s="44">
        <f t="shared" si="11"/>
        <v>100</v>
      </c>
    </row>
    <row r="106" spans="1:18" x14ac:dyDescent="0.25">
      <c r="A106" s="23" t="s">
        <v>389</v>
      </c>
      <c r="B106" s="3" t="s">
        <v>473</v>
      </c>
      <c r="C106" s="3" t="s">
        <v>483</v>
      </c>
      <c r="D106" s="3" t="s">
        <v>542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R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 s="44">
        <f t="shared" si="12"/>
        <v>1500</v>
      </c>
      <c r="P106" s="44">
        <f t="shared" si="12"/>
        <v>1500</v>
      </c>
      <c r="Q106" s="44">
        <f t="shared" si="12"/>
        <v>1500</v>
      </c>
      <c r="R106" s="44">
        <f t="shared" si="12"/>
        <v>1500</v>
      </c>
    </row>
    <row r="107" spans="1:18" x14ac:dyDescent="0.25">
      <c r="A107" s="23" t="s">
        <v>391</v>
      </c>
      <c r="B107" s="3" t="s">
        <v>473</v>
      </c>
      <c r="C107" s="3" t="s">
        <v>483</v>
      </c>
      <c r="D107" s="3" t="s">
        <v>542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R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 s="44">
        <f t="shared" si="13"/>
        <v>200</v>
      </c>
      <c r="P107" s="44">
        <f t="shared" si="13"/>
        <v>200</v>
      </c>
      <c r="Q107" s="44">
        <f t="shared" si="13"/>
        <v>200</v>
      </c>
      <c r="R107" s="44">
        <f t="shared" si="13"/>
        <v>200</v>
      </c>
    </row>
    <row r="108" spans="1:18" x14ac:dyDescent="0.25">
      <c r="A108" s="23" t="s">
        <v>393</v>
      </c>
      <c r="B108" s="3" t="s">
        <v>473</v>
      </c>
      <c r="C108" s="3" t="s">
        <v>483</v>
      </c>
      <c r="D108" s="3" t="s">
        <v>542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R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 s="44">
        <f t="shared" si="14"/>
        <v>4000</v>
      </c>
      <c r="P108" s="44">
        <f t="shared" si="14"/>
        <v>4000</v>
      </c>
      <c r="Q108" s="44">
        <f t="shared" si="14"/>
        <v>4000</v>
      </c>
      <c r="R108" s="44">
        <f t="shared" si="14"/>
        <v>4000</v>
      </c>
    </row>
    <row r="109" spans="1:18" x14ac:dyDescent="0.25">
      <c r="A109" s="23" t="s">
        <v>421</v>
      </c>
      <c r="B109" s="3" t="s">
        <v>473</v>
      </c>
      <c r="C109" s="3" t="s">
        <v>483</v>
      </c>
      <c r="D109" s="3" t="s">
        <v>542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 s="44">
        <v>100</v>
      </c>
      <c r="P109" s="44">
        <v>100</v>
      </c>
      <c r="Q109" s="44">
        <v>100</v>
      </c>
      <c r="R109" s="44">
        <v>100</v>
      </c>
    </row>
    <row r="110" spans="1:18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542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 s="44">
        <v>280800</v>
      </c>
      <c r="P110" s="44">
        <v>280800</v>
      </c>
      <c r="Q110" s="44">
        <v>280800</v>
      </c>
      <c r="R110" s="44">
        <v>280800</v>
      </c>
    </row>
    <row r="111" spans="1:18" x14ac:dyDescent="0.25">
      <c r="A111" s="23" t="s">
        <v>425</v>
      </c>
      <c r="B111" s="3" t="s">
        <v>473</v>
      </c>
      <c r="C111" s="3" t="s">
        <v>483</v>
      </c>
      <c r="D111" s="3" t="s">
        <v>542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R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 s="44">
        <f t="shared" si="15"/>
        <v>0.11100000000000002</v>
      </c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</row>
    <row r="112" spans="1:18" x14ac:dyDescent="0.25">
      <c r="A112" s="23" t="s">
        <v>427</v>
      </c>
      <c r="B112" s="3" t="s">
        <v>473</v>
      </c>
      <c r="C112" s="3" t="s">
        <v>483</v>
      </c>
      <c r="D112" s="3" t="s">
        <v>542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 s="44">
        <v>100</v>
      </c>
      <c r="P112" s="44">
        <v>100</v>
      </c>
      <c r="Q112" s="44">
        <v>100</v>
      </c>
      <c r="R112" s="44">
        <v>100</v>
      </c>
    </row>
    <row r="113" spans="1:18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542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 s="44">
        <v>459648</v>
      </c>
      <c r="P113" s="44">
        <v>459648</v>
      </c>
      <c r="Q113" s="44">
        <v>459648</v>
      </c>
      <c r="R113" s="44">
        <v>459648</v>
      </c>
    </row>
    <row r="114" spans="1:18" x14ac:dyDescent="0.25">
      <c r="A114" s="23" t="s">
        <v>431</v>
      </c>
      <c r="B114" s="3" t="s">
        <v>473</v>
      </c>
      <c r="C114" s="3" t="s">
        <v>483</v>
      </c>
      <c r="D114" s="3" t="s">
        <v>542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R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 s="44">
        <f t="shared" si="16"/>
        <v>0.13875000000000001</v>
      </c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</row>
    <row r="115" spans="1:18" x14ac:dyDescent="0.25">
      <c r="A115" s="23" t="s">
        <v>395</v>
      </c>
      <c r="B115" s="3" t="s">
        <v>473</v>
      </c>
      <c r="C115" s="3" t="s">
        <v>483</v>
      </c>
      <c r="D115" s="3" t="s">
        <v>542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 s="44">
        <v>21600</v>
      </c>
      <c r="P115" s="44">
        <v>21600</v>
      </c>
      <c r="Q115" s="44">
        <v>21600</v>
      </c>
      <c r="R115" s="44">
        <v>21600</v>
      </c>
    </row>
    <row r="116" spans="1:18" x14ac:dyDescent="0.25">
      <c r="A116" s="23" t="s">
        <v>397</v>
      </c>
      <c r="B116" s="3" t="s">
        <v>473</v>
      </c>
      <c r="C116" s="3" t="s">
        <v>483</v>
      </c>
      <c r="D116" s="3" t="s">
        <v>542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 s="44">
        <v>43200</v>
      </c>
      <c r="P116" s="44">
        <v>43200</v>
      </c>
      <c r="Q116" s="44">
        <v>43200</v>
      </c>
      <c r="R116" s="44">
        <v>43200</v>
      </c>
    </row>
    <row r="117" spans="1:18" x14ac:dyDescent="0.25">
      <c r="A117" s="13" t="s">
        <v>61</v>
      </c>
      <c r="B117" s="3" t="s">
        <v>473</v>
      </c>
      <c r="C117" s="3" t="s">
        <v>483</v>
      </c>
      <c r="D117" s="3" t="s">
        <v>542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 s="44">
        <v>0.8</v>
      </c>
      <c r="P117" s="44">
        <v>0.8</v>
      </c>
      <c r="Q117" s="44">
        <v>0.8</v>
      </c>
      <c r="R117" s="44">
        <v>0.8</v>
      </c>
    </row>
    <row r="118" spans="1:18" x14ac:dyDescent="0.25">
      <c r="A118" s="13" t="s">
        <v>62</v>
      </c>
      <c r="B118" s="3" t="s">
        <v>473</v>
      </c>
      <c r="C118" s="3" t="s">
        <v>483</v>
      </c>
      <c r="D118" s="3" t="s">
        <v>542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 s="44">
        <v>2.0833333333333335E-4</v>
      </c>
      <c r="P118" s="44">
        <v>2.0833333333333335E-4</v>
      </c>
      <c r="Q118" s="44">
        <v>2.0833333333333335E-4</v>
      </c>
      <c r="R118" s="44">
        <v>2.0833333333333335E-4</v>
      </c>
    </row>
    <row r="119" spans="1:18" x14ac:dyDescent="0.25">
      <c r="A119" s="13" t="s">
        <v>63</v>
      </c>
      <c r="B119" s="3" t="s">
        <v>473</v>
      </c>
      <c r="C119" s="3" t="s">
        <v>483</v>
      </c>
      <c r="D119" s="3" t="s">
        <v>542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 s="44">
        <v>5.7899999999999998E-7</v>
      </c>
      <c r="P119" s="44">
        <v>5.7899999999999998E-7</v>
      </c>
      <c r="Q119" s="44">
        <v>5.7899999999999998E-7</v>
      </c>
      <c r="R119" s="44">
        <v>5.7899999999999998E-7</v>
      </c>
    </row>
    <row r="120" spans="1:18" x14ac:dyDescent="0.25">
      <c r="A120" s="13" t="s">
        <v>64</v>
      </c>
      <c r="B120" s="3" t="s">
        <v>473</v>
      </c>
      <c r="C120" s="3" t="s">
        <v>483</v>
      </c>
      <c r="D120" s="3" t="s">
        <v>542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 s="44">
        <v>2.0833333333333335E-4</v>
      </c>
      <c r="P120" s="44">
        <v>2.0833333333333335E-4</v>
      </c>
      <c r="Q120" s="44">
        <v>2.0833333333333335E-4</v>
      </c>
      <c r="R120" s="44">
        <v>2.0833333333333335E-4</v>
      </c>
    </row>
    <row r="121" spans="1:18" x14ac:dyDescent="0.25">
      <c r="A121" s="13" t="s">
        <v>452</v>
      </c>
      <c r="B121" s="3" t="s">
        <v>473</v>
      </c>
      <c r="C121" s="3" t="s">
        <v>483</v>
      </c>
      <c r="D121" s="3" t="s">
        <v>542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</row>
    <row r="122" spans="1:18" x14ac:dyDescent="0.25">
      <c r="A122" s="13" t="s">
        <v>454</v>
      </c>
      <c r="B122" s="3" t="s">
        <v>473</v>
      </c>
      <c r="C122" s="3" t="s">
        <v>483</v>
      </c>
      <c r="D122" s="3" t="s">
        <v>542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</row>
    <row r="123" spans="1:18" x14ac:dyDescent="0.25">
      <c r="A123" s="38" t="s">
        <v>444</v>
      </c>
      <c r="B123" s="3" t="s">
        <v>473</v>
      </c>
      <c r="C123" s="3" t="s">
        <v>483</v>
      </c>
      <c r="D123" s="3" t="s">
        <v>542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0</v>
      </c>
      <c r="J123" s="44">
        <v>0</v>
      </c>
      <c r="K123" s="44">
        <v>0</v>
      </c>
      <c r="L123" s="44">
        <f>0.0000002*3</f>
        <v>5.9999999999999997E-7</v>
      </c>
      <c r="M123" s="44">
        <f>0.0000002*3</f>
        <v>5.9999999999999997E-7</v>
      </c>
      <c r="N123" s="44">
        <f>0.0000002*10</f>
        <v>1.9999999999999999E-6</v>
      </c>
      <c r="O123" s="44">
        <f>0.0000002*10</f>
        <v>1.9999999999999999E-6</v>
      </c>
      <c r="P123" s="44">
        <f>0.0000002*10</f>
        <v>1.9999999999999999E-6</v>
      </c>
      <c r="Q123" s="44">
        <f>0.0000002*10</f>
        <v>1.9999999999999999E-6</v>
      </c>
      <c r="R123" s="44">
        <f>0.0000002*10</f>
        <v>1.9999999999999999E-6</v>
      </c>
    </row>
    <row r="124" spans="1:18" x14ac:dyDescent="0.25">
      <c r="A124" s="38" t="s">
        <v>67</v>
      </c>
      <c r="B124" s="3" t="s">
        <v>473</v>
      </c>
      <c r="C124" s="3" t="s">
        <v>483</v>
      </c>
      <c r="D124" s="3" t="s">
        <v>542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R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 s="44">
        <f t="shared" si="17"/>
        <v>8.3333333333333331E-5</v>
      </c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</row>
    <row r="125" spans="1:18" x14ac:dyDescent="0.25">
      <c r="A125" s="38" t="s">
        <v>448</v>
      </c>
      <c r="B125" s="3" t="s">
        <v>473</v>
      </c>
      <c r="C125" s="3" t="s">
        <v>483</v>
      </c>
      <c r="D125" s="3" t="s">
        <v>542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 s="44" t="b">
        <v>1</v>
      </c>
      <c r="P125" s="44" t="b">
        <v>1</v>
      </c>
      <c r="Q125" s="44" t="b">
        <v>1</v>
      </c>
      <c r="R125" s="44" t="b">
        <v>1</v>
      </c>
    </row>
    <row r="126" spans="1:18" x14ac:dyDescent="0.25">
      <c r="A126" s="21" t="s">
        <v>66</v>
      </c>
      <c r="B126" s="3" t="s">
        <v>473</v>
      </c>
      <c r="C126" s="3" t="s">
        <v>483</v>
      </c>
      <c r="D126" s="3" t="s">
        <v>542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f>0.0005*1.25</f>
        <v>6.2500000000000001E-4</v>
      </c>
      <c r="K126" s="44">
        <v>5.0000000000000001E-4</v>
      </c>
      <c r="L126" s="44">
        <f>0.0005*10</f>
        <v>5.0000000000000001E-3</v>
      </c>
      <c r="M126" s="44">
        <f>0.0005*10</f>
        <v>5.0000000000000001E-3</v>
      </c>
      <c r="N126" s="44">
        <f>0.0005*10</f>
        <v>5.0000000000000001E-3</v>
      </c>
      <c r="O126" s="44">
        <f>0.0005*10</f>
        <v>5.0000000000000001E-3</v>
      </c>
      <c r="P126" s="44">
        <f>0.0005*10</f>
        <v>5.0000000000000001E-3</v>
      </c>
      <c r="Q126" s="44">
        <f>0.0005*10</f>
        <v>5.0000000000000001E-3</v>
      </c>
      <c r="R126" s="44">
        <f>0.0005*10</f>
        <v>5.0000000000000001E-3</v>
      </c>
    </row>
    <row r="127" spans="1:18" x14ac:dyDescent="0.25">
      <c r="A127" s="21" t="s">
        <v>441</v>
      </c>
      <c r="B127" s="3" t="s">
        <v>473</v>
      </c>
      <c r="C127" s="3" t="s">
        <v>483</v>
      </c>
      <c r="D127" s="3" t="s">
        <v>542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 s="44">
        <v>4.9999999999999999E-13</v>
      </c>
      <c r="P127" s="44">
        <v>4.9999999999999999E-13</v>
      </c>
      <c r="Q127" s="44">
        <v>4.9999999999999999E-13</v>
      </c>
      <c r="R127" s="44">
        <v>4.9999999999999999E-13</v>
      </c>
    </row>
    <row r="128" spans="1:18" x14ac:dyDescent="0.25">
      <c r="A128" s="21" t="s">
        <v>228</v>
      </c>
      <c r="B128" s="3" t="s">
        <v>473</v>
      </c>
      <c r="C128" s="3" t="s">
        <v>483</v>
      </c>
      <c r="D128" s="3" t="s">
        <v>542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 s="44">
        <v>10</v>
      </c>
      <c r="P128" s="44">
        <v>10</v>
      </c>
      <c r="Q128" s="44">
        <v>10</v>
      </c>
      <c r="R128" s="44">
        <v>10</v>
      </c>
    </row>
    <row r="129" spans="1:18" x14ac:dyDescent="0.25">
      <c r="A129" s="21" t="s">
        <v>229</v>
      </c>
      <c r="B129" s="3" t="s">
        <v>473</v>
      </c>
      <c r="C129" s="3" t="s">
        <v>483</v>
      </c>
      <c r="D129" s="3" t="s">
        <v>542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 s="44">
        <v>-0.04</v>
      </c>
      <c r="P129" s="44">
        <v>-0.04</v>
      </c>
      <c r="Q129" s="44">
        <v>-0.04</v>
      </c>
      <c r="R129" s="44">
        <v>-0.04</v>
      </c>
    </row>
    <row r="130" spans="1:18" x14ac:dyDescent="0.25">
      <c r="A130" s="21" t="s">
        <v>230</v>
      </c>
      <c r="B130" s="3" t="s">
        <v>473</v>
      </c>
      <c r="C130" s="3" t="s">
        <v>483</v>
      </c>
      <c r="D130" s="3" t="s">
        <v>542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 s="44">
        <v>2.9</v>
      </c>
      <c r="P130" s="44">
        <v>2.9</v>
      </c>
      <c r="Q130" s="44">
        <v>2.9</v>
      </c>
      <c r="R130" s="44">
        <v>2.9</v>
      </c>
    </row>
    <row r="131" spans="1:18" x14ac:dyDescent="0.25">
      <c r="A131" s="21" t="s">
        <v>231</v>
      </c>
      <c r="B131" s="3" t="s">
        <v>473</v>
      </c>
      <c r="C131" s="3" t="s">
        <v>483</v>
      </c>
      <c r="D131" s="3" t="s">
        <v>542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 s="44">
        <v>1</v>
      </c>
      <c r="P131" s="44">
        <v>1</v>
      </c>
      <c r="Q131" s="44">
        <v>1</v>
      </c>
      <c r="R131" s="44">
        <v>1</v>
      </c>
    </row>
    <row r="132" spans="1:18" x14ac:dyDescent="0.25">
      <c r="A132" s="21" t="s">
        <v>68</v>
      </c>
      <c r="B132" s="3" t="s">
        <v>473</v>
      </c>
      <c r="C132" s="3" t="s">
        <v>483</v>
      </c>
      <c r="D132" s="3" t="s">
        <v>542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 s="44">
        <v>1.9999999999999999E-7</v>
      </c>
      <c r="P132" s="44">
        <v>1.9999999999999999E-7</v>
      </c>
      <c r="Q132" s="44">
        <v>1.9999999999999999E-7</v>
      </c>
      <c r="R132" s="44">
        <v>1.9999999999999999E-7</v>
      </c>
    </row>
    <row r="133" spans="1:18" x14ac:dyDescent="0.25">
      <c r="A133" s="21" t="s">
        <v>543</v>
      </c>
      <c r="B133" s="3" t="s">
        <v>473</v>
      </c>
      <c r="C133" s="3" t="s">
        <v>483</v>
      </c>
      <c r="D133" s="3" t="s">
        <v>542</v>
      </c>
      <c r="E133" s="22" t="s">
        <v>315</v>
      </c>
      <c r="F133" s="22" t="s">
        <v>109</v>
      </c>
      <c r="G133" s="44">
        <v>1.9999999999999999E-7</v>
      </c>
      <c r="H133" s="44">
        <f t="shared" ref="H133" si="18">G133</f>
        <v>1.9999999999999999E-7</v>
      </c>
      <c r="I133" s="44">
        <v>0</v>
      </c>
      <c r="J133" s="44">
        <v>1.9999999999999999E-7</v>
      </c>
      <c r="K133" s="44">
        <v>0</v>
      </c>
      <c r="L133" s="44">
        <v>0</v>
      </c>
      <c r="M133" s="44">
        <v>0</v>
      </c>
      <c r="N133" s="44">
        <f>0.0000002*5</f>
        <v>9.9999999999999995E-7</v>
      </c>
      <c r="O133" s="44">
        <f>0.0000002*10</f>
        <v>1.9999999999999999E-6</v>
      </c>
      <c r="P133" s="44">
        <v>1.9999999999999999E-7</v>
      </c>
      <c r="Q133" s="44">
        <f>0.0000002*10*2</f>
        <v>3.9999999999999998E-6</v>
      </c>
      <c r="R133" s="44">
        <f>0.0000002*10*2</f>
        <v>3.9999999999999998E-6</v>
      </c>
    </row>
    <row r="134" spans="1:18" x14ac:dyDescent="0.25">
      <c r="A134" s="21" t="s">
        <v>232</v>
      </c>
      <c r="B134" s="3" t="s">
        <v>473</v>
      </c>
      <c r="C134" s="3" t="s">
        <v>483</v>
      </c>
      <c r="D134" s="3" t="s">
        <v>542</v>
      </c>
      <c r="E134" s="22" t="s">
        <v>315</v>
      </c>
      <c r="F134" s="22" t="s">
        <v>109</v>
      </c>
      <c r="G134" s="44">
        <v>10</v>
      </c>
      <c r="H134" s="44">
        <f t="shared" ref="H134:H197" si="19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 s="44">
        <v>10</v>
      </c>
      <c r="P134" s="44">
        <v>10</v>
      </c>
      <c r="Q134" s="44">
        <v>10</v>
      </c>
      <c r="R134" s="44">
        <v>10</v>
      </c>
    </row>
    <row r="135" spans="1:18" x14ac:dyDescent="0.25">
      <c r="A135" s="21" t="s">
        <v>233</v>
      </c>
      <c r="B135" s="3" t="s">
        <v>473</v>
      </c>
      <c r="C135" s="3" t="s">
        <v>483</v>
      </c>
      <c r="D135" s="3" t="s">
        <v>542</v>
      </c>
      <c r="E135" s="22" t="s">
        <v>316</v>
      </c>
      <c r="F135" s="22" t="s">
        <v>301</v>
      </c>
      <c r="G135" s="44">
        <v>-0.04</v>
      </c>
      <c r="H135" s="44">
        <f t="shared" si="19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 s="44">
        <v>-0.04</v>
      </c>
      <c r="P135" s="44">
        <v>-0.04</v>
      </c>
      <c r="Q135" s="44">
        <v>-0.04</v>
      </c>
      <c r="R135" s="44">
        <v>-0.04</v>
      </c>
    </row>
    <row r="136" spans="1:18" x14ac:dyDescent="0.25">
      <c r="A136" s="21" t="s">
        <v>234</v>
      </c>
      <c r="B136" s="3" t="s">
        <v>473</v>
      </c>
      <c r="C136" s="3" t="s">
        <v>483</v>
      </c>
      <c r="D136" s="3" t="s">
        <v>542</v>
      </c>
      <c r="E136" s="22" t="s">
        <v>317</v>
      </c>
      <c r="F136" s="22" t="s">
        <v>100</v>
      </c>
      <c r="G136" s="44">
        <v>2.9</v>
      </c>
      <c r="H136" s="44">
        <f t="shared" si="19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 s="44">
        <v>2.9</v>
      </c>
      <c r="P136" s="44">
        <v>2.9</v>
      </c>
      <c r="Q136" s="44">
        <v>2.9</v>
      </c>
      <c r="R136" s="44">
        <v>2.9</v>
      </c>
    </row>
    <row r="137" spans="1:18" x14ac:dyDescent="0.25">
      <c r="A137" s="21" t="s">
        <v>235</v>
      </c>
      <c r="B137" s="3" t="s">
        <v>473</v>
      </c>
      <c r="C137" s="3" t="s">
        <v>483</v>
      </c>
      <c r="D137" s="3" t="s">
        <v>542</v>
      </c>
      <c r="E137" s="22" t="s">
        <v>318</v>
      </c>
      <c r="F137" s="22" t="s">
        <v>95</v>
      </c>
      <c r="G137" s="44">
        <v>1</v>
      </c>
      <c r="H137" s="44">
        <f t="shared" si="19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>
        <v>1</v>
      </c>
      <c r="P137" s="44">
        <v>1</v>
      </c>
      <c r="Q137" s="44">
        <v>1</v>
      </c>
      <c r="R137" s="44">
        <v>1</v>
      </c>
    </row>
    <row r="138" spans="1:18" x14ac:dyDescent="0.25">
      <c r="A138" s="21" t="s">
        <v>69</v>
      </c>
      <c r="B138" s="3" t="s">
        <v>473</v>
      </c>
      <c r="C138" s="3" t="s">
        <v>483</v>
      </c>
      <c r="D138" s="3" t="s">
        <v>542</v>
      </c>
      <c r="E138" s="22" t="s">
        <v>180</v>
      </c>
      <c r="F138" s="22" t="s">
        <v>100</v>
      </c>
      <c r="G138" s="44">
        <v>0</v>
      </c>
      <c r="H138" s="44">
        <f t="shared" si="19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</row>
    <row r="139" spans="1:18" x14ac:dyDescent="0.25">
      <c r="A139" s="40" t="s">
        <v>70</v>
      </c>
      <c r="B139" s="3" t="s">
        <v>473</v>
      </c>
      <c r="C139" s="3" t="s">
        <v>483</v>
      </c>
      <c r="D139" s="3" t="s">
        <v>542</v>
      </c>
      <c r="E139" s="41" t="s">
        <v>181</v>
      </c>
      <c r="F139" s="41" t="s">
        <v>198</v>
      </c>
      <c r="G139" s="44">
        <v>1.6666666666666666E-4</v>
      </c>
      <c r="H139" s="44">
        <f t="shared" si="19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 s="44">
        <v>5.0000000000000004E-6</v>
      </c>
      <c r="P139" s="44">
        <v>5.0000000000000004E-6</v>
      </c>
      <c r="Q139" s="44">
        <v>5.0000000000000004E-6</v>
      </c>
      <c r="R139" s="44">
        <v>5.0000000000000004E-6</v>
      </c>
    </row>
    <row r="140" spans="1:18" x14ac:dyDescent="0.25">
      <c r="A140" s="23" t="s">
        <v>56</v>
      </c>
      <c r="B140" s="3" t="s">
        <v>473</v>
      </c>
      <c r="C140" s="3" t="s">
        <v>483</v>
      </c>
      <c r="D140" s="3" t="s">
        <v>542</v>
      </c>
      <c r="E140" s="24" t="s">
        <v>167</v>
      </c>
      <c r="F140" s="24" t="s">
        <v>198</v>
      </c>
      <c r="G140" s="44">
        <v>0</v>
      </c>
      <c r="H140" s="44">
        <f t="shared" si="19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</row>
    <row r="141" spans="1:18" x14ac:dyDescent="0.25">
      <c r="A141" s="23" t="s">
        <v>57</v>
      </c>
      <c r="B141" s="3" t="s">
        <v>473</v>
      </c>
      <c r="C141" s="3" t="s">
        <v>483</v>
      </c>
      <c r="D141" s="3" t="s">
        <v>542</v>
      </c>
      <c r="E141" s="24" t="s">
        <v>168</v>
      </c>
      <c r="F141" s="24" t="s">
        <v>198</v>
      </c>
      <c r="G141" s="44">
        <v>2E-3</v>
      </c>
      <c r="H141" s="44">
        <f t="shared" si="19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 s="44">
        <v>2E-3</v>
      </c>
      <c r="P141" s="44">
        <v>2E-3</v>
      </c>
      <c r="Q141" s="44">
        <v>2E-3</v>
      </c>
      <c r="R141" s="44">
        <v>2E-3</v>
      </c>
    </row>
    <row r="142" spans="1:18" x14ac:dyDescent="0.25">
      <c r="A142" s="23" t="s">
        <v>58</v>
      </c>
      <c r="B142" s="3" t="s">
        <v>473</v>
      </c>
      <c r="C142" s="3" t="s">
        <v>483</v>
      </c>
      <c r="D142" s="3" t="s">
        <v>542</v>
      </c>
      <c r="E142" s="24" t="s">
        <v>169</v>
      </c>
      <c r="F142" s="24" t="s">
        <v>198</v>
      </c>
      <c r="G142" s="44">
        <v>3.9999999999999998E-6</v>
      </c>
      <c r="H142" s="44">
        <f t="shared" si="19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 s="44">
        <v>3.9999999999999998E-6</v>
      </c>
      <c r="P142" s="44">
        <v>3.9999999999999998E-6</v>
      </c>
      <c r="Q142" s="44">
        <v>3.9999999999999998E-6</v>
      </c>
      <c r="R142" s="44">
        <v>3.9999999999999998E-6</v>
      </c>
    </row>
    <row r="143" spans="1:18" x14ac:dyDescent="0.25">
      <c r="A143" s="23" t="s">
        <v>71</v>
      </c>
      <c r="B143" s="3" t="s">
        <v>473</v>
      </c>
      <c r="C143" s="3" t="s">
        <v>483</v>
      </c>
      <c r="D143" s="3" t="s">
        <v>542</v>
      </c>
      <c r="E143" s="24" t="s">
        <v>183</v>
      </c>
      <c r="F143" s="24" t="s">
        <v>200</v>
      </c>
      <c r="G143" s="44">
        <v>3.7699999999999999E-10</v>
      </c>
      <c r="H143" s="44">
        <f t="shared" si="19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 s="44">
        <v>3.7699999999999999E-10</v>
      </c>
      <c r="P143" s="44">
        <v>3.7699999999999999E-10</v>
      </c>
      <c r="Q143" s="44">
        <v>3.7699999999999999E-10</v>
      </c>
      <c r="R143" s="44">
        <v>3.7699999999999999E-10</v>
      </c>
    </row>
    <row r="144" spans="1:18" x14ac:dyDescent="0.25">
      <c r="A144" s="23" t="s">
        <v>236</v>
      </c>
      <c r="B144" s="3" t="s">
        <v>473</v>
      </c>
      <c r="C144" s="3" t="s">
        <v>483</v>
      </c>
      <c r="D144" s="3" t="s">
        <v>542</v>
      </c>
      <c r="E144" s="24" t="s">
        <v>303</v>
      </c>
      <c r="F144" s="24" t="s">
        <v>109</v>
      </c>
      <c r="G144" s="44">
        <v>20</v>
      </c>
      <c r="H144" s="44">
        <f t="shared" si="19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 s="44">
        <v>20</v>
      </c>
      <c r="P144" s="44">
        <v>20</v>
      </c>
      <c r="Q144" s="44">
        <v>20</v>
      </c>
      <c r="R144" s="44">
        <v>20</v>
      </c>
    </row>
    <row r="145" spans="1:18" x14ac:dyDescent="0.25">
      <c r="A145" s="23" t="s">
        <v>237</v>
      </c>
      <c r="B145" s="3" t="s">
        <v>473</v>
      </c>
      <c r="C145" s="3" t="s">
        <v>483</v>
      </c>
      <c r="D145" s="3" t="s">
        <v>542</v>
      </c>
      <c r="E145" s="24" t="s">
        <v>304</v>
      </c>
      <c r="F145" s="24" t="s">
        <v>301</v>
      </c>
      <c r="G145" s="44">
        <v>-0.06</v>
      </c>
      <c r="H145" s="44">
        <f t="shared" si="19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 s="44">
        <v>-0.06</v>
      </c>
      <c r="P145" s="44">
        <v>-0.06</v>
      </c>
      <c r="Q145" s="44">
        <v>-0.06</v>
      </c>
      <c r="R145" s="44">
        <v>-0.06</v>
      </c>
    </row>
    <row r="146" spans="1:18" x14ac:dyDescent="0.25">
      <c r="A146" s="23" t="s">
        <v>238</v>
      </c>
      <c r="B146" s="3" t="s">
        <v>473</v>
      </c>
      <c r="C146" s="3" t="s">
        <v>483</v>
      </c>
      <c r="D146" s="3" t="s">
        <v>542</v>
      </c>
      <c r="E146" s="24" t="s">
        <v>305</v>
      </c>
      <c r="F146" s="24" t="s">
        <v>100</v>
      </c>
      <c r="G146" s="44">
        <v>0.89100000000000001</v>
      </c>
      <c r="H146" s="44">
        <f t="shared" si="19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 s="44">
        <v>0.89100000000000001</v>
      </c>
      <c r="P146" s="44">
        <v>0.89100000000000001</v>
      </c>
      <c r="Q146" s="44">
        <v>0.89100000000000001</v>
      </c>
      <c r="R146" s="44">
        <v>0.89100000000000001</v>
      </c>
    </row>
    <row r="147" spans="1:18" x14ac:dyDescent="0.25">
      <c r="A147" s="23" t="s">
        <v>239</v>
      </c>
      <c r="B147" s="3" t="s">
        <v>473</v>
      </c>
      <c r="C147" s="3" t="s">
        <v>483</v>
      </c>
      <c r="D147" s="3" t="s">
        <v>542</v>
      </c>
      <c r="E147" s="24" t="s">
        <v>306</v>
      </c>
      <c r="F147" s="24" t="s">
        <v>95</v>
      </c>
      <c r="G147" s="44">
        <v>1</v>
      </c>
      <c r="H147" s="44">
        <f t="shared" si="19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 s="44">
        <v>1</v>
      </c>
      <c r="P147" s="44">
        <v>1</v>
      </c>
      <c r="Q147" s="44">
        <v>1</v>
      </c>
      <c r="R147" s="44">
        <v>1</v>
      </c>
    </row>
    <row r="148" spans="1:18" x14ac:dyDescent="0.25">
      <c r="A148" s="23" t="s">
        <v>72</v>
      </c>
      <c r="B148" s="3" t="s">
        <v>473</v>
      </c>
      <c r="C148" s="3" t="s">
        <v>483</v>
      </c>
      <c r="D148" s="3" t="s">
        <v>542</v>
      </c>
      <c r="E148" s="24" t="s">
        <v>184</v>
      </c>
      <c r="F148" s="24" t="s">
        <v>198</v>
      </c>
      <c r="G148" s="44">
        <v>4.0000000000000003E-5</v>
      </c>
      <c r="H148" s="44">
        <f t="shared" si="19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 s="44">
        <v>4.0000000000000003E-5</v>
      </c>
      <c r="P148" s="44">
        <v>4.0000000000000003E-5</v>
      </c>
      <c r="Q148" s="44">
        <v>4.0000000000000003E-5</v>
      </c>
      <c r="R148" s="44">
        <v>4.0000000000000003E-5</v>
      </c>
    </row>
    <row r="149" spans="1:18" x14ac:dyDescent="0.25">
      <c r="A149" s="13" t="s">
        <v>73</v>
      </c>
      <c r="B149" s="3" t="s">
        <v>473</v>
      </c>
      <c r="C149" s="3" t="s">
        <v>483</v>
      </c>
      <c r="D149" s="3" t="s">
        <v>542</v>
      </c>
      <c r="E149" s="14" t="s">
        <v>186</v>
      </c>
      <c r="F149" s="14" t="s">
        <v>200</v>
      </c>
      <c r="G149" s="44">
        <v>5.8333333333333335E-9</v>
      </c>
      <c r="H149" s="44">
        <f t="shared" si="19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 s="44">
        <v>5.8333333333333335E-9</v>
      </c>
      <c r="P149" s="44">
        <v>5.8333333333333335E-9</v>
      </c>
      <c r="Q149" s="44">
        <v>5.8333333333333335E-9</v>
      </c>
      <c r="R149" s="44">
        <v>5.8333333333333335E-9</v>
      </c>
    </row>
    <row r="150" spans="1:18" x14ac:dyDescent="0.25">
      <c r="A150" s="13" t="s">
        <v>240</v>
      </c>
      <c r="B150" s="3" t="s">
        <v>473</v>
      </c>
      <c r="C150" s="3" t="s">
        <v>483</v>
      </c>
      <c r="D150" s="3" t="s">
        <v>542</v>
      </c>
      <c r="E150" s="14" t="s">
        <v>307</v>
      </c>
      <c r="F150" s="14" t="s">
        <v>109</v>
      </c>
      <c r="G150" s="44">
        <v>20</v>
      </c>
      <c r="H150" s="44">
        <f t="shared" si="19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 s="44">
        <v>20</v>
      </c>
      <c r="P150" s="44">
        <v>20</v>
      </c>
      <c r="Q150" s="44">
        <v>20</v>
      </c>
      <c r="R150" s="44">
        <v>20</v>
      </c>
    </row>
    <row r="151" spans="1:18" x14ac:dyDescent="0.25">
      <c r="A151" s="13" t="s">
        <v>241</v>
      </c>
      <c r="B151" s="3" t="s">
        <v>473</v>
      </c>
      <c r="C151" s="3" t="s">
        <v>483</v>
      </c>
      <c r="D151" s="3" t="s">
        <v>542</v>
      </c>
      <c r="E151" s="14" t="s">
        <v>308</v>
      </c>
      <c r="F151" s="14" t="s">
        <v>301</v>
      </c>
      <c r="G151" s="44">
        <v>-0.06</v>
      </c>
      <c r="H151" s="44">
        <f t="shared" si="19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 s="44">
        <v>-0.06</v>
      </c>
      <c r="P151" s="44">
        <v>-0.06</v>
      </c>
      <c r="Q151" s="44">
        <v>-0.06</v>
      </c>
      <c r="R151" s="44">
        <v>-0.06</v>
      </c>
    </row>
    <row r="152" spans="1:18" x14ac:dyDescent="0.25">
      <c r="A152" s="13" t="s">
        <v>242</v>
      </c>
      <c r="B152" s="3" t="s">
        <v>473</v>
      </c>
      <c r="C152" s="3" t="s">
        <v>483</v>
      </c>
      <c r="D152" s="3" t="s">
        <v>542</v>
      </c>
      <c r="E152" s="14" t="s">
        <v>309</v>
      </c>
      <c r="F152" s="14" t="s">
        <v>100</v>
      </c>
      <c r="G152" s="44">
        <v>0.89100000000000001</v>
      </c>
      <c r="H152" s="44">
        <f t="shared" si="19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 s="44">
        <v>0.89100000000000001</v>
      </c>
      <c r="P152" s="44">
        <v>0.89100000000000001</v>
      </c>
      <c r="Q152" s="44">
        <v>0.89100000000000001</v>
      </c>
      <c r="R152" s="44">
        <v>0.89100000000000001</v>
      </c>
    </row>
    <row r="153" spans="1:18" x14ac:dyDescent="0.25">
      <c r="A153" s="13" t="s">
        <v>243</v>
      </c>
      <c r="B153" s="3" t="s">
        <v>473</v>
      </c>
      <c r="C153" s="3" t="s">
        <v>483</v>
      </c>
      <c r="D153" s="3" t="s">
        <v>542</v>
      </c>
      <c r="E153" s="14" t="s">
        <v>310</v>
      </c>
      <c r="F153" s="14" t="s">
        <v>95</v>
      </c>
      <c r="G153" s="44">
        <v>1</v>
      </c>
      <c r="H153" s="44">
        <f t="shared" si="19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 s="44">
        <v>1</v>
      </c>
      <c r="P153" s="44">
        <v>1</v>
      </c>
      <c r="Q153" s="44">
        <v>1</v>
      </c>
      <c r="R153" s="44">
        <v>1</v>
      </c>
    </row>
    <row r="154" spans="1:18" x14ac:dyDescent="0.25">
      <c r="A154" s="13" t="s">
        <v>74</v>
      </c>
      <c r="B154" s="3" t="s">
        <v>473</v>
      </c>
      <c r="C154" s="3" t="s">
        <v>483</v>
      </c>
      <c r="D154" s="3" t="s">
        <v>542</v>
      </c>
      <c r="E154" s="14" t="s">
        <v>185</v>
      </c>
      <c r="F154" s="14" t="s">
        <v>198</v>
      </c>
      <c r="G154" s="44">
        <v>4.0000000000000003E-5</v>
      </c>
      <c r="H154" s="44">
        <f t="shared" si="19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 s="44">
        <v>4.0000000000000003E-5</v>
      </c>
      <c r="P154" s="44">
        <v>4.0000000000000003E-5</v>
      </c>
      <c r="Q154" s="44">
        <v>4.0000000000000003E-5</v>
      </c>
      <c r="R154" s="44">
        <v>4.0000000000000003E-5</v>
      </c>
    </row>
    <row r="155" spans="1:18" x14ac:dyDescent="0.25">
      <c r="A155" s="9" t="s">
        <v>75</v>
      </c>
      <c r="B155" s="3" t="s">
        <v>473</v>
      </c>
      <c r="C155" s="3" t="s">
        <v>483</v>
      </c>
      <c r="D155" s="3" t="s">
        <v>542</v>
      </c>
      <c r="E155" s="10" t="s">
        <v>187</v>
      </c>
      <c r="F155" s="10" t="s">
        <v>200</v>
      </c>
      <c r="G155" s="44">
        <v>4.9999999999999998E-8</v>
      </c>
      <c r="H155" s="44">
        <f t="shared" si="19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 s="44">
        <v>4.0000000000000001E-8</v>
      </c>
      <c r="P155" s="44">
        <v>4.0000000000000001E-8</v>
      </c>
      <c r="Q155" s="44">
        <v>4.0000000000000001E-8</v>
      </c>
      <c r="R155" s="44">
        <v>4.0000000000000001E-8</v>
      </c>
    </row>
    <row r="156" spans="1:18" x14ac:dyDescent="0.25">
      <c r="A156" s="9" t="s">
        <v>218</v>
      </c>
      <c r="B156" s="3" t="s">
        <v>473</v>
      </c>
      <c r="C156" s="3" t="s">
        <v>483</v>
      </c>
      <c r="D156" s="3" t="s">
        <v>542</v>
      </c>
      <c r="E156" s="10" t="s">
        <v>298</v>
      </c>
      <c r="F156" s="10" t="s">
        <v>109</v>
      </c>
      <c r="G156" s="44">
        <v>20</v>
      </c>
      <c r="H156" s="44">
        <f t="shared" si="19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 s="44">
        <v>20</v>
      </c>
      <c r="P156" s="44">
        <v>20</v>
      </c>
      <c r="Q156" s="44">
        <v>20</v>
      </c>
      <c r="R156" s="44">
        <v>20</v>
      </c>
    </row>
    <row r="157" spans="1:18" x14ac:dyDescent="0.25">
      <c r="A157" s="9" t="s">
        <v>219</v>
      </c>
      <c r="B157" s="3" t="s">
        <v>473</v>
      </c>
      <c r="C157" s="3" t="s">
        <v>483</v>
      </c>
      <c r="D157" s="3" t="s">
        <v>542</v>
      </c>
      <c r="E157" s="10" t="s">
        <v>299</v>
      </c>
      <c r="F157" s="10" t="s">
        <v>301</v>
      </c>
      <c r="G157" s="44">
        <v>-4.4200000000000003E-2</v>
      </c>
      <c r="H157" s="44">
        <f t="shared" si="19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 s="44">
        <v>-4.4200000000000003E-2</v>
      </c>
      <c r="P157" s="44">
        <v>-4.4200000000000003E-2</v>
      </c>
      <c r="Q157" s="44">
        <v>-4.4200000000000003E-2</v>
      </c>
      <c r="R157" s="44">
        <v>-4.4200000000000003E-2</v>
      </c>
    </row>
    <row r="158" spans="1:18" x14ac:dyDescent="0.25">
      <c r="A158" s="9" t="s">
        <v>220</v>
      </c>
      <c r="B158" s="3" t="s">
        <v>473</v>
      </c>
      <c r="C158" s="3" t="s">
        <v>483</v>
      </c>
      <c r="D158" s="3" t="s">
        <v>542</v>
      </c>
      <c r="E158" s="10" t="s">
        <v>300</v>
      </c>
      <c r="F158" s="10" t="s">
        <v>100</v>
      </c>
      <c r="G158" s="44">
        <v>1.55</v>
      </c>
      <c r="H158" s="44">
        <f t="shared" si="19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 s="44">
        <v>1.55</v>
      </c>
      <c r="P158" s="44">
        <v>1.55</v>
      </c>
      <c r="Q158" s="44">
        <v>1.55</v>
      </c>
      <c r="R158" s="44">
        <v>1.55</v>
      </c>
    </row>
    <row r="159" spans="1:18" x14ac:dyDescent="0.25">
      <c r="A159" s="9" t="s">
        <v>221</v>
      </c>
      <c r="B159" s="3" t="s">
        <v>473</v>
      </c>
      <c r="C159" s="3" t="s">
        <v>483</v>
      </c>
      <c r="D159" s="3" t="s">
        <v>542</v>
      </c>
      <c r="E159" s="10" t="s">
        <v>302</v>
      </c>
      <c r="F159" s="10" t="s">
        <v>95</v>
      </c>
      <c r="G159" s="44">
        <v>1</v>
      </c>
      <c r="H159" s="44">
        <f t="shared" si="19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 s="44">
        <v>1</v>
      </c>
      <c r="P159" s="44">
        <v>1</v>
      </c>
      <c r="Q159" s="44">
        <v>1</v>
      </c>
      <c r="R159" s="44">
        <v>1</v>
      </c>
    </row>
    <row r="160" spans="1:18" x14ac:dyDescent="0.25">
      <c r="A160" s="9" t="s">
        <v>76</v>
      </c>
      <c r="B160" s="3" t="s">
        <v>473</v>
      </c>
      <c r="C160" s="3" t="s">
        <v>483</v>
      </c>
      <c r="D160" s="3" t="s">
        <v>542</v>
      </c>
      <c r="E160" s="10" t="s">
        <v>188</v>
      </c>
      <c r="F160" s="10" t="s">
        <v>198</v>
      </c>
      <c r="G160" s="44">
        <v>2.7799999999999998E-4</v>
      </c>
      <c r="H160" s="44">
        <f t="shared" si="19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 s="44">
        <v>2.7799999999999998E-4</v>
      </c>
      <c r="P160" s="44">
        <v>2.7799999999999998E-4</v>
      </c>
      <c r="Q160" s="44">
        <v>2.7799999999999998E-4</v>
      </c>
      <c r="R160" s="44">
        <v>2.7799999999999998E-4</v>
      </c>
    </row>
    <row r="161" spans="1:18" x14ac:dyDescent="0.25">
      <c r="A161" s="25" t="s">
        <v>78</v>
      </c>
      <c r="B161" s="3" t="s">
        <v>473</v>
      </c>
      <c r="C161" s="3" t="s">
        <v>483</v>
      </c>
      <c r="D161" s="3" t="s">
        <v>542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 s="44">
        <v>2.4999999999999998E-12</v>
      </c>
      <c r="P161" s="44">
        <v>2.4999999999999998E-12</v>
      </c>
      <c r="Q161" s="44">
        <v>2.4999999999999998E-12</v>
      </c>
      <c r="R161" s="44">
        <v>2.4999999999999998E-12</v>
      </c>
    </row>
    <row r="162" spans="1:18" x14ac:dyDescent="0.25">
      <c r="A162" s="25" t="s">
        <v>245</v>
      </c>
      <c r="B162" s="3" t="s">
        <v>473</v>
      </c>
      <c r="C162" s="3" t="s">
        <v>483</v>
      </c>
      <c r="D162" s="3" t="s">
        <v>542</v>
      </c>
      <c r="E162" s="26" t="s">
        <v>319</v>
      </c>
      <c r="F162" s="26" t="s">
        <v>109</v>
      </c>
      <c r="G162" s="44">
        <v>20</v>
      </c>
      <c r="H162" s="44">
        <f t="shared" si="19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 s="44">
        <v>20</v>
      </c>
      <c r="P162" s="44">
        <v>20</v>
      </c>
      <c r="Q162" s="44">
        <v>20</v>
      </c>
      <c r="R162" s="44">
        <v>20</v>
      </c>
    </row>
    <row r="163" spans="1:18" x14ac:dyDescent="0.25">
      <c r="A163" s="25" t="s">
        <v>246</v>
      </c>
      <c r="B163" s="3" t="s">
        <v>473</v>
      </c>
      <c r="C163" s="3" t="s">
        <v>483</v>
      </c>
      <c r="D163" s="3" t="s">
        <v>542</v>
      </c>
      <c r="E163" s="26" t="s">
        <v>320</v>
      </c>
      <c r="F163" s="26" t="s">
        <v>301</v>
      </c>
      <c r="G163" s="44">
        <v>0</v>
      </c>
      <c r="H163" s="44">
        <f t="shared" si="19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</row>
    <row r="164" spans="1:18" x14ac:dyDescent="0.25">
      <c r="A164" s="25" t="s">
        <v>247</v>
      </c>
      <c r="B164" s="3" t="s">
        <v>473</v>
      </c>
      <c r="C164" s="3" t="s">
        <v>483</v>
      </c>
      <c r="D164" s="3" t="s">
        <v>542</v>
      </c>
      <c r="E164" s="26" t="s">
        <v>321</v>
      </c>
      <c r="F164" s="26" t="s">
        <v>100</v>
      </c>
      <c r="G164" s="44">
        <v>1</v>
      </c>
      <c r="H164" s="44">
        <f t="shared" si="19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  <c r="P164" s="44">
        <v>1</v>
      </c>
      <c r="Q164" s="44">
        <v>1</v>
      </c>
      <c r="R164" s="44">
        <v>1</v>
      </c>
    </row>
    <row r="165" spans="1:18" x14ac:dyDescent="0.25">
      <c r="A165" s="25" t="s">
        <v>248</v>
      </c>
      <c r="B165" s="3" t="s">
        <v>473</v>
      </c>
      <c r="C165" s="3" t="s">
        <v>483</v>
      </c>
      <c r="D165" s="3" t="s">
        <v>542</v>
      </c>
      <c r="E165" s="26" t="s">
        <v>322</v>
      </c>
      <c r="F165" s="26" t="s">
        <v>95</v>
      </c>
      <c r="G165" s="44">
        <v>0</v>
      </c>
      <c r="H165" s="44">
        <f t="shared" si="19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</row>
    <row r="166" spans="1:18" x14ac:dyDescent="0.25">
      <c r="A166" s="25" t="s">
        <v>79</v>
      </c>
      <c r="B166" s="3" t="s">
        <v>473</v>
      </c>
      <c r="C166" s="3" t="s">
        <v>483</v>
      </c>
      <c r="D166" s="3" t="s">
        <v>542</v>
      </c>
      <c r="E166" s="26" t="s">
        <v>190</v>
      </c>
      <c r="F166" s="26" t="s">
        <v>100</v>
      </c>
      <c r="G166" s="44">
        <v>0.4</v>
      </c>
      <c r="H166" s="44">
        <f t="shared" si="19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 s="44">
        <v>0.4</v>
      </c>
      <c r="P166" s="44">
        <v>0.4</v>
      </c>
      <c r="Q166" s="44">
        <v>0.4</v>
      </c>
      <c r="R166" s="44">
        <v>0.4</v>
      </c>
    </row>
    <row r="167" spans="1:18" x14ac:dyDescent="0.25">
      <c r="A167" s="31" t="s">
        <v>80</v>
      </c>
      <c r="B167" s="3" t="s">
        <v>473</v>
      </c>
      <c r="C167" s="3" t="s">
        <v>483</v>
      </c>
      <c r="D167" s="3" t="s">
        <v>542</v>
      </c>
      <c r="E167" s="32" t="s">
        <v>191</v>
      </c>
      <c r="F167" s="32" t="s">
        <v>200</v>
      </c>
      <c r="G167" s="44">
        <v>3.2100000000000002E-6</v>
      </c>
      <c r="H167" s="44">
        <f t="shared" si="19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 s="44">
        <v>2.0000000000000001E-9</v>
      </c>
      <c r="P167" s="44">
        <v>2.0000000000000001E-9</v>
      </c>
      <c r="Q167" s="44">
        <v>2.0000000000000001E-9</v>
      </c>
      <c r="R167" s="44">
        <v>2.0000000000000001E-9</v>
      </c>
    </row>
    <row r="168" spans="1:18" x14ac:dyDescent="0.25">
      <c r="A168" s="31" t="s">
        <v>249</v>
      </c>
      <c r="B168" s="3" t="s">
        <v>473</v>
      </c>
      <c r="C168" s="3" t="s">
        <v>483</v>
      </c>
      <c r="D168" s="3" t="s">
        <v>542</v>
      </c>
      <c r="E168" s="32" t="s">
        <v>323</v>
      </c>
      <c r="F168" s="32" t="s">
        <v>109</v>
      </c>
      <c r="G168" s="44">
        <v>25</v>
      </c>
      <c r="H168" s="44">
        <f t="shared" si="19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 s="44">
        <v>25</v>
      </c>
      <c r="P168" s="44">
        <v>25</v>
      </c>
      <c r="Q168" s="44">
        <v>25</v>
      </c>
      <c r="R168" s="44">
        <v>25</v>
      </c>
    </row>
    <row r="169" spans="1:18" x14ac:dyDescent="0.25">
      <c r="A169" s="31" t="s">
        <v>250</v>
      </c>
      <c r="B169" s="3" t="s">
        <v>473</v>
      </c>
      <c r="C169" s="3" t="s">
        <v>483</v>
      </c>
      <c r="D169" s="3" t="s">
        <v>542</v>
      </c>
      <c r="E169" s="32" t="s">
        <v>324</v>
      </c>
      <c r="F169" s="32" t="s">
        <v>301</v>
      </c>
      <c r="G169" s="44">
        <v>0</v>
      </c>
      <c r="H169" s="44">
        <f t="shared" si="19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</row>
    <row r="170" spans="1:18" x14ac:dyDescent="0.25">
      <c r="A170" s="31" t="s">
        <v>251</v>
      </c>
      <c r="B170" s="3" t="s">
        <v>473</v>
      </c>
      <c r="C170" s="3" t="s">
        <v>483</v>
      </c>
      <c r="D170" s="3" t="s">
        <v>542</v>
      </c>
      <c r="E170" s="32" t="s">
        <v>325</v>
      </c>
      <c r="F170" s="32" t="s">
        <v>100</v>
      </c>
      <c r="G170" s="44">
        <v>3.98</v>
      </c>
      <c r="H170" s="44">
        <f t="shared" si="19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 s="44">
        <v>3.98</v>
      </c>
      <c r="P170" s="44">
        <v>3.98</v>
      </c>
      <c r="Q170" s="44">
        <v>3.98</v>
      </c>
      <c r="R170" s="44">
        <v>3.98</v>
      </c>
    </row>
    <row r="171" spans="1:18" x14ac:dyDescent="0.25">
      <c r="A171" s="31" t="s">
        <v>252</v>
      </c>
      <c r="B171" s="3" t="s">
        <v>473</v>
      </c>
      <c r="C171" s="3" t="s">
        <v>483</v>
      </c>
      <c r="D171" s="3" t="s">
        <v>542</v>
      </c>
      <c r="E171" s="32" t="s">
        <v>326</v>
      </c>
      <c r="F171" s="32" t="s">
        <v>95</v>
      </c>
      <c r="G171" s="44">
        <v>1</v>
      </c>
      <c r="H171" s="44">
        <f t="shared" si="19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>
        <v>1</v>
      </c>
      <c r="P171" s="44">
        <v>1</v>
      </c>
      <c r="Q171" s="44">
        <v>1</v>
      </c>
      <c r="R171" s="44">
        <v>1</v>
      </c>
    </row>
    <row r="172" spans="1:18" x14ac:dyDescent="0.25">
      <c r="A172" s="31" t="s">
        <v>81</v>
      </c>
      <c r="B172" s="3" t="s">
        <v>473</v>
      </c>
      <c r="C172" s="3" t="s">
        <v>483</v>
      </c>
      <c r="D172" s="3" t="s">
        <v>542</v>
      </c>
      <c r="E172" s="32" t="s">
        <v>192</v>
      </c>
      <c r="F172" s="32" t="s">
        <v>198</v>
      </c>
      <c r="G172" s="44">
        <v>1.6666666666666666E-4</v>
      </c>
      <c r="H172" s="44">
        <f t="shared" si="19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 s="44">
        <v>1.6666666666666666E-4</v>
      </c>
      <c r="P172" s="44">
        <v>1.6666666666666666E-4</v>
      </c>
      <c r="Q172" s="44">
        <v>1.6666666666666666E-4</v>
      </c>
      <c r="R172" s="44">
        <v>1.6666666666666666E-4</v>
      </c>
    </row>
    <row r="173" spans="1:18" x14ac:dyDescent="0.25">
      <c r="A173" s="11" t="s">
        <v>253</v>
      </c>
      <c r="B173" s="3" t="s">
        <v>473</v>
      </c>
      <c r="C173" s="3" t="s">
        <v>483</v>
      </c>
      <c r="D173" s="3" t="s">
        <v>542</v>
      </c>
      <c r="E173" s="12" t="s">
        <v>327</v>
      </c>
      <c r="F173" s="12" t="s">
        <v>328</v>
      </c>
      <c r="G173" s="44">
        <v>1E-8</v>
      </c>
      <c r="H173" s="44">
        <f t="shared" si="19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 s="44">
        <v>1E-8</v>
      </c>
      <c r="P173" s="44">
        <v>1E-8</v>
      </c>
      <c r="Q173" s="44">
        <v>1E-8</v>
      </c>
      <c r="R173" s="44">
        <v>1E-8</v>
      </c>
    </row>
    <row r="174" spans="1:18" x14ac:dyDescent="0.25">
      <c r="A174" s="11" t="s">
        <v>254</v>
      </c>
      <c r="B174" s="3" t="s">
        <v>473</v>
      </c>
      <c r="C174" s="3" t="s">
        <v>483</v>
      </c>
      <c r="D174" s="3" t="s">
        <v>542</v>
      </c>
      <c r="E174" s="12" t="s">
        <v>329</v>
      </c>
      <c r="F174" s="12" t="s">
        <v>109</v>
      </c>
      <c r="G174" s="44">
        <v>20</v>
      </c>
      <c r="H174" s="44">
        <f t="shared" si="19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 s="44">
        <v>20</v>
      </c>
      <c r="P174" s="44">
        <v>20</v>
      </c>
      <c r="Q174" s="44">
        <v>20</v>
      </c>
      <c r="R174" s="44">
        <v>20</v>
      </c>
    </row>
    <row r="175" spans="1:18" x14ac:dyDescent="0.25">
      <c r="A175" s="11" t="s">
        <v>255</v>
      </c>
      <c r="B175" s="3" t="s">
        <v>473</v>
      </c>
      <c r="C175" s="3" t="s">
        <v>483</v>
      </c>
      <c r="D175" s="3" t="s">
        <v>542</v>
      </c>
      <c r="E175" s="12" t="s">
        <v>330</v>
      </c>
      <c r="F175" s="12" t="s">
        <v>301</v>
      </c>
      <c r="G175" s="44">
        <v>0</v>
      </c>
      <c r="H175" s="44">
        <f t="shared" si="19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</row>
    <row r="176" spans="1:18" x14ac:dyDescent="0.25">
      <c r="A176" s="11" t="s">
        <v>256</v>
      </c>
      <c r="B176" s="3" t="s">
        <v>473</v>
      </c>
      <c r="C176" s="3" t="s">
        <v>483</v>
      </c>
      <c r="D176" s="3" t="s">
        <v>542</v>
      </c>
      <c r="E176" s="12" t="s">
        <v>331</v>
      </c>
      <c r="F176" s="12" t="s">
        <v>100</v>
      </c>
      <c r="G176" s="44">
        <v>2</v>
      </c>
      <c r="H176" s="44">
        <f t="shared" si="19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 s="44">
        <v>2</v>
      </c>
      <c r="P176" s="44">
        <v>2</v>
      </c>
      <c r="Q176" s="44">
        <v>2</v>
      </c>
      <c r="R176" s="44">
        <v>2</v>
      </c>
    </row>
    <row r="177" spans="1:18" x14ac:dyDescent="0.25">
      <c r="A177" s="11" t="s">
        <v>257</v>
      </c>
      <c r="B177" s="3" t="s">
        <v>473</v>
      </c>
      <c r="C177" s="3" t="s">
        <v>483</v>
      </c>
      <c r="D177" s="3" t="s">
        <v>542</v>
      </c>
      <c r="E177" s="12" t="s">
        <v>332</v>
      </c>
      <c r="F177" s="12" t="s">
        <v>95</v>
      </c>
      <c r="G177" s="44">
        <v>1</v>
      </c>
      <c r="H177" s="44">
        <f t="shared" si="19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 s="44">
        <v>1</v>
      </c>
      <c r="P177" s="44">
        <v>1</v>
      </c>
      <c r="Q177" s="44">
        <v>1</v>
      </c>
      <c r="R177" s="44">
        <v>1</v>
      </c>
    </row>
    <row r="178" spans="1:18" x14ac:dyDescent="0.25">
      <c r="A178" s="11" t="s">
        <v>258</v>
      </c>
      <c r="B178" s="3" t="s">
        <v>473</v>
      </c>
      <c r="C178" s="3" t="s">
        <v>483</v>
      </c>
      <c r="D178" s="3" t="s">
        <v>542</v>
      </c>
      <c r="E178" s="12" t="s">
        <v>349</v>
      </c>
      <c r="F178" s="12" t="s">
        <v>198</v>
      </c>
      <c r="G178" s="44">
        <v>8.3333333333333331E-5</v>
      </c>
      <c r="H178" s="44">
        <f t="shared" si="19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 s="44">
        <v>8.3333333333333331E-5</v>
      </c>
      <c r="P178" s="44">
        <v>8.3333333333333331E-5</v>
      </c>
      <c r="Q178" s="44">
        <v>8.3333333333333331E-5</v>
      </c>
      <c r="R178" s="44">
        <v>8.3333333333333331E-5</v>
      </c>
    </row>
    <row r="179" spans="1:18" x14ac:dyDescent="0.25">
      <c r="A179" s="11" t="s">
        <v>259</v>
      </c>
      <c r="B179" s="3" t="s">
        <v>473</v>
      </c>
      <c r="C179" s="3" t="s">
        <v>483</v>
      </c>
      <c r="D179" s="3" t="s">
        <v>542</v>
      </c>
      <c r="E179" s="12" t="s">
        <v>350</v>
      </c>
      <c r="F179" s="12" t="s">
        <v>100</v>
      </c>
      <c r="G179" s="44">
        <v>1</v>
      </c>
      <c r="H179" s="44">
        <f t="shared" si="19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 s="44">
        <v>1</v>
      </c>
      <c r="P179" s="44">
        <v>1</v>
      </c>
      <c r="Q179" s="44">
        <v>1</v>
      </c>
      <c r="R179" s="44">
        <v>1</v>
      </c>
    </row>
    <row r="180" spans="1:18" x14ac:dyDescent="0.25">
      <c r="A180" s="27" t="s">
        <v>260</v>
      </c>
      <c r="B180" s="3" t="s">
        <v>473</v>
      </c>
      <c r="C180" s="3" t="s">
        <v>483</v>
      </c>
      <c r="D180" s="3" t="s">
        <v>542</v>
      </c>
      <c r="E180" s="28" t="s">
        <v>351</v>
      </c>
      <c r="F180" s="28" t="s">
        <v>352</v>
      </c>
      <c r="G180" s="44">
        <v>2.3533050791148895E-8</v>
      </c>
      <c r="H180" s="44">
        <f t="shared" si="19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 s="44">
        <v>2.3533050791148899E-8</v>
      </c>
      <c r="P180" s="44">
        <v>2.3533050791148899E-8</v>
      </c>
      <c r="Q180" s="44">
        <v>2.3533050791148899E-8</v>
      </c>
      <c r="R180" s="44">
        <v>2.3533050791148899E-8</v>
      </c>
    </row>
    <row r="181" spans="1:18" x14ac:dyDescent="0.25">
      <c r="A181" s="27" t="s">
        <v>261</v>
      </c>
      <c r="B181" s="3" t="s">
        <v>473</v>
      </c>
      <c r="C181" s="3" t="s">
        <v>483</v>
      </c>
      <c r="D181" s="3" t="s">
        <v>542</v>
      </c>
      <c r="E181" s="28" t="s">
        <v>333</v>
      </c>
      <c r="F181" s="28" t="s">
        <v>109</v>
      </c>
      <c r="G181" s="44">
        <v>20</v>
      </c>
      <c r="H181" s="44">
        <f t="shared" si="19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 s="44">
        <v>20</v>
      </c>
      <c r="P181" s="44">
        <v>20</v>
      </c>
      <c r="Q181" s="44">
        <v>20</v>
      </c>
      <c r="R181" s="44">
        <v>20</v>
      </c>
    </row>
    <row r="182" spans="1:18" x14ac:dyDescent="0.25">
      <c r="A182" s="27" t="s">
        <v>262</v>
      </c>
      <c r="B182" s="3" t="s">
        <v>473</v>
      </c>
      <c r="C182" s="3" t="s">
        <v>483</v>
      </c>
      <c r="D182" s="3" t="s">
        <v>542</v>
      </c>
      <c r="E182" s="28" t="s">
        <v>334</v>
      </c>
      <c r="F182" s="28" t="s">
        <v>301</v>
      </c>
      <c r="G182" s="44">
        <v>-0.187</v>
      </c>
      <c r="H182" s="44">
        <f t="shared" si="19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 s="44">
        <v>-0.187</v>
      </c>
      <c r="P182" s="44">
        <v>-0.187</v>
      </c>
      <c r="Q182" s="44">
        <v>-0.187</v>
      </c>
      <c r="R182" s="44">
        <v>-0.187</v>
      </c>
    </row>
    <row r="183" spans="1:18" x14ac:dyDescent="0.25">
      <c r="A183" s="27" t="s">
        <v>263</v>
      </c>
      <c r="B183" s="3" t="s">
        <v>473</v>
      </c>
      <c r="C183" s="3" t="s">
        <v>483</v>
      </c>
      <c r="D183" s="3" t="s">
        <v>542</v>
      </c>
      <c r="E183" s="28" t="s">
        <v>335</v>
      </c>
      <c r="F183" s="28" t="s">
        <v>100</v>
      </c>
      <c r="G183" s="44">
        <v>2.48</v>
      </c>
      <c r="H183" s="44">
        <f t="shared" si="19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 s="44">
        <v>2.48</v>
      </c>
      <c r="P183" s="44">
        <v>2.48</v>
      </c>
      <c r="Q183" s="44">
        <v>2.48</v>
      </c>
      <c r="R183" s="44">
        <v>2.48</v>
      </c>
    </row>
    <row r="184" spans="1:18" x14ac:dyDescent="0.25">
      <c r="A184" s="27" t="s">
        <v>264</v>
      </c>
      <c r="B184" s="3" t="s">
        <v>473</v>
      </c>
      <c r="C184" s="3" t="s">
        <v>483</v>
      </c>
      <c r="D184" s="3" t="s">
        <v>542</v>
      </c>
      <c r="E184" s="28" t="s">
        <v>336</v>
      </c>
      <c r="F184" s="28" t="s">
        <v>95</v>
      </c>
      <c r="G184" s="44">
        <v>1</v>
      </c>
      <c r="H184" s="44">
        <f t="shared" si="19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  <c r="P184" s="44">
        <v>1</v>
      </c>
      <c r="Q184" s="44">
        <v>1</v>
      </c>
      <c r="R184" s="44">
        <v>1</v>
      </c>
    </row>
    <row r="185" spans="1:18" x14ac:dyDescent="0.25">
      <c r="A185" s="27" t="s">
        <v>265</v>
      </c>
      <c r="B185" s="3" t="s">
        <v>473</v>
      </c>
      <c r="C185" s="3" t="s">
        <v>483</v>
      </c>
      <c r="D185" s="3" t="s">
        <v>542</v>
      </c>
      <c r="E185" s="28" t="s">
        <v>353</v>
      </c>
      <c r="F185" s="28" t="s">
        <v>354</v>
      </c>
      <c r="G185" s="44">
        <v>6.1060227588121015E-4</v>
      </c>
      <c r="H185" s="44">
        <f t="shared" si="19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 s="44">
        <v>6.1060227588121015E-4</v>
      </c>
      <c r="P185" s="44">
        <v>6.1060227588121015E-4</v>
      </c>
      <c r="Q185" s="44">
        <v>6.1060227588121015E-4</v>
      </c>
      <c r="R185" s="44">
        <v>6.1060227588121015E-4</v>
      </c>
    </row>
    <row r="186" spans="1:18" x14ac:dyDescent="0.25">
      <c r="A186" s="23" t="s">
        <v>266</v>
      </c>
      <c r="B186" s="3" t="s">
        <v>473</v>
      </c>
      <c r="C186" s="3" t="s">
        <v>483</v>
      </c>
      <c r="D186" s="3" t="s">
        <v>542</v>
      </c>
      <c r="E186" s="24" t="s">
        <v>193</v>
      </c>
      <c r="F186" s="24" t="s">
        <v>200</v>
      </c>
      <c r="G186" s="44">
        <v>6.41E-9</v>
      </c>
      <c r="H186" s="44">
        <f t="shared" si="19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 s="44">
        <v>3.9999999999999998E-7</v>
      </c>
      <c r="P186" s="44">
        <v>3.9999999999999998E-7</v>
      </c>
      <c r="Q186" s="44">
        <v>3.9999999999999998E-7</v>
      </c>
      <c r="R186" s="44">
        <v>3.9999999999999998E-7</v>
      </c>
    </row>
    <row r="187" spans="1:18" x14ac:dyDescent="0.25">
      <c r="A187" s="23" t="s">
        <v>267</v>
      </c>
      <c r="B187" s="3" t="s">
        <v>473</v>
      </c>
      <c r="C187" s="3" t="s">
        <v>483</v>
      </c>
      <c r="D187" s="3" t="s">
        <v>542</v>
      </c>
      <c r="E187" s="24" t="s">
        <v>337</v>
      </c>
      <c r="F187" s="24" t="s">
        <v>109</v>
      </c>
      <c r="G187" s="44">
        <v>25</v>
      </c>
      <c r="H187" s="44">
        <f t="shared" si="19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 s="44">
        <v>25</v>
      </c>
      <c r="P187" s="44">
        <v>25</v>
      </c>
      <c r="Q187" s="44">
        <v>25</v>
      </c>
      <c r="R187" s="44">
        <v>25</v>
      </c>
    </row>
    <row r="188" spans="1:18" x14ac:dyDescent="0.25">
      <c r="A188" s="23" t="s">
        <v>268</v>
      </c>
      <c r="B188" s="3" t="s">
        <v>473</v>
      </c>
      <c r="C188" s="3" t="s">
        <v>483</v>
      </c>
      <c r="D188" s="3" t="s">
        <v>542</v>
      </c>
      <c r="E188" s="24" t="s">
        <v>338</v>
      </c>
      <c r="F188" s="24" t="s">
        <v>301</v>
      </c>
      <c r="G188" s="44">
        <v>0</v>
      </c>
      <c r="H188" s="44">
        <f t="shared" si="19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</row>
    <row r="189" spans="1:18" x14ac:dyDescent="0.25">
      <c r="A189" s="23" t="s">
        <v>269</v>
      </c>
      <c r="B189" s="3" t="s">
        <v>473</v>
      </c>
      <c r="C189" s="3" t="s">
        <v>483</v>
      </c>
      <c r="D189" s="3" t="s">
        <v>542</v>
      </c>
      <c r="E189" s="24" t="s">
        <v>339</v>
      </c>
      <c r="F189" s="24" t="s">
        <v>100</v>
      </c>
      <c r="G189" s="44">
        <v>3.98</v>
      </c>
      <c r="H189" s="44">
        <f t="shared" si="19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 s="44">
        <v>3.98</v>
      </c>
      <c r="P189" s="44">
        <v>3.98</v>
      </c>
      <c r="Q189" s="44">
        <v>3.98</v>
      </c>
      <c r="R189" s="44">
        <v>3.98</v>
      </c>
    </row>
    <row r="190" spans="1:18" x14ac:dyDescent="0.25">
      <c r="A190" s="23" t="s">
        <v>270</v>
      </c>
      <c r="B190" s="3" t="s">
        <v>473</v>
      </c>
      <c r="C190" s="3" t="s">
        <v>483</v>
      </c>
      <c r="D190" s="3" t="s">
        <v>542</v>
      </c>
      <c r="E190" s="24" t="s">
        <v>340</v>
      </c>
      <c r="F190" s="24" t="s">
        <v>95</v>
      </c>
      <c r="G190" s="44">
        <v>1</v>
      </c>
      <c r="H190" s="44">
        <f t="shared" si="19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 s="44">
        <v>1</v>
      </c>
      <c r="P190" s="44">
        <v>1</v>
      </c>
      <c r="Q190" s="44">
        <v>1</v>
      </c>
      <c r="R190" s="44">
        <v>1</v>
      </c>
    </row>
    <row r="191" spans="1:18" x14ac:dyDescent="0.25">
      <c r="A191" s="23" t="s">
        <v>271</v>
      </c>
      <c r="B191" s="3" t="s">
        <v>473</v>
      </c>
      <c r="C191" s="3" t="s">
        <v>483</v>
      </c>
      <c r="D191" s="3" t="s">
        <v>542</v>
      </c>
      <c r="E191" s="24" t="s">
        <v>194</v>
      </c>
      <c r="F191" s="24" t="s">
        <v>198</v>
      </c>
      <c r="G191" s="44">
        <v>8.3333333333333331E-5</v>
      </c>
      <c r="H191" s="44">
        <f t="shared" si="19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 s="44">
        <v>8.3333333333333331E-5</v>
      </c>
      <c r="P191" s="44">
        <v>8.3333333333333331E-5</v>
      </c>
      <c r="Q191" s="44">
        <v>8.3333333333333331E-5</v>
      </c>
      <c r="R191" s="44">
        <v>8.3333333333333331E-5</v>
      </c>
    </row>
    <row r="192" spans="1:18" x14ac:dyDescent="0.25">
      <c r="A192" s="7" t="s">
        <v>272</v>
      </c>
      <c r="B192" s="3" t="s">
        <v>473</v>
      </c>
      <c r="C192" s="3" t="s">
        <v>483</v>
      </c>
      <c r="D192" s="3" t="s">
        <v>542</v>
      </c>
      <c r="E192" s="8" t="s">
        <v>355</v>
      </c>
      <c r="F192" s="8" t="s">
        <v>200</v>
      </c>
      <c r="G192" s="44">
        <v>6.41E-9</v>
      </c>
      <c r="H192" s="44">
        <f t="shared" si="19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 s="44">
        <v>3.9999999999999998E-7</v>
      </c>
      <c r="P192" s="44">
        <v>3.9999999999999998E-7</v>
      </c>
      <c r="Q192" s="44">
        <v>3.9999999999999998E-7</v>
      </c>
      <c r="R192" s="44">
        <v>3.9999999999999998E-7</v>
      </c>
    </row>
    <row r="193" spans="1:26" x14ac:dyDescent="0.25">
      <c r="A193" s="7" t="s">
        <v>273</v>
      </c>
      <c r="B193" s="3" t="s">
        <v>473</v>
      </c>
      <c r="C193" s="3" t="s">
        <v>483</v>
      </c>
      <c r="D193" s="3" t="s">
        <v>542</v>
      </c>
      <c r="E193" s="8" t="s">
        <v>341</v>
      </c>
      <c r="F193" s="8" t="s">
        <v>109</v>
      </c>
      <c r="G193" s="44">
        <v>25</v>
      </c>
      <c r="H193" s="44">
        <f t="shared" si="19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 s="44">
        <v>25</v>
      </c>
      <c r="P193" s="44">
        <v>25</v>
      </c>
      <c r="Q193" s="44">
        <v>25</v>
      </c>
      <c r="R193" s="44">
        <v>25</v>
      </c>
    </row>
    <row r="194" spans="1:26" x14ac:dyDescent="0.25">
      <c r="A194" s="7" t="s">
        <v>274</v>
      </c>
      <c r="B194" s="3" t="s">
        <v>473</v>
      </c>
      <c r="C194" s="3" t="s">
        <v>483</v>
      </c>
      <c r="D194" s="3" t="s">
        <v>542</v>
      </c>
      <c r="E194" s="8" t="s">
        <v>342</v>
      </c>
      <c r="F194" s="8" t="s">
        <v>301</v>
      </c>
      <c r="G194" s="44">
        <v>0</v>
      </c>
      <c r="H194" s="44">
        <f t="shared" si="19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</row>
    <row r="195" spans="1:26" x14ac:dyDescent="0.25">
      <c r="A195" s="7" t="s">
        <v>275</v>
      </c>
      <c r="B195" s="3" t="s">
        <v>473</v>
      </c>
      <c r="C195" s="3" t="s">
        <v>483</v>
      </c>
      <c r="D195" s="3" t="s">
        <v>542</v>
      </c>
      <c r="E195" s="8" t="s">
        <v>343</v>
      </c>
      <c r="F195" s="8" t="s">
        <v>100</v>
      </c>
      <c r="G195" s="44">
        <v>3.98</v>
      </c>
      <c r="H195" s="44">
        <f t="shared" si="19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 s="44">
        <v>3.98</v>
      </c>
      <c r="P195" s="44">
        <v>3.98</v>
      </c>
      <c r="Q195" s="44">
        <v>3.98</v>
      </c>
      <c r="R195" s="44">
        <v>3.98</v>
      </c>
    </row>
    <row r="196" spans="1:26" x14ac:dyDescent="0.25">
      <c r="A196" s="7" t="s">
        <v>276</v>
      </c>
      <c r="B196" s="3" t="s">
        <v>473</v>
      </c>
      <c r="C196" s="3" t="s">
        <v>483</v>
      </c>
      <c r="D196" s="3" t="s">
        <v>542</v>
      </c>
      <c r="E196" s="8" t="s">
        <v>344</v>
      </c>
      <c r="F196" s="8" t="s">
        <v>95</v>
      </c>
      <c r="G196" s="44">
        <v>1</v>
      </c>
      <c r="H196" s="44">
        <f t="shared" si="19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 s="44">
        <v>1</v>
      </c>
      <c r="P196" s="44">
        <v>1</v>
      </c>
      <c r="Q196" s="44">
        <v>1</v>
      </c>
      <c r="R196" s="44">
        <v>1</v>
      </c>
    </row>
    <row r="197" spans="1:26" x14ac:dyDescent="0.25">
      <c r="A197" s="7" t="s">
        <v>277</v>
      </c>
      <c r="B197" s="3" t="s">
        <v>473</v>
      </c>
      <c r="C197" s="3" t="s">
        <v>483</v>
      </c>
      <c r="D197" s="3" t="s">
        <v>542</v>
      </c>
      <c r="E197" s="8" t="s">
        <v>358</v>
      </c>
      <c r="F197" s="8" t="s">
        <v>198</v>
      </c>
      <c r="G197" s="44">
        <v>8.3333333333333331E-5</v>
      </c>
      <c r="H197" s="44">
        <f t="shared" si="19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 s="44">
        <v>8.3333333333333331E-5</v>
      </c>
      <c r="P197" s="44">
        <v>8.3333333333333331E-5</v>
      </c>
      <c r="Q197" s="44">
        <v>8.3333333333333331E-5</v>
      </c>
      <c r="R197" s="44">
        <v>8.3333333333333331E-5</v>
      </c>
    </row>
    <row r="198" spans="1:26" x14ac:dyDescent="0.25">
      <c r="A198" s="29" t="s">
        <v>278</v>
      </c>
      <c r="B198" s="3" t="s">
        <v>473</v>
      </c>
      <c r="C198" s="3" t="s">
        <v>483</v>
      </c>
      <c r="D198" s="3" t="s">
        <v>542</v>
      </c>
      <c r="E198" s="30" t="s">
        <v>356</v>
      </c>
      <c r="F198" s="30" t="s">
        <v>357</v>
      </c>
      <c r="G198" s="44">
        <v>3.205E-9</v>
      </c>
      <c r="H198" s="44">
        <f t="shared" ref="H198:H204" si="20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 s="44">
        <v>1.9999999999999999E-7</v>
      </c>
      <c r="P198" s="44">
        <v>1.9999999999999999E-7</v>
      </c>
      <c r="Q198" s="44">
        <v>1.9999999999999999E-7</v>
      </c>
      <c r="R198" s="44">
        <v>1.9999999999999999E-7</v>
      </c>
    </row>
    <row r="199" spans="1:26" x14ac:dyDescent="0.25">
      <c r="A199" s="29" t="s">
        <v>279</v>
      </c>
      <c r="B199" s="3" t="s">
        <v>473</v>
      </c>
      <c r="C199" s="3" t="s">
        <v>483</v>
      </c>
      <c r="D199" s="3" t="s">
        <v>542</v>
      </c>
      <c r="E199" s="30" t="s">
        <v>345</v>
      </c>
      <c r="F199" s="30" t="s">
        <v>109</v>
      </c>
      <c r="G199" s="44">
        <v>25</v>
      </c>
      <c r="H199" s="44">
        <f t="shared" si="20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 s="44">
        <v>25</v>
      </c>
      <c r="P199" s="44">
        <v>25</v>
      </c>
      <c r="Q199" s="44">
        <v>25</v>
      </c>
      <c r="R199" s="44">
        <v>25</v>
      </c>
    </row>
    <row r="200" spans="1:26" x14ac:dyDescent="0.25">
      <c r="A200" s="29" t="s">
        <v>280</v>
      </c>
      <c r="B200" s="3" t="s">
        <v>473</v>
      </c>
      <c r="C200" s="3" t="s">
        <v>483</v>
      </c>
      <c r="D200" s="3" t="s">
        <v>542</v>
      </c>
      <c r="E200" s="30" t="s">
        <v>346</v>
      </c>
      <c r="F200" s="30" t="s">
        <v>301</v>
      </c>
      <c r="G200" s="44">
        <v>0</v>
      </c>
      <c r="H200" s="44">
        <f t="shared" si="20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</row>
    <row r="201" spans="1:26" x14ac:dyDescent="0.25">
      <c r="A201" s="29" t="s">
        <v>281</v>
      </c>
      <c r="B201" s="3" t="s">
        <v>473</v>
      </c>
      <c r="C201" s="3" t="s">
        <v>483</v>
      </c>
      <c r="D201" s="3" t="s">
        <v>542</v>
      </c>
      <c r="E201" s="30" t="s">
        <v>347</v>
      </c>
      <c r="F201" s="30" t="s">
        <v>100</v>
      </c>
      <c r="G201" s="44">
        <v>3.98</v>
      </c>
      <c r="H201" s="44">
        <f t="shared" si="20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 s="44">
        <v>3.98</v>
      </c>
      <c r="P201" s="44">
        <v>3.98</v>
      </c>
      <c r="Q201" s="44">
        <v>3.98</v>
      </c>
      <c r="R201" s="44">
        <v>3.98</v>
      </c>
    </row>
    <row r="202" spans="1:26" x14ac:dyDescent="0.25">
      <c r="A202" s="29" t="s">
        <v>282</v>
      </c>
      <c r="B202" s="3" t="s">
        <v>473</v>
      </c>
      <c r="C202" s="3" t="s">
        <v>483</v>
      </c>
      <c r="D202" s="3" t="s">
        <v>542</v>
      </c>
      <c r="E202" s="30" t="s">
        <v>348</v>
      </c>
      <c r="F202" s="30" t="s">
        <v>95</v>
      </c>
      <c r="G202" s="44">
        <v>1</v>
      </c>
      <c r="H202" s="44">
        <f t="shared" si="20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 s="44">
        <v>1</v>
      </c>
      <c r="P202" s="44">
        <v>1</v>
      </c>
      <c r="Q202" s="44">
        <v>1</v>
      </c>
      <c r="R202" s="44">
        <v>1</v>
      </c>
    </row>
    <row r="203" spans="1:26" x14ac:dyDescent="0.25">
      <c r="A203" s="29" t="s">
        <v>283</v>
      </c>
      <c r="B203" s="3" t="s">
        <v>473</v>
      </c>
      <c r="C203" s="3" t="s">
        <v>483</v>
      </c>
      <c r="D203" s="3" t="s">
        <v>542</v>
      </c>
      <c r="E203" s="30" t="s">
        <v>360</v>
      </c>
      <c r="F203" s="30" t="s">
        <v>359</v>
      </c>
      <c r="G203" s="44">
        <v>8.3333333333333331E-5</v>
      </c>
      <c r="H203" s="44">
        <f t="shared" si="20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 s="44">
        <v>8.3333333333333331E-5</v>
      </c>
      <c r="P203" s="44">
        <v>8.3333333333333331E-5</v>
      </c>
      <c r="Q203" s="44">
        <v>8.3333333333333331E-5</v>
      </c>
      <c r="R203" s="44">
        <v>8.3333333333333331E-5</v>
      </c>
    </row>
    <row r="204" spans="1:26" x14ac:dyDescent="0.25">
      <c r="A204" s="47" t="s">
        <v>361</v>
      </c>
      <c r="B204" s="48" t="s">
        <v>473</v>
      </c>
      <c r="C204" s="48" t="s">
        <v>483</v>
      </c>
      <c r="D204" s="3" t="s">
        <v>542</v>
      </c>
      <c r="E204" s="49" t="s">
        <v>203</v>
      </c>
      <c r="F204" s="49" t="s">
        <v>91</v>
      </c>
      <c r="G204" s="44" t="s">
        <v>89</v>
      </c>
      <c r="H204" s="44" t="str">
        <f t="shared" si="20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 s="44" t="s">
        <v>89</v>
      </c>
      <c r="P204" s="44" t="s">
        <v>89</v>
      </c>
      <c r="Q204" s="44" t="s">
        <v>89</v>
      </c>
      <c r="R204" s="44" t="s">
        <v>89</v>
      </c>
    </row>
    <row r="205" spans="1:26" x14ac:dyDescent="0.25">
      <c r="A205" s="2" t="s">
        <v>488</v>
      </c>
      <c r="B205" s="3" t="s">
        <v>473</v>
      </c>
      <c r="C205" s="3" t="s">
        <v>483</v>
      </c>
      <c r="D205" s="3" t="s">
        <v>542</v>
      </c>
      <c r="E205" s="30" t="s">
        <v>489</v>
      </c>
      <c r="F205" s="30" t="s">
        <v>490</v>
      </c>
      <c r="G205" s="44">
        <v>0.5</v>
      </c>
      <c r="H205" s="44">
        <v>2.2000000000000002</v>
      </c>
      <c r="I205" s="44">
        <v>1.36</v>
      </c>
      <c r="J205" s="44">
        <v>1.36</v>
      </c>
      <c r="K205" s="44">
        <v>1.36</v>
      </c>
      <c r="L205" s="44">
        <v>1.36</v>
      </c>
      <c r="M205" s="44">
        <v>0.1</v>
      </c>
      <c r="N205" s="44">
        <v>1.36</v>
      </c>
      <c r="O205" s="44">
        <v>1.36</v>
      </c>
      <c r="P205" s="44">
        <v>1.36</v>
      </c>
      <c r="Q205" s="44">
        <v>1.36</v>
      </c>
      <c r="R205" s="44">
        <v>0.1</v>
      </c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2" t="s">
        <v>491</v>
      </c>
      <c r="B206" s="3" t="s">
        <v>473</v>
      </c>
      <c r="C206" s="3" t="s">
        <v>483</v>
      </c>
      <c r="D206" s="3" t="s">
        <v>542</v>
      </c>
      <c r="E206" s="30" t="s">
        <v>492</v>
      </c>
      <c r="F206" s="30" t="s">
        <v>493</v>
      </c>
      <c r="G206" s="44">
        <v>-100000</v>
      </c>
      <c r="H206" s="44">
        <v>-100000</v>
      </c>
      <c r="I206" s="44">
        <v>-30000</v>
      </c>
      <c r="J206" s="44">
        <v>-30000</v>
      </c>
      <c r="K206" s="44">
        <v>-30000</v>
      </c>
      <c r="L206" s="44">
        <v>-30000</v>
      </c>
      <c r="M206" s="44">
        <v>-30000</v>
      </c>
      <c r="N206" s="44">
        <v>-30000</v>
      </c>
      <c r="O206" s="44">
        <v>-30000</v>
      </c>
      <c r="P206" s="44">
        <v>-30000</v>
      </c>
      <c r="Q206" s="44">
        <v>-30000</v>
      </c>
      <c r="R206" s="44">
        <v>-30000</v>
      </c>
      <c r="S206" s="51"/>
      <c r="T206" s="51"/>
      <c r="U206" s="51"/>
      <c r="V206" s="51"/>
      <c r="W206" s="51"/>
      <c r="X206" s="51"/>
      <c r="Y206" s="51"/>
      <c r="Z206" s="51"/>
    </row>
    <row r="207" spans="1:26" x14ac:dyDescent="0.25">
      <c r="A207" s="2" t="s">
        <v>494</v>
      </c>
      <c r="B207" s="3" t="s">
        <v>473</v>
      </c>
      <c r="C207" s="3" t="s">
        <v>483</v>
      </c>
      <c r="D207" s="3" t="s">
        <v>542</v>
      </c>
      <c r="E207" s="30" t="s">
        <v>495</v>
      </c>
      <c r="F207" s="30" t="s">
        <v>493</v>
      </c>
      <c r="G207" s="44">
        <v>-100000</v>
      </c>
      <c r="H207" s="44">
        <f t="shared" ref="H207" si="21">H206</f>
        <v>-100000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 s="44">
        <v>-100000</v>
      </c>
      <c r="P207" s="44">
        <v>-100000</v>
      </c>
      <c r="Q207" s="44">
        <v>-100000</v>
      </c>
      <c r="R207" s="44">
        <v>-100000</v>
      </c>
      <c r="S207" s="51"/>
      <c r="T207" s="51"/>
      <c r="U207" s="51"/>
      <c r="V207" s="51"/>
      <c r="W207" s="51"/>
      <c r="X207" s="51"/>
      <c r="Y207" s="51"/>
      <c r="Z207" s="51"/>
    </row>
    <row r="208" spans="1:26" x14ac:dyDescent="0.25">
      <c r="A208" s="2" t="s">
        <v>496</v>
      </c>
      <c r="B208" s="3" t="s">
        <v>473</v>
      </c>
      <c r="C208" s="3" t="s">
        <v>483</v>
      </c>
      <c r="D208" s="3" t="s">
        <v>542</v>
      </c>
      <c r="E208" s="50" t="s">
        <v>497</v>
      </c>
      <c r="F208" s="50" t="s">
        <v>490</v>
      </c>
      <c r="G208" s="44">
        <v>0.5</v>
      </c>
      <c r="H208" s="44">
        <v>0.5</v>
      </c>
      <c r="I208" s="44">
        <v>0.5</v>
      </c>
      <c r="J208" s="44">
        <v>0.5</v>
      </c>
      <c r="K208" s="44">
        <v>0.5</v>
      </c>
      <c r="L208" s="44">
        <v>0.5</v>
      </c>
      <c r="M208" s="44">
        <v>1</v>
      </c>
      <c r="N208" s="44">
        <v>0.5</v>
      </c>
      <c r="O208" s="44">
        <v>0.5</v>
      </c>
      <c r="P208" s="44">
        <v>0.5</v>
      </c>
      <c r="Q208" s="44">
        <v>0.5</v>
      </c>
      <c r="R208" s="44">
        <v>1</v>
      </c>
      <c r="S208" s="52"/>
      <c r="T208" s="37"/>
      <c r="U208" s="37"/>
      <c r="V208" s="37"/>
      <c r="W208" s="37"/>
      <c r="X208" s="37"/>
      <c r="Y208" s="37"/>
      <c r="Z208" s="37"/>
    </row>
    <row r="209" spans="1:26" x14ac:dyDescent="0.25">
      <c r="A209" s="2" t="s">
        <v>498</v>
      </c>
      <c r="B209" s="3" t="s">
        <v>473</v>
      </c>
      <c r="C209" s="3" t="s">
        <v>483</v>
      </c>
      <c r="D209" s="3" t="s">
        <v>542</v>
      </c>
      <c r="E209" s="50" t="s">
        <v>499</v>
      </c>
      <c r="F209" s="50" t="s">
        <v>500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>
        <v>0.1</v>
      </c>
      <c r="N209" s="44" t="s">
        <v>485</v>
      </c>
      <c r="O209" s="44" t="s">
        <v>485</v>
      </c>
      <c r="P209" s="44" t="s">
        <v>485</v>
      </c>
      <c r="Q209" s="44" t="s">
        <v>485</v>
      </c>
      <c r="R209" s="44">
        <v>0.1</v>
      </c>
      <c r="S209" s="53"/>
      <c r="T209" s="37"/>
      <c r="U209" s="37"/>
      <c r="V209" s="37"/>
      <c r="W209" s="37"/>
      <c r="X209" s="37"/>
      <c r="Y209" s="37"/>
      <c r="Z209" s="37"/>
    </row>
    <row r="210" spans="1:26" x14ac:dyDescent="0.25">
      <c r="A210" s="2" t="s">
        <v>501</v>
      </c>
      <c r="B210" s="3" t="s">
        <v>473</v>
      </c>
      <c r="C210" s="3" t="s">
        <v>483</v>
      </c>
      <c r="D210" s="3" t="s">
        <v>542</v>
      </c>
      <c r="E210" s="50" t="s">
        <v>502</v>
      </c>
      <c r="F210" s="50" t="s">
        <v>500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0.04</v>
      </c>
      <c r="N210" s="44">
        <v>0</v>
      </c>
      <c r="O210" s="44">
        <v>0</v>
      </c>
      <c r="P210" s="44">
        <v>0</v>
      </c>
      <c r="Q210" s="44">
        <v>0</v>
      </c>
      <c r="R210" s="44">
        <v>0.04</v>
      </c>
      <c r="S210" s="53"/>
      <c r="T210" s="37"/>
      <c r="U210" s="37"/>
      <c r="V210" s="37"/>
      <c r="W210" s="37"/>
      <c r="X210" s="37"/>
      <c r="Y210" s="37"/>
      <c r="Z210" s="37"/>
    </row>
    <row r="211" spans="1:26" x14ac:dyDescent="0.25">
      <c r="A211" s="2" t="s">
        <v>503</v>
      </c>
      <c r="B211" s="3" t="s">
        <v>473</v>
      </c>
      <c r="C211" s="3" t="s">
        <v>483</v>
      </c>
      <c r="D211" s="3" t="s">
        <v>542</v>
      </c>
      <c r="E211" s="50" t="s">
        <v>504</v>
      </c>
      <c r="F211" s="50" t="s">
        <v>500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 s="44">
        <v>1E-3</v>
      </c>
      <c r="P211" s="44">
        <v>1E-3</v>
      </c>
      <c r="Q211" s="44">
        <v>1E-3</v>
      </c>
      <c r="R211" s="44">
        <v>1E-3</v>
      </c>
      <c r="S211" s="53"/>
      <c r="T211" s="37"/>
      <c r="U211" s="37"/>
      <c r="V211" s="37"/>
      <c r="W211" s="37"/>
      <c r="X211" s="37"/>
      <c r="Y211" s="37"/>
      <c r="Z211" s="37"/>
    </row>
    <row r="212" spans="1:26" x14ac:dyDescent="0.25">
      <c r="A212" s="2" t="s">
        <v>505</v>
      </c>
      <c r="B212" s="3" t="s">
        <v>473</v>
      </c>
      <c r="C212" s="3" t="s">
        <v>483</v>
      </c>
      <c r="D212" s="3" t="s">
        <v>542</v>
      </c>
      <c r="E212" s="50" t="s">
        <v>506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 s="44">
        <v>29</v>
      </c>
      <c r="P212" s="44">
        <v>29</v>
      </c>
      <c r="Q212" s="44">
        <v>29</v>
      </c>
      <c r="R212" s="44">
        <v>29</v>
      </c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2" t="s">
        <v>507</v>
      </c>
      <c r="B213" s="3" t="s">
        <v>473</v>
      </c>
      <c r="C213" s="3" t="s">
        <v>483</v>
      </c>
      <c r="D213" s="3" t="s">
        <v>542</v>
      </c>
      <c r="E213" s="50" t="s">
        <v>508</v>
      </c>
      <c r="F213" s="50" t="s">
        <v>509</v>
      </c>
      <c r="G213" s="44">
        <f>1.25*0.000001</f>
        <v>1.2499999999999999E-6</v>
      </c>
      <c r="H213" s="44">
        <f t="shared" ref="H213:R213" si="22">1250*0.000001/5</f>
        <v>2.5000000000000001E-4</v>
      </c>
      <c r="I213" s="44">
        <f t="shared" si="22"/>
        <v>2.5000000000000001E-4</v>
      </c>
      <c r="J213" s="44">
        <f t="shared" si="22"/>
        <v>2.5000000000000001E-4</v>
      </c>
      <c r="K213" s="44">
        <f t="shared" si="22"/>
        <v>2.5000000000000001E-4</v>
      </c>
      <c r="L213" s="44">
        <f t="shared" si="22"/>
        <v>2.5000000000000001E-4</v>
      </c>
      <c r="M213" s="44">
        <f t="shared" si="22"/>
        <v>2.5000000000000001E-4</v>
      </c>
      <c r="N213" s="44">
        <f t="shared" si="22"/>
        <v>2.5000000000000001E-4</v>
      </c>
      <c r="O213" s="44">
        <f t="shared" si="22"/>
        <v>2.5000000000000001E-4</v>
      </c>
      <c r="P213" s="44">
        <f t="shared" si="22"/>
        <v>2.5000000000000001E-4</v>
      </c>
      <c r="Q213" s="44">
        <f t="shared" si="22"/>
        <v>2.5000000000000001E-4</v>
      </c>
      <c r="R213" s="44">
        <f t="shared" si="22"/>
        <v>2.5000000000000001E-4</v>
      </c>
      <c r="S213" s="51"/>
      <c r="T213" s="51"/>
      <c r="U213" s="51"/>
      <c r="V213" s="51"/>
      <c r="W213" s="51"/>
      <c r="X213" s="51"/>
      <c r="Y213" s="51"/>
      <c r="Z213" s="51"/>
    </row>
    <row r="214" spans="1:26" x14ac:dyDescent="0.25">
      <c r="A214" s="2" t="s">
        <v>510</v>
      </c>
      <c r="B214" s="3" t="s">
        <v>473</v>
      </c>
      <c r="C214" s="3" t="s">
        <v>483</v>
      </c>
      <c r="D214" s="3" t="s">
        <v>542</v>
      </c>
      <c r="E214" s="50" t="s">
        <v>511</v>
      </c>
      <c r="F214" s="50" t="s">
        <v>512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 s="44">
        <v>2.0000000000000001E-4</v>
      </c>
      <c r="P214" s="44">
        <v>2.0000000000000001E-4</v>
      </c>
      <c r="Q214" s="44">
        <v>2.0000000000000001E-4</v>
      </c>
      <c r="R214" s="44">
        <v>2.0000000000000001E-4</v>
      </c>
      <c r="S214" s="51"/>
      <c r="T214" s="51"/>
      <c r="U214" s="51"/>
      <c r="V214" s="51"/>
      <c r="W214" s="51"/>
      <c r="X214" s="51"/>
      <c r="Y214" s="51"/>
      <c r="Z214" s="51"/>
    </row>
    <row r="215" spans="1:26" x14ac:dyDescent="0.25">
      <c r="A215" s="2" t="s">
        <v>513</v>
      </c>
      <c r="B215" s="3" t="s">
        <v>473</v>
      </c>
      <c r="C215" s="3" t="s">
        <v>483</v>
      </c>
      <c r="D215" s="3" t="s">
        <v>542</v>
      </c>
      <c r="E215" s="50" t="s">
        <v>514</v>
      </c>
      <c r="F215" s="50" t="s">
        <v>515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 s="44">
        <v>2.4999999999999999E-13</v>
      </c>
      <c r="P215" s="44">
        <v>2.4999999999999999E-13</v>
      </c>
      <c r="Q215" s="44">
        <v>2.4999999999999999E-13</v>
      </c>
      <c r="R215" s="44">
        <v>2.4999999999999999E-13</v>
      </c>
      <c r="S215" s="51"/>
      <c r="T215" s="51"/>
      <c r="U215" s="51"/>
      <c r="V215" s="51"/>
      <c r="W215" s="51"/>
      <c r="X215" s="51"/>
      <c r="Y215" s="51"/>
      <c r="Z215" s="51"/>
    </row>
    <row r="216" spans="1:26" x14ac:dyDescent="0.25">
      <c r="A216" s="2" t="s">
        <v>516</v>
      </c>
      <c r="B216" s="3" t="s">
        <v>473</v>
      </c>
      <c r="C216" s="3" t="s">
        <v>483</v>
      </c>
      <c r="D216" s="3" t="s">
        <v>542</v>
      </c>
      <c r="E216" s="50" t="s">
        <v>517</v>
      </c>
      <c r="F216" s="50" t="s">
        <v>515</v>
      </c>
      <c r="G216" s="44">
        <v>1.2E-8</v>
      </c>
      <c r="H216" s="44">
        <v>1.2E-8</v>
      </c>
      <c r="I216" s="44">
        <v>1.1999999999999999E-7</v>
      </c>
      <c r="J216" s="44">
        <v>1.1999999999999999E-7</v>
      </c>
      <c r="K216" s="44">
        <v>1.1999999999999999E-7</v>
      </c>
      <c r="L216" s="44">
        <v>1.1999999999999999E-7</v>
      </c>
      <c r="M216" s="44">
        <v>1.1999999999999999E-7</v>
      </c>
      <c r="N216" s="44">
        <v>1.1999999999999999E-7</v>
      </c>
      <c r="O216" s="44">
        <v>1.1999999999999999E-7</v>
      </c>
      <c r="P216" s="44">
        <v>1.1999999999999999E-7</v>
      </c>
      <c r="Q216" s="44">
        <v>1.1999999999999999E-7</v>
      </c>
      <c r="R216" s="44">
        <v>1.1999999999999999E-7</v>
      </c>
      <c r="S216" s="51"/>
      <c r="T216" s="51"/>
      <c r="U216" s="51"/>
      <c r="V216" s="51"/>
      <c r="W216" s="51"/>
      <c r="X216" s="51"/>
      <c r="Y216" s="51"/>
      <c r="Z216" s="51"/>
    </row>
    <row r="217" spans="1:26" x14ac:dyDescent="0.25">
      <c r="A217" s="2" t="s">
        <v>518</v>
      </c>
      <c r="B217" s="3" t="s">
        <v>473</v>
      </c>
      <c r="C217" s="3" t="s">
        <v>483</v>
      </c>
      <c r="D217" s="3" t="s">
        <v>542</v>
      </c>
      <c r="E217" s="50" t="s">
        <v>519</v>
      </c>
      <c r="F217" s="50" t="s">
        <v>520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 s="44">
        <v>9.9999999999999995E-7</v>
      </c>
      <c r="P217" s="44">
        <v>9.9999999999999995E-7</v>
      </c>
      <c r="Q217" s="44">
        <v>9.9999999999999995E-7</v>
      </c>
      <c r="R217" s="44">
        <v>9.9999999999999995E-7</v>
      </c>
      <c r="S217" s="51"/>
      <c r="T217" s="51"/>
      <c r="U217" s="51"/>
      <c r="V217" s="51"/>
      <c r="W217" s="51"/>
      <c r="X217" s="51"/>
      <c r="Y217" s="51"/>
      <c r="Z217" s="51"/>
    </row>
    <row r="218" spans="1:26" x14ac:dyDescent="0.25">
      <c r="A218" s="2" t="s">
        <v>521</v>
      </c>
      <c r="B218" s="3" t="s">
        <v>473</v>
      </c>
      <c r="C218" s="3" t="s">
        <v>483</v>
      </c>
      <c r="D218" s="3" t="s">
        <v>542</v>
      </c>
      <c r="E218" s="50" t="s">
        <v>522</v>
      </c>
      <c r="F218" s="50" t="s">
        <v>523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 s="44">
        <v>5.0000000000000002E-5</v>
      </c>
      <c r="P218" s="44">
        <v>5.0000000000000002E-5</v>
      </c>
      <c r="Q218" s="44">
        <v>5.0000000000000002E-5</v>
      </c>
      <c r="R218" s="44">
        <v>5.0000000000000002E-5</v>
      </c>
      <c r="S218" s="51"/>
      <c r="T218" s="51"/>
      <c r="U218" s="51"/>
      <c r="V218" s="51"/>
      <c r="W218" s="51"/>
      <c r="X218" s="51"/>
      <c r="Y218" s="51"/>
      <c r="Z218" s="51"/>
    </row>
    <row r="219" spans="1:26" x14ac:dyDescent="0.25">
      <c r="A219" s="2" t="s">
        <v>524</v>
      </c>
      <c r="B219" s="3" t="s">
        <v>473</v>
      </c>
      <c r="C219" s="3" t="s">
        <v>483</v>
      </c>
      <c r="D219" s="3" t="s">
        <v>542</v>
      </c>
      <c r="E219" s="50" t="s">
        <v>525</v>
      </c>
      <c r="F219" s="50" t="s">
        <v>526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R219" si="23">0.00000000000001*10000*8</f>
        <v>8.0000000000000003E-10</v>
      </c>
      <c r="J219" s="44">
        <f t="shared" si="23"/>
        <v>8.0000000000000003E-10</v>
      </c>
      <c r="K219" s="44">
        <f t="shared" si="23"/>
        <v>8.0000000000000003E-10</v>
      </c>
      <c r="L219" s="44">
        <f t="shared" si="23"/>
        <v>8.0000000000000003E-10</v>
      </c>
      <c r="M219" s="44">
        <f t="shared" si="23"/>
        <v>8.0000000000000003E-10</v>
      </c>
      <c r="N219" s="44">
        <f t="shared" si="23"/>
        <v>8.0000000000000003E-10</v>
      </c>
      <c r="O219" s="44">
        <f t="shared" si="23"/>
        <v>8.0000000000000003E-10</v>
      </c>
      <c r="P219" s="44">
        <f t="shared" si="23"/>
        <v>8.0000000000000003E-10</v>
      </c>
      <c r="Q219" s="44">
        <f t="shared" si="23"/>
        <v>8.0000000000000003E-10</v>
      </c>
      <c r="R219" s="44">
        <f t="shared" si="23"/>
        <v>8.0000000000000003E-10</v>
      </c>
      <c r="S219" s="51"/>
      <c r="T219" s="51"/>
      <c r="U219" s="51"/>
      <c r="V219" s="51"/>
      <c r="W219" s="51"/>
      <c r="X219" s="51"/>
      <c r="Y219" s="51"/>
      <c r="Z219" s="51"/>
    </row>
    <row r="220" spans="1:26" x14ac:dyDescent="0.25">
      <c r="A220" s="2" t="s">
        <v>527</v>
      </c>
      <c r="B220" s="3" t="s">
        <v>473</v>
      </c>
      <c r="C220" s="3" t="s">
        <v>483</v>
      </c>
      <c r="D220" s="3" t="s">
        <v>542</v>
      </c>
      <c r="E220" s="50" t="s">
        <v>528</v>
      </c>
      <c r="F220" s="50" t="s">
        <v>529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4">I219*10</f>
        <v>8.0000000000000005E-9</v>
      </c>
      <c r="J220" s="44">
        <f t="shared" si="24"/>
        <v>8.0000000000000005E-9</v>
      </c>
      <c r="K220" s="44">
        <f t="shared" ref="K220:L220" si="25">K219*10</f>
        <v>8.0000000000000005E-9</v>
      </c>
      <c r="L220" s="44">
        <f t="shared" si="25"/>
        <v>8.0000000000000005E-9</v>
      </c>
      <c r="M220" s="44">
        <f t="shared" ref="M220:N220" si="26">M219*10</f>
        <v>8.0000000000000005E-9</v>
      </c>
      <c r="N220" s="44">
        <f t="shared" si="26"/>
        <v>8.0000000000000005E-9</v>
      </c>
      <c r="O220" s="44">
        <f t="shared" ref="O220:P220" si="27">O219*10</f>
        <v>8.0000000000000005E-9</v>
      </c>
      <c r="P220" s="44">
        <f t="shared" si="27"/>
        <v>8.0000000000000005E-9</v>
      </c>
      <c r="Q220" s="44">
        <f t="shared" ref="Q220:R220" si="28">Q219*10</f>
        <v>8.0000000000000005E-9</v>
      </c>
      <c r="R220" s="44">
        <f t="shared" si="28"/>
        <v>8.0000000000000005E-9</v>
      </c>
      <c r="S220" s="51"/>
      <c r="T220" s="51"/>
      <c r="U220" s="51"/>
      <c r="V220" s="51"/>
      <c r="W220" s="51"/>
      <c r="X220" s="51"/>
      <c r="Y220" s="51"/>
      <c r="Z220" s="51"/>
    </row>
    <row r="221" spans="1:26" x14ac:dyDescent="0.25">
      <c r="A221" s="2" t="s">
        <v>486</v>
      </c>
      <c r="B221" s="3" t="s">
        <v>473</v>
      </c>
      <c r="C221" s="3" t="s">
        <v>483</v>
      </c>
      <c r="D221" s="3" t="s">
        <v>542</v>
      </c>
      <c r="E221" s="50" t="s">
        <v>530</v>
      </c>
      <c r="F221" s="50" t="s">
        <v>487</v>
      </c>
      <c r="G221" s="44">
        <f t="shared" ref="G221:R221" si="29">0.84*(0.36^2)</f>
        <v>0.10886399999999999</v>
      </c>
      <c r="H221" s="44">
        <f t="shared" si="29"/>
        <v>0.10886399999999999</v>
      </c>
      <c r="I221" s="44">
        <f t="shared" si="29"/>
        <v>0.10886399999999999</v>
      </c>
      <c r="J221" s="44">
        <f t="shared" si="29"/>
        <v>0.10886399999999999</v>
      </c>
      <c r="K221" s="44">
        <f t="shared" si="29"/>
        <v>0.10886399999999999</v>
      </c>
      <c r="L221" s="44">
        <f t="shared" si="29"/>
        <v>0.10886399999999999</v>
      </c>
      <c r="M221" s="44">
        <f t="shared" si="29"/>
        <v>0.10886399999999999</v>
      </c>
      <c r="N221" s="44">
        <f t="shared" si="29"/>
        <v>0.10886399999999999</v>
      </c>
      <c r="O221" s="44">
        <f t="shared" si="29"/>
        <v>0.10886399999999999</v>
      </c>
      <c r="P221" s="44">
        <f t="shared" si="29"/>
        <v>0.10886399999999999</v>
      </c>
      <c r="Q221" s="44">
        <f t="shared" si="29"/>
        <v>0.10886399999999999</v>
      </c>
      <c r="R221" s="44">
        <f t="shared" si="29"/>
        <v>0.10886399999999999</v>
      </c>
      <c r="S221" s="51"/>
      <c r="T221" s="51"/>
      <c r="U221" s="51"/>
      <c r="V221" s="51"/>
      <c r="W221" s="51"/>
      <c r="X221" s="51"/>
      <c r="Y221" s="51"/>
      <c r="Z221" s="51"/>
    </row>
    <row r="222" spans="1:26" x14ac:dyDescent="0.25">
      <c r="A222" s="2" t="s">
        <v>538</v>
      </c>
      <c r="B222" s="3" t="s">
        <v>473</v>
      </c>
      <c r="C222" s="3" t="s">
        <v>539</v>
      </c>
      <c r="D222" s="3" t="s">
        <v>542</v>
      </c>
      <c r="E222" s="50" t="s">
        <v>540</v>
      </c>
      <c r="F222" s="50" t="s">
        <v>541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f>0.0000001</f>
        <v>9.9999999999999995E-8</v>
      </c>
      <c r="K222" s="44">
        <f>0.0000001*2</f>
        <v>1.9999999999999999E-7</v>
      </c>
      <c r="L222" s="44">
        <f>0.0000001*3</f>
        <v>2.9999999999999999E-7</v>
      </c>
      <c r="M222" s="44">
        <f>0.0000001</f>
        <v>9.9999999999999995E-8</v>
      </c>
      <c r="N222" s="44">
        <f>0.0000001*6</f>
        <v>5.9999999999999997E-7</v>
      </c>
      <c r="O222" s="44">
        <f>0.0000001*6</f>
        <v>5.9999999999999997E-7</v>
      </c>
      <c r="P222" s="44">
        <f>0.0000001*6</f>
        <v>5.9999999999999997E-7</v>
      </c>
      <c r="Q222" s="44">
        <f>0.0000001*10</f>
        <v>9.9999999999999995E-7</v>
      </c>
      <c r="R222" s="44">
        <f>0.0000001*10*2</f>
        <v>1.9999999999999999E-6</v>
      </c>
    </row>
  </sheetData>
  <conditionalFormatting sqref="G2:R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R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R8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R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R1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R1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R1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R1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R1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R2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R2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R2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R24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R25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R26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7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R28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R29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R3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R3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R32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R33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R34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R35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R36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R37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R38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R39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R40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R41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R42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R43">
    <cfRule type="colorScale" priority="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R44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R45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R46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R4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R4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R49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R50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R51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R52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R5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R5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R55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R56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R5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R58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R59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R6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R61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R62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R63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R64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R6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R66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R6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R6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R69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R70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R71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R72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R73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R74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R7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R7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R77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R7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R79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R8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R8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R82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R83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R84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R85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R86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R8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R88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R89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R9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R9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R92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R93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R94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R95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R96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R9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R98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R99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R100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R10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R102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R103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R10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R105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R106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R10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R108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R109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R110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R11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R112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R113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R1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R115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R11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R117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R118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R119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R120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R121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R122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R123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R124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R125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R126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R127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R128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R129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R130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R13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R132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R133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R134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R135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R136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R137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R138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R139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R140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R141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R142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R143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R144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R145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R146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R14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R148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R149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R150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R151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R152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R153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R154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R155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R156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R157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R158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R159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R160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R161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R162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R163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R164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R165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R166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R167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R168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R169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R170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R171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R172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R173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R174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R175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R176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R177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R178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R179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R180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R18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R182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R183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R18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R185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R186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R187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R188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R18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R190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R191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R192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R193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R194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R195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R19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R197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R19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R19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R200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R201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R202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R203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R204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R205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R206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R207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R208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R209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R210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R211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R212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R213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R214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R215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R216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R217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R218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R21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R220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R221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R222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2024-09-17T03:02:31Z</dcterms:modified>
</cp:coreProperties>
</file>