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sshfs\torisuten@192.168.12.9\package\Wheat-BRIDGES\simulations\single_plant\inputs\"/>
    </mc:Choice>
  </mc:AlternateContent>
  <xr:revisionPtr revIDLastSave="0" documentId="13_ncr:1_{E931CD2A-15D2-4622-BBCD-FBC78CD8CE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0" i="2" l="1"/>
  <c r="R229" i="2"/>
  <c r="R225" i="2"/>
  <c r="R221" i="2"/>
  <c r="R219" i="2"/>
  <c r="R220" i="2" s="1"/>
  <c r="R216" i="2"/>
  <c r="R213" i="2"/>
  <c r="R205" i="2"/>
  <c r="R124" i="2"/>
  <c r="R114" i="2"/>
  <c r="R111" i="2"/>
  <c r="R108" i="2"/>
  <c r="R107" i="2"/>
  <c r="R106" i="2"/>
  <c r="R105" i="2"/>
  <c r="R104" i="2"/>
  <c r="R103" i="2"/>
  <c r="R102" i="2"/>
  <c r="R101" i="2"/>
  <c r="Q230" i="2"/>
  <c r="Q229" i="2"/>
  <c r="Q225" i="2"/>
  <c r="Q221" i="2"/>
  <c r="Q219" i="2"/>
  <c r="Q220" i="2" s="1"/>
  <c r="Q216" i="2"/>
  <c r="Q213" i="2"/>
  <c r="Q208" i="2"/>
  <c r="Q205" i="2"/>
  <c r="Q124" i="2"/>
  <c r="Q114" i="2"/>
  <c r="Q111" i="2"/>
  <c r="Q108" i="2"/>
  <c r="Q107" i="2"/>
  <c r="Q106" i="2"/>
  <c r="Q105" i="2"/>
  <c r="Q104" i="2"/>
  <c r="Q103" i="2"/>
  <c r="Q102" i="2"/>
  <c r="Q101" i="2"/>
  <c r="P230" i="2"/>
  <c r="P229" i="2"/>
  <c r="P225" i="2"/>
  <c r="P221" i="2"/>
  <c r="P219" i="2"/>
  <c r="P220" i="2" s="1"/>
  <c r="P216" i="2"/>
  <c r="P213" i="2"/>
  <c r="P208" i="2"/>
  <c r="P205" i="2"/>
  <c r="P124" i="2"/>
  <c r="P114" i="2"/>
  <c r="P111" i="2"/>
  <c r="P108" i="2"/>
  <c r="P107" i="2"/>
  <c r="P106" i="2"/>
  <c r="P105" i="2"/>
  <c r="P104" i="2"/>
  <c r="P103" i="2"/>
  <c r="P102" i="2"/>
  <c r="P101" i="2"/>
  <c r="N230" i="2"/>
  <c r="N229" i="2"/>
  <c r="N225" i="2"/>
  <c r="N221" i="2"/>
  <c r="N220" i="2"/>
  <c r="N219" i="2"/>
  <c r="N216" i="2"/>
  <c r="N213" i="2"/>
  <c r="N208" i="2"/>
  <c r="N205" i="2"/>
  <c r="N124" i="2"/>
  <c r="N114" i="2"/>
  <c r="N111" i="2"/>
  <c r="N108" i="2"/>
  <c r="N107" i="2"/>
  <c r="N106" i="2"/>
  <c r="N105" i="2"/>
  <c r="N104" i="2"/>
  <c r="N103" i="2"/>
  <c r="N102" i="2"/>
  <c r="N101" i="2"/>
  <c r="O230" i="2"/>
  <c r="O229" i="2"/>
  <c r="O225" i="2"/>
  <c r="O221" i="2"/>
  <c r="O219" i="2"/>
  <c r="O220" i="2" s="1"/>
  <c r="O216" i="2"/>
  <c r="O213" i="2"/>
  <c r="O208" i="2"/>
  <c r="O205" i="2"/>
  <c r="O124" i="2"/>
  <c r="O114" i="2"/>
  <c r="O111" i="2"/>
  <c r="O108" i="2"/>
  <c r="O107" i="2"/>
  <c r="O106" i="2"/>
  <c r="O105" i="2"/>
  <c r="O104" i="2"/>
  <c r="O103" i="2"/>
  <c r="O102" i="2"/>
  <c r="O101" i="2"/>
  <c r="M230" i="2"/>
  <c r="M229" i="2"/>
  <c r="M225" i="2"/>
  <c r="M221" i="2"/>
  <c r="M219" i="2"/>
  <c r="M220" i="2" s="1"/>
  <c r="M216" i="2"/>
  <c r="M213" i="2"/>
  <c r="M208" i="2"/>
  <c r="M205" i="2"/>
  <c r="M124" i="2"/>
  <c r="M114" i="2"/>
  <c r="M111" i="2"/>
  <c r="M108" i="2"/>
  <c r="M107" i="2"/>
  <c r="M106" i="2"/>
  <c r="M105" i="2"/>
  <c r="M104" i="2"/>
  <c r="M103" i="2"/>
  <c r="M102" i="2"/>
  <c r="M101" i="2"/>
  <c r="L230" i="2"/>
  <c r="L229" i="2"/>
  <c r="L225" i="2"/>
  <c r="L221" i="2"/>
  <c r="L219" i="2"/>
  <c r="L220" i="2" s="1"/>
  <c r="L216" i="2"/>
  <c r="L213" i="2"/>
  <c r="L208" i="2"/>
  <c r="L205" i="2"/>
  <c r="L124" i="2"/>
  <c r="L114" i="2"/>
  <c r="L111" i="2"/>
  <c r="L108" i="2"/>
  <c r="L107" i="2"/>
  <c r="L106" i="2"/>
  <c r="L105" i="2"/>
  <c r="L104" i="2"/>
  <c r="L103" i="2"/>
  <c r="L102" i="2"/>
  <c r="L101" i="2"/>
  <c r="K230" i="2"/>
  <c r="K229" i="2"/>
  <c r="K225" i="2"/>
  <c r="K221" i="2"/>
  <c r="K219" i="2"/>
  <c r="K220" i="2" s="1"/>
  <c r="K216" i="2"/>
  <c r="K213" i="2"/>
  <c r="K208" i="2"/>
  <c r="K205" i="2"/>
  <c r="K124" i="2"/>
  <c r="K114" i="2"/>
  <c r="K111" i="2"/>
  <c r="K108" i="2"/>
  <c r="K107" i="2"/>
  <c r="K106" i="2"/>
  <c r="K105" i="2"/>
  <c r="K104" i="2"/>
  <c r="K103" i="2"/>
  <c r="K102" i="2"/>
  <c r="K101" i="2"/>
  <c r="J101" i="2"/>
  <c r="J102" i="2"/>
  <c r="J103" i="2"/>
  <c r="J104" i="2"/>
  <c r="J105" i="2"/>
  <c r="J106" i="2"/>
  <c r="J107" i="2"/>
  <c r="J108" i="2"/>
  <c r="J111" i="2"/>
  <c r="J114" i="2"/>
  <c r="J124" i="2"/>
  <c r="J205" i="2"/>
  <c r="J208" i="2"/>
  <c r="J213" i="2"/>
  <c r="J216" i="2"/>
  <c r="J219" i="2"/>
  <c r="J220" i="2" s="1"/>
  <c r="J221" i="2"/>
  <c r="J225" i="2"/>
  <c r="J229" i="2"/>
  <c r="J230" i="2"/>
  <c r="AR230" i="2"/>
  <c r="AQ230" i="2"/>
  <c r="AR229" i="2"/>
  <c r="AQ229" i="2"/>
  <c r="AR225" i="2"/>
  <c r="AQ225" i="2"/>
  <c r="AR221" i="2"/>
  <c r="AQ221" i="2"/>
  <c r="AR219" i="2"/>
  <c r="AR220" i="2" s="1"/>
  <c r="AQ219" i="2"/>
  <c r="AQ220" i="2" s="1"/>
  <c r="AR216" i="2"/>
  <c r="AQ216" i="2"/>
  <c r="AR213" i="2"/>
  <c r="AQ213" i="2"/>
  <c r="AR208" i="2"/>
  <c r="AQ208" i="2"/>
  <c r="AR205" i="2"/>
  <c r="AQ205" i="2"/>
  <c r="AR124" i="2"/>
  <c r="AQ124" i="2"/>
  <c r="AR114" i="2"/>
  <c r="AQ114" i="2"/>
  <c r="AR111" i="2"/>
  <c r="AQ111" i="2"/>
  <c r="AR108" i="2"/>
  <c r="AQ108" i="2"/>
  <c r="AR107" i="2"/>
  <c r="AQ107" i="2"/>
  <c r="AR106" i="2"/>
  <c r="AQ106" i="2"/>
  <c r="AR105" i="2"/>
  <c r="AQ105" i="2"/>
  <c r="AR104" i="2"/>
  <c r="AQ104" i="2"/>
  <c r="AR103" i="2"/>
  <c r="AQ103" i="2"/>
  <c r="AR102" i="2"/>
  <c r="AQ102" i="2"/>
  <c r="AR101" i="2"/>
  <c r="AQ101" i="2"/>
  <c r="AP230" i="2"/>
  <c r="AP229" i="2"/>
  <c r="AP225" i="2"/>
  <c r="AP221" i="2"/>
  <c r="AP219" i="2"/>
  <c r="AP220" i="2" s="1"/>
  <c r="AP216" i="2"/>
  <c r="AP213" i="2"/>
  <c r="AP208" i="2"/>
  <c r="AP205" i="2"/>
  <c r="AP124" i="2"/>
  <c r="AP114" i="2"/>
  <c r="AP111" i="2"/>
  <c r="AP108" i="2"/>
  <c r="AP107" i="2"/>
  <c r="AP106" i="2"/>
  <c r="AP105" i="2"/>
  <c r="AP104" i="2"/>
  <c r="AP103" i="2"/>
  <c r="AP102" i="2"/>
  <c r="AP101" i="2"/>
  <c r="AO230" i="2"/>
  <c r="AO229" i="2"/>
  <c r="AO225" i="2"/>
  <c r="AO221" i="2"/>
  <c r="AO219" i="2"/>
  <c r="AO220" i="2" s="1"/>
  <c r="AO216" i="2"/>
  <c r="AO213" i="2"/>
  <c r="AO208" i="2"/>
  <c r="AO205" i="2"/>
  <c r="AO124" i="2"/>
  <c r="AO114" i="2"/>
  <c r="AO111" i="2"/>
  <c r="AO108" i="2"/>
  <c r="AO107" i="2"/>
  <c r="AO106" i="2"/>
  <c r="AO105" i="2"/>
  <c r="AO104" i="2"/>
  <c r="AO103" i="2"/>
  <c r="AO102" i="2"/>
  <c r="AO101" i="2"/>
  <c r="AT230" i="2"/>
  <c r="AT229" i="2"/>
  <c r="AT225" i="2"/>
  <c r="AT221" i="2"/>
  <c r="AT219" i="2"/>
  <c r="AT220" i="2" s="1"/>
  <c r="AT216" i="2"/>
  <c r="AT213" i="2"/>
  <c r="AT205" i="2"/>
  <c r="AT124" i="2"/>
  <c r="AT114" i="2"/>
  <c r="AT111" i="2"/>
  <c r="AT108" i="2"/>
  <c r="AT107" i="2"/>
  <c r="AT106" i="2"/>
  <c r="AT105" i="2"/>
  <c r="AT104" i="2"/>
  <c r="AT103" i="2"/>
  <c r="AT102" i="2"/>
  <c r="AT101" i="2"/>
  <c r="AM230" i="2"/>
  <c r="AL230" i="2"/>
  <c r="AK230" i="2"/>
  <c r="AJ230" i="2"/>
  <c r="AI230" i="2"/>
  <c r="AH230" i="2"/>
  <c r="AG230" i="2"/>
  <c r="AM229" i="2"/>
  <c r="AL229" i="2"/>
  <c r="AK229" i="2"/>
  <c r="AJ229" i="2"/>
  <c r="AI229" i="2"/>
  <c r="AH229" i="2"/>
  <c r="AG229" i="2"/>
  <c r="AM225" i="2"/>
  <c r="AL225" i="2"/>
  <c r="AK225" i="2"/>
  <c r="AJ225" i="2"/>
  <c r="AI225" i="2"/>
  <c r="AH225" i="2"/>
  <c r="AG225" i="2"/>
  <c r="AM221" i="2"/>
  <c r="AL221" i="2"/>
  <c r="AK221" i="2"/>
  <c r="AJ221" i="2"/>
  <c r="AI221" i="2"/>
  <c r="AH221" i="2"/>
  <c r="AG221" i="2"/>
  <c r="AM219" i="2"/>
  <c r="AM220" i="2" s="1"/>
  <c r="AL219" i="2"/>
  <c r="AL220" i="2" s="1"/>
  <c r="AK219" i="2"/>
  <c r="AK220" i="2" s="1"/>
  <c r="AJ219" i="2"/>
  <c r="AJ220" i="2" s="1"/>
  <c r="AI219" i="2"/>
  <c r="AI220" i="2" s="1"/>
  <c r="AH219" i="2"/>
  <c r="AH220" i="2" s="1"/>
  <c r="AG219" i="2"/>
  <c r="AG220" i="2" s="1"/>
  <c r="AM216" i="2"/>
  <c r="AL216" i="2"/>
  <c r="AK216" i="2"/>
  <c r="AJ216" i="2"/>
  <c r="AI216" i="2"/>
  <c r="AH216" i="2"/>
  <c r="AG216" i="2"/>
  <c r="AM213" i="2"/>
  <c r="AL213" i="2"/>
  <c r="AK213" i="2"/>
  <c r="AJ213" i="2"/>
  <c r="AI213" i="2"/>
  <c r="AH213" i="2"/>
  <c r="AG213" i="2"/>
  <c r="AM208" i="2"/>
  <c r="AL208" i="2"/>
  <c r="AK208" i="2"/>
  <c r="AJ208" i="2"/>
  <c r="AI208" i="2"/>
  <c r="AH208" i="2"/>
  <c r="AG208" i="2"/>
  <c r="AM205" i="2"/>
  <c r="AL205" i="2"/>
  <c r="AK205" i="2"/>
  <c r="AJ205" i="2"/>
  <c r="AI205" i="2"/>
  <c r="AH205" i="2"/>
  <c r="AG205" i="2"/>
  <c r="AM124" i="2"/>
  <c r="AL124" i="2"/>
  <c r="AK124" i="2"/>
  <c r="AJ124" i="2"/>
  <c r="AI124" i="2"/>
  <c r="AH124" i="2"/>
  <c r="AG124" i="2"/>
  <c r="AM114" i="2"/>
  <c r="AL114" i="2"/>
  <c r="AK114" i="2"/>
  <c r="AJ114" i="2"/>
  <c r="AI114" i="2"/>
  <c r="AH114" i="2"/>
  <c r="AG114" i="2"/>
  <c r="AM111" i="2"/>
  <c r="AL111" i="2"/>
  <c r="AK111" i="2"/>
  <c r="AJ111" i="2"/>
  <c r="AI111" i="2"/>
  <c r="AH111" i="2"/>
  <c r="AG111" i="2"/>
  <c r="AM108" i="2"/>
  <c r="AL108" i="2"/>
  <c r="AK108" i="2"/>
  <c r="AJ108" i="2"/>
  <c r="AI108" i="2"/>
  <c r="AH108" i="2"/>
  <c r="AG108" i="2"/>
  <c r="AM107" i="2"/>
  <c r="AL107" i="2"/>
  <c r="AK107" i="2"/>
  <c r="AJ107" i="2"/>
  <c r="AI107" i="2"/>
  <c r="AH107" i="2"/>
  <c r="AG107" i="2"/>
  <c r="AM106" i="2"/>
  <c r="AL106" i="2"/>
  <c r="AK106" i="2"/>
  <c r="AJ106" i="2"/>
  <c r="AI106" i="2"/>
  <c r="AH106" i="2"/>
  <c r="AG106" i="2"/>
  <c r="AM105" i="2"/>
  <c r="AL105" i="2"/>
  <c r="AK105" i="2"/>
  <c r="AJ105" i="2"/>
  <c r="AI105" i="2"/>
  <c r="AH105" i="2"/>
  <c r="AG105" i="2"/>
  <c r="AM104" i="2"/>
  <c r="AL104" i="2"/>
  <c r="AK104" i="2"/>
  <c r="AJ104" i="2"/>
  <c r="AI104" i="2"/>
  <c r="AH104" i="2"/>
  <c r="AG104" i="2"/>
  <c r="AM103" i="2"/>
  <c r="AL103" i="2"/>
  <c r="AK103" i="2"/>
  <c r="AJ103" i="2"/>
  <c r="AI103" i="2"/>
  <c r="AH103" i="2"/>
  <c r="AG103" i="2"/>
  <c r="AM102" i="2"/>
  <c r="AL102" i="2"/>
  <c r="AK102" i="2"/>
  <c r="AJ102" i="2"/>
  <c r="AI102" i="2"/>
  <c r="AH102" i="2"/>
  <c r="AG102" i="2"/>
  <c r="AM101" i="2"/>
  <c r="AL101" i="2"/>
  <c r="AK101" i="2"/>
  <c r="AJ101" i="2"/>
  <c r="AI101" i="2"/>
  <c r="AH101" i="2"/>
  <c r="AG101" i="2"/>
  <c r="AE230" i="2"/>
  <c r="AE229" i="2"/>
  <c r="AE225" i="2"/>
  <c r="AE221" i="2"/>
  <c r="AE219" i="2"/>
  <c r="AE220" i="2" s="1"/>
  <c r="AE216" i="2"/>
  <c r="AE213" i="2"/>
  <c r="AE208" i="2"/>
  <c r="AE205" i="2"/>
  <c r="AE124" i="2"/>
  <c r="AE114" i="2"/>
  <c r="AE111" i="2"/>
  <c r="AE108" i="2"/>
  <c r="AE107" i="2"/>
  <c r="AE106" i="2"/>
  <c r="AE105" i="2"/>
  <c r="AE104" i="2"/>
  <c r="AE103" i="2"/>
  <c r="AE102" i="2"/>
  <c r="AE101" i="2"/>
  <c r="AD230" i="2"/>
  <c r="AD229" i="2"/>
  <c r="AD225" i="2"/>
  <c r="AD221" i="2"/>
  <c r="AD219" i="2"/>
  <c r="AD220" i="2" s="1"/>
  <c r="AD216" i="2"/>
  <c r="AD213" i="2"/>
  <c r="AD208" i="2"/>
  <c r="AD205" i="2"/>
  <c r="AD124" i="2"/>
  <c r="AD114" i="2"/>
  <c r="AD111" i="2"/>
  <c r="AD108" i="2"/>
  <c r="AD107" i="2"/>
  <c r="AD106" i="2"/>
  <c r="AD105" i="2"/>
  <c r="AD104" i="2"/>
  <c r="AD103" i="2"/>
  <c r="AD102" i="2"/>
  <c r="AD101" i="2"/>
  <c r="AC230" i="2"/>
  <c r="AC229" i="2"/>
  <c r="AC225" i="2"/>
  <c r="AC221" i="2"/>
  <c r="AC219" i="2"/>
  <c r="AC220" i="2" s="1"/>
  <c r="AC216" i="2"/>
  <c r="AC213" i="2"/>
  <c r="AC208" i="2"/>
  <c r="AC205" i="2"/>
  <c r="AC124" i="2"/>
  <c r="AC114" i="2"/>
  <c r="AC111" i="2"/>
  <c r="AC108" i="2"/>
  <c r="AC107" i="2"/>
  <c r="AC106" i="2"/>
  <c r="AC105" i="2"/>
  <c r="AC104" i="2"/>
  <c r="AC103" i="2"/>
  <c r="AC102" i="2"/>
  <c r="AC101" i="2"/>
  <c r="AB230" i="2"/>
  <c r="AB229" i="2"/>
  <c r="AB225" i="2"/>
  <c r="AB221" i="2"/>
  <c r="AB219" i="2"/>
  <c r="AB220" i="2" s="1"/>
  <c r="AB216" i="2"/>
  <c r="AB213" i="2"/>
  <c r="AB208" i="2"/>
  <c r="AB205" i="2"/>
  <c r="AB124" i="2"/>
  <c r="AB114" i="2"/>
  <c r="AB111" i="2"/>
  <c r="AB108" i="2"/>
  <c r="AB107" i="2"/>
  <c r="AB106" i="2"/>
  <c r="AB105" i="2"/>
  <c r="AB104" i="2"/>
  <c r="AB103" i="2"/>
  <c r="AB102" i="2"/>
  <c r="AB101" i="2"/>
  <c r="AA230" i="2"/>
  <c r="AA229" i="2"/>
  <c r="AA225" i="2"/>
  <c r="AA221" i="2"/>
  <c r="AA219" i="2"/>
  <c r="AA220" i="2" s="1"/>
  <c r="AA216" i="2"/>
  <c r="AA213" i="2"/>
  <c r="AA208" i="2"/>
  <c r="AA205" i="2"/>
  <c r="AA124" i="2"/>
  <c r="AA114" i="2"/>
  <c r="AA111" i="2"/>
  <c r="AA108" i="2"/>
  <c r="AA107" i="2"/>
  <c r="AA106" i="2"/>
  <c r="AA105" i="2"/>
  <c r="AA104" i="2"/>
  <c r="AA103" i="2"/>
  <c r="AA102" i="2"/>
  <c r="AA101" i="2"/>
  <c r="Z230" i="2"/>
  <c r="Z229" i="2"/>
  <c r="Z225" i="2"/>
  <c r="Z221" i="2"/>
  <c r="Z219" i="2"/>
  <c r="Z220" i="2" s="1"/>
  <c r="Z216" i="2"/>
  <c r="Z213" i="2"/>
  <c r="Z208" i="2"/>
  <c r="Z205" i="2"/>
  <c r="Z124" i="2"/>
  <c r="Z114" i="2"/>
  <c r="Z111" i="2"/>
  <c r="Z108" i="2"/>
  <c r="Z107" i="2"/>
  <c r="Z106" i="2"/>
  <c r="Z105" i="2"/>
  <c r="Z104" i="2"/>
  <c r="Z103" i="2"/>
  <c r="Z102" i="2"/>
  <c r="Z101" i="2"/>
  <c r="Y230" i="2"/>
  <c r="Y229" i="2"/>
  <c r="Y225" i="2"/>
  <c r="Y221" i="2"/>
  <c r="Y219" i="2"/>
  <c r="Y220" i="2" s="1"/>
  <c r="Y216" i="2"/>
  <c r="Y213" i="2"/>
  <c r="Y208" i="2"/>
  <c r="Y205" i="2"/>
  <c r="Y124" i="2"/>
  <c r="Y114" i="2"/>
  <c r="Y111" i="2"/>
  <c r="Y108" i="2"/>
  <c r="Y107" i="2"/>
  <c r="Y106" i="2"/>
  <c r="Y105" i="2"/>
  <c r="Y104" i="2"/>
  <c r="Y103" i="2"/>
  <c r="Y102" i="2"/>
  <c r="Y101" i="2"/>
  <c r="X230" i="2"/>
  <c r="W230" i="2"/>
  <c r="V230" i="2"/>
  <c r="U230" i="2"/>
  <c r="I230" i="2"/>
  <c r="H230" i="2"/>
  <c r="G230" i="2"/>
  <c r="X229" i="2" l="1"/>
  <c r="X225" i="2"/>
  <c r="X221" i="2"/>
  <c r="X219" i="2"/>
  <c r="X220" i="2" s="1"/>
  <c r="X216" i="2"/>
  <c r="X213" i="2"/>
  <c r="X208" i="2"/>
  <c r="X205" i="2"/>
  <c r="X124" i="2"/>
  <c r="X114" i="2"/>
  <c r="X111" i="2"/>
  <c r="X108" i="2"/>
  <c r="X107" i="2"/>
  <c r="X106" i="2"/>
  <c r="X105" i="2"/>
  <c r="X104" i="2"/>
  <c r="X103" i="2"/>
  <c r="X102" i="2"/>
  <c r="X101" i="2"/>
  <c r="W229" i="2"/>
  <c r="W225" i="2"/>
  <c r="W221" i="2"/>
  <c r="W219" i="2"/>
  <c r="W220" i="2" s="1"/>
  <c r="W216" i="2"/>
  <c r="W213" i="2"/>
  <c r="W208" i="2"/>
  <c r="W205" i="2"/>
  <c r="W124" i="2"/>
  <c r="W114" i="2"/>
  <c r="W111" i="2"/>
  <c r="W108" i="2"/>
  <c r="W107" i="2"/>
  <c r="W106" i="2"/>
  <c r="W105" i="2"/>
  <c r="W104" i="2"/>
  <c r="W103" i="2"/>
  <c r="W102" i="2"/>
  <c r="W101" i="2"/>
  <c r="V229" i="2"/>
  <c r="V225" i="2"/>
  <c r="V221" i="2"/>
  <c r="V219" i="2"/>
  <c r="V220" i="2" s="1"/>
  <c r="V216" i="2"/>
  <c r="V213" i="2"/>
  <c r="V208" i="2"/>
  <c r="V205" i="2"/>
  <c r="V124" i="2"/>
  <c r="V114" i="2"/>
  <c r="V111" i="2"/>
  <c r="V108" i="2"/>
  <c r="V107" i="2"/>
  <c r="V106" i="2"/>
  <c r="V105" i="2"/>
  <c r="V104" i="2"/>
  <c r="V103" i="2"/>
  <c r="V102" i="2"/>
  <c r="V101" i="2"/>
  <c r="U229" i="2"/>
  <c r="U225" i="2"/>
  <c r="U221" i="2"/>
  <c r="U219" i="2"/>
  <c r="U220" i="2" s="1"/>
  <c r="U216" i="2"/>
  <c r="U213" i="2"/>
  <c r="U208" i="2"/>
  <c r="U205" i="2"/>
  <c r="U124" i="2"/>
  <c r="U114" i="2"/>
  <c r="U111" i="2"/>
  <c r="U108" i="2"/>
  <c r="U107" i="2"/>
  <c r="U106" i="2"/>
  <c r="U105" i="2"/>
  <c r="U104" i="2"/>
  <c r="U103" i="2"/>
  <c r="U102" i="2"/>
  <c r="U101" i="2"/>
  <c r="AW230" i="2"/>
  <c r="AW229" i="2"/>
  <c r="AW225" i="2"/>
  <c r="AW221" i="2"/>
  <c r="AW219" i="2"/>
  <c r="AW220" i="2" s="1"/>
  <c r="AW216" i="2"/>
  <c r="AW213" i="2"/>
  <c r="AW208" i="2"/>
  <c r="AW205" i="2"/>
  <c r="AW124" i="2"/>
  <c r="AW114" i="2"/>
  <c r="AW111" i="2"/>
  <c r="AW108" i="2"/>
  <c r="AW107" i="2"/>
  <c r="AW106" i="2"/>
  <c r="AW105" i="2"/>
  <c r="AW104" i="2"/>
  <c r="AW103" i="2"/>
  <c r="AW102" i="2"/>
  <c r="AW101" i="2"/>
  <c r="H205" i="2" l="1"/>
  <c r="I205" i="2"/>
  <c r="G205" i="2"/>
  <c r="I229" i="2"/>
  <c r="H229" i="2"/>
  <c r="G229" i="2"/>
  <c r="H208" i="2" l="1"/>
  <c r="I208" i="2"/>
  <c r="G208" i="2"/>
  <c r="I216" i="2"/>
  <c r="H225" i="2"/>
  <c r="I225" i="2"/>
  <c r="G225" i="2"/>
  <c r="I124" i="2" l="1"/>
  <c r="I221" i="2"/>
  <c r="H133" i="2" l="1"/>
  <c r="G124" i="2"/>
  <c r="H222" i="2" l="1"/>
  <c r="H149" i="2"/>
  <c r="H150" i="2"/>
  <c r="H151" i="2"/>
  <c r="H152" i="2"/>
  <c r="H153" i="2"/>
  <c r="I114" i="2"/>
  <c r="I111" i="2"/>
  <c r="I104" i="2"/>
  <c r="I103" i="2"/>
  <c r="I102" i="2"/>
  <c r="I101" i="2"/>
  <c r="G104" i="2"/>
  <c r="G103" i="2"/>
  <c r="G102" i="2"/>
  <c r="G101" i="2"/>
  <c r="I105" i="2"/>
  <c r="I108" i="2"/>
  <c r="I107" i="2"/>
  <c r="I106" i="2"/>
  <c r="H221" i="2"/>
  <c r="G221" i="2"/>
  <c r="H220" i="2"/>
  <c r="G220" i="2"/>
  <c r="I219" i="2"/>
  <c r="I220" i="2" s="1"/>
  <c r="H219" i="2"/>
  <c r="G219" i="2"/>
  <c r="H218" i="2"/>
  <c r="G218" i="2"/>
  <c r="I213" i="2"/>
  <c r="H213" i="2"/>
  <c r="G213" i="2"/>
  <c r="H207" i="2"/>
  <c r="H2" i="2" l="1"/>
  <c r="H4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7" i="2"/>
  <c r="H128" i="2"/>
  <c r="H129" i="2"/>
  <c r="H130" i="2"/>
  <c r="H131" i="2"/>
  <c r="H132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54" i="2"/>
  <c r="H155" i="2"/>
  <c r="H156" i="2"/>
  <c r="H157" i="2"/>
  <c r="H158" i="2"/>
  <c r="H159" i="2"/>
  <c r="H160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4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  <c r="H103" i="2" l="1"/>
  <c r="H104" i="2"/>
  <c r="H102" i="2"/>
  <c r="H101" i="2"/>
  <c r="H106" i="2"/>
  <c r="H105" i="2"/>
  <c r="H107" i="2"/>
  <c r="H108" i="2"/>
</calcChain>
</file>

<file path=xl/sharedStrings.xml><?xml version="1.0" encoding="utf-8"?>
<sst xmlns="http://schemas.openxmlformats.org/spreadsheetml/2006/main" count="2831" uniqueCount="595">
  <si>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</si>
  <si>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</si>
  <si>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</si>
  <si>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</si>
  <si>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</si>
  <si>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</si>
  <si>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</si>
  <si>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</si>
  <si>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</si>
  <si>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</si>
  <si>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</si>
  <si>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</si>
  <si>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</si>
  <si>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</si>
  <si>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</si>
  <si>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</si>
  <si>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</si>
  <si>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</si>
  <si>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</si>
  <si>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</si>
  <si>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</si>
  <si>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</si>
  <si>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</si>
  <si>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</si>
  <si>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</si>
  <si>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</si>
  <si>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</si>
  <si>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</si>
  <si>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</si>
  <si>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</si>
  <si>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</si>
  <si>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</si>
  <si>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</si>
  <si>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</si>
  <si>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</si>
  <si>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</si>
  <si>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</si>
  <si>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</si>
  <si>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</si>
  <si>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</si>
  <si>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</si>
  <si>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</si>
  <si>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</si>
  <si>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</si>
  <si>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</si>
  <si>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</si>
  <si>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</si>
  <si>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</si>
  <si>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</si>
  <si>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</si>
  <si>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</si>
  <si>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</si>
  <si>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</si>
  <si>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</si>
  <si>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</si>
  <si>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</si>
  <si>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</si>
  <si>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</si>
  <si>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</si>
  <si>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</si>
  <si>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</si>
  <si>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</si>
  <si>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</si>
  <si>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</si>
  <si>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</si>
  <si>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</si>
  <si>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</si>
  <si>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</si>
  <si>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</si>
  <si>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</si>
  <si>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</si>
  <si>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</si>
  <si>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</si>
  <si>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</si>
  <si>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</si>
  <si>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</si>
  <si>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</si>
  <si>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</si>
  <si>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</si>
  <si>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</si>
  <si>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</si>
  <si>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</si>
  <si>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</si>
  <si>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</si>
  <si>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</si>
  <si>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</si>
  <si>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</si>
  <si>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</si>
  <si>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</si>
  <si>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</si>
  <si>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</si>
  <si>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</si>
  <si>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</si>
  <si>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</si>
  <si>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</si>
  <si>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</si>
  <si>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</si>
  <si>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</si>
  <si>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</si>
  <si>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</si>
  <si>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</si>
  <si>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</si>
  <si>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</si>
  <si>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</si>
  <si>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</si>
  <si>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</si>
  <si>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</si>
  <si>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</si>
  <si>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</si>
  <si>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</si>
  <si>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</si>
  <si>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</si>
  <si>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</si>
  <si>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</si>
  <si>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</si>
  <si>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</si>
  <si>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</si>
  <si>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</si>
  <si>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</si>
  <si>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</si>
  <si>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</si>
  <si>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</si>
  <si>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</si>
  <si>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</si>
  <si>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</si>
  <si>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</si>
  <si>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</si>
  <si>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</si>
  <si>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</si>
  <si>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</si>
  <si>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</si>
  <si>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</si>
  <si>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</si>
  <si>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</si>
  <si>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</si>
  <si>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</si>
  <si>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</si>
  <si>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</si>
  <si>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</si>
  <si>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</si>
  <si>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</si>
  <si>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</si>
  <si>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</si>
  <si>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</si>
  <si>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</si>
  <si>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</si>
  <si>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</si>
  <si>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</si>
  <si>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</si>
  <si>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</si>
  <si>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</si>
  <si>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</si>
  <si>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</si>
  <si>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</si>
  <si>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</si>
  <si>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</si>
  <si>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</si>
  <si>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</si>
  <si>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</si>
  <si>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</si>
  <si>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</si>
  <si>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</si>
  <si>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</si>
  <si>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</si>
  <si>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</si>
  <si>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</si>
  <si>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</si>
  <si>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</si>
  <si>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</si>
  <si>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</si>
  <si>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</si>
  <si>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</si>
  <si>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</si>
  <si>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</si>
  <si>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</si>
  <si>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</si>
  <si>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</si>
  <si>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</si>
  <si>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</si>
  <si>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</si>
  <si>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</si>
  <si>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</si>
  <si>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</si>
  <si>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</si>
  <si>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</si>
  <si>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</si>
  <si>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</si>
  <si>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</si>
  <si>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</si>
  <si>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</si>
  <si>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</si>
  <si>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</si>
  <si>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</si>
  <si>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</si>
  <si>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</si>
  <si>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</si>
  <si>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</si>
  <si>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</si>
  <si>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</si>
  <si>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</si>
  <si>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</si>
  <si>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</si>
  <si>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</si>
  <si>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</si>
  <si>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</si>
  <si>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</si>
  <si>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</si>
  <si>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</si>
  <si>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</si>
  <si>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</si>
  <si>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</si>
  <si>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</si>
  <si>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</si>
  <si>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</si>
  <si>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</si>
  <si>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</si>
  <si>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</si>
  <si>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</si>
  <si>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</si>
  <si>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</si>
  <si>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</si>
  <si>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</si>
  <si>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</si>
  <si>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</si>
  <si>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</si>
  <si>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</si>
  <si>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</si>
  <si>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</si>
  <si>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</si>
  <si>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</si>
  <si>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</si>
  <si>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</si>
  <si>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</si>
  <si>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</si>
  <si>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</si>
  <si>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</si>
  <si>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</si>
  <si>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</si>
  <si>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</si>
  <si>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</si>
  <si>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</si>
  <si>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</si>
  <si>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</si>
  <si>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</si>
  <si>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</si>
  <si>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</si>
  <si>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</si>
  <si>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</si>
  <si>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</si>
  <si>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</si>
  <si>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</si>
  <si>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</si>
  <si>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</si>
  <si>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</si>
  <si>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</si>
  <si>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</si>
  <si>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</si>
  <si>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</si>
  <si>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</si>
  <si>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</si>
  <si>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</si>
  <si>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</si>
  <si>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</si>
  <si>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</si>
  <si>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</si>
  <si>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</si>
  <si>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</si>
  <si>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</si>
  <si>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</si>
  <si>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</si>
  <si>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</si>
  <si>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</si>
  <si>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</si>
  <si>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</si>
  <si>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</si>
  <si>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</si>
  <si>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</si>
  <si>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</si>
  <si>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</si>
  <si>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</si>
  <si>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</si>
  <si>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</si>
  <si>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</si>
  <si>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</si>
  <si>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</si>
  <si>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</si>
  <si>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</si>
  <si>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</si>
  <si>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</si>
  <si>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</si>
  <si>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</si>
  <si>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</si>
  <si>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</si>
  <si>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</si>
  <si>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</si>
  <si>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</si>
  <si>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</si>
  <si>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</si>
  <si>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</si>
  <si>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</si>
  <si>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</si>
  <si>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</si>
  <si>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</si>
  <si>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</si>
  <si>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</si>
  <si>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</si>
  <si>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</si>
  <si>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</si>
  <si>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</si>
  <si>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</si>
  <si>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</si>
  <si>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</si>
  <si>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</si>
  <si>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</si>
  <si>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</si>
  <si>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</si>
  <si>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</si>
  <si>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</si>
  <si>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</si>
  <si>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</si>
  <si>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</si>
  <si>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</si>
  <si>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</si>
  <si>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</si>
  <si>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</si>
  <si>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</si>
  <si>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</si>
  <si>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</si>
  <si>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</si>
  <si>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</si>
  <si>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</si>
  <si>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</si>
  <si>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</si>
  <si>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</si>
  <si>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</si>
  <si>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</si>
  <si>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</si>
  <si>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</si>
  <si>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</si>
  <si>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</si>
  <si>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</si>
  <si>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</si>
  <si>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</si>
  <si>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</si>
  <si>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</si>
  <si>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</si>
  <si>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</si>
  <si>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</si>
  <si>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</si>
  <si>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</si>
  <si>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</si>
  <si>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</si>
  <si>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</si>
  <si>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</si>
  <si>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</si>
  <si>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</si>
  <si>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</si>
  <si>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</si>
  <si>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</si>
  <si>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</si>
  <si>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</si>
  <si>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</si>
  <si>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</si>
  <si>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</si>
  <si>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</si>
  <si>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</si>
  <si>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</si>
  <si>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</si>
  <si>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</si>
  <si>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</si>
  <si>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</si>
  <si>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</si>
  <si>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</si>
  <si>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</si>
  <si>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</si>
  <si>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</si>
  <si>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</si>
  <si>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</si>
  <si>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</si>
  <si>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</si>
  <si>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</si>
  <si>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</si>
  <si>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</si>
  <si>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</si>
  <si>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</si>
  <si>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</si>
  <si>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</si>
  <si>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</si>
  <si>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</si>
  <si>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</si>
  <si>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</si>
  <si>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</si>
  <si>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</si>
  <si>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</si>
  <si>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</si>
  <si>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</si>
  <si>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</si>
  <si>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</si>
  <si>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</si>
  <si>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</si>
  <si>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</si>
  <si>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</si>
  <si>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</si>
  <si>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</si>
  <si>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</si>
  <si>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</si>
  <si>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</si>
  <si>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</si>
  <si>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</si>
  <si>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</si>
  <si>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</si>
  <si>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</si>
  <si>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</si>
  <si>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</si>
  <si>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</si>
  <si>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</si>
  <si>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</si>
  <si>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</si>
  <si>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</si>
  <si>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</si>
  <si>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</si>
  <si>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</si>
  <si>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</si>
  <si>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</si>
  <si>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</si>
  <si>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</si>
  <si>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</si>
  <si>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</si>
  <si>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</si>
  <si>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</si>
  <si>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</si>
  <si>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</si>
  <si>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</si>
  <si>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</si>
  <si>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</si>
  <si>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</si>
  <si>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</si>
  <si>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</si>
  <si>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</si>
  <si>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</si>
  <si>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</si>
  <si>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</si>
  <si>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</si>
  <si>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</si>
  <si>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</si>
  <si>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</si>
  <si>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</si>
  <si>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Name of the root MTG file to be loaded (if the option above has been declared True)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</si>
  <si>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</si>
  <si>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</si>
  <si>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</si>
  <si>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</si>
  <si>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</si>
  <si>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</si>
  <si>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</si>
  <si>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</si>
  <si>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</si>
  <si>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</si>
  <si>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</si>
  <si>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</si>
  <si>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</si>
  <si>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</si>
  <si>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</si>
  <si>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</si>
  <si>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</si>
  <si>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</si>
  <si>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</si>
  <si>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</si>
  <si>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</si>
  <si>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</si>
  <si>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</si>
  <si>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</si>
  <si>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</si>
  <si>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</si>
  <si>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</si>
  <si>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input_mtg</t>
  </si>
  <si>
    <t>meteo_Ljutovac2002.csv</t>
  </si>
  <si>
    <t>Input file containing soil temperature evolution over time for the soil model</t>
  </si>
  <si>
    <t>root_3_leaves.pckl</t>
  </si>
  <si>
    <t>soil_temperature</t>
  </si>
  <si>
    <t>°C</t>
  </si>
  <si>
    <t>root_mtg_file</t>
  </si>
  <si>
    <t>Dedicated_to</t>
  </si>
  <si>
    <t>root_bridges</t>
  </si>
  <si>
    <t>Organ_label</t>
  </si>
  <si>
    <t>None</t>
  </si>
  <si>
    <t>xylem_cross_area_ratio</t>
  </si>
  <si>
    <t>adim</t>
  </si>
  <si>
    <t>mol.m-3</t>
  </si>
  <si>
    <t>Pa</t>
  </si>
  <si>
    <t>xylem_total_pressure</t>
  </si>
  <si>
    <t>xylem uniform pressure</t>
  </si>
  <si>
    <t>Mineral nitrogen concentration in a located patch in soil</t>
  </si>
  <si>
    <t>patch_depth_mineralN</t>
  </si>
  <si>
    <t>Depth of a nitrate patch in soil</t>
  </si>
  <si>
    <t>m</t>
  </si>
  <si>
    <t>patch_uniform_width_mineralN</t>
  </si>
  <si>
    <t>Width of the zone of the patch with uniform concentration of nitrate</t>
  </si>
  <si>
    <t>patch_transition_mineralN</t>
  </si>
  <si>
    <t>Variance of the normal law smooting the boundary transition of a nitrate patch with the background concentration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</si>
  <si>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</si>
  <si>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</si>
  <si>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</si>
  <si>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</si>
  <si>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</si>
  <si>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span_N_regulation</t>
  </si>
  <si>
    <t>Variation range of concentration during which Km changes occur</t>
  </si>
  <si>
    <t>mol.g-1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</si>
  <si>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</si>
  <si>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</si>
  <si>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</si>
  <si>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</si>
  <si>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</si>
  <si>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diffusion_xylem</t>
  </si>
  <si>
    <t>Diffusion paramenter for exchanges between xylem apoplasm and cortex symplasm</t>
  </si>
  <si>
    <t>g.s-1.m-3</t>
  </si>
  <si>
    <t>vmax_Nm_xylem</t>
  </si>
  <si>
    <t>Vmax parameter for mineral nitrogen xylem loading</t>
  </si>
  <si>
    <t>mol.s-1.m-2</t>
  </si>
  <si>
    <t>cortex_water_conductivity</t>
  </si>
  <si>
    <t>Transmembrane water conductivity</t>
  </si>
  <si>
    <t>m.s-1.Pa-1</t>
  </si>
  <si>
    <t>apoplasmic_water_conductivity</t>
  </si>
  <si>
    <t>Apoplasmic water conductivity</t>
  </si>
  <si>
    <t>m.s-1.Pa-2</t>
  </si>
  <si>
    <t>ratio of water volume relative to segment volume. In principle &lt;1, but can be increased to prevent too harsh pressure and water content drop</t>
  </si>
  <si>
    <t>start_distance_for_endodermis_factor</t>
  </si>
  <si>
    <t>Ratio between the distance from tip where barriers formation starts/ends, and root radius</t>
  </si>
  <si>
    <t>end_distance_for_endodermis_factor</t>
  </si>
  <si>
    <t>start_distance_for_exodermis_factor</t>
  </si>
  <si>
    <t>end_distance_for_exodermis_factor</t>
  </si>
  <si>
    <t>WB_Reference</t>
  </si>
  <si>
    <t>Wheat_Reference_Rhizodep</t>
  </si>
  <si>
    <t>SIGMA_SUCROSE</t>
  </si>
  <si>
    <t>cnwheat</t>
  </si>
  <si>
    <t xml:space="preserve">Conductance parameter </t>
  </si>
  <si>
    <t>g2.mol-1.m-2.s-1</t>
  </si>
  <si>
    <t>roots</t>
  </si>
  <si>
    <t>max_loading_rate</t>
  </si>
  <si>
    <t>water_moisture_patch</t>
  </si>
  <si>
    <t>water moisture in a located patch in soil</t>
  </si>
  <si>
    <t>patch_depth_water_moisture</t>
  </si>
  <si>
    <t>Depth of a water moisture patch in soil</t>
  </si>
  <si>
    <t>patch_uniform_width_water_moisture</t>
  </si>
  <si>
    <t>Width of the zone of the patch with uniform water moisture</t>
  </si>
  <si>
    <t>patch_transition_water_moisture</t>
  </si>
  <si>
    <t>Variance of the normal law smooting the boundary transition of a moisture patch with the background concentration</t>
  </si>
  <si>
    <t>smax_AA</t>
  </si>
  <si>
    <t>Maximal rate of amino acid synthesis in the root segment</t>
  </si>
  <si>
    <t>soil_moisture</t>
  </si>
  <si>
    <t>dissolved_mineral_N</t>
  </si>
  <si>
    <t>dissolved_mineral_N_patch</t>
  </si>
  <si>
    <t>g.g-1</t>
  </si>
  <si>
    <t>Intitialization soil nitrate content</t>
  </si>
  <si>
    <t>initialization soil water content</t>
  </si>
  <si>
    <t>m3.m-3</t>
  </si>
  <si>
    <t>DOC</t>
  </si>
  <si>
    <t>DON</t>
  </si>
  <si>
    <t>WB_S1</t>
  </si>
  <si>
    <t>WB_R2</t>
  </si>
  <si>
    <t>WB_R3</t>
  </si>
  <si>
    <t>WB_R4</t>
  </si>
  <si>
    <t>WB_R5</t>
  </si>
  <si>
    <t>WB_R6</t>
  </si>
  <si>
    <t>WB_R7</t>
  </si>
  <si>
    <t>WB_R8</t>
  </si>
  <si>
    <t>WB_R9</t>
  </si>
  <si>
    <t>WB_R10</t>
  </si>
  <si>
    <t>WB_R11</t>
  </si>
  <si>
    <t>WB_R12</t>
  </si>
  <si>
    <t>WB_R13</t>
  </si>
  <si>
    <t>WB_R14</t>
  </si>
  <si>
    <t>WB_R15</t>
  </si>
  <si>
    <t>WB_R16</t>
  </si>
  <si>
    <t>WB_R17</t>
  </si>
  <si>
    <t>WB_R18</t>
  </si>
  <si>
    <t>WB_R19</t>
  </si>
  <si>
    <t>cmax_AA</t>
  </si>
  <si>
    <t>Maximal rate of amino acid degradation in the root segment</t>
  </si>
  <si>
    <t>mol.s-1.g-1</t>
  </si>
  <si>
    <t>WB_R17_patch</t>
  </si>
  <si>
    <t>WB_R21</t>
  </si>
  <si>
    <t>WB_R22</t>
  </si>
  <si>
    <t>WB_R23</t>
  </si>
  <si>
    <t>WB_R24</t>
  </si>
  <si>
    <t>WB_Reference_V1</t>
  </si>
  <si>
    <t>Old simulations</t>
  </si>
  <si>
    <t>WB_lowS1</t>
  </si>
  <si>
    <t>WB_lowS2</t>
  </si>
  <si>
    <t>WB_lowS3</t>
  </si>
  <si>
    <t>WB_lowS4</t>
  </si>
  <si>
    <t>WB_lowS5</t>
  </si>
  <si>
    <t>WB_lowS6</t>
  </si>
  <si>
    <t>WB_lowS7</t>
  </si>
  <si>
    <t>WB_lowS7_patch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</si>
</sst>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8" fillId="50" borderId="10" xfId="0" applyFont="1" applyFill="1" applyBorder="1"/>
    <xf numFmtId="0" fontId="0" fillId="50" borderId="10" xfId="0" applyFill="1" applyBorder="1"/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2" borderId="10" xfId="0" applyFont="1" applyFill="1" applyBorder="1"/>
    <xf numFmtId="0" fontId="0" fillId="52" borderId="10" xfId="0" applyFill="1" applyBorder="1"/>
    <xf numFmtId="11" fontId="16" fillId="51" borderId="10" xfId="0" applyNumberFormat="1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0" fontId="0" fillId="46" borderId="11" xfId="0" applyFill="1" applyBorder="1"/>
    <xf numFmtId="0" fontId="18" fillId="40" borderId="12" xfId="0" applyFont="1" applyFill="1" applyBorder="1"/>
    <xf numFmtId="0" fontId="18" fillId="34" borderId="12" xfId="0" applyFont="1" applyFill="1" applyBorder="1"/>
    <xf numFmtId="0" fontId="0" fillId="40" borderId="12" xfId="0" applyFill="1" applyBorder="1"/>
    <xf numFmtId="0" fontId="0" fillId="0" borderId="10" xfId="0" applyBorder="1"/>
    <xf numFmtId="11" fontId="16" fillId="0" borderId="0" xfId="0" applyNumberFormat="1" applyFont="1"/>
    <xf numFmtId="11" fontId="0" fillId="0" borderId="0" xfId="0" applyNumberFormat="1" applyAlignment="1">
      <alignment horizontal="left"/>
    </xf>
    <xf numFmtId="0" fontId="16" fillId="53" borderId="10" xfId="0" applyFont="1" applyFill="1" applyBorder="1"/>
    <xf numFmtId="0" fontId="16" fillId="0" borderId="0" xfId="0" applyFont="1" applyAlignment="1">
      <alignment horizontal="left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230"/>
  <sheetViews>
    <sheetView tabSelected="1" zoomScale="79" zoomScaleNormal="100" workbookViewId="0">
      <pane xSplit="6" ySplit="1" topLeftCell="J65" activePane="bottomRight" state="frozen"/>
      <selection pane="topRight" activeCell="G1" sqref="G1"/>
      <selection pane="bottomLeft" activeCell="A2" sqref="A2"/>
      <selection pane="bottomRight" activeCell="J88" sqref="J88"/>
    </sheetView>
  </sheetViews>
  <sheetFormatPr baseColWidth="10" defaultColWidth="11.42578125" defaultRowHeight="15" x14ac:dyDescent="0.25"/>
  <cols>
    <col min="1" max="1" width="32.7109375" style="1" customWidth="1"/>
    <col min="2" max="2" width="13.7109375" style="1" customWidth="1"/>
    <col min="3" max="3" width="16.140625" style="1" customWidth="1"/>
    <col min="4" max="4" width="12.85546875" style="1" customWidth="1"/>
    <col min="5" max="5" width="13.85546875" customWidth="1"/>
    <col min="6" max="6" width="22.7109375" customWidth="1"/>
    <col min="7" max="7" width="16.140625" style="37" customWidth="1"/>
    <col min="8" max="8" width="16.5703125" style="37" customWidth="1"/>
    <col min="9" max="49" width="21.5703125" style="1" customWidth="1"/>
  </cols>
  <sheetData>
    <row r="1" spans="1:49" s="1" customFormat="1" x14ac:dyDescent="0.25">
      <c r="A1" s="2" t="s">
        <v>471</v>
      </c>
      <c r="B1" s="2" t="s">
        <v>472</v>
      </c>
      <c r="C1" s="2" t="s">
        <v>482</v>
      </c>
      <c r="D1" s="2" t="s">
        <v>484</v>
      </c>
      <c r="E1" s="2" t="s">
        <v>112</v>
      </c>
      <c r="F1" s="2" t="s">
        <v>92</v>
      </c>
      <c r="G1" s="35" t="s">
        <v>378</v>
      </c>
      <c r="H1" s="35" t="s">
        <v>532</v>
      </c>
      <c r="I1" s="36" t="s">
        <v>531</v>
      </c>
      <c r="J1" s="36" t="s">
        <v>585</v>
      </c>
      <c r="K1" s="54" t="s">
        <v>587</v>
      </c>
      <c r="L1" s="54" t="s">
        <v>588</v>
      </c>
      <c r="M1" s="54" t="s">
        <v>589</v>
      </c>
      <c r="N1" s="54" t="s">
        <v>590</v>
      </c>
      <c r="O1" s="54" t="s">
        <v>591</v>
      </c>
      <c r="P1" s="54" t="s">
        <v>592</v>
      </c>
      <c r="Q1" s="54" t="s">
        <v>593</v>
      </c>
      <c r="R1" s="54" t="s">
        <v>594</v>
      </c>
      <c r="T1" s="1" t="s">
        <v>586</v>
      </c>
      <c r="U1" s="36" t="s">
        <v>559</v>
      </c>
      <c r="V1" s="36" t="s">
        <v>560</v>
      </c>
      <c r="W1" s="36" t="s">
        <v>561</v>
      </c>
      <c r="X1" s="36" t="s">
        <v>562</v>
      </c>
      <c r="Y1" s="36" t="s">
        <v>563</v>
      </c>
      <c r="Z1" s="36" t="s">
        <v>564</v>
      </c>
      <c r="AA1" s="36" t="s">
        <v>565</v>
      </c>
      <c r="AB1" s="36" t="s">
        <v>566</v>
      </c>
      <c r="AC1" s="36" t="s">
        <v>567</v>
      </c>
      <c r="AD1" s="36" t="s">
        <v>568</v>
      </c>
      <c r="AE1" s="36" t="s">
        <v>569</v>
      </c>
      <c r="AF1"/>
      <c r="AG1" s="36" t="s">
        <v>570</v>
      </c>
      <c r="AH1" s="36" t="s">
        <v>571</v>
      </c>
      <c r="AI1" s="36" t="s">
        <v>572</v>
      </c>
      <c r="AJ1" s="36" t="s">
        <v>573</v>
      </c>
      <c r="AK1" s="36" t="s">
        <v>574</v>
      </c>
      <c r="AL1" s="36" t="s">
        <v>575</v>
      </c>
      <c r="AM1" s="36" t="s">
        <v>576</v>
      </c>
      <c r="AN1"/>
      <c r="AO1" s="36" t="s">
        <v>581</v>
      </c>
      <c r="AP1" s="36" t="s">
        <v>582</v>
      </c>
      <c r="AQ1" s="36" t="s">
        <v>583</v>
      </c>
      <c r="AR1" s="36" t="s">
        <v>584</v>
      </c>
      <c r="AS1"/>
      <c r="AT1" s="36" t="s">
        <v>580</v>
      </c>
      <c r="AU1"/>
      <c r="AV1"/>
      <c r="AW1" s="36" t="s">
        <v>558</v>
      </c>
    </row>
    <row r="2" spans="1:49" s="1" customFormat="1" x14ac:dyDescent="0.25">
      <c r="A2" s="42" t="s">
        <v>481</v>
      </c>
      <c r="B2" s="3" t="s">
        <v>475</v>
      </c>
      <c r="C2" s="3" t="s">
        <v>483</v>
      </c>
      <c r="D2" s="3" t="s">
        <v>537</v>
      </c>
      <c r="E2" s="43" t="s">
        <v>447</v>
      </c>
      <c r="F2" s="43" t="s">
        <v>91</v>
      </c>
      <c r="G2" s="44" t="s">
        <v>478</v>
      </c>
      <c r="H2" s="44" t="str">
        <f t="shared" ref="H2" si="0">G2</f>
        <v>root_3_leaves.pckl</v>
      </c>
      <c r="I2" s="44" t="s">
        <v>478</v>
      </c>
      <c r="J2" s="44" t="s">
        <v>478</v>
      </c>
      <c r="K2" s="44" t="s">
        <v>478</v>
      </c>
      <c r="L2" s="44" t="s">
        <v>478</v>
      </c>
      <c r="M2" s="44" t="s">
        <v>478</v>
      </c>
      <c r="N2" s="44" t="s">
        <v>478</v>
      </c>
      <c r="O2" s="44" t="s">
        <v>478</v>
      </c>
      <c r="P2" s="44" t="s">
        <v>478</v>
      </c>
      <c r="Q2" s="44" t="s">
        <v>478</v>
      </c>
      <c r="R2" s="44" t="s">
        <v>478</v>
      </c>
      <c r="U2" s="44" t="s">
        <v>478</v>
      </c>
      <c r="V2" s="44" t="s">
        <v>478</v>
      </c>
      <c r="W2" s="44" t="s">
        <v>478</v>
      </c>
      <c r="X2" s="44" t="s">
        <v>478</v>
      </c>
      <c r="Y2" s="44" t="s">
        <v>478</v>
      </c>
      <c r="Z2" s="44" t="s">
        <v>478</v>
      </c>
      <c r="AA2" s="44" t="s">
        <v>478</v>
      </c>
      <c r="AB2" s="44" t="s">
        <v>478</v>
      </c>
      <c r="AC2" s="44" t="s">
        <v>478</v>
      </c>
      <c r="AD2" s="44" t="s">
        <v>478</v>
      </c>
      <c r="AE2" s="44" t="s">
        <v>478</v>
      </c>
      <c r="AF2"/>
      <c r="AG2" s="44" t="s">
        <v>478</v>
      </c>
      <c r="AH2" s="44" t="s">
        <v>478</v>
      </c>
      <c r="AI2" s="44" t="s">
        <v>478</v>
      </c>
      <c r="AJ2" s="44" t="s">
        <v>478</v>
      </c>
      <c r="AK2" s="44" t="s">
        <v>478</v>
      </c>
      <c r="AL2" s="44" t="s">
        <v>478</v>
      </c>
      <c r="AM2" s="44" t="s">
        <v>478</v>
      </c>
      <c r="AN2"/>
      <c r="AO2" s="44" t="s">
        <v>478</v>
      </c>
      <c r="AP2" s="44" t="s">
        <v>478</v>
      </c>
      <c r="AQ2" s="44" t="s">
        <v>478</v>
      </c>
      <c r="AR2" s="44" t="s">
        <v>478</v>
      </c>
      <c r="AS2"/>
      <c r="AT2" s="44" t="s">
        <v>478</v>
      </c>
      <c r="AU2"/>
      <c r="AV2"/>
      <c r="AW2" s="44" t="s">
        <v>478</v>
      </c>
    </row>
    <row r="3" spans="1:49" s="1" customFormat="1" x14ac:dyDescent="0.25">
      <c r="A3" s="42" t="s">
        <v>479</v>
      </c>
      <c r="B3" s="3" t="s">
        <v>474</v>
      </c>
      <c r="C3" s="3" t="s">
        <v>483</v>
      </c>
      <c r="D3" s="3" t="s">
        <v>537</v>
      </c>
      <c r="E3" s="46" t="s">
        <v>477</v>
      </c>
      <c r="F3" s="46" t="s">
        <v>480</v>
      </c>
      <c r="G3" s="44" t="s">
        <v>476</v>
      </c>
      <c r="H3" s="44" t="s">
        <v>476</v>
      </c>
      <c r="I3" s="44" t="s">
        <v>476</v>
      </c>
      <c r="J3" s="44" t="s">
        <v>476</v>
      </c>
      <c r="K3" s="44" t="s">
        <v>476</v>
      </c>
      <c r="L3" s="44" t="s">
        <v>476</v>
      </c>
      <c r="M3" s="44" t="s">
        <v>476</v>
      </c>
      <c r="N3" s="44" t="s">
        <v>476</v>
      </c>
      <c r="O3" s="44" t="s">
        <v>476</v>
      </c>
      <c r="P3" s="44" t="s">
        <v>476</v>
      </c>
      <c r="Q3" s="44" t="s">
        <v>476</v>
      </c>
      <c r="R3" s="44" t="s">
        <v>476</v>
      </c>
      <c r="U3" s="44" t="s">
        <v>476</v>
      </c>
      <c r="V3" s="44" t="s">
        <v>476</v>
      </c>
      <c r="W3" s="44" t="s">
        <v>476</v>
      </c>
      <c r="X3" s="44" t="s">
        <v>476</v>
      </c>
      <c r="Y3" s="44" t="s">
        <v>476</v>
      </c>
      <c r="Z3" s="44" t="s">
        <v>476</v>
      </c>
      <c r="AA3" s="44" t="s">
        <v>476</v>
      </c>
      <c r="AB3" s="44" t="s">
        <v>476</v>
      </c>
      <c r="AC3" s="44" t="s">
        <v>476</v>
      </c>
      <c r="AD3" s="44" t="s">
        <v>476</v>
      </c>
      <c r="AE3" s="44" t="s">
        <v>476</v>
      </c>
      <c r="AF3"/>
      <c r="AG3" s="44" t="s">
        <v>476</v>
      </c>
      <c r="AH3" s="44" t="s">
        <v>476</v>
      </c>
      <c r="AI3" s="44" t="s">
        <v>476</v>
      </c>
      <c r="AJ3" s="44" t="s">
        <v>476</v>
      </c>
      <c r="AK3" s="44" t="s">
        <v>476</v>
      </c>
      <c r="AL3" s="44" t="s">
        <v>476</v>
      </c>
      <c r="AM3" s="44" t="s">
        <v>476</v>
      </c>
      <c r="AN3"/>
      <c r="AO3" s="44" t="s">
        <v>476</v>
      </c>
      <c r="AP3" s="44" t="s">
        <v>476</v>
      </c>
      <c r="AQ3" s="44" t="s">
        <v>476</v>
      </c>
      <c r="AR3" s="44" t="s">
        <v>476</v>
      </c>
      <c r="AS3"/>
      <c r="AT3" s="44" t="s">
        <v>476</v>
      </c>
      <c r="AU3"/>
      <c r="AV3"/>
      <c r="AW3" s="44" t="s">
        <v>476</v>
      </c>
    </row>
    <row r="4" spans="1:49" x14ac:dyDescent="0.25">
      <c r="A4" s="3" t="s">
        <v>2</v>
      </c>
      <c r="B4" s="3" t="s">
        <v>473</v>
      </c>
      <c r="C4" s="3" t="s">
        <v>483</v>
      </c>
      <c r="D4" s="3" t="s">
        <v>537</v>
      </c>
      <c r="E4" s="4" t="s">
        <v>129</v>
      </c>
      <c r="F4" s="4" t="s">
        <v>94</v>
      </c>
      <c r="G4" s="44" t="s">
        <v>86</v>
      </c>
      <c r="H4" s="44" t="str">
        <f>G4</f>
        <v>True</v>
      </c>
      <c r="I4" s="44" t="s">
        <v>86</v>
      </c>
      <c r="J4" s="44" t="s">
        <v>86</v>
      </c>
      <c r="K4" s="44" t="s">
        <v>86</v>
      </c>
      <c r="L4" s="44" t="s">
        <v>86</v>
      </c>
      <c r="M4" s="44" t="s">
        <v>86</v>
      </c>
      <c r="N4" s="44" t="s">
        <v>86</v>
      </c>
      <c r="O4" s="44" t="s">
        <v>86</v>
      </c>
      <c r="P4" s="44" t="s">
        <v>86</v>
      </c>
      <c r="Q4" s="44" t="s">
        <v>86</v>
      </c>
      <c r="R4" s="44" t="s">
        <v>86</v>
      </c>
      <c r="U4" s="44" t="s">
        <v>86</v>
      </c>
      <c r="V4" s="44" t="s">
        <v>86</v>
      </c>
      <c r="W4" s="44" t="s">
        <v>86</v>
      </c>
      <c r="X4" s="44" t="s">
        <v>86</v>
      </c>
      <c r="Y4" s="44" t="s">
        <v>86</v>
      </c>
      <c r="Z4" s="44" t="s">
        <v>86</v>
      </c>
      <c r="AA4" s="44" t="s">
        <v>86</v>
      </c>
      <c r="AB4" s="44" t="s">
        <v>86</v>
      </c>
      <c r="AC4" s="44" t="s">
        <v>86</v>
      </c>
      <c r="AD4" s="44" t="s">
        <v>86</v>
      </c>
      <c r="AE4" s="44" t="s">
        <v>86</v>
      </c>
      <c r="AF4"/>
      <c r="AG4" s="44" t="s">
        <v>86</v>
      </c>
      <c r="AH4" s="44" t="s">
        <v>86</v>
      </c>
      <c r="AI4" s="44" t="s">
        <v>86</v>
      </c>
      <c r="AJ4" s="44" t="s">
        <v>86</v>
      </c>
      <c r="AK4" s="44" t="s">
        <v>86</v>
      </c>
      <c r="AL4" s="44" t="s">
        <v>86</v>
      </c>
      <c r="AM4" s="44" t="s">
        <v>86</v>
      </c>
      <c r="AN4"/>
      <c r="AO4" s="44" t="s">
        <v>86</v>
      </c>
      <c r="AP4" s="44" t="s">
        <v>86</v>
      </c>
      <c r="AQ4" s="44" t="s">
        <v>86</v>
      </c>
      <c r="AR4" s="44" t="s">
        <v>86</v>
      </c>
      <c r="AS4"/>
      <c r="AT4" s="44" t="s">
        <v>86</v>
      </c>
      <c r="AU4"/>
      <c r="AV4"/>
      <c r="AW4" s="44" t="s">
        <v>86</v>
      </c>
    </row>
    <row r="5" spans="1:49" x14ac:dyDescent="0.25">
      <c r="A5" s="3" t="s">
        <v>3</v>
      </c>
      <c r="B5" s="3" t="s">
        <v>473</v>
      </c>
      <c r="C5" s="3" t="s">
        <v>483</v>
      </c>
      <c r="D5" s="3" t="s">
        <v>537</v>
      </c>
      <c r="E5" s="4" t="s">
        <v>130</v>
      </c>
      <c r="F5" s="4" t="s">
        <v>95</v>
      </c>
      <c r="G5" s="44">
        <v>1</v>
      </c>
      <c r="H5" s="44">
        <f t="shared" ref="H5:H64" si="1">G5</f>
        <v>1</v>
      </c>
      <c r="I5" s="44">
        <v>1</v>
      </c>
      <c r="J5" s="44">
        <v>1</v>
      </c>
      <c r="K5" s="44">
        <v>1</v>
      </c>
      <c r="L5" s="44">
        <v>1</v>
      </c>
      <c r="M5" s="44">
        <v>1</v>
      </c>
      <c r="N5" s="44">
        <v>1</v>
      </c>
      <c r="O5" s="44">
        <v>1</v>
      </c>
      <c r="P5" s="44">
        <v>1</v>
      </c>
      <c r="Q5" s="44">
        <v>1</v>
      </c>
      <c r="R5" s="44">
        <v>1</v>
      </c>
      <c r="U5" s="44">
        <v>1</v>
      </c>
      <c r="V5" s="44">
        <v>1</v>
      </c>
      <c r="W5" s="44">
        <v>1</v>
      </c>
      <c r="X5" s="44">
        <v>1</v>
      </c>
      <c r="Y5" s="44">
        <v>1</v>
      </c>
      <c r="Z5" s="44">
        <v>1</v>
      </c>
      <c r="AA5" s="44">
        <v>1</v>
      </c>
      <c r="AB5" s="44">
        <v>1</v>
      </c>
      <c r="AC5" s="44">
        <v>1</v>
      </c>
      <c r="AD5" s="44">
        <v>1</v>
      </c>
      <c r="AE5" s="44">
        <v>1</v>
      </c>
      <c r="AF5"/>
      <c r="AG5" s="44">
        <v>1</v>
      </c>
      <c r="AH5" s="44">
        <v>1</v>
      </c>
      <c r="AI5" s="44">
        <v>1</v>
      </c>
      <c r="AJ5" s="44">
        <v>1</v>
      </c>
      <c r="AK5" s="44">
        <v>1</v>
      </c>
      <c r="AL5" s="44">
        <v>1</v>
      </c>
      <c r="AM5" s="44">
        <v>1</v>
      </c>
      <c r="AN5"/>
      <c r="AO5" s="44">
        <v>1</v>
      </c>
      <c r="AP5" s="44">
        <v>1</v>
      </c>
      <c r="AQ5" s="44">
        <v>1</v>
      </c>
      <c r="AR5" s="44">
        <v>1</v>
      </c>
      <c r="AS5"/>
      <c r="AT5" s="44">
        <v>1</v>
      </c>
      <c r="AU5"/>
      <c r="AV5"/>
      <c r="AW5" s="44">
        <v>1</v>
      </c>
    </row>
    <row r="6" spans="1:49" x14ac:dyDescent="0.25">
      <c r="A6" s="5" t="s">
        <v>4</v>
      </c>
      <c r="B6" s="3" t="s">
        <v>473</v>
      </c>
      <c r="C6" s="3" t="s">
        <v>483</v>
      </c>
      <c r="D6" s="3" t="s">
        <v>537</v>
      </c>
      <c r="E6" s="6" t="s">
        <v>114</v>
      </c>
      <c r="F6" s="6" t="s">
        <v>93</v>
      </c>
      <c r="G6" s="44">
        <v>60</v>
      </c>
      <c r="H6" s="44">
        <f t="shared" si="1"/>
        <v>60</v>
      </c>
      <c r="I6" s="44">
        <v>180</v>
      </c>
      <c r="J6" s="44">
        <v>180</v>
      </c>
      <c r="K6" s="44">
        <v>180</v>
      </c>
      <c r="L6" s="44">
        <v>180</v>
      </c>
      <c r="M6" s="44">
        <v>180</v>
      </c>
      <c r="N6" s="44">
        <v>180</v>
      </c>
      <c r="O6" s="44">
        <v>180</v>
      </c>
      <c r="P6" s="44">
        <v>180</v>
      </c>
      <c r="Q6" s="44">
        <v>180</v>
      </c>
      <c r="R6" s="44">
        <v>180</v>
      </c>
      <c r="U6" s="44">
        <v>180</v>
      </c>
      <c r="V6" s="44">
        <v>180</v>
      </c>
      <c r="W6" s="44">
        <v>180</v>
      </c>
      <c r="X6" s="44">
        <v>180</v>
      </c>
      <c r="Y6" s="44">
        <v>180</v>
      </c>
      <c r="Z6" s="44">
        <v>180</v>
      </c>
      <c r="AA6" s="44">
        <v>180</v>
      </c>
      <c r="AB6" s="44">
        <v>180</v>
      </c>
      <c r="AC6" s="44">
        <v>180</v>
      </c>
      <c r="AD6" s="44">
        <v>180</v>
      </c>
      <c r="AE6" s="44">
        <v>180</v>
      </c>
      <c r="AF6"/>
      <c r="AG6" s="44">
        <v>180</v>
      </c>
      <c r="AH6" s="44">
        <v>180</v>
      </c>
      <c r="AI6" s="44">
        <v>180</v>
      </c>
      <c r="AJ6" s="44">
        <v>180</v>
      </c>
      <c r="AK6" s="44">
        <v>180</v>
      </c>
      <c r="AL6" s="44">
        <v>180</v>
      </c>
      <c r="AM6" s="44">
        <v>180</v>
      </c>
      <c r="AN6"/>
      <c r="AO6" s="44">
        <v>180</v>
      </c>
      <c r="AP6" s="44">
        <v>180</v>
      </c>
      <c r="AQ6" s="44">
        <v>180</v>
      </c>
      <c r="AR6" s="44">
        <v>180</v>
      </c>
      <c r="AS6"/>
      <c r="AT6" s="44">
        <v>180</v>
      </c>
      <c r="AU6"/>
      <c r="AV6"/>
      <c r="AW6" s="44">
        <v>180</v>
      </c>
    </row>
    <row r="7" spans="1:49" x14ac:dyDescent="0.25">
      <c r="A7" s="5" t="s">
        <v>5</v>
      </c>
      <c r="B7" s="3" t="s">
        <v>473</v>
      </c>
      <c r="C7" s="3" t="s">
        <v>483</v>
      </c>
      <c r="D7" s="3" t="s">
        <v>537</v>
      </c>
      <c r="E7" s="6" t="s">
        <v>115</v>
      </c>
      <c r="F7" s="6" t="s">
        <v>93</v>
      </c>
      <c r="G7" s="44">
        <v>4.1666666999999998E-2</v>
      </c>
      <c r="H7" s="44">
        <f t="shared" si="1"/>
        <v>4.1666666999999998E-2</v>
      </c>
      <c r="I7" s="44">
        <v>4.1666666999999998E-2</v>
      </c>
      <c r="J7" s="44">
        <v>4.1666666999999998E-2</v>
      </c>
      <c r="K7" s="44">
        <v>4.1666666999999998E-2</v>
      </c>
      <c r="L7" s="44">
        <v>4.1666666999999998E-2</v>
      </c>
      <c r="M7" s="44">
        <v>4.1666666999999998E-2</v>
      </c>
      <c r="N7" s="44">
        <v>4.1666666999999998E-2</v>
      </c>
      <c r="O7" s="44">
        <v>4.1666666999999998E-2</v>
      </c>
      <c r="P7" s="44">
        <v>4.1666666999999998E-2</v>
      </c>
      <c r="Q7" s="44">
        <v>4.1666666999999998E-2</v>
      </c>
      <c r="R7" s="44">
        <v>4.1666666999999998E-2</v>
      </c>
      <c r="U7" s="44">
        <v>4.1666666999999998E-2</v>
      </c>
      <c r="V7" s="44">
        <v>4.1666666999999998E-2</v>
      </c>
      <c r="W7" s="44">
        <v>4.1666666999999998E-2</v>
      </c>
      <c r="X7" s="44">
        <v>4.1666666999999998E-2</v>
      </c>
      <c r="Y7" s="44">
        <v>4.1666666999999998E-2</v>
      </c>
      <c r="Z7" s="44">
        <v>4.1666666999999998E-2</v>
      </c>
      <c r="AA7" s="44">
        <v>4.1666666999999998E-2</v>
      </c>
      <c r="AB7" s="44">
        <v>4.1666666999999998E-2</v>
      </c>
      <c r="AC7" s="44">
        <v>4.1666666999999998E-2</v>
      </c>
      <c r="AD7" s="44">
        <v>4.1666666999999998E-2</v>
      </c>
      <c r="AE7" s="44">
        <v>4.1666666999999998E-2</v>
      </c>
      <c r="AF7"/>
      <c r="AG7" s="44">
        <v>4.1666666999999998E-2</v>
      </c>
      <c r="AH7" s="44">
        <v>4.1666666999999998E-2</v>
      </c>
      <c r="AI7" s="44">
        <v>4.1666666999999998E-2</v>
      </c>
      <c r="AJ7" s="44">
        <v>4.1666666999999998E-2</v>
      </c>
      <c r="AK7" s="44">
        <v>4.1666666999999998E-2</v>
      </c>
      <c r="AL7" s="44">
        <v>4.1666666999999998E-2</v>
      </c>
      <c r="AM7" s="44">
        <v>4.1666666999999998E-2</v>
      </c>
      <c r="AN7"/>
      <c r="AO7" s="44">
        <v>4.1666666999999998E-2</v>
      </c>
      <c r="AP7" s="44">
        <v>4.1666666999999998E-2</v>
      </c>
      <c r="AQ7" s="44">
        <v>4.1666666999999998E-2</v>
      </c>
      <c r="AR7" s="44">
        <v>4.1666666999999998E-2</v>
      </c>
      <c r="AS7"/>
      <c r="AT7" s="44">
        <v>4.1666666999999998E-2</v>
      </c>
      <c r="AU7"/>
      <c r="AV7"/>
      <c r="AW7" s="44">
        <v>4.1666666999999998E-2</v>
      </c>
    </row>
    <row r="8" spans="1:49" x14ac:dyDescent="0.25">
      <c r="A8" s="5" t="s">
        <v>20</v>
      </c>
      <c r="B8" s="3" t="s">
        <v>473</v>
      </c>
      <c r="C8" s="3" t="s">
        <v>483</v>
      </c>
      <c r="D8" s="3" t="s">
        <v>537</v>
      </c>
      <c r="E8" s="6" t="s">
        <v>123</v>
      </c>
      <c r="F8" s="6" t="s">
        <v>93</v>
      </c>
      <c r="G8" s="44">
        <v>5</v>
      </c>
      <c r="H8" s="44">
        <f t="shared" si="1"/>
        <v>5</v>
      </c>
      <c r="I8" s="44">
        <v>4.1666666999999998E-2</v>
      </c>
      <c r="J8" s="44">
        <v>4.1666666999999998E-2</v>
      </c>
      <c r="K8" s="44">
        <v>4.1666666999999998E-2</v>
      </c>
      <c r="L8" s="44">
        <v>4.1666666999999998E-2</v>
      </c>
      <c r="M8" s="44">
        <v>4.1666666999999998E-2</v>
      </c>
      <c r="N8" s="44">
        <v>4.1666666999999998E-2</v>
      </c>
      <c r="O8" s="44">
        <v>4.1666666999999998E-2</v>
      </c>
      <c r="P8" s="44">
        <v>4.1666666999999998E-2</v>
      </c>
      <c r="Q8" s="44">
        <v>4.1666666999999998E-2</v>
      </c>
      <c r="R8" s="44">
        <v>4.1666666999999998E-2</v>
      </c>
      <c r="U8" s="44">
        <v>4.1666666999999998E-2</v>
      </c>
      <c r="V8" s="44">
        <v>4.1666666999999998E-2</v>
      </c>
      <c r="W8" s="44">
        <v>4.1666666999999998E-2</v>
      </c>
      <c r="X8" s="44">
        <v>4.1666666999999998E-2</v>
      </c>
      <c r="Y8" s="44">
        <v>4.1666666999999998E-2</v>
      </c>
      <c r="Z8" s="44">
        <v>4.1666666999999998E-2</v>
      </c>
      <c r="AA8" s="44">
        <v>4.1666666999999998E-2</v>
      </c>
      <c r="AB8" s="44">
        <v>4.1666666999999998E-2</v>
      </c>
      <c r="AC8" s="44">
        <v>4.1666666999999998E-2</v>
      </c>
      <c r="AD8" s="44">
        <v>4.1666666999999998E-2</v>
      </c>
      <c r="AE8" s="44">
        <v>4.1666666999999998E-2</v>
      </c>
      <c r="AF8"/>
      <c r="AG8" s="44">
        <v>4.1666666999999998E-2</v>
      </c>
      <c r="AH8" s="44">
        <v>4.1666666999999998E-2</v>
      </c>
      <c r="AI8" s="44">
        <v>4.1666666999999998E-2</v>
      </c>
      <c r="AJ8" s="44">
        <v>4.1666666999999998E-2</v>
      </c>
      <c r="AK8" s="44">
        <v>4.1666666999999998E-2</v>
      </c>
      <c r="AL8" s="44">
        <v>4.1666666999999998E-2</v>
      </c>
      <c r="AM8" s="44">
        <v>4.1666666999999998E-2</v>
      </c>
      <c r="AN8"/>
      <c r="AO8" s="44">
        <v>4.1666666999999998E-2</v>
      </c>
      <c r="AP8" s="44">
        <v>4.1666666999999998E-2</v>
      </c>
      <c r="AQ8" s="44">
        <v>4.1666666999999998E-2</v>
      </c>
      <c r="AR8" s="44">
        <v>4.1666666999999998E-2</v>
      </c>
      <c r="AS8"/>
      <c r="AT8" s="44">
        <v>4.1666666999999998E-2</v>
      </c>
      <c r="AU8"/>
      <c r="AV8"/>
      <c r="AW8" s="44">
        <v>4.1666666999999998E-2</v>
      </c>
    </row>
    <row r="9" spans="1:49" x14ac:dyDescent="0.25">
      <c r="A9" s="7" t="s">
        <v>1</v>
      </c>
      <c r="B9" s="3" t="s">
        <v>473</v>
      </c>
      <c r="C9" s="3" t="s">
        <v>483</v>
      </c>
      <c r="D9" s="3" t="s">
        <v>537</v>
      </c>
      <c r="E9" s="8" t="s">
        <v>113</v>
      </c>
      <c r="F9" s="8" t="s">
        <v>93</v>
      </c>
      <c r="G9" s="44">
        <v>1</v>
      </c>
      <c r="H9" s="44">
        <f t="shared" si="1"/>
        <v>1</v>
      </c>
      <c r="I9" s="44">
        <v>1</v>
      </c>
      <c r="J9" s="44">
        <v>1</v>
      </c>
      <c r="K9" s="44">
        <v>1</v>
      </c>
      <c r="L9" s="44">
        <v>1</v>
      </c>
      <c r="M9" s="44">
        <v>1</v>
      </c>
      <c r="N9" s="44">
        <v>1</v>
      </c>
      <c r="O9" s="44">
        <v>1</v>
      </c>
      <c r="P9" s="44">
        <v>1</v>
      </c>
      <c r="Q9" s="44">
        <v>1</v>
      </c>
      <c r="R9" s="44">
        <v>1</v>
      </c>
      <c r="U9" s="44">
        <v>1</v>
      </c>
      <c r="V9" s="44">
        <v>1</v>
      </c>
      <c r="W9" s="44">
        <v>1</v>
      </c>
      <c r="X9" s="44">
        <v>1</v>
      </c>
      <c r="Y9" s="44">
        <v>1</v>
      </c>
      <c r="Z9" s="44">
        <v>1</v>
      </c>
      <c r="AA9" s="44">
        <v>1</v>
      </c>
      <c r="AB9" s="44">
        <v>1</v>
      </c>
      <c r="AC9" s="44">
        <v>1</v>
      </c>
      <c r="AD9" s="44">
        <v>1</v>
      </c>
      <c r="AE9" s="44">
        <v>1</v>
      </c>
      <c r="AF9"/>
      <c r="AG9" s="44">
        <v>1</v>
      </c>
      <c r="AH9" s="44">
        <v>1</v>
      </c>
      <c r="AI9" s="44">
        <v>1</v>
      </c>
      <c r="AJ9" s="44">
        <v>1</v>
      </c>
      <c r="AK9" s="44">
        <v>1</v>
      </c>
      <c r="AL9" s="44">
        <v>1</v>
      </c>
      <c r="AM9" s="44">
        <v>1</v>
      </c>
      <c r="AN9"/>
      <c r="AO9" s="44">
        <v>1</v>
      </c>
      <c r="AP9" s="44">
        <v>1</v>
      </c>
      <c r="AQ9" s="44">
        <v>1</v>
      </c>
      <c r="AR9" s="44">
        <v>1</v>
      </c>
      <c r="AS9"/>
      <c r="AT9" s="44">
        <v>1</v>
      </c>
      <c r="AU9"/>
      <c r="AV9"/>
      <c r="AW9" s="44">
        <v>1</v>
      </c>
    </row>
    <row r="10" spans="1:49" x14ac:dyDescent="0.25">
      <c r="A10" s="7" t="s">
        <v>450</v>
      </c>
      <c r="B10" s="3" t="s">
        <v>473</v>
      </c>
      <c r="C10" s="3" t="s">
        <v>483</v>
      </c>
      <c r="D10" s="3" t="s">
        <v>537</v>
      </c>
      <c r="E10" s="8" t="s">
        <v>451</v>
      </c>
      <c r="F10" s="8" t="s">
        <v>93</v>
      </c>
      <c r="G10" s="44">
        <v>0</v>
      </c>
      <c r="H10" s="44">
        <f t="shared" si="1"/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/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/>
      <c r="AO10" s="44">
        <v>0</v>
      </c>
      <c r="AP10" s="44">
        <v>0</v>
      </c>
      <c r="AQ10" s="44">
        <v>0</v>
      </c>
      <c r="AR10" s="44">
        <v>0</v>
      </c>
      <c r="AS10"/>
      <c r="AT10" s="44">
        <v>0</v>
      </c>
      <c r="AU10"/>
      <c r="AV10"/>
      <c r="AW10" s="44">
        <v>0</v>
      </c>
    </row>
    <row r="11" spans="1:49" x14ac:dyDescent="0.25">
      <c r="A11" s="7" t="s">
        <v>6</v>
      </c>
      <c r="B11" s="3" t="s">
        <v>473</v>
      </c>
      <c r="C11" s="3" t="s">
        <v>483</v>
      </c>
      <c r="D11" s="3" t="s">
        <v>537</v>
      </c>
      <c r="E11" s="8" t="s">
        <v>131</v>
      </c>
      <c r="F11" s="8" t="s">
        <v>94</v>
      </c>
      <c r="G11" s="44" t="s">
        <v>87</v>
      </c>
      <c r="H11" s="44" t="str">
        <f t="shared" si="1"/>
        <v>False</v>
      </c>
      <c r="I11" s="44" t="s">
        <v>87</v>
      </c>
      <c r="J11" s="44" t="s">
        <v>87</v>
      </c>
      <c r="K11" s="44" t="s">
        <v>87</v>
      </c>
      <c r="L11" s="44" t="s">
        <v>87</v>
      </c>
      <c r="M11" s="44" t="s">
        <v>87</v>
      </c>
      <c r="N11" s="44" t="s">
        <v>87</v>
      </c>
      <c r="O11" s="44" t="s">
        <v>87</v>
      </c>
      <c r="P11" s="44" t="s">
        <v>87</v>
      </c>
      <c r="Q11" s="44" t="s">
        <v>87</v>
      </c>
      <c r="R11" s="44" t="s">
        <v>87</v>
      </c>
      <c r="U11" s="44" t="s">
        <v>87</v>
      </c>
      <c r="V11" s="44" t="s">
        <v>87</v>
      </c>
      <c r="W11" s="44" t="s">
        <v>87</v>
      </c>
      <c r="X11" s="44" t="s">
        <v>87</v>
      </c>
      <c r="Y11" s="44" t="s">
        <v>87</v>
      </c>
      <c r="Z11" s="44" t="s">
        <v>87</v>
      </c>
      <c r="AA11" s="44" t="s">
        <v>87</v>
      </c>
      <c r="AB11" s="44" t="s">
        <v>87</v>
      </c>
      <c r="AC11" s="44" t="s">
        <v>87</v>
      </c>
      <c r="AD11" s="44" t="s">
        <v>87</v>
      </c>
      <c r="AE11" s="44" t="s">
        <v>87</v>
      </c>
      <c r="AF11"/>
      <c r="AG11" s="44" t="s">
        <v>87</v>
      </c>
      <c r="AH11" s="44" t="s">
        <v>87</v>
      </c>
      <c r="AI11" s="44" t="s">
        <v>87</v>
      </c>
      <c r="AJ11" s="44" t="s">
        <v>87</v>
      </c>
      <c r="AK11" s="44" t="s">
        <v>87</v>
      </c>
      <c r="AL11" s="44" t="s">
        <v>87</v>
      </c>
      <c r="AM11" s="44" t="s">
        <v>87</v>
      </c>
      <c r="AN11"/>
      <c r="AO11" s="44" t="s">
        <v>87</v>
      </c>
      <c r="AP11" s="44" t="s">
        <v>87</v>
      </c>
      <c r="AQ11" s="44" t="s">
        <v>87</v>
      </c>
      <c r="AR11" s="44" t="s">
        <v>87</v>
      </c>
      <c r="AS11"/>
      <c r="AT11" s="44" t="s">
        <v>87</v>
      </c>
      <c r="AU11"/>
      <c r="AV11"/>
      <c r="AW11" s="44" t="s">
        <v>87</v>
      </c>
    </row>
    <row r="12" spans="1:49" x14ac:dyDescent="0.25">
      <c r="A12" s="7" t="s">
        <v>7</v>
      </c>
      <c r="B12" s="3" t="s">
        <v>473</v>
      </c>
      <c r="C12" s="3" t="s">
        <v>483</v>
      </c>
      <c r="D12" s="3" t="s">
        <v>537</v>
      </c>
      <c r="E12" s="8" t="s">
        <v>116</v>
      </c>
      <c r="F12" s="8" t="s">
        <v>96</v>
      </c>
      <c r="G12" s="44">
        <v>5.0000000000000001E-9</v>
      </c>
      <c r="H12" s="44">
        <f t="shared" si="1"/>
        <v>5.0000000000000001E-9</v>
      </c>
      <c r="I12" s="44">
        <v>5.0000000000000001E-9</v>
      </c>
      <c r="J12" s="44">
        <v>5.0000000000000001E-9</v>
      </c>
      <c r="K12" s="44">
        <v>5.0000000000000001E-9</v>
      </c>
      <c r="L12" s="44">
        <v>5.0000000000000001E-9</v>
      </c>
      <c r="M12" s="44">
        <v>5.0000000000000001E-9</v>
      </c>
      <c r="N12" s="44">
        <v>5.0000000000000001E-9</v>
      </c>
      <c r="O12" s="44">
        <v>5.0000000000000001E-9</v>
      </c>
      <c r="P12" s="44">
        <v>5.0000000000000001E-9</v>
      </c>
      <c r="Q12" s="44">
        <v>5.0000000000000001E-9</v>
      </c>
      <c r="R12" s="44">
        <v>5.0000000000000001E-9</v>
      </c>
      <c r="U12" s="44">
        <v>5.0000000000000001E-9</v>
      </c>
      <c r="V12" s="44">
        <v>5.0000000000000001E-9</v>
      </c>
      <c r="W12" s="44">
        <v>5.0000000000000001E-9</v>
      </c>
      <c r="X12" s="44">
        <v>5.0000000000000001E-9</v>
      </c>
      <c r="Y12" s="44">
        <v>5.0000000000000001E-9</v>
      </c>
      <c r="Z12" s="44">
        <v>5.0000000000000001E-9</v>
      </c>
      <c r="AA12" s="44">
        <v>5.0000000000000001E-9</v>
      </c>
      <c r="AB12" s="44">
        <v>5.0000000000000001E-9</v>
      </c>
      <c r="AC12" s="44">
        <v>5.0000000000000001E-9</v>
      </c>
      <c r="AD12" s="44">
        <v>5.0000000000000001E-9</v>
      </c>
      <c r="AE12" s="44">
        <v>5.0000000000000001E-9</v>
      </c>
      <c r="AF12"/>
      <c r="AG12" s="44">
        <v>5.0000000000000001E-9</v>
      </c>
      <c r="AH12" s="44">
        <v>5.0000000000000001E-9</v>
      </c>
      <c r="AI12" s="44">
        <v>5.0000000000000001E-9</v>
      </c>
      <c r="AJ12" s="44">
        <v>5.0000000000000001E-9</v>
      </c>
      <c r="AK12" s="44">
        <v>5.0000000000000001E-9</v>
      </c>
      <c r="AL12" s="44">
        <v>5.0000000000000001E-9</v>
      </c>
      <c r="AM12" s="44">
        <v>5.0000000000000001E-9</v>
      </c>
      <c r="AN12"/>
      <c r="AO12" s="44">
        <v>5.0000000000000001E-9</v>
      </c>
      <c r="AP12" s="44">
        <v>5.0000000000000001E-9</v>
      </c>
      <c r="AQ12" s="44">
        <v>5.0000000000000001E-9</v>
      </c>
      <c r="AR12" s="44">
        <v>5.0000000000000001E-9</v>
      </c>
      <c r="AS12"/>
      <c r="AT12" s="44">
        <v>5.0000000000000001E-9</v>
      </c>
      <c r="AU12"/>
      <c r="AV12"/>
      <c r="AW12" s="44">
        <v>5.0000000000000001E-9</v>
      </c>
    </row>
    <row r="13" spans="1:49" x14ac:dyDescent="0.25">
      <c r="A13" s="7" t="s">
        <v>8</v>
      </c>
      <c r="B13" s="3" t="s">
        <v>473</v>
      </c>
      <c r="C13" s="3" t="s">
        <v>483</v>
      </c>
      <c r="D13" s="3" t="s">
        <v>537</v>
      </c>
      <c r="E13" s="8" t="s">
        <v>117</v>
      </c>
      <c r="F13" s="8" t="s">
        <v>466</v>
      </c>
      <c r="G13" s="44">
        <v>10</v>
      </c>
      <c r="H13" s="44">
        <f t="shared" si="1"/>
        <v>10</v>
      </c>
      <c r="I13" s="44">
        <v>10</v>
      </c>
      <c r="J13" s="44">
        <v>10</v>
      </c>
      <c r="K13" s="44">
        <v>10</v>
      </c>
      <c r="L13" s="44">
        <v>10</v>
      </c>
      <c r="M13" s="44">
        <v>10</v>
      </c>
      <c r="N13" s="44">
        <v>10</v>
      </c>
      <c r="O13" s="44">
        <v>10</v>
      </c>
      <c r="P13" s="44">
        <v>10</v>
      </c>
      <c r="Q13" s="44">
        <v>10</v>
      </c>
      <c r="R13" s="44">
        <v>10</v>
      </c>
      <c r="U13" s="44">
        <v>10</v>
      </c>
      <c r="V13" s="44">
        <v>10</v>
      </c>
      <c r="W13" s="44">
        <v>10</v>
      </c>
      <c r="X13" s="44">
        <v>10</v>
      </c>
      <c r="Y13" s="44">
        <v>10</v>
      </c>
      <c r="Z13" s="44">
        <v>10</v>
      </c>
      <c r="AA13" s="44">
        <v>10</v>
      </c>
      <c r="AB13" s="44">
        <v>10</v>
      </c>
      <c r="AC13" s="44">
        <v>10</v>
      </c>
      <c r="AD13" s="44">
        <v>10</v>
      </c>
      <c r="AE13" s="44">
        <v>10</v>
      </c>
      <c r="AF13"/>
      <c r="AG13" s="44">
        <v>10</v>
      </c>
      <c r="AH13" s="44">
        <v>10</v>
      </c>
      <c r="AI13" s="44">
        <v>10</v>
      </c>
      <c r="AJ13" s="44">
        <v>10</v>
      </c>
      <c r="AK13" s="44">
        <v>10</v>
      </c>
      <c r="AL13" s="44">
        <v>10</v>
      </c>
      <c r="AM13" s="44">
        <v>10</v>
      </c>
      <c r="AN13"/>
      <c r="AO13" s="44">
        <v>10</v>
      </c>
      <c r="AP13" s="44">
        <v>10</v>
      </c>
      <c r="AQ13" s="44">
        <v>10</v>
      </c>
      <c r="AR13" s="44">
        <v>10</v>
      </c>
      <c r="AS13"/>
      <c r="AT13" s="44">
        <v>10</v>
      </c>
      <c r="AU13"/>
      <c r="AV13"/>
      <c r="AW13" s="44">
        <v>10</v>
      </c>
    </row>
    <row r="14" spans="1:49" x14ac:dyDescent="0.25">
      <c r="A14" s="7" t="s">
        <v>463</v>
      </c>
      <c r="B14" s="3" t="s">
        <v>473</v>
      </c>
      <c r="C14" s="3" t="s">
        <v>483</v>
      </c>
      <c r="D14" s="3" t="s">
        <v>537</v>
      </c>
      <c r="E14" s="8" t="s">
        <v>458</v>
      </c>
      <c r="F14" s="8" t="s">
        <v>94</v>
      </c>
      <c r="G14" s="44" t="s">
        <v>87</v>
      </c>
      <c r="H14" s="44" t="str">
        <f t="shared" si="1"/>
        <v>False</v>
      </c>
      <c r="I14" s="44" t="s">
        <v>87</v>
      </c>
      <c r="J14" s="44" t="s">
        <v>87</v>
      </c>
      <c r="K14" s="44" t="s">
        <v>87</v>
      </c>
      <c r="L14" s="44" t="s">
        <v>87</v>
      </c>
      <c r="M14" s="44" t="s">
        <v>87</v>
      </c>
      <c r="N14" s="44" t="s">
        <v>87</v>
      </c>
      <c r="O14" s="44" t="s">
        <v>87</v>
      </c>
      <c r="P14" s="44" t="s">
        <v>87</v>
      </c>
      <c r="Q14" s="44" t="s">
        <v>87</v>
      </c>
      <c r="R14" s="44" t="s">
        <v>87</v>
      </c>
      <c r="U14" s="44" t="s">
        <v>87</v>
      </c>
      <c r="V14" s="44" t="s">
        <v>87</v>
      </c>
      <c r="W14" s="44" t="s">
        <v>87</v>
      </c>
      <c r="X14" s="44" t="s">
        <v>87</v>
      </c>
      <c r="Y14" s="44" t="s">
        <v>87</v>
      </c>
      <c r="Z14" s="44" t="s">
        <v>87</v>
      </c>
      <c r="AA14" s="44" t="s">
        <v>87</v>
      </c>
      <c r="AB14" s="44" t="s">
        <v>87</v>
      </c>
      <c r="AC14" s="44" t="s">
        <v>87</v>
      </c>
      <c r="AD14" s="44" t="s">
        <v>87</v>
      </c>
      <c r="AE14" s="44" t="s">
        <v>87</v>
      </c>
      <c r="AF14"/>
      <c r="AG14" s="44" t="s">
        <v>87</v>
      </c>
      <c r="AH14" s="44" t="s">
        <v>87</v>
      </c>
      <c r="AI14" s="44" t="s">
        <v>87</v>
      </c>
      <c r="AJ14" s="44" t="s">
        <v>87</v>
      </c>
      <c r="AK14" s="44" t="s">
        <v>87</v>
      </c>
      <c r="AL14" s="44" t="s">
        <v>87</v>
      </c>
      <c r="AM14" s="44" t="s">
        <v>87</v>
      </c>
      <c r="AN14"/>
      <c r="AO14" s="44" t="s">
        <v>87</v>
      </c>
      <c r="AP14" s="44" t="s">
        <v>87</v>
      </c>
      <c r="AQ14" s="44" t="s">
        <v>87</v>
      </c>
      <c r="AR14" s="44" t="s">
        <v>87</v>
      </c>
      <c r="AS14"/>
      <c r="AT14" s="44" t="s">
        <v>87</v>
      </c>
      <c r="AU14"/>
      <c r="AV14"/>
      <c r="AW14" s="44" t="s">
        <v>87</v>
      </c>
    </row>
    <row r="15" spans="1:49" x14ac:dyDescent="0.25">
      <c r="A15" s="7" t="s">
        <v>464</v>
      </c>
      <c r="B15" s="3" t="s">
        <v>473</v>
      </c>
      <c r="C15" s="3" t="s">
        <v>483</v>
      </c>
      <c r="D15" s="3" t="s">
        <v>537</v>
      </c>
      <c r="E15" s="8" t="s">
        <v>465</v>
      </c>
      <c r="F15" s="8" t="s">
        <v>94</v>
      </c>
      <c r="G15" s="44" t="s">
        <v>87</v>
      </c>
      <c r="H15" s="44" t="str">
        <f t="shared" si="1"/>
        <v>False</v>
      </c>
      <c r="I15" s="44" t="s">
        <v>87</v>
      </c>
      <c r="J15" s="44" t="s">
        <v>87</v>
      </c>
      <c r="K15" s="44" t="s">
        <v>87</v>
      </c>
      <c r="L15" s="44" t="s">
        <v>87</v>
      </c>
      <c r="M15" s="44" t="s">
        <v>87</v>
      </c>
      <c r="N15" s="44" t="s">
        <v>87</v>
      </c>
      <c r="O15" s="44" t="s">
        <v>87</v>
      </c>
      <c r="P15" s="44" t="s">
        <v>87</v>
      </c>
      <c r="Q15" s="44" t="s">
        <v>87</v>
      </c>
      <c r="R15" s="44" t="s">
        <v>87</v>
      </c>
      <c r="U15" s="44" t="s">
        <v>87</v>
      </c>
      <c r="V15" s="44" t="s">
        <v>87</v>
      </c>
      <c r="W15" s="44" t="s">
        <v>87</v>
      </c>
      <c r="X15" s="44" t="s">
        <v>87</v>
      </c>
      <c r="Y15" s="44" t="s">
        <v>87</v>
      </c>
      <c r="Z15" s="44" t="s">
        <v>87</v>
      </c>
      <c r="AA15" s="44" t="s">
        <v>87</v>
      </c>
      <c r="AB15" s="44" t="s">
        <v>87</v>
      </c>
      <c r="AC15" s="44" t="s">
        <v>87</v>
      </c>
      <c r="AD15" s="44" t="s">
        <v>87</v>
      </c>
      <c r="AE15" s="44" t="s">
        <v>87</v>
      </c>
      <c r="AF15"/>
      <c r="AG15" s="44" t="s">
        <v>87</v>
      </c>
      <c r="AH15" s="44" t="s">
        <v>87</v>
      </c>
      <c r="AI15" s="44" t="s">
        <v>87</v>
      </c>
      <c r="AJ15" s="44" t="s">
        <v>87</v>
      </c>
      <c r="AK15" s="44" t="s">
        <v>87</v>
      </c>
      <c r="AL15" s="44" t="s">
        <v>87</v>
      </c>
      <c r="AM15" s="44" t="s">
        <v>87</v>
      </c>
      <c r="AN15"/>
      <c r="AO15" s="44" t="s">
        <v>87</v>
      </c>
      <c r="AP15" s="44" t="s">
        <v>87</v>
      </c>
      <c r="AQ15" s="44" t="s">
        <v>87</v>
      </c>
      <c r="AR15" s="44" t="s">
        <v>87</v>
      </c>
      <c r="AS15"/>
      <c r="AT15" s="44" t="s">
        <v>87</v>
      </c>
      <c r="AU15"/>
      <c r="AV15"/>
      <c r="AW15" s="44" t="s">
        <v>87</v>
      </c>
    </row>
    <row r="16" spans="1:49" x14ac:dyDescent="0.25">
      <c r="A16" s="7" t="s">
        <v>467</v>
      </c>
      <c r="B16" s="3" t="s">
        <v>473</v>
      </c>
      <c r="C16" s="3" t="s">
        <v>483</v>
      </c>
      <c r="D16" s="3" t="s">
        <v>537</v>
      </c>
      <c r="E16" s="8" t="s">
        <v>468</v>
      </c>
      <c r="F16" s="8" t="s">
        <v>94</v>
      </c>
      <c r="G16" s="44" t="s">
        <v>87</v>
      </c>
      <c r="H16" s="44" t="str">
        <f t="shared" si="1"/>
        <v>False</v>
      </c>
      <c r="I16" s="44" t="s">
        <v>87</v>
      </c>
      <c r="J16" s="44" t="s">
        <v>87</v>
      </c>
      <c r="K16" s="44" t="s">
        <v>87</v>
      </c>
      <c r="L16" s="44" t="s">
        <v>87</v>
      </c>
      <c r="M16" s="44" t="s">
        <v>87</v>
      </c>
      <c r="N16" s="44" t="s">
        <v>87</v>
      </c>
      <c r="O16" s="44" t="s">
        <v>87</v>
      </c>
      <c r="P16" s="44" t="s">
        <v>87</v>
      </c>
      <c r="Q16" s="44" t="s">
        <v>87</v>
      </c>
      <c r="R16" s="44" t="s">
        <v>87</v>
      </c>
      <c r="U16" s="44" t="s">
        <v>87</v>
      </c>
      <c r="V16" s="44" t="s">
        <v>87</v>
      </c>
      <c r="W16" s="44" t="s">
        <v>87</v>
      </c>
      <c r="X16" s="44" t="s">
        <v>87</v>
      </c>
      <c r="Y16" s="44" t="s">
        <v>87</v>
      </c>
      <c r="Z16" s="44" t="s">
        <v>87</v>
      </c>
      <c r="AA16" s="44" t="s">
        <v>87</v>
      </c>
      <c r="AB16" s="44" t="s">
        <v>87</v>
      </c>
      <c r="AC16" s="44" t="s">
        <v>87</v>
      </c>
      <c r="AD16" s="44" t="s">
        <v>87</v>
      </c>
      <c r="AE16" s="44" t="s">
        <v>87</v>
      </c>
      <c r="AF16"/>
      <c r="AG16" s="44" t="s">
        <v>87</v>
      </c>
      <c r="AH16" s="44" t="s">
        <v>87</v>
      </c>
      <c r="AI16" s="44" t="s">
        <v>87</v>
      </c>
      <c r="AJ16" s="44" t="s">
        <v>87</v>
      </c>
      <c r="AK16" s="44" t="s">
        <v>87</v>
      </c>
      <c r="AL16" s="44" t="s">
        <v>87</v>
      </c>
      <c r="AM16" s="44" t="s">
        <v>87</v>
      </c>
      <c r="AN16"/>
      <c r="AO16" s="44" t="s">
        <v>87</v>
      </c>
      <c r="AP16" s="44" t="s">
        <v>87</v>
      </c>
      <c r="AQ16" s="44" t="s">
        <v>87</v>
      </c>
      <c r="AR16" s="44" t="s">
        <v>87</v>
      </c>
      <c r="AS16"/>
      <c r="AT16" s="44" t="s">
        <v>87</v>
      </c>
      <c r="AU16"/>
      <c r="AV16"/>
      <c r="AW16" s="44" t="s">
        <v>87</v>
      </c>
    </row>
    <row r="17" spans="1:49" x14ac:dyDescent="0.25">
      <c r="A17" s="7" t="s">
        <v>469</v>
      </c>
      <c r="B17" s="3" t="s">
        <v>473</v>
      </c>
      <c r="C17" s="3" t="s">
        <v>483</v>
      </c>
      <c r="D17" s="3" t="s">
        <v>537</v>
      </c>
      <c r="E17" s="8" t="s">
        <v>470</v>
      </c>
      <c r="F17" s="8" t="s">
        <v>296</v>
      </c>
      <c r="G17" s="44">
        <v>86400</v>
      </c>
      <c r="H17" s="44">
        <f t="shared" si="1"/>
        <v>86400</v>
      </c>
      <c r="I17" s="44">
        <v>86400</v>
      </c>
      <c r="J17" s="44">
        <v>86400</v>
      </c>
      <c r="K17" s="44">
        <v>86400</v>
      </c>
      <c r="L17" s="44">
        <v>86400</v>
      </c>
      <c r="M17" s="44">
        <v>86400</v>
      </c>
      <c r="N17" s="44">
        <v>86400</v>
      </c>
      <c r="O17" s="44">
        <v>86400</v>
      </c>
      <c r="P17" s="44">
        <v>86400</v>
      </c>
      <c r="Q17" s="44">
        <v>86400</v>
      </c>
      <c r="R17" s="44">
        <v>86400</v>
      </c>
      <c r="U17" s="44">
        <v>86400</v>
      </c>
      <c r="V17" s="44">
        <v>86400</v>
      </c>
      <c r="W17" s="44">
        <v>86400</v>
      </c>
      <c r="X17" s="44">
        <v>86400</v>
      </c>
      <c r="Y17" s="44">
        <v>86400</v>
      </c>
      <c r="Z17" s="44">
        <v>86400</v>
      </c>
      <c r="AA17" s="44">
        <v>86400</v>
      </c>
      <c r="AB17" s="44">
        <v>86400</v>
      </c>
      <c r="AC17" s="44">
        <v>86400</v>
      </c>
      <c r="AD17" s="44">
        <v>86400</v>
      </c>
      <c r="AE17" s="44">
        <v>86400</v>
      </c>
      <c r="AF17"/>
      <c r="AG17" s="44">
        <v>86400</v>
      </c>
      <c r="AH17" s="44">
        <v>86400</v>
      </c>
      <c r="AI17" s="44">
        <v>86400</v>
      </c>
      <c r="AJ17" s="44">
        <v>86400</v>
      </c>
      <c r="AK17" s="44">
        <v>86400</v>
      </c>
      <c r="AL17" s="44">
        <v>86400</v>
      </c>
      <c r="AM17" s="44">
        <v>86400</v>
      </c>
      <c r="AN17"/>
      <c r="AO17" s="44">
        <v>86400</v>
      </c>
      <c r="AP17" s="44">
        <v>86400</v>
      </c>
      <c r="AQ17" s="44">
        <v>86400</v>
      </c>
      <c r="AR17" s="44">
        <v>86400</v>
      </c>
      <c r="AS17"/>
      <c r="AT17" s="44">
        <v>86400</v>
      </c>
      <c r="AU17"/>
      <c r="AV17"/>
      <c r="AW17" s="44">
        <v>86400</v>
      </c>
    </row>
    <row r="18" spans="1:49" x14ac:dyDescent="0.25">
      <c r="A18" s="9" t="s">
        <v>10</v>
      </c>
      <c r="B18" s="3" t="s">
        <v>473</v>
      </c>
      <c r="C18" s="3" t="s">
        <v>483</v>
      </c>
      <c r="D18" s="3" t="s">
        <v>537</v>
      </c>
      <c r="E18" s="10" t="s">
        <v>133</v>
      </c>
      <c r="F18" s="10" t="s">
        <v>94</v>
      </c>
      <c r="G18" s="44" t="b">
        <v>0</v>
      </c>
      <c r="H18" s="44" t="b">
        <v>1</v>
      </c>
      <c r="I18" s="44" t="b">
        <v>1</v>
      </c>
      <c r="J18" s="44" t="b">
        <v>1</v>
      </c>
      <c r="K18" s="44" t="b">
        <v>1</v>
      </c>
      <c r="L18" s="44" t="b">
        <v>1</v>
      </c>
      <c r="M18" s="44" t="b">
        <v>1</v>
      </c>
      <c r="N18" s="44" t="b">
        <v>1</v>
      </c>
      <c r="O18" s="44" t="b">
        <v>1</v>
      </c>
      <c r="P18" s="44" t="b">
        <v>1</v>
      </c>
      <c r="Q18" s="44" t="b">
        <v>1</v>
      </c>
      <c r="R18" s="44" t="b">
        <v>1</v>
      </c>
      <c r="U18" s="44" t="b">
        <v>1</v>
      </c>
      <c r="V18" s="44" t="b">
        <v>1</v>
      </c>
      <c r="W18" s="44" t="b">
        <v>1</v>
      </c>
      <c r="X18" s="44" t="b">
        <v>1</v>
      </c>
      <c r="Y18" s="44" t="b">
        <v>1</v>
      </c>
      <c r="Z18" s="44" t="b">
        <v>1</v>
      </c>
      <c r="AA18" s="44" t="b">
        <v>1</v>
      </c>
      <c r="AB18" s="44" t="b">
        <v>1</v>
      </c>
      <c r="AC18" s="44" t="b">
        <v>1</v>
      </c>
      <c r="AD18" s="44" t="b">
        <v>1</v>
      </c>
      <c r="AE18" s="44" t="b">
        <v>1</v>
      </c>
      <c r="AF18"/>
      <c r="AG18" s="44" t="b">
        <v>1</v>
      </c>
      <c r="AH18" s="44" t="b">
        <v>1</v>
      </c>
      <c r="AI18" s="44" t="b">
        <v>1</v>
      </c>
      <c r="AJ18" s="44" t="b">
        <v>1</v>
      </c>
      <c r="AK18" s="44" t="b">
        <v>1</v>
      </c>
      <c r="AL18" s="44" t="b">
        <v>1</v>
      </c>
      <c r="AM18" s="44" t="b">
        <v>1</v>
      </c>
      <c r="AN18"/>
      <c r="AO18" s="44" t="b">
        <v>1</v>
      </c>
      <c r="AP18" s="44" t="b">
        <v>1</v>
      </c>
      <c r="AQ18" s="44" t="b">
        <v>1</v>
      </c>
      <c r="AR18" s="44" t="b">
        <v>1</v>
      </c>
      <c r="AS18"/>
      <c r="AT18" s="44" t="b">
        <v>1</v>
      </c>
      <c r="AU18"/>
      <c r="AV18"/>
      <c r="AW18" s="44" t="b">
        <v>1</v>
      </c>
    </row>
    <row r="19" spans="1:49" x14ac:dyDescent="0.25">
      <c r="A19" s="9" t="s">
        <v>11</v>
      </c>
      <c r="B19" s="3" t="s">
        <v>473</v>
      </c>
      <c r="C19" s="3" t="s">
        <v>483</v>
      </c>
      <c r="D19" s="3" t="s">
        <v>537</v>
      </c>
      <c r="E19" s="10" t="s">
        <v>118</v>
      </c>
      <c r="F19" s="10" t="s">
        <v>95</v>
      </c>
      <c r="G19" s="44">
        <v>3</v>
      </c>
      <c r="H19" s="44">
        <f t="shared" si="1"/>
        <v>3</v>
      </c>
      <c r="I19" s="44">
        <v>3</v>
      </c>
      <c r="J19" s="44">
        <v>3</v>
      </c>
      <c r="K19" s="44">
        <v>3</v>
      </c>
      <c r="L19" s="44">
        <v>3</v>
      </c>
      <c r="M19" s="44">
        <v>3</v>
      </c>
      <c r="N19" s="44">
        <v>3</v>
      </c>
      <c r="O19" s="44">
        <v>3</v>
      </c>
      <c r="P19" s="44">
        <v>3</v>
      </c>
      <c r="Q19" s="44">
        <v>3</v>
      </c>
      <c r="R19" s="44">
        <v>3</v>
      </c>
      <c r="U19" s="44">
        <v>3</v>
      </c>
      <c r="V19" s="44">
        <v>3</v>
      </c>
      <c r="W19" s="44">
        <v>3</v>
      </c>
      <c r="X19" s="44">
        <v>3</v>
      </c>
      <c r="Y19" s="44">
        <v>3</v>
      </c>
      <c r="Z19" s="44">
        <v>3</v>
      </c>
      <c r="AA19" s="44">
        <v>3</v>
      </c>
      <c r="AB19" s="44">
        <v>3</v>
      </c>
      <c r="AC19" s="44">
        <v>3</v>
      </c>
      <c r="AD19" s="44">
        <v>3</v>
      </c>
      <c r="AE19" s="44">
        <v>3</v>
      </c>
      <c r="AF19"/>
      <c r="AG19" s="44">
        <v>3</v>
      </c>
      <c r="AH19" s="44">
        <v>3</v>
      </c>
      <c r="AI19" s="44">
        <v>3</v>
      </c>
      <c r="AJ19" s="44">
        <v>3</v>
      </c>
      <c r="AK19" s="44">
        <v>3</v>
      </c>
      <c r="AL19" s="44">
        <v>3</v>
      </c>
      <c r="AM19" s="44">
        <v>3</v>
      </c>
      <c r="AN19"/>
      <c r="AO19" s="44">
        <v>3</v>
      </c>
      <c r="AP19" s="44">
        <v>3</v>
      </c>
      <c r="AQ19" s="44">
        <v>3</v>
      </c>
      <c r="AR19" s="44">
        <v>3</v>
      </c>
      <c r="AS19"/>
      <c r="AT19" s="44">
        <v>3</v>
      </c>
      <c r="AU19"/>
      <c r="AV19"/>
      <c r="AW19" s="44">
        <v>3</v>
      </c>
    </row>
    <row r="20" spans="1:49" x14ac:dyDescent="0.25">
      <c r="A20" s="9" t="s">
        <v>362</v>
      </c>
      <c r="B20" s="3" t="s">
        <v>473</v>
      </c>
      <c r="C20" s="3" t="s">
        <v>483</v>
      </c>
      <c r="D20" s="3" t="s">
        <v>537</v>
      </c>
      <c r="E20" s="10" t="s">
        <v>363</v>
      </c>
      <c r="F20" s="10" t="s">
        <v>94</v>
      </c>
      <c r="G20" s="44" t="s">
        <v>87</v>
      </c>
      <c r="H20" s="44" t="str">
        <f t="shared" si="1"/>
        <v>False</v>
      </c>
      <c r="I20" s="44" t="s">
        <v>87</v>
      </c>
      <c r="J20" s="44" t="s">
        <v>87</v>
      </c>
      <c r="K20" s="44" t="s">
        <v>87</v>
      </c>
      <c r="L20" s="44" t="s">
        <v>87</v>
      </c>
      <c r="M20" s="44" t="s">
        <v>87</v>
      </c>
      <c r="N20" s="44" t="s">
        <v>87</v>
      </c>
      <c r="O20" s="44" t="s">
        <v>87</v>
      </c>
      <c r="P20" s="44" t="s">
        <v>87</v>
      </c>
      <c r="Q20" s="44" t="s">
        <v>87</v>
      </c>
      <c r="R20" s="44" t="s">
        <v>87</v>
      </c>
      <c r="U20" s="44" t="s">
        <v>87</v>
      </c>
      <c r="V20" s="44" t="s">
        <v>87</v>
      </c>
      <c r="W20" s="44" t="s">
        <v>87</v>
      </c>
      <c r="X20" s="44" t="s">
        <v>87</v>
      </c>
      <c r="Y20" s="44" t="s">
        <v>87</v>
      </c>
      <c r="Z20" s="44" t="s">
        <v>87</v>
      </c>
      <c r="AA20" s="44" t="s">
        <v>87</v>
      </c>
      <c r="AB20" s="44" t="s">
        <v>87</v>
      </c>
      <c r="AC20" s="44" t="s">
        <v>87</v>
      </c>
      <c r="AD20" s="44" t="s">
        <v>87</v>
      </c>
      <c r="AE20" s="44" t="s">
        <v>87</v>
      </c>
      <c r="AF20"/>
      <c r="AG20" s="44" t="s">
        <v>87</v>
      </c>
      <c r="AH20" s="44" t="s">
        <v>87</v>
      </c>
      <c r="AI20" s="44" t="s">
        <v>87</v>
      </c>
      <c r="AJ20" s="44" t="s">
        <v>87</v>
      </c>
      <c r="AK20" s="44" t="s">
        <v>87</v>
      </c>
      <c r="AL20" s="44" t="s">
        <v>87</v>
      </c>
      <c r="AM20" s="44" t="s">
        <v>87</v>
      </c>
      <c r="AN20"/>
      <c r="AO20" s="44" t="s">
        <v>87</v>
      </c>
      <c r="AP20" s="44" t="s">
        <v>87</v>
      </c>
      <c r="AQ20" s="44" t="s">
        <v>87</v>
      </c>
      <c r="AR20" s="44" t="s">
        <v>87</v>
      </c>
      <c r="AS20"/>
      <c r="AT20" s="44" t="s">
        <v>87</v>
      </c>
      <c r="AU20"/>
      <c r="AV20"/>
      <c r="AW20" s="44" t="s">
        <v>87</v>
      </c>
    </row>
    <row r="21" spans="1:49" x14ac:dyDescent="0.25">
      <c r="A21" s="9" t="s">
        <v>364</v>
      </c>
      <c r="B21" s="3" t="s">
        <v>473</v>
      </c>
      <c r="C21" s="3" t="s">
        <v>483</v>
      </c>
      <c r="D21" s="3" t="s">
        <v>537</v>
      </c>
      <c r="E21" s="10" t="s">
        <v>365</v>
      </c>
      <c r="F21" s="10" t="s">
        <v>94</v>
      </c>
      <c r="G21" s="44" t="s">
        <v>87</v>
      </c>
      <c r="H21" s="44" t="str">
        <f t="shared" si="1"/>
        <v>False</v>
      </c>
      <c r="I21" s="44" t="s">
        <v>87</v>
      </c>
      <c r="J21" s="44" t="s">
        <v>87</v>
      </c>
      <c r="K21" s="44" t="s">
        <v>87</v>
      </c>
      <c r="L21" s="44" t="s">
        <v>87</v>
      </c>
      <c r="M21" s="44" t="s">
        <v>87</v>
      </c>
      <c r="N21" s="44" t="s">
        <v>87</v>
      </c>
      <c r="O21" s="44" t="s">
        <v>87</v>
      </c>
      <c r="P21" s="44" t="s">
        <v>87</v>
      </c>
      <c r="Q21" s="44" t="s">
        <v>87</v>
      </c>
      <c r="R21" s="44" t="s">
        <v>87</v>
      </c>
      <c r="U21" s="44" t="s">
        <v>87</v>
      </c>
      <c r="V21" s="44" t="s">
        <v>87</v>
      </c>
      <c r="W21" s="44" t="s">
        <v>87</v>
      </c>
      <c r="X21" s="44" t="s">
        <v>87</v>
      </c>
      <c r="Y21" s="44" t="s">
        <v>87</v>
      </c>
      <c r="Z21" s="44" t="s">
        <v>87</v>
      </c>
      <c r="AA21" s="44" t="s">
        <v>87</v>
      </c>
      <c r="AB21" s="44" t="s">
        <v>87</v>
      </c>
      <c r="AC21" s="44" t="s">
        <v>87</v>
      </c>
      <c r="AD21" s="44" t="s">
        <v>87</v>
      </c>
      <c r="AE21" s="44" t="s">
        <v>87</v>
      </c>
      <c r="AF21"/>
      <c r="AG21" s="44" t="s">
        <v>87</v>
      </c>
      <c r="AH21" s="44" t="s">
        <v>87</v>
      </c>
      <c r="AI21" s="44" t="s">
        <v>87</v>
      </c>
      <c r="AJ21" s="44" t="s">
        <v>87</v>
      </c>
      <c r="AK21" s="44" t="s">
        <v>87</v>
      </c>
      <c r="AL21" s="44" t="s">
        <v>87</v>
      </c>
      <c r="AM21" s="44" t="s">
        <v>87</v>
      </c>
      <c r="AN21"/>
      <c r="AO21" s="44" t="s">
        <v>87</v>
      </c>
      <c r="AP21" s="44" t="s">
        <v>87</v>
      </c>
      <c r="AQ21" s="44" t="s">
        <v>87</v>
      </c>
      <c r="AR21" s="44" t="s">
        <v>87</v>
      </c>
      <c r="AS21"/>
      <c r="AT21" s="44" t="s">
        <v>87</v>
      </c>
      <c r="AU21"/>
      <c r="AV21"/>
      <c r="AW21" s="44" t="s">
        <v>87</v>
      </c>
    </row>
    <row r="22" spans="1:49" x14ac:dyDescent="0.25">
      <c r="A22" s="9" t="s">
        <v>376</v>
      </c>
      <c r="B22" s="3" t="s">
        <v>473</v>
      </c>
      <c r="C22" s="3" t="s">
        <v>483</v>
      </c>
      <c r="D22" s="3" t="s">
        <v>537</v>
      </c>
      <c r="E22" s="10" t="s">
        <v>377</v>
      </c>
      <c r="F22" s="10" t="s">
        <v>94</v>
      </c>
      <c r="G22" s="44" t="s">
        <v>87</v>
      </c>
      <c r="H22" s="44" t="str">
        <f t="shared" si="1"/>
        <v>False</v>
      </c>
      <c r="I22" s="44" t="s">
        <v>87</v>
      </c>
      <c r="J22" s="44" t="s">
        <v>87</v>
      </c>
      <c r="K22" s="44" t="s">
        <v>87</v>
      </c>
      <c r="L22" s="44" t="s">
        <v>87</v>
      </c>
      <c r="M22" s="44" t="s">
        <v>87</v>
      </c>
      <c r="N22" s="44" t="s">
        <v>87</v>
      </c>
      <c r="O22" s="44" t="s">
        <v>87</v>
      </c>
      <c r="P22" s="44" t="s">
        <v>87</v>
      </c>
      <c r="Q22" s="44" t="s">
        <v>87</v>
      </c>
      <c r="R22" s="44" t="s">
        <v>87</v>
      </c>
      <c r="U22" s="44" t="s">
        <v>87</v>
      </c>
      <c r="V22" s="44" t="s">
        <v>87</v>
      </c>
      <c r="W22" s="44" t="s">
        <v>87</v>
      </c>
      <c r="X22" s="44" t="s">
        <v>87</v>
      </c>
      <c r="Y22" s="44" t="s">
        <v>87</v>
      </c>
      <c r="Z22" s="44" t="s">
        <v>87</v>
      </c>
      <c r="AA22" s="44" t="s">
        <v>87</v>
      </c>
      <c r="AB22" s="44" t="s">
        <v>87</v>
      </c>
      <c r="AC22" s="44" t="s">
        <v>87</v>
      </c>
      <c r="AD22" s="44" t="s">
        <v>87</v>
      </c>
      <c r="AE22" s="44" t="s">
        <v>87</v>
      </c>
      <c r="AF22"/>
      <c r="AG22" s="44" t="s">
        <v>87</v>
      </c>
      <c r="AH22" s="44" t="s">
        <v>87</v>
      </c>
      <c r="AI22" s="44" t="s">
        <v>87</v>
      </c>
      <c r="AJ22" s="44" t="s">
        <v>87</v>
      </c>
      <c r="AK22" s="44" t="s">
        <v>87</v>
      </c>
      <c r="AL22" s="44" t="s">
        <v>87</v>
      </c>
      <c r="AM22" s="44" t="s">
        <v>87</v>
      </c>
      <c r="AN22"/>
      <c r="AO22" s="44" t="s">
        <v>87</v>
      </c>
      <c r="AP22" s="44" t="s">
        <v>87</v>
      </c>
      <c r="AQ22" s="44" t="s">
        <v>87</v>
      </c>
      <c r="AR22" s="44" t="s">
        <v>87</v>
      </c>
      <c r="AS22"/>
      <c r="AT22" s="44" t="s">
        <v>87</v>
      </c>
      <c r="AU22"/>
      <c r="AV22"/>
      <c r="AW22" s="44" t="s">
        <v>87</v>
      </c>
    </row>
    <row r="23" spans="1:49" x14ac:dyDescent="0.25">
      <c r="A23" s="9" t="s">
        <v>375</v>
      </c>
      <c r="B23" s="3" t="s">
        <v>473</v>
      </c>
      <c r="C23" s="3" t="s">
        <v>483</v>
      </c>
      <c r="D23" s="3" t="s">
        <v>537</v>
      </c>
      <c r="E23" s="10" t="s">
        <v>373</v>
      </c>
      <c r="F23" s="10" t="s">
        <v>94</v>
      </c>
      <c r="G23" s="44" t="s">
        <v>87</v>
      </c>
      <c r="H23" s="44" t="str">
        <f t="shared" si="1"/>
        <v>False</v>
      </c>
      <c r="I23" s="44" t="s">
        <v>87</v>
      </c>
      <c r="J23" s="44" t="s">
        <v>87</v>
      </c>
      <c r="K23" s="44" t="s">
        <v>87</v>
      </c>
      <c r="L23" s="44" t="s">
        <v>87</v>
      </c>
      <c r="M23" s="44" t="s">
        <v>87</v>
      </c>
      <c r="N23" s="44" t="s">
        <v>87</v>
      </c>
      <c r="O23" s="44" t="s">
        <v>87</v>
      </c>
      <c r="P23" s="44" t="s">
        <v>87</v>
      </c>
      <c r="Q23" s="44" t="s">
        <v>87</v>
      </c>
      <c r="R23" s="44" t="s">
        <v>87</v>
      </c>
      <c r="U23" s="44" t="s">
        <v>87</v>
      </c>
      <c r="V23" s="44" t="s">
        <v>87</v>
      </c>
      <c r="W23" s="44" t="s">
        <v>87</v>
      </c>
      <c r="X23" s="44" t="s">
        <v>87</v>
      </c>
      <c r="Y23" s="44" t="s">
        <v>87</v>
      </c>
      <c r="Z23" s="44" t="s">
        <v>87</v>
      </c>
      <c r="AA23" s="44" t="s">
        <v>87</v>
      </c>
      <c r="AB23" s="44" t="s">
        <v>87</v>
      </c>
      <c r="AC23" s="44" t="s">
        <v>87</v>
      </c>
      <c r="AD23" s="44" t="s">
        <v>87</v>
      </c>
      <c r="AE23" s="44" t="s">
        <v>87</v>
      </c>
      <c r="AF23"/>
      <c r="AG23" s="44" t="s">
        <v>87</v>
      </c>
      <c r="AH23" s="44" t="s">
        <v>87</v>
      </c>
      <c r="AI23" s="44" t="s">
        <v>87</v>
      </c>
      <c r="AJ23" s="44" t="s">
        <v>87</v>
      </c>
      <c r="AK23" s="44" t="s">
        <v>87</v>
      </c>
      <c r="AL23" s="44" t="s">
        <v>87</v>
      </c>
      <c r="AM23" s="44" t="s">
        <v>87</v>
      </c>
      <c r="AN23"/>
      <c r="AO23" s="44" t="s">
        <v>87</v>
      </c>
      <c r="AP23" s="44" t="s">
        <v>87</v>
      </c>
      <c r="AQ23" s="44" t="s">
        <v>87</v>
      </c>
      <c r="AR23" s="44" t="s">
        <v>87</v>
      </c>
      <c r="AS23"/>
      <c r="AT23" s="44" t="s">
        <v>87</v>
      </c>
      <c r="AU23"/>
      <c r="AV23"/>
      <c r="AW23" s="44" t="s">
        <v>87</v>
      </c>
    </row>
    <row r="24" spans="1:49" x14ac:dyDescent="0.25">
      <c r="A24" s="9" t="s">
        <v>374</v>
      </c>
      <c r="B24" s="3" t="s">
        <v>473</v>
      </c>
      <c r="C24" s="3" t="s">
        <v>483</v>
      </c>
      <c r="D24" s="3" t="s">
        <v>537</v>
      </c>
      <c r="E24" s="10" t="s">
        <v>372</v>
      </c>
      <c r="F24" s="10" t="s">
        <v>94</v>
      </c>
      <c r="G24" s="44" t="s">
        <v>87</v>
      </c>
      <c r="H24" s="44" t="str">
        <f t="shared" si="1"/>
        <v>False</v>
      </c>
      <c r="I24" s="44" t="s">
        <v>87</v>
      </c>
      <c r="J24" s="44" t="s">
        <v>87</v>
      </c>
      <c r="K24" s="44" t="s">
        <v>87</v>
      </c>
      <c r="L24" s="44" t="s">
        <v>87</v>
      </c>
      <c r="M24" s="44" t="s">
        <v>87</v>
      </c>
      <c r="N24" s="44" t="s">
        <v>87</v>
      </c>
      <c r="O24" s="44" t="s">
        <v>87</v>
      </c>
      <c r="P24" s="44" t="s">
        <v>87</v>
      </c>
      <c r="Q24" s="44" t="s">
        <v>87</v>
      </c>
      <c r="R24" s="44" t="s">
        <v>87</v>
      </c>
      <c r="U24" s="44" t="s">
        <v>87</v>
      </c>
      <c r="V24" s="44" t="s">
        <v>87</v>
      </c>
      <c r="W24" s="44" t="s">
        <v>87</v>
      </c>
      <c r="X24" s="44" t="s">
        <v>87</v>
      </c>
      <c r="Y24" s="44" t="s">
        <v>87</v>
      </c>
      <c r="Z24" s="44" t="s">
        <v>87</v>
      </c>
      <c r="AA24" s="44" t="s">
        <v>87</v>
      </c>
      <c r="AB24" s="44" t="s">
        <v>87</v>
      </c>
      <c r="AC24" s="44" t="s">
        <v>87</v>
      </c>
      <c r="AD24" s="44" t="s">
        <v>87</v>
      </c>
      <c r="AE24" s="44" t="s">
        <v>87</v>
      </c>
      <c r="AF24"/>
      <c r="AG24" s="44" t="s">
        <v>87</v>
      </c>
      <c r="AH24" s="44" t="s">
        <v>87</v>
      </c>
      <c r="AI24" s="44" t="s">
        <v>87</v>
      </c>
      <c r="AJ24" s="44" t="s">
        <v>87</v>
      </c>
      <c r="AK24" s="44" t="s">
        <v>87</v>
      </c>
      <c r="AL24" s="44" t="s">
        <v>87</v>
      </c>
      <c r="AM24" s="44" t="s">
        <v>87</v>
      </c>
      <c r="AN24"/>
      <c r="AO24" s="44" t="s">
        <v>87</v>
      </c>
      <c r="AP24" s="44" t="s">
        <v>87</v>
      </c>
      <c r="AQ24" s="44" t="s">
        <v>87</v>
      </c>
      <c r="AR24" s="44" t="s">
        <v>87</v>
      </c>
      <c r="AS24"/>
      <c r="AT24" s="44" t="s">
        <v>87</v>
      </c>
      <c r="AU24"/>
      <c r="AV24"/>
      <c r="AW24" s="44" t="s">
        <v>87</v>
      </c>
    </row>
    <row r="25" spans="1:49" x14ac:dyDescent="0.25">
      <c r="A25" s="9" t="s">
        <v>12</v>
      </c>
      <c r="B25" s="3" t="s">
        <v>473</v>
      </c>
      <c r="C25" s="3" t="s">
        <v>483</v>
      </c>
      <c r="D25" s="3" t="s">
        <v>537</v>
      </c>
      <c r="E25" s="10" t="s">
        <v>139</v>
      </c>
      <c r="F25" s="10" t="s">
        <v>94</v>
      </c>
      <c r="G25" s="44" t="s">
        <v>87</v>
      </c>
      <c r="H25" s="44" t="str">
        <f t="shared" si="1"/>
        <v>False</v>
      </c>
      <c r="I25" s="44" t="s">
        <v>87</v>
      </c>
      <c r="J25" s="44" t="s">
        <v>87</v>
      </c>
      <c r="K25" s="44" t="s">
        <v>87</v>
      </c>
      <c r="L25" s="44" t="s">
        <v>87</v>
      </c>
      <c r="M25" s="44" t="s">
        <v>87</v>
      </c>
      <c r="N25" s="44" t="s">
        <v>87</v>
      </c>
      <c r="O25" s="44" t="s">
        <v>87</v>
      </c>
      <c r="P25" s="44" t="s">
        <v>87</v>
      </c>
      <c r="Q25" s="44" t="s">
        <v>87</v>
      </c>
      <c r="R25" s="44" t="s">
        <v>87</v>
      </c>
      <c r="U25" s="44" t="s">
        <v>87</v>
      </c>
      <c r="V25" s="44" t="s">
        <v>87</v>
      </c>
      <c r="W25" s="44" t="s">
        <v>87</v>
      </c>
      <c r="X25" s="44" t="s">
        <v>87</v>
      </c>
      <c r="Y25" s="44" t="s">
        <v>87</v>
      </c>
      <c r="Z25" s="44" t="s">
        <v>87</v>
      </c>
      <c r="AA25" s="44" t="s">
        <v>87</v>
      </c>
      <c r="AB25" s="44" t="s">
        <v>87</v>
      </c>
      <c r="AC25" s="44" t="s">
        <v>87</v>
      </c>
      <c r="AD25" s="44" t="s">
        <v>87</v>
      </c>
      <c r="AE25" s="44" t="s">
        <v>87</v>
      </c>
      <c r="AF25"/>
      <c r="AG25" s="44" t="s">
        <v>87</v>
      </c>
      <c r="AH25" s="44" t="s">
        <v>87</v>
      </c>
      <c r="AI25" s="44" t="s">
        <v>87</v>
      </c>
      <c r="AJ25" s="44" t="s">
        <v>87</v>
      </c>
      <c r="AK25" s="44" t="s">
        <v>87</v>
      </c>
      <c r="AL25" s="44" t="s">
        <v>87</v>
      </c>
      <c r="AM25" s="44" t="s">
        <v>87</v>
      </c>
      <c r="AN25"/>
      <c r="AO25" s="44" t="s">
        <v>87</v>
      </c>
      <c r="AP25" s="44" t="s">
        <v>87</v>
      </c>
      <c r="AQ25" s="44" t="s">
        <v>87</v>
      </c>
      <c r="AR25" s="44" t="s">
        <v>87</v>
      </c>
      <c r="AS25"/>
      <c r="AT25" s="44" t="s">
        <v>87</v>
      </c>
      <c r="AU25"/>
      <c r="AV25"/>
      <c r="AW25" s="44" t="s">
        <v>87</v>
      </c>
    </row>
    <row r="26" spans="1:49" x14ac:dyDescent="0.25">
      <c r="A26" s="9" t="s">
        <v>13</v>
      </c>
      <c r="B26" s="3" t="s">
        <v>473</v>
      </c>
      <c r="C26" s="3" t="s">
        <v>483</v>
      </c>
      <c r="D26" s="3" t="s">
        <v>537</v>
      </c>
      <c r="E26" s="10" t="s">
        <v>119</v>
      </c>
      <c r="F26" s="10" t="s">
        <v>97</v>
      </c>
      <c r="G26" s="44">
        <v>0.33</v>
      </c>
      <c r="H26" s="44">
        <f t="shared" si="1"/>
        <v>0.33</v>
      </c>
      <c r="I26" s="44">
        <v>0.33</v>
      </c>
      <c r="J26" s="44">
        <v>0.33</v>
      </c>
      <c r="K26" s="44">
        <v>0.33</v>
      </c>
      <c r="L26" s="44">
        <v>0.33</v>
      </c>
      <c r="M26" s="44">
        <v>0.33</v>
      </c>
      <c r="N26" s="44">
        <v>0.33</v>
      </c>
      <c r="O26" s="44">
        <v>0.33</v>
      </c>
      <c r="P26" s="44">
        <v>0.33</v>
      </c>
      <c r="Q26" s="44">
        <v>0.33</v>
      </c>
      <c r="R26" s="44">
        <v>0.33</v>
      </c>
      <c r="U26" s="44">
        <v>0.33</v>
      </c>
      <c r="V26" s="44">
        <v>0.33</v>
      </c>
      <c r="W26" s="44">
        <v>0.33</v>
      </c>
      <c r="X26" s="44">
        <v>0.33</v>
      </c>
      <c r="Y26" s="44">
        <v>0.33</v>
      </c>
      <c r="Z26" s="44">
        <v>0.33</v>
      </c>
      <c r="AA26" s="44">
        <v>0.33</v>
      </c>
      <c r="AB26" s="44">
        <v>0.33</v>
      </c>
      <c r="AC26" s="44">
        <v>0.33</v>
      </c>
      <c r="AD26" s="44">
        <v>0.33</v>
      </c>
      <c r="AE26" s="44">
        <v>0.33</v>
      </c>
      <c r="AF26"/>
      <c r="AG26" s="44">
        <v>0.33</v>
      </c>
      <c r="AH26" s="44">
        <v>0.33</v>
      </c>
      <c r="AI26" s="44">
        <v>0.33</v>
      </c>
      <c r="AJ26" s="44">
        <v>0.33</v>
      </c>
      <c r="AK26" s="44">
        <v>0.33</v>
      </c>
      <c r="AL26" s="44">
        <v>0.33</v>
      </c>
      <c r="AM26" s="44">
        <v>0.33</v>
      </c>
      <c r="AN26"/>
      <c r="AO26" s="44">
        <v>0.33</v>
      </c>
      <c r="AP26" s="44">
        <v>0.33</v>
      </c>
      <c r="AQ26" s="44">
        <v>0.33</v>
      </c>
      <c r="AR26" s="44">
        <v>0.33</v>
      </c>
      <c r="AS26"/>
      <c r="AT26" s="44">
        <v>0.33</v>
      </c>
      <c r="AU26"/>
      <c r="AV26"/>
      <c r="AW26" s="44">
        <v>0.33</v>
      </c>
    </row>
    <row r="27" spans="1:49" x14ac:dyDescent="0.25">
      <c r="A27" s="9" t="s">
        <v>14</v>
      </c>
      <c r="B27" s="3" t="s">
        <v>473</v>
      </c>
      <c r="C27" s="3" t="s">
        <v>483</v>
      </c>
      <c r="D27" s="3" t="s">
        <v>537</v>
      </c>
      <c r="E27" s="10" t="s">
        <v>134</v>
      </c>
      <c r="F27" s="10" t="s">
        <v>94</v>
      </c>
      <c r="G27" s="44" t="s">
        <v>87</v>
      </c>
      <c r="H27" s="44" t="str">
        <f t="shared" si="1"/>
        <v>False</v>
      </c>
      <c r="I27" s="44" t="s">
        <v>87</v>
      </c>
      <c r="J27" s="44" t="s">
        <v>87</v>
      </c>
      <c r="K27" s="44" t="s">
        <v>87</v>
      </c>
      <c r="L27" s="44" t="s">
        <v>87</v>
      </c>
      <c r="M27" s="44" t="s">
        <v>87</v>
      </c>
      <c r="N27" s="44" t="s">
        <v>87</v>
      </c>
      <c r="O27" s="44" t="s">
        <v>87</v>
      </c>
      <c r="P27" s="44" t="s">
        <v>87</v>
      </c>
      <c r="Q27" s="44" t="s">
        <v>87</v>
      </c>
      <c r="R27" s="44" t="s">
        <v>87</v>
      </c>
      <c r="U27" s="44" t="s">
        <v>87</v>
      </c>
      <c r="V27" s="44" t="s">
        <v>87</v>
      </c>
      <c r="W27" s="44" t="s">
        <v>87</v>
      </c>
      <c r="X27" s="44" t="s">
        <v>87</v>
      </c>
      <c r="Y27" s="44" t="s">
        <v>87</v>
      </c>
      <c r="Z27" s="44" t="s">
        <v>87</v>
      </c>
      <c r="AA27" s="44" t="s">
        <v>87</v>
      </c>
      <c r="AB27" s="44" t="s">
        <v>87</v>
      </c>
      <c r="AC27" s="44" t="s">
        <v>87</v>
      </c>
      <c r="AD27" s="44" t="s">
        <v>87</v>
      </c>
      <c r="AE27" s="44" t="s">
        <v>87</v>
      </c>
      <c r="AF27"/>
      <c r="AG27" s="44" t="s">
        <v>87</v>
      </c>
      <c r="AH27" s="44" t="s">
        <v>87</v>
      </c>
      <c r="AI27" s="44" t="s">
        <v>87</v>
      </c>
      <c r="AJ27" s="44" t="s">
        <v>87</v>
      </c>
      <c r="AK27" s="44" t="s">
        <v>87</v>
      </c>
      <c r="AL27" s="44" t="s">
        <v>87</v>
      </c>
      <c r="AM27" s="44" t="s">
        <v>87</v>
      </c>
      <c r="AN27"/>
      <c r="AO27" s="44" t="s">
        <v>87</v>
      </c>
      <c r="AP27" s="44" t="s">
        <v>87</v>
      </c>
      <c r="AQ27" s="44" t="s">
        <v>87</v>
      </c>
      <c r="AR27" s="44" t="s">
        <v>87</v>
      </c>
      <c r="AS27"/>
      <c r="AT27" s="44" t="s">
        <v>87</v>
      </c>
      <c r="AU27"/>
      <c r="AV27"/>
      <c r="AW27" s="44" t="s">
        <v>87</v>
      </c>
    </row>
    <row r="28" spans="1:49" x14ac:dyDescent="0.25">
      <c r="A28" s="9" t="s">
        <v>9</v>
      </c>
      <c r="B28" s="3" t="s">
        <v>473</v>
      </c>
      <c r="C28" s="3" t="s">
        <v>483</v>
      </c>
      <c r="D28" s="3" t="s">
        <v>537</v>
      </c>
      <c r="E28" s="10" t="s">
        <v>132</v>
      </c>
      <c r="F28" s="10" t="s">
        <v>94</v>
      </c>
      <c r="G28" s="44" t="s">
        <v>87</v>
      </c>
      <c r="H28" s="44" t="str">
        <f t="shared" si="1"/>
        <v>False</v>
      </c>
      <c r="I28" s="44" t="s">
        <v>87</v>
      </c>
      <c r="J28" s="44" t="s">
        <v>87</v>
      </c>
      <c r="K28" s="44" t="s">
        <v>87</v>
      </c>
      <c r="L28" s="44" t="s">
        <v>87</v>
      </c>
      <c r="M28" s="44" t="s">
        <v>87</v>
      </c>
      <c r="N28" s="44" t="s">
        <v>87</v>
      </c>
      <c r="O28" s="44" t="s">
        <v>87</v>
      </c>
      <c r="P28" s="44" t="s">
        <v>87</v>
      </c>
      <c r="Q28" s="44" t="s">
        <v>87</v>
      </c>
      <c r="R28" s="44" t="s">
        <v>87</v>
      </c>
      <c r="U28" s="44" t="s">
        <v>87</v>
      </c>
      <c r="V28" s="44" t="s">
        <v>87</v>
      </c>
      <c r="W28" s="44" t="s">
        <v>87</v>
      </c>
      <c r="X28" s="44" t="s">
        <v>87</v>
      </c>
      <c r="Y28" s="44" t="s">
        <v>87</v>
      </c>
      <c r="Z28" s="44" t="s">
        <v>87</v>
      </c>
      <c r="AA28" s="44" t="s">
        <v>87</v>
      </c>
      <c r="AB28" s="44" t="s">
        <v>87</v>
      </c>
      <c r="AC28" s="44" t="s">
        <v>87</v>
      </c>
      <c r="AD28" s="44" t="s">
        <v>87</v>
      </c>
      <c r="AE28" s="44" t="s">
        <v>87</v>
      </c>
      <c r="AF28"/>
      <c r="AG28" s="44" t="s">
        <v>87</v>
      </c>
      <c r="AH28" s="44" t="s">
        <v>87</v>
      </c>
      <c r="AI28" s="44" t="s">
        <v>87</v>
      </c>
      <c r="AJ28" s="44" t="s">
        <v>87</v>
      </c>
      <c r="AK28" s="44" t="s">
        <v>87</v>
      </c>
      <c r="AL28" s="44" t="s">
        <v>87</v>
      </c>
      <c r="AM28" s="44" t="s">
        <v>87</v>
      </c>
      <c r="AN28"/>
      <c r="AO28" s="44" t="s">
        <v>87</v>
      </c>
      <c r="AP28" s="44" t="s">
        <v>87</v>
      </c>
      <c r="AQ28" s="44" t="s">
        <v>87</v>
      </c>
      <c r="AR28" s="44" t="s">
        <v>87</v>
      </c>
      <c r="AS28"/>
      <c r="AT28" s="44" t="s">
        <v>87</v>
      </c>
      <c r="AU28"/>
      <c r="AV28"/>
      <c r="AW28" s="44" t="s">
        <v>87</v>
      </c>
    </row>
    <row r="29" spans="1:49" x14ac:dyDescent="0.25">
      <c r="A29" s="9" t="s">
        <v>456</v>
      </c>
      <c r="B29" s="3" t="s">
        <v>473</v>
      </c>
      <c r="C29" s="3" t="s">
        <v>483</v>
      </c>
      <c r="D29" s="3" t="s">
        <v>537</v>
      </c>
      <c r="E29" s="10" t="s">
        <v>457</v>
      </c>
      <c r="F29" s="10" t="s">
        <v>94</v>
      </c>
      <c r="G29" s="44" t="s">
        <v>87</v>
      </c>
      <c r="H29" s="44" t="str">
        <f t="shared" si="1"/>
        <v>False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 s="44" t="s">
        <v>87</v>
      </c>
      <c r="P29" s="44" t="s">
        <v>87</v>
      </c>
      <c r="Q29" s="44" t="s">
        <v>87</v>
      </c>
      <c r="R29" s="44" t="s">
        <v>87</v>
      </c>
      <c r="U29" s="44" t="s">
        <v>87</v>
      </c>
      <c r="V29" s="44" t="s">
        <v>87</v>
      </c>
      <c r="W29" s="44" t="s">
        <v>87</v>
      </c>
      <c r="X29" s="44" t="s">
        <v>87</v>
      </c>
      <c r="Y29" s="44" t="s">
        <v>87</v>
      </c>
      <c r="Z29" s="44" t="s">
        <v>87</v>
      </c>
      <c r="AA29" s="44" t="s">
        <v>87</v>
      </c>
      <c r="AB29" s="44" t="s">
        <v>87</v>
      </c>
      <c r="AC29" s="44" t="s">
        <v>87</v>
      </c>
      <c r="AD29" s="44" t="s">
        <v>87</v>
      </c>
      <c r="AE29" s="44" t="s">
        <v>87</v>
      </c>
      <c r="AF29"/>
      <c r="AG29" s="44" t="s">
        <v>87</v>
      </c>
      <c r="AH29" s="44" t="s">
        <v>87</v>
      </c>
      <c r="AI29" s="44" t="s">
        <v>87</v>
      </c>
      <c r="AJ29" s="44" t="s">
        <v>87</v>
      </c>
      <c r="AK29" s="44" t="s">
        <v>87</v>
      </c>
      <c r="AL29" s="44" t="s">
        <v>87</v>
      </c>
      <c r="AM29" s="44" t="s">
        <v>87</v>
      </c>
      <c r="AN29"/>
      <c r="AO29" s="44" t="s">
        <v>87</v>
      </c>
      <c r="AP29" s="44" t="s">
        <v>87</v>
      </c>
      <c r="AQ29" s="44" t="s">
        <v>87</v>
      </c>
      <c r="AR29" s="44" t="s">
        <v>87</v>
      </c>
      <c r="AS29"/>
      <c r="AT29" s="44" t="s">
        <v>87</v>
      </c>
      <c r="AU29"/>
      <c r="AV29"/>
      <c r="AW29" s="44" t="s">
        <v>87</v>
      </c>
    </row>
    <row r="30" spans="1:49" x14ac:dyDescent="0.25">
      <c r="A30" s="13" t="s">
        <v>21</v>
      </c>
      <c r="B30" s="3" t="s">
        <v>473</v>
      </c>
      <c r="C30" s="3" t="s">
        <v>483</v>
      </c>
      <c r="D30" s="3" t="s">
        <v>537</v>
      </c>
      <c r="E30" s="14" t="s">
        <v>137</v>
      </c>
      <c r="F30" s="14" t="s">
        <v>94</v>
      </c>
      <c r="G30" s="44" t="s">
        <v>86</v>
      </c>
      <c r="H30" s="44" t="str">
        <f t="shared" si="1"/>
        <v>True</v>
      </c>
      <c r="I30" s="44" t="s">
        <v>86</v>
      </c>
      <c r="J30" s="44" t="s">
        <v>86</v>
      </c>
      <c r="K30" s="44" t="s">
        <v>86</v>
      </c>
      <c r="L30" s="44" t="s">
        <v>86</v>
      </c>
      <c r="M30" s="44" t="s">
        <v>86</v>
      </c>
      <c r="N30" s="44" t="s">
        <v>86</v>
      </c>
      <c r="O30" s="44" t="s">
        <v>86</v>
      </c>
      <c r="P30" s="44" t="s">
        <v>86</v>
      </c>
      <c r="Q30" s="44" t="s">
        <v>86</v>
      </c>
      <c r="R30" s="44" t="s">
        <v>86</v>
      </c>
      <c r="U30" s="44" t="s">
        <v>86</v>
      </c>
      <c r="V30" s="44" t="s">
        <v>86</v>
      </c>
      <c r="W30" s="44" t="s">
        <v>86</v>
      </c>
      <c r="X30" s="44" t="s">
        <v>86</v>
      </c>
      <c r="Y30" s="44" t="s">
        <v>86</v>
      </c>
      <c r="Z30" s="44" t="s">
        <v>86</v>
      </c>
      <c r="AA30" s="44" t="s">
        <v>86</v>
      </c>
      <c r="AB30" s="44" t="s">
        <v>86</v>
      </c>
      <c r="AC30" s="44" t="s">
        <v>86</v>
      </c>
      <c r="AD30" s="44" t="s">
        <v>86</v>
      </c>
      <c r="AE30" s="44" t="s">
        <v>86</v>
      </c>
      <c r="AF30"/>
      <c r="AG30" s="44" t="s">
        <v>86</v>
      </c>
      <c r="AH30" s="44" t="s">
        <v>86</v>
      </c>
      <c r="AI30" s="44" t="s">
        <v>86</v>
      </c>
      <c r="AJ30" s="44" t="s">
        <v>86</v>
      </c>
      <c r="AK30" s="44" t="s">
        <v>86</v>
      </c>
      <c r="AL30" s="44" t="s">
        <v>86</v>
      </c>
      <c r="AM30" s="44" t="s">
        <v>86</v>
      </c>
      <c r="AN30"/>
      <c r="AO30" s="44" t="s">
        <v>86</v>
      </c>
      <c r="AP30" s="44" t="s">
        <v>86</v>
      </c>
      <c r="AQ30" s="44" t="s">
        <v>86</v>
      </c>
      <c r="AR30" s="44" t="s">
        <v>86</v>
      </c>
      <c r="AS30"/>
      <c r="AT30" s="44" t="s">
        <v>86</v>
      </c>
      <c r="AU30"/>
      <c r="AV30"/>
      <c r="AW30" s="44" t="s">
        <v>86</v>
      </c>
    </row>
    <row r="31" spans="1:49" x14ac:dyDescent="0.25">
      <c r="A31" s="13" t="s">
        <v>22</v>
      </c>
      <c r="B31" s="3" t="s">
        <v>473</v>
      </c>
      <c r="C31" s="3" t="s">
        <v>483</v>
      </c>
      <c r="D31" s="3" t="s">
        <v>537</v>
      </c>
      <c r="E31" s="14" t="s">
        <v>124</v>
      </c>
      <c r="F31" s="14" t="s">
        <v>91</v>
      </c>
      <c r="G31" s="44" t="s">
        <v>382</v>
      </c>
      <c r="H31" s="44" t="str">
        <f t="shared" si="1"/>
        <v>total_exchange_surface_with_soil_solution</v>
      </c>
      <c r="I31" s="45" t="s">
        <v>436</v>
      </c>
      <c r="J31" s="45" t="s">
        <v>436</v>
      </c>
      <c r="K31" s="45" t="s">
        <v>436</v>
      </c>
      <c r="L31" s="45" t="s">
        <v>436</v>
      </c>
      <c r="M31" s="45" t="s">
        <v>436</v>
      </c>
      <c r="N31" s="45" t="s">
        <v>436</v>
      </c>
      <c r="O31" s="45" t="s">
        <v>436</v>
      </c>
      <c r="P31" s="45" t="s">
        <v>436</v>
      </c>
      <c r="Q31" s="45" t="s">
        <v>436</v>
      </c>
      <c r="R31" s="45" t="s">
        <v>436</v>
      </c>
      <c r="U31" s="45" t="s">
        <v>436</v>
      </c>
      <c r="V31" s="45" t="s">
        <v>436</v>
      </c>
      <c r="W31" s="45" t="s">
        <v>436</v>
      </c>
      <c r="X31" s="45" t="s">
        <v>436</v>
      </c>
      <c r="Y31" s="45" t="s">
        <v>436</v>
      </c>
      <c r="Z31" s="45" t="s">
        <v>436</v>
      </c>
      <c r="AA31" s="45" t="s">
        <v>436</v>
      </c>
      <c r="AB31" s="45" t="s">
        <v>436</v>
      </c>
      <c r="AC31" s="45" t="s">
        <v>436</v>
      </c>
      <c r="AD31" s="45" t="s">
        <v>436</v>
      </c>
      <c r="AE31" s="45" t="s">
        <v>436</v>
      </c>
      <c r="AF31"/>
      <c r="AG31" s="45" t="s">
        <v>436</v>
      </c>
      <c r="AH31" s="45" t="s">
        <v>436</v>
      </c>
      <c r="AI31" s="45" t="s">
        <v>436</v>
      </c>
      <c r="AJ31" s="45" t="s">
        <v>436</v>
      </c>
      <c r="AK31" s="45" t="s">
        <v>436</v>
      </c>
      <c r="AL31" s="45" t="s">
        <v>436</v>
      </c>
      <c r="AM31" s="45" t="s">
        <v>436</v>
      </c>
      <c r="AN31"/>
      <c r="AO31" s="45" t="s">
        <v>436</v>
      </c>
      <c r="AP31" s="45" t="s">
        <v>436</v>
      </c>
      <c r="AQ31" s="45" t="s">
        <v>436</v>
      </c>
      <c r="AR31" s="45" t="s">
        <v>436</v>
      </c>
      <c r="AS31"/>
      <c r="AT31" s="45" t="s">
        <v>436</v>
      </c>
      <c r="AU31"/>
      <c r="AV31"/>
      <c r="AW31" s="45" t="s">
        <v>436</v>
      </c>
    </row>
    <row r="32" spans="1:49" x14ac:dyDescent="0.25">
      <c r="A32" s="13" t="s">
        <v>23</v>
      </c>
      <c r="B32" s="3" t="s">
        <v>473</v>
      </c>
      <c r="C32" s="3" t="s">
        <v>483</v>
      </c>
      <c r="D32" s="3" t="s">
        <v>537</v>
      </c>
      <c r="E32" s="14" t="s">
        <v>125</v>
      </c>
      <c r="F32" s="14" t="s">
        <v>99</v>
      </c>
      <c r="G32" s="44">
        <v>9.9999999999999995E-7</v>
      </c>
      <c r="H32" s="44">
        <f t="shared" si="1"/>
        <v>9.9999999999999995E-7</v>
      </c>
      <c r="I32" s="44">
        <v>9.9999999999999995E-7</v>
      </c>
      <c r="J32" s="44">
        <v>9.9999999999999995E-7</v>
      </c>
      <c r="K32" s="44">
        <v>9.9999999999999995E-7</v>
      </c>
      <c r="L32" s="44">
        <v>9.9999999999999995E-7</v>
      </c>
      <c r="M32" s="44">
        <v>9.9999999999999995E-7</v>
      </c>
      <c r="N32" s="44">
        <v>9.9999999999999995E-7</v>
      </c>
      <c r="O32" s="44">
        <v>9.9999999999999995E-7</v>
      </c>
      <c r="P32" s="44">
        <v>9.9999999999999995E-7</v>
      </c>
      <c r="Q32" s="44">
        <v>9.9999999999999995E-7</v>
      </c>
      <c r="R32" s="44">
        <v>9.9999999999999995E-7</v>
      </c>
      <c r="U32" s="44">
        <v>9.9999999999999995E-7</v>
      </c>
      <c r="V32" s="44">
        <v>9.9999999999999995E-7</v>
      </c>
      <c r="W32" s="44">
        <v>9.9999999999999995E-7</v>
      </c>
      <c r="X32" s="44">
        <v>9.9999999999999995E-7</v>
      </c>
      <c r="Y32" s="44">
        <v>9.9999999999999995E-7</v>
      </c>
      <c r="Z32" s="44">
        <v>9.9999999999999995E-7</v>
      </c>
      <c r="AA32" s="44">
        <v>9.9999999999999995E-7</v>
      </c>
      <c r="AB32" s="44">
        <v>9.9999999999999995E-7</v>
      </c>
      <c r="AC32" s="44">
        <v>9.9999999999999995E-7</v>
      </c>
      <c r="AD32" s="44">
        <v>9.9999999999999995E-7</v>
      </c>
      <c r="AE32" s="44">
        <v>9.9999999999999995E-7</v>
      </c>
      <c r="AF32"/>
      <c r="AG32" s="44">
        <v>9.9999999999999995E-7</v>
      </c>
      <c r="AH32" s="44">
        <v>9.9999999999999995E-7</v>
      </c>
      <c r="AI32" s="44">
        <v>9.9999999999999995E-7</v>
      </c>
      <c r="AJ32" s="44">
        <v>9.9999999999999995E-7</v>
      </c>
      <c r="AK32" s="44">
        <v>9.9999999999999995E-7</v>
      </c>
      <c r="AL32" s="44">
        <v>9.9999999999999995E-7</v>
      </c>
      <c r="AM32" s="44">
        <v>9.9999999999999995E-7</v>
      </c>
      <c r="AN32"/>
      <c r="AO32" s="44">
        <v>9.9999999999999995E-7</v>
      </c>
      <c r="AP32" s="44">
        <v>9.9999999999999995E-7</v>
      </c>
      <c r="AQ32" s="44">
        <v>9.9999999999999995E-7</v>
      </c>
      <c r="AR32" s="44">
        <v>9.9999999999999995E-7</v>
      </c>
      <c r="AS32"/>
      <c r="AT32" s="44">
        <v>9.9999999999999995E-7</v>
      </c>
      <c r="AU32"/>
      <c r="AV32"/>
      <c r="AW32" s="44">
        <v>9.9999999999999995E-7</v>
      </c>
    </row>
    <row r="33" spans="1:49" x14ac:dyDescent="0.25">
      <c r="A33" s="13" t="s">
        <v>24</v>
      </c>
      <c r="B33" s="3" t="s">
        <v>473</v>
      </c>
      <c r="C33" s="3" t="s">
        <v>483</v>
      </c>
      <c r="D33" s="3" t="s">
        <v>537</v>
      </c>
      <c r="E33" s="14" t="s">
        <v>126</v>
      </c>
      <c r="F33" s="14" t="s">
        <v>99</v>
      </c>
      <c r="G33" s="44">
        <v>2.0000000000000001E-4</v>
      </c>
      <c r="H33" s="44">
        <f t="shared" si="1"/>
        <v>2.0000000000000001E-4</v>
      </c>
      <c r="I33" s="44">
        <v>1E-3</v>
      </c>
      <c r="J33" s="44">
        <v>1E-3</v>
      </c>
      <c r="K33" s="44">
        <v>1E-3</v>
      </c>
      <c r="L33" s="44">
        <v>1E-3</v>
      </c>
      <c r="M33" s="44">
        <v>1E-3</v>
      </c>
      <c r="N33" s="44">
        <v>1E-3</v>
      </c>
      <c r="O33" s="44">
        <v>1E-3</v>
      </c>
      <c r="P33" s="44">
        <v>1E-3</v>
      </c>
      <c r="Q33" s="44">
        <v>1E-3</v>
      </c>
      <c r="R33" s="44">
        <v>1E-3</v>
      </c>
      <c r="U33" s="44">
        <v>1E-3</v>
      </c>
      <c r="V33" s="44">
        <v>1E-3</v>
      </c>
      <c r="W33" s="44">
        <v>1E-3</v>
      </c>
      <c r="X33" s="44">
        <v>1E-3</v>
      </c>
      <c r="Y33" s="44">
        <v>1E-3</v>
      </c>
      <c r="Z33" s="44">
        <v>1E-3</v>
      </c>
      <c r="AA33" s="44">
        <v>1E-3</v>
      </c>
      <c r="AB33" s="44">
        <v>1E-3</v>
      </c>
      <c r="AC33" s="44">
        <v>1E-3</v>
      </c>
      <c r="AD33" s="44">
        <v>1E-3</v>
      </c>
      <c r="AE33" s="44">
        <v>1E-3</v>
      </c>
      <c r="AF33"/>
      <c r="AG33" s="44">
        <v>1E-3</v>
      </c>
      <c r="AH33" s="44">
        <v>1E-3</v>
      </c>
      <c r="AI33" s="44">
        <v>1E-3</v>
      </c>
      <c r="AJ33" s="44">
        <v>1E-3</v>
      </c>
      <c r="AK33" s="44">
        <v>1E-3</v>
      </c>
      <c r="AL33" s="44">
        <v>1E-3</v>
      </c>
      <c r="AM33" s="44">
        <v>1E-3</v>
      </c>
      <c r="AN33"/>
      <c r="AO33" s="44">
        <v>1E-3</v>
      </c>
      <c r="AP33" s="44">
        <v>1E-3</v>
      </c>
      <c r="AQ33" s="44">
        <v>1E-3</v>
      </c>
      <c r="AR33" s="44">
        <v>1E-3</v>
      </c>
      <c r="AS33"/>
      <c r="AT33" s="44">
        <v>1E-3</v>
      </c>
      <c r="AU33"/>
      <c r="AV33"/>
      <c r="AW33" s="44">
        <v>1E-3</v>
      </c>
    </row>
    <row r="34" spans="1:49" x14ac:dyDescent="0.25">
      <c r="A34" s="13" t="s">
        <v>25</v>
      </c>
      <c r="B34" s="3" t="s">
        <v>473</v>
      </c>
      <c r="C34" s="3" t="s">
        <v>483</v>
      </c>
      <c r="D34" s="3" t="s">
        <v>537</v>
      </c>
      <c r="E34" s="14" t="s">
        <v>138</v>
      </c>
      <c r="F34" s="14" t="s">
        <v>94</v>
      </c>
      <c r="G34" s="44" t="s">
        <v>86</v>
      </c>
      <c r="H34" s="44" t="str">
        <f t="shared" si="1"/>
        <v>True</v>
      </c>
      <c r="I34" s="44" t="s">
        <v>86</v>
      </c>
      <c r="J34" s="44" t="s">
        <v>86</v>
      </c>
      <c r="K34" s="44" t="s">
        <v>86</v>
      </c>
      <c r="L34" s="44" t="s">
        <v>86</v>
      </c>
      <c r="M34" s="44" t="s">
        <v>86</v>
      </c>
      <c r="N34" s="44" t="s">
        <v>86</v>
      </c>
      <c r="O34" s="44" t="s">
        <v>86</v>
      </c>
      <c r="P34" s="44" t="s">
        <v>86</v>
      </c>
      <c r="Q34" s="44" t="s">
        <v>86</v>
      </c>
      <c r="R34" s="44" t="s">
        <v>86</v>
      </c>
      <c r="U34" s="44" t="s">
        <v>86</v>
      </c>
      <c r="V34" s="44" t="s">
        <v>86</v>
      </c>
      <c r="W34" s="44" t="s">
        <v>86</v>
      </c>
      <c r="X34" s="44" t="s">
        <v>86</v>
      </c>
      <c r="Y34" s="44" t="s">
        <v>86</v>
      </c>
      <c r="Z34" s="44" t="s">
        <v>86</v>
      </c>
      <c r="AA34" s="44" t="s">
        <v>86</v>
      </c>
      <c r="AB34" s="44" t="s">
        <v>86</v>
      </c>
      <c r="AC34" s="44" t="s">
        <v>86</v>
      </c>
      <c r="AD34" s="44" t="s">
        <v>86</v>
      </c>
      <c r="AE34" s="44" t="s">
        <v>86</v>
      </c>
      <c r="AF34"/>
      <c r="AG34" s="44" t="s">
        <v>86</v>
      </c>
      <c r="AH34" s="44" t="s">
        <v>86</v>
      </c>
      <c r="AI34" s="44" t="s">
        <v>86</v>
      </c>
      <c r="AJ34" s="44" t="s">
        <v>86</v>
      </c>
      <c r="AK34" s="44" t="s">
        <v>86</v>
      </c>
      <c r="AL34" s="44" t="s">
        <v>86</v>
      </c>
      <c r="AM34" s="44" t="s">
        <v>86</v>
      </c>
      <c r="AN34"/>
      <c r="AO34" s="44" t="s">
        <v>86</v>
      </c>
      <c r="AP34" s="44" t="s">
        <v>86</v>
      </c>
      <c r="AQ34" s="44" t="s">
        <v>86</v>
      </c>
      <c r="AR34" s="44" t="s">
        <v>86</v>
      </c>
      <c r="AS34"/>
      <c r="AT34" s="44" t="s">
        <v>86</v>
      </c>
      <c r="AU34"/>
      <c r="AV34"/>
      <c r="AW34" s="44" t="s">
        <v>86</v>
      </c>
    </row>
    <row r="35" spans="1:49" x14ac:dyDescent="0.25">
      <c r="A35" s="13" t="s">
        <v>26</v>
      </c>
      <c r="B35" s="3" t="s">
        <v>473</v>
      </c>
      <c r="C35" s="3" t="s">
        <v>483</v>
      </c>
      <c r="D35" s="3" t="s">
        <v>537</v>
      </c>
      <c r="E35" s="14" t="s">
        <v>127</v>
      </c>
      <c r="F35" s="14" t="s">
        <v>91</v>
      </c>
      <c r="G35" s="44" t="s">
        <v>88</v>
      </c>
      <c r="H35" s="44" t="str">
        <f t="shared" si="1"/>
        <v>jet</v>
      </c>
      <c r="I35" s="44" t="s">
        <v>88</v>
      </c>
      <c r="J35" s="44" t="s">
        <v>88</v>
      </c>
      <c r="K35" s="44" t="s">
        <v>88</v>
      </c>
      <c r="L35" s="44" t="s">
        <v>88</v>
      </c>
      <c r="M35" s="44" t="s">
        <v>88</v>
      </c>
      <c r="N35" s="44" t="s">
        <v>88</v>
      </c>
      <c r="O35" s="44" t="s">
        <v>88</v>
      </c>
      <c r="P35" s="44" t="s">
        <v>88</v>
      </c>
      <c r="Q35" s="44" t="s">
        <v>88</v>
      </c>
      <c r="R35" s="44" t="s">
        <v>88</v>
      </c>
      <c r="U35" s="44" t="s">
        <v>88</v>
      </c>
      <c r="V35" s="44" t="s">
        <v>88</v>
      </c>
      <c r="W35" s="44" t="s">
        <v>88</v>
      </c>
      <c r="X35" s="44" t="s">
        <v>88</v>
      </c>
      <c r="Y35" s="44" t="s">
        <v>88</v>
      </c>
      <c r="Z35" s="44" t="s">
        <v>88</v>
      </c>
      <c r="AA35" s="44" t="s">
        <v>88</v>
      </c>
      <c r="AB35" s="44" t="s">
        <v>88</v>
      </c>
      <c r="AC35" s="44" t="s">
        <v>88</v>
      </c>
      <c r="AD35" s="44" t="s">
        <v>88</v>
      </c>
      <c r="AE35" s="44" t="s">
        <v>88</v>
      </c>
      <c r="AF35"/>
      <c r="AG35" s="44" t="s">
        <v>88</v>
      </c>
      <c r="AH35" s="44" t="s">
        <v>88</v>
      </c>
      <c r="AI35" s="44" t="s">
        <v>88</v>
      </c>
      <c r="AJ35" s="44" t="s">
        <v>88</v>
      </c>
      <c r="AK35" s="44" t="s">
        <v>88</v>
      </c>
      <c r="AL35" s="44" t="s">
        <v>88</v>
      </c>
      <c r="AM35" s="44" t="s">
        <v>88</v>
      </c>
      <c r="AN35"/>
      <c r="AO35" s="44" t="s">
        <v>88</v>
      </c>
      <c r="AP35" s="44" t="s">
        <v>88</v>
      </c>
      <c r="AQ35" s="44" t="s">
        <v>88</v>
      </c>
      <c r="AR35" s="44" t="s">
        <v>88</v>
      </c>
      <c r="AS35"/>
      <c r="AT35" s="44" t="s">
        <v>88</v>
      </c>
      <c r="AU35"/>
      <c r="AV35"/>
      <c r="AW35" s="44" t="s">
        <v>88</v>
      </c>
    </row>
    <row r="36" spans="1:49" x14ac:dyDescent="0.25">
      <c r="A36" s="13" t="s">
        <v>27</v>
      </c>
      <c r="B36" s="3" t="s">
        <v>473</v>
      </c>
      <c r="C36" s="3" t="s">
        <v>483</v>
      </c>
      <c r="D36" s="3" t="s">
        <v>537</v>
      </c>
      <c r="E36" s="14" t="s">
        <v>128</v>
      </c>
      <c r="F36" s="14" t="s">
        <v>94</v>
      </c>
      <c r="G36" s="44" t="s">
        <v>86</v>
      </c>
      <c r="H36" s="44" t="str">
        <f t="shared" si="1"/>
        <v>True</v>
      </c>
      <c r="I36" s="44" t="s">
        <v>86</v>
      </c>
      <c r="J36" s="44" t="s">
        <v>86</v>
      </c>
      <c r="K36" s="44" t="s">
        <v>86</v>
      </c>
      <c r="L36" s="44" t="s">
        <v>86</v>
      </c>
      <c r="M36" s="44" t="s">
        <v>86</v>
      </c>
      <c r="N36" s="44" t="s">
        <v>86</v>
      </c>
      <c r="O36" s="44" t="s">
        <v>86</v>
      </c>
      <c r="P36" s="44" t="s">
        <v>86</v>
      </c>
      <c r="Q36" s="44" t="s">
        <v>86</v>
      </c>
      <c r="R36" s="44" t="s">
        <v>86</v>
      </c>
      <c r="U36" s="44" t="s">
        <v>86</v>
      </c>
      <c r="V36" s="44" t="s">
        <v>86</v>
      </c>
      <c r="W36" s="44" t="s">
        <v>86</v>
      </c>
      <c r="X36" s="44" t="s">
        <v>86</v>
      </c>
      <c r="Y36" s="44" t="s">
        <v>86</v>
      </c>
      <c r="Z36" s="44" t="s">
        <v>86</v>
      </c>
      <c r="AA36" s="44" t="s">
        <v>86</v>
      </c>
      <c r="AB36" s="44" t="s">
        <v>86</v>
      </c>
      <c r="AC36" s="44" t="s">
        <v>86</v>
      </c>
      <c r="AD36" s="44" t="s">
        <v>86</v>
      </c>
      <c r="AE36" s="44" t="s">
        <v>86</v>
      </c>
      <c r="AF36"/>
      <c r="AG36" s="44" t="s">
        <v>86</v>
      </c>
      <c r="AH36" s="44" t="s">
        <v>86</v>
      </c>
      <c r="AI36" s="44" t="s">
        <v>86</v>
      </c>
      <c r="AJ36" s="44" t="s">
        <v>86</v>
      </c>
      <c r="AK36" s="44" t="s">
        <v>86</v>
      </c>
      <c r="AL36" s="44" t="s">
        <v>86</v>
      </c>
      <c r="AM36" s="44" t="s">
        <v>86</v>
      </c>
      <c r="AN36"/>
      <c r="AO36" s="44" t="s">
        <v>86</v>
      </c>
      <c r="AP36" s="44" t="s">
        <v>86</v>
      </c>
      <c r="AQ36" s="44" t="s">
        <v>86</v>
      </c>
      <c r="AR36" s="44" t="s">
        <v>86</v>
      </c>
      <c r="AS36"/>
      <c r="AT36" s="44" t="s">
        <v>86</v>
      </c>
      <c r="AU36"/>
      <c r="AV36"/>
      <c r="AW36" s="44" t="s">
        <v>86</v>
      </c>
    </row>
    <row r="37" spans="1:49" x14ac:dyDescent="0.25">
      <c r="A37" s="13" t="s">
        <v>28</v>
      </c>
      <c r="B37" s="3" t="s">
        <v>473</v>
      </c>
      <c r="C37" s="3" t="s">
        <v>483</v>
      </c>
      <c r="D37" s="3" t="s">
        <v>537</v>
      </c>
      <c r="E37" s="14" t="s">
        <v>140</v>
      </c>
      <c r="F37" s="14" t="s">
        <v>94</v>
      </c>
      <c r="G37" s="44" t="s">
        <v>87</v>
      </c>
      <c r="H37" s="44" t="str">
        <f t="shared" si="1"/>
        <v>False</v>
      </c>
      <c r="I37" s="44" t="s">
        <v>87</v>
      </c>
      <c r="J37" s="44" t="s">
        <v>87</v>
      </c>
      <c r="K37" s="44" t="s">
        <v>87</v>
      </c>
      <c r="L37" s="44" t="s">
        <v>87</v>
      </c>
      <c r="M37" s="44" t="s">
        <v>87</v>
      </c>
      <c r="N37" s="44" t="s">
        <v>87</v>
      </c>
      <c r="O37" s="44" t="s">
        <v>87</v>
      </c>
      <c r="P37" s="44" t="s">
        <v>87</v>
      </c>
      <c r="Q37" s="44" t="s">
        <v>87</v>
      </c>
      <c r="R37" s="44" t="s">
        <v>87</v>
      </c>
      <c r="U37" s="44" t="s">
        <v>87</v>
      </c>
      <c r="V37" s="44" t="s">
        <v>87</v>
      </c>
      <c r="W37" s="44" t="s">
        <v>87</v>
      </c>
      <c r="X37" s="44" t="s">
        <v>87</v>
      </c>
      <c r="Y37" s="44" t="s">
        <v>87</v>
      </c>
      <c r="Z37" s="44" t="s">
        <v>87</v>
      </c>
      <c r="AA37" s="44" t="s">
        <v>87</v>
      </c>
      <c r="AB37" s="44" t="s">
        <v>87</v>
      </c>
      <c r="AC37" s="44" t="s">
        <v>87</v>
      </c>
      <c r="AD37" s="44" t="s">
        <v>87</v>
      </c>
      <c r="AE37" s="44" t="s">
        <v>87</v>
      </c>
      <c r="AF37"/>
      <c r="AG37" s="44" t="s">
        <v>87</v>
      </c>
      <c r="AH37" s="44" t="s">
        <v>87</v>
      </c>
      <c r="AI37" s="44" t="s">
        <v>87</v>
      </c>
      <c r="AJ37" s="44" t="s">
        <v>87</v>
      </c>
      <c r="AK37" s="44" t="s">
        <v>87</v>
      </c>
      <c r="AL37" s="44" t="s">
        <v>87</v>
      </c>
      <c r="AM37" s="44" t="s">
        <v>87</v>
      </c>
      <c r="AN37"/>
      <c r="AO37" s="44" t="s">
        <v>87</v>
      </c>
      <c r="AP37" s="44" t="s">
        <v>87</v>
      </c>
      <c r="AQ37" s="44" t="s">
        <v>87</v>
      </c>
      <c r="AR37" s="44" t="s">
        <v>87</v>
      </c>
      <c r="AS37"/>
      <c r="AT37" s="44" t="s">
        <v>87</v>
      </c>
      <c r="AU37"/>
      <c r="AV37"/>
      <c r="AW37" s="44" t="s">
        <v>87</v>
      </c>
    </row>
    <row r="38" spans="1:49" x14ac:dyDescent="0.25">
      <c r="A38" s="13" t="s">
        <v>29</v>
      </c>
      <c r="B38" s="3" t="s">
        <v>473</v>
      </c>
      <c r="C38" s="3" t="s">
        <v>483</v>
      </c>
      <c r="D38" s="3" t="s">
        <v>537</v>
      </c>
      <c r="E38" s="14" t="s">
        <v>141</v>
      </c>
      <c r="F38" s="14" t="s">
        <v>95</v>
      </c>
      <c r="G38" s="44">
        <v>120</v>
      </c>
      <c r="H38" s="44">
        <f t="shared" si="1"/>
        <v>120</v>
      </c>
      <c r="I38" s="44">
        <v>120</v>
      </c>
      <c r="J38" s="44">
        <v>120</v>
      </c>
      <c r="K38" s="44">
        <v>120</v>
      </c>
      <c r="L38" s="44">
        <v>120</v>
      </c>
      <c r="M38" s="44">
        <v>120</v>
      </c>
      <c r="N38" s="44">
        <v>120</v>
      </c>
      <c r="O38" s="44">
        <v>120</v>
      </c>
      <c r="P38" s="44">
        <v>120</v>
      </c>
      <c r="Q38" s="44">
        <v>120</v>
      </c>
      <c r="R38" s="44">
        <v>120</v>
      </c>
      <c r="U38" s="44">
        <v>120</v>
      </c>
      <c r="V38" s="44">
        <v>120</v>
      </c>
      <c r="W38" s="44">
        <v>120</v>
      </c>
      <c r="X38" s="44">
        <v>120</v>
      </c>
      <c r="Y38" s="44">
        <v>120</v>
      </c>
      <c r="Z38" s="44">
        <v>120</v>
      </c>
      <c r="AA38" s="44">
        <v>120</v>
      </c>
      <c r="AB38" s="44">
        <v>120</v>
      </c>
      <c r="AC38" s="44">
        <v>120</v>
      </c>
      <c r="AD38" s="44">
        <v>120</v>
      </c>
      <c r="AE38" s="44">
        <v>120</v>
      </c>
      <c r="AF38"/>
      <c r="AG38" s="44">
        <v>120</v>
      </c>
      <c r="AH38" s="44">
        <v>120</v>
      </c>
      <c r="AI38" s="44">
        <v>120</v>
      </c>
      <c r="AJ38" s="44">
        <v>120</v>
      </c>
      <c r="AK38" s="44">
        <v>120</v>
      </c>
      <c r="AL38" s="44">
        <v>120</v>
      </c>
      <c r="AM38" s="44">
        <v>120</v>
      </c>
      <c r="AN38"/>
      <c r="AO38" s="44">
        <v>120</v>
      </c>
      <c r="AP38" s="44">
        <v>120</v>
      </c>
      <c r="AQ38" s="44">
        <v>120</v>
      </c>
      <c r="AR38" s="44">
        <v>120</v>
      </c>
      <c r="AS38"/>
      <c r="AT38" s="44">
        <v>120</v>
      </c>
      <c r="AU38"/>
      <c r="AV38"/>
      <c r="AW38" s="44">
        <v>120</v>
      </c>
    </row>
    <row r="39" spans="1:49" x14ac:dyDescent="0.25">
      <c r="A39" s="13" t="s">
        <v>30</v>
      </c>
      <c r="B39" s="3" t="s">
        <v>473</v>
      </c>
      <c r="C39" s="3" t="s">
        <v>483</v>
      </c>
      <c r="D39" s="3" t="s">
        <v>537</v>
      </c>
      <c r="E39" s="14" t="s">
        <v>142</v>
      </c>
      <c r="F39" s="14" t="s">
        <v>98</v>
      </c>
      <c r="G39" s="44">
        <v>0</v>
      </c>
      <c r="H39" s="44">
        <f t="shared" si="1"/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/>
      <c r="AG39" s="44">
        <v>0</v>
      </c>
      <c r="AH39" s="44">
        <v>0</v>
      </c>
      <c r="AI39" s="44">
        <v>0</v>
      </c>
      <c r="AJ39" s="44">
        <v>0</v>
      </c>
      <c r="AK39" s="44">
        <v>0</v>
      </c>
      <c r="AL39" s="44">
        <v>0</v>
      </c>
      <c r="AM39" s="44">
        <v>0</v>
      </c>
      <c r="AN39"/>
      <c r="AO39" s="44">
        <v>0</v>
      </c>
      <c r="AP39" s="44">
        <v>0</v>
      </c>
      <c r="AQ39" s="44">
        <v>0</v>
      </c>
      <c r="AR39" s="44">
        <v>0</v>
      </c>
      <c r="AS39"/>
      <c r="AT39" s="44">
        <v>0</v>
      </c>
      <c r="AU39"/>
      <c r="AV39"/>
      <c r="AW39" s="44">
        <v>0</v>
      </c>
    </row>
    <row r="40" spans="1:49" x14ac:dyDescent="0.25">
      <c r="A40" s="13" t="s">
        <v>31</v>
      </c>
      <c r="B40" s="3" t="s">
        <v>473</v>
      </c>
      <c r="C40" s="3" t="s">
        <v>483</v>
      </c>
      <c r="D40" s="3" t="s">
        <v>537</v>
      </c>
      <c r="E40" s="14" t="s">
        <v>143</v>
      </c>
      <c r="F40" s="14" t="s">
        <v>98</v>
      </c>
      <c r="G40" s="44">
        <v>0</v>
      </c>
      <c r="H40" s="44">
        <f t="shared" si="1"/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/>
      <c r="AG40" s="44">
        <v>0</v>
      </c>
      <c r="AH40" s="44">
        <v>0</v>
      </c>
      <c r="AI40" s="44">
        <v>0</v>
      </c>
      <c r="AJ40" s="44">
        <v>0</v>
      </c>
      <c r="AK40" s="44">
        <v>0</v>
      </c>
      <c r="AL40" s="44">
        <v>0</v>
      </c>
      <c r="AM40" s="44">
        <v>0</v>
      </c>
      <c r="AN40"/>
      <c r="AO40" s="44">
        <v>0</v>
      </c>
      <c r="AP40" s="44">
        <v>0</v>
      </c>
      <c r="AQ40" s="44">
        <v>0</v>
      </c>
      <c r="AR40" s="44">
        <v>0</v>
      </c>
      <c r="AS40"/>
      <c r="AT40" s="44">
        <v>0</v>
      </c>
      <c r="AU40"/>
      <c r="AV40"/>
      <c r="AW40" s="44">
        <v>0</v>
      </c>
    </row>
    <row r="41" spans="1:49" x14ac:dyDescent="0.25">
      <c r="A41" s="13" t="s">
        <v>32</v>
      </c>
      <c r="B41" s="3" t="s">
        <v>473</v>
      </c>
      <c r="C41" s="3" t="s">
        <v>483</v>
      </c>
      <c r="D41" s="3" t="s">
        <v>537</v>
      </c>
      <c r="E41" s="14" t="s">
        <v>144</v>
      </c>
      <c r="F41" s="14" t="s">
        <v>98</v>
      </c>
      <c r="G41" s="44">
        <v>-0.1</v>
      </c>
      <c r="H41" s="44">
        <f t="shared" si="1"/>
        <v>-0.1</v>
      </c>
      <c r="I41" s="44">
        <v>-0.1</v>
      </c>
      <c r="J41" s="44">
        <v>-0.1</v>
      </c>
      <c r="K41" s="44">
        <v>-0.1</v>
      </c>
      <c r="L41" s="44">
        <v>-0.1</v>
      </c>
      <c r="M41" s="44">
        <v>-0.1</v>
      </c>
      <c r="N41" s="44">
        <v>-0.1</v>
      </c>
      <c r="O41" s="44">
        <v>-0.1</v>
      </c>
      <c r="P41" s="44">
        <v>-0.1</v>
      </c>
      <c r="Q41" s="44">
        <v>-0.1</v>
      </c>
      <c r="R41" s="44">
        <v>-0.1</v>
      </c>
      <c r="U41" s="44">
        <v>-0.1</v>
      </c>
      <c r="V41" s="44">
        <v>-0.1</v>
      </c>
      <c r="W41" s="44">
        <v>-0.1</v>
      </c>
      <c r="X41" s="44">
        <v>-0.1</v>
      </c>
      <c r="Y41" s="44">
        <v>-0.1</v>
      </c>
      <c r="Z41" s="44">
        <v>-0.1</v>
      </c>
      <c r="AA41" s="44">
        <v>-0.1</v>
      </c>
      <c r="AB41" s="44">
        <v>-0.1</v>
      </c>
      <c r="AC41" s="44">
        <v>-0.1</v>
      </c>
      <c r="AD41" s="44">
        <v>-0.1</v>
      </c>
      <c r="AE41" s="44">
        <v>-0.1</v>
      </c>
      <c r="AF41"/>
      <c r="AG41" s="44">
        <v>-0.1</v>
      </c>
      <c r="AH41" s="44">
        <v>-0.1</v>
      </c>
      <c r="AI41" s="44">
        <v>-0.1</v>
      </c>
      <c r="AJ41" s="44">
        <v>-0.1</v>
      </c>
      <c r="AK41" s="44">
        <v>-0.1</v>
      </c>
      <c r="AL41" s="44">
        <v>-0.1</v>
      </c>
      <c r="AM41" s="44">
        <v>-0.1</v>
      </c>
      <c r="AN41"/>
      <c r="AO41" s="44">
        <v>-0.1</v>
      </c>
      <c r="AP41" s="44">
        <v>-0.1</v>
      </c>
      <c r="AQ41" s="44">
        <v>-0.1</v>
      </c>
      <c r="AR41" s="44">
        <v>-0.1</v>
      </c>
      <c r="AS41"/>
      <c r="AT41" s="44">
        <v>-0.1</v>
      </c>
      <c r="AU41"/>
      <c r="AV41"/>
      <c r="AW41" s="44">
        <v>-0.1</v>
      </c>
    </row>
    <row r="42" spans="1:49" x14ac:dyDescent="0.25">
      <c r="A42" s="13" t="s">
        <v>33</v>
      </c>
      <c r="B42" s="3" t="s">
        <v>473</v>
      </c>
      <c r="C42" s="3" t="s">
        <v>483</v>
      </c>
      <c r="D42" s="3" t="s">
        <v>537</v>
      </c>
      <c r="E42" s="14" t="s">
        <v>145</v>
      </c>
      <c r="F42" s="14" t="s">
        <v>98</v>
      </c>
      <c r="G42" s="44">
        <v>-0.2</v>
      </c>
      <c r="H42" s="44">
        <f t="shared" si="1"/>
        <v>-0.2</v>
      </c>
      <c r="I42" s="44">
        <v>-0.2</v>
      </c>
      <c r="J42" s="44">
        <v>-0.2</v>
      </c>
      <c r="K42" s="44">
        <v>-0.2</v>
      </c>
      <c r="L42" s="44">
        <v>-0.2</v>
      </c>
      <c r="M42" s="44">
        <v>-0.2</v>
      </c>
      <c r="N42" s="44">
        <v>-0.2</v>
      </c>
      <c r="O42" s="44">
        <v>-0.2</v>
      </c>
      <c r="P42" s="44">
        <v>-0.2</v>
      </c>
      <c r="Q42" s="44">
        <v>-0.2</v>
      </c>
      <c r="R42" s="44">
        <v>-0.2</v>
      </c>
      <c r="U42" s="44">
        <v>-0.2</v>
      </c>
      <c r="V42" s="44">
        <v>-0.2</v>
      </c>
      <c r="W42" s="44">
        <v>-0.2</v>
      </c>
      <c r="X42" s="44">
        <v>-0.2</v>
      </c>
      <c r="Y42" s="44">
        <v>-0.2</v>
      </c>
      <c r="Z42" s="44">
        <v>-0.2</v>
      </c>
      <c r="AA42" s="44">
        <v>-0.2</v>
      </c>
      <c r="AB42" s="44">
        <v>-0.2</v>
      </c>
      <c r="AC42" s="44">
        <v>-0.2</v>
      </c>
      <c r="AD42" s="44">
        <v>-0.2</v>
      </c>
      <c r="AE42" s="44">
        <v>-0.2</v>
      </c>
      <c r="AF42"/>
      <c r="AG42" s="44">
        <v>-0.2</v>
      </c>
      <c r="AH42" s="44">
        <v>-0.2</v>
      </c>
      <c r="AI42" s="44">
        <v>-0.2</v>
      </c>
      <c r="AJ42" s="44">
        <v>-0.2</v>
      </c>
      <c r="AK42" s="44">
        <v>-0.2</v>
      </c>
      <c r="AL42" s="44">
        <v>-0.2</v>
      </c>
      <c r="AM42" s="44">
        <v>-0.2</v>
      </c>
      <c r="AN42"/>
      <c r="AO42" s="44">
        <v>-0.2</v>
      </c>
      <c r="AP42" s="44">
        <v>-0.2</v>
      </c>
      <c r="AQ42" s="44">
        <v>-0.2</v>
      </c>
      <c r="AR42" s="44">
        <v>-0.2</v>
      </c>
      <c r="AS42"/>
      <c r="AT42" s="44">
        <v>-0.2</v>
      </c>
      <c r="AU42"/>
      <c r="AV42"/>
      <c r="AW42" s="44">
        <v>-0.2</v>
      </c>
    </row>
    <row r="43" spans="1:49" x14ac:dyDescent="0.25">
      <c r="A43" s="13" t="s">
        <v>34</v>
      </c>
      <c r="B43" s="3" t="s">
        <v>473</v>
      </c>
      <c r="C43" s="3" t="s">
        <v>483</v>
      </c>
      <c r="D43" s="3" t="s">
        <v>537</v>
      </c>
      <c r="E43" s="14" t="s">
        <v>146</v>
      </c>
      <c r="F43" s="14" t="s">
        <v>98</v>
      </c>
      <c r="G43" s="44">
        <v>0.4</v>
      </c>
      <c r="H43" s="44">
        <f t="shared" si="1"/>
        <v>0.4</v>
      </c>
      <c r="I43" s="44">
        <v>0.4</v>
      </c>
      <c r="J43" s="44">
        <v>0.4</v>
      </c>
      <c r="K43" s="44">
        <v>0.4</v>
      </c>
      <c r="L43" s="44">
        <v>0.4</v>
      </c>
      <c r="M43" s="44">
        <v>0.4</v>
      </c>
      <c r="N43" s="44">
        <v>0.4</v>
      </c>
      <c r="O43" s="44">
        <v>0.4</v>
      </c>
      <c r="P43" s="44">
        <v>0.4</v>
      </c>
      <c r="Q43" s="44">
        <v>0.4</v>
      </c>
      <c r="R43" s="44">
        <v>0.4</v>
      </c>
      <c r="U43" s="44">
        <v>0.4</v>
      </c>
      <c r="V43" s="44">
        <v>0.4</v>
      </c>
      <c r="W43" s="44">
        <v>0.4</v>
      </c>
      <c r="X43" s="44">
        <v>0.4</v>
      </c>
      <c r="Y43" s="44">
        <v>0.4</v>
      </c>
      <c r="Z43" s="44">
        <v>0.4</v>
      </c>
      <c r="AA43" s="44">
        <v>0.4</v>
      </c>
      <c r="AB43" s="44">
        <v>0.4</v>
      </c>
      <c r="AC43" s="44">
        <v>0.4</v>
      </c>
      <c r="AD43" s="44">
        <v>0.4</v>
      </c>
      <c r="AE43" s="44">
        <v>0.4</v>
      </c>
      <c r="AF43"/>
      <c r="AG43" s="44">
        <v>0.4</v>
      </c>
      <c r="AH43" s="44">
        <v>0.4</v>
      </c>
      <c r="AI43" s="44">
        <v>0.4</v>
      </c>
      <c r="AJ43" s="44">
        <v>0.4</v>
      </c>
      <c r="AK43" s="44">
        <v>0.4</v>
      </c>
      <c r="AL43" s="44">
        <v>0.4</v>
      </c>
      <c r="AM43" s="44">
        <v>0.4</v>
      </c>
      <c r="AN43"/>
      <c r="AO43" s="44">
        <v>0.4</v>
      </c>
      <c r="AP43" s="44">
        <v>0.4</v>
      </c>
      <c r="AQ43" s="44">
        <v>0.4</v>
      </c>
      <c r="AR43" s="44">
        <v>0.4</v>
      </c>
      <c r="AS43"/>
      <c r="AT43" s="44">
        <v>0.4</v>
      </c>
      <c r="AU43"/>
      <c r="AV43"/>
      <c r="AW43" s="44">
        <v>0.4</v>
      </c>
    </row>
    <row r="44" spans="1:49" x14ac:dyDescent="0.25">
      <c r="A44" s="13" t="s">
        <v>35</v>
      </c>
      <c r="B44" s="3" t="s">
        <v>473</v>
      </c>
      <c r="C44" s="3" t="s">
        <v>483</v>
      </c>
      <c r="D44" s="3" t="s">
        <v>537</v>
      </c>
      <c r="E44" s="14" t="s">
        <v>147</v>
      </c>
      <c r="F44" s="14" t="s">
        <v>101</v>
      </c>
      <c r="G44" s="44">
        <v>0</v>
      </c>
      <c r="H44" s="44">
        <f t="shared" si="1"/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/>
      <c r="AG44" s="44">
        <v>0</v>
      </c>
      <c r="AH44" s="44">
        <v>0</v>
      </c>
      <c r="AI44" s="44">
        <v>0</v>
      </c>
      <c r="AJ44" s="44">
        <v>0</v>
      </c>
      <c r="AK44" s="44">
        <v>0</v>
      </c>
      <c r="AL44" s="44">
        <v>0</v>
      </c>
      <c r="AM44" s="44">
        <v>0</v>
      </c>
      <c r="AN44"/>
      <c r="AO44" s="44">
        <v>0</v>
      </c>
      <c r="AP44" s="44">
        <v>0</v>
      </c>
      <c r="AQ44" s="44">
        <v>0</v>
      </c>
      <c r="AR44" s="44">
        <v>0</v>
      </c>
      <c r="AS44"/>
      <c r="AT44" s="44">
        <v>0</v>
      </c>
      <c r="AU44"/>
      <c r="AV44"/>
      <c r="AW44" s="44">
        <v>0</v>
      </c>
    </row>
    <row r="45" spans="1:49" x14ac:dyDescent="0.25">
      <c r="A45" s="13" t="s">
        <v>437</v>
      </c>
      <c r="B45" s="3" t="s">
        <v>473</v>
      </c>
      <c r="C45" s="3" t="s">
        <v>483</v>
      </c>
      <c r="D45" s="3" t="s">
        <v>537</v>
      </c>
      <c r="E45" s="14" t="s">
        <v>439</v>
      </c>
      <c r="F45" s="14" t="s">
        <v>95</v>
      </c>
      <c r="G45" s="44">
        <v>1200</v>
      </c>
      <c r="H45" s="44">
        <f t="shared" si="1"/>
        <v>1200</v>
      </c>
      <c r="I45" s="44">
        <v>1200</v>
      </c>
      <c r="J45" s="44">
        <v>1200</v>
      </c>
      <c r="K45" s="44">
        <v>1200</v>
      </c>
      <c r="L45" s="44">
        <v>1200</v>
      </c>
      <c r="M45" s="44">
        <v>1200</v>
      </c>
      <c r="N45" s="44">
        <v>1200</v>
      </c>
      <c r="O45" s="44">
        <v>1200</v>
      </c>
      <c r="P45" s="44">
        <v>1200</v>
      </c>
      <c r="Q45" s="44">
        <v>1200</v>
      </c>
      <c r="R45" s="44">
        <v>1200</v>
      </c>
      <c r="U45" s="44">
        <v>1200</v>
      </c>
      <c r="V45" s="44">
        <v>1200</v>
      </c>
      <c r="W45" s="44">
        <v>1200</v>
      </c>
      <c r="X45" s="44">
        <v>1200</v>
      </c>
      <c r="Y45" s="44">
        <v>1200</v>
      </c>
      <c r="Z45" s="44">
        <v>1200</v>
      </c>
      <c r="AA45" s="44">
        <v>1200</v>
      </c>
      <c r="AB45" s="44">
        <v>1200</v>
      </c>
      <c r="AC45" s="44">
        <v>1200</v>
      </c>
      <c r="AD45" s="44">
        <v>1200</v>
      </c>
      <c r="AE45" s="44">
        <v>1200</v>
      </c>
      <c r="AF45"/>
      <c r="AG45" s="44">
        <v>1200</v>
      </c>
      <c r="AH45" s="44">
        <v>1200</v>
      </c>
      <c r="AI45" s="44">
        <v>1200</v>
      </c>
      <c r="AJ45" s="44">
        <v>1200</v>
      </c>
      <c r="AK45" s="44">
        <v>1200</v>
      </c>
      <c r="AL45" s="44">
        <v>1200</v>
      </c>
      <c r="AM45" s="44">
        <v>1200</v>
      </c>
      <c r="AN45"/>
      <c r="AO45" s="44">
        <v>1200</v>
      </c>
      <c r="AP45" s="44">
        <v>1200</v>
      </c>
      <c r="AQ45" s="44">
        <v>1200</v>
      </c>
      <c r="AR45" s="44">
        <v>1200</v>
      </c>
      <c r="AS45"/>
      <c r="AT45" s="44">
        <v>1200</v>
      </c>
      <c r="AU45"/>
      <c r="AV45"/>
      <c r="AW45" s="44">
        <v>1200</v>
      </c>
    </row>
    <row r="46" spans="1:49" x14ac:dyDescent="0.25">
      <c r="A46" s="13" t="s">
        <v>438</v>
      </c>
      <c r="B46" s="3" t="s">
        <v>473</v>
      </c>
      <c r="C46" s="3" t="s">
        <v>483</v>
      </c>
      <c r="D46" s="3" t="s">
        <v>537</v>
      </c>
      <c r="E46" s="14" t="s">
        <v>440</v>
      </c>
      <c r="F46" s="14" t="s">
        <v>95</v>
      </c>
      <c r="G46" s="44">
        <v>1200</v>
      </c>
      <c r="H46" s="44">
        <f t="shared" si="1"/>
        <v>1200</v>
      </c>
      <c r="I46" s="44">
        <v>1200</v>
      </c>
      <c r="J46" s="44">
        <v>1200</v>
      </c>
      <c r="K46" s="44">
        <v>1200</v>
      </c>
      <c r="L46" s="44">
        <v>1200</v>
      </c>
      <c r="M46" s="44">
        <v>1200</v>
      </c>
      <c r="N46" s="44">
        <v>1200</v>
      </c>
      <c r="O46" s="44">
        <v>1200</v>
      </c>
      <c r="P46" s="44">
        <v>1200</v>
      </c>
      <c r="Q46" s="44">
        <v>1200</v>
      </c>
      <c r="R46" s="44">
        <v>1200</v>
      </c>
      <c r="U46" s="44">
        <v>1200</v>
      </c>
      <c r="V46" s="44">
        <v>1200</v>
      </c>
      <c r="W46" s="44">
        <v>1200</v>
      </c>
      <c r="X46" s="44">
        <v>1200</v>
      </c>
      <c r="Y46" s="44">
        <v>1200</v>
      </c>
      <c r="Z46" s="44">
        <v>1200</v>
      </c>
      <c r="AA46" s="44">
        <v>1200</v>
      </c>
      <c r="AB46" s="44">
        <v>1200</v>
      </c>
      <c r="AC46" s="44">
        <v>1200</v>
      </c>
      <c r="AD46" s="44">
        <v>1200</v>
      </c>
      <c r="AE46" s="44">
        <v>1200</v>
      </c>
      <c r="AF46"/>
      <c r="AG46" s="44">
        <v>1200</v>
      </c>
      <c r="AH46" s="44">
        <v>1200</v>
      </c>
      <c r="AI46" s="44">
        <v>1200</v>
      </c>
      <c r="AJ46" s="44">
        <v>1200</v>
      </c>
      <c r="AK46" s="44">
        <v>1200</v>
      </c>
      <c r="AL46" s="44">
        <v>1200</v>
      </c>
      <c r="AM46" s="44">
        <v>1200</v>
      </c>
      <c r="AN46"/>
      <c r="AO46" s="44">
        <v>1200</v>
      </c>
      <c r="AP46" s="44">
        <v>1200</v>
      </c>
      <c r="AQ46" s="44">
        <v>1200</v>
      </c>
      <c r="AR46" s="44">
        <v>1200</v>
      </c>
      <c r="AS46"/>
      <c r="AT46" s="44">
        <v>1200</v>
      </c>
      <c r="AU46"/>
      <c r="AV46"/>
      <c r="AW46" s="44">
        <v>1200</v>
      </c>
    </row>
    <row r="47" spans="1:49" x14ac:dyDescent="0.25">
      <c r="A47" s="13" t="s">
        <v>459</v>
      </c>
      <c r="B47" s="3" t="s">
        <v>473</v>
      </c>
      <c r="C47" s="3" t="s">
        <v>483</v>
      </c>
      <c r="D47" s="3" t="s">
        <v>537</v>
      </c>
      <c r="E47" s="14" t="s">
        <v>460</v>
      </c>
      <c r="F47" s="14" t="s">
        <v>461</v>
      </c>
      <c r="G47" s="44" t="s">
        <v>462</v>
      </c>
      <c r="H47" s="44" t="str">
        <f t="shared" si="1"/>
        <v>[94,76,64]</v>
      </c>
      <c r="I47" s="44" t="s">
        <v>462</v>
      </c>
      <c r="J47" s="44" t="s">
        <v>462</v>
      </c>
      <c r="K47" s="44" t="s">
        <v>462</v>
      </c>
      <c r="L47" s="44" t="s">
        <v>462</v>
      </c>
      <c r="M47" s="44" t="s">
        <v>462</v>
      </c>
      <c r="N47" s="44" t="s">
        <v>462</v>
      </c>
      <c r="O47" s="44" t="s">
        <v>462</v>
      </c>
      <c r="P47" s="44" t="s">
        <v>462</v>
      </c>
      <c r="Q47" s="44" t="s">
        <v>462</v>
      </c>
      <c r="R47" s="44" t="s">
        <v>462</v>
      </c>
      <c r="U47" s="44" t="s">
        <v>462</v>
      </c>
      <c r="V47" s="44" t="s">
        <v>462</v>
      </c>
      <c r="W47" s="44" t="s">
        <v>462</v>
      </c>
      <c r="X47" s="44" t="s">
        <v>462</v>
      </c>
      <c r="Y47" s="44" t="s">
        <v>462</v>
      </c>
      <c r="Z47" s="44" t="s">
        <v>462</v>
      </c>
      <c r="AA47" s="44" t="s">
        <v>462</v>
      </c>
      <c r="AB47" s="44" t="s">
        <v>462</v>
      </c>
      <c r="AC47" s="44" t="s">
        <v>462</v>
      </c>
      <c r="AD47" s="44" t="s">
        <v>462</v>
      </c>
      <c r="AE47" s="44" t="s">
        <v>462</v>
      </c>
      <c r="AF47"/>
      <c r="AG47" s="44" t="s">
        <v>462</v>
      </c>
      <c r="AH47" s="44" t="s">
        <v>462</v>
      </c>
      <c r="AI47" s="44" t="s">
        <v>462</v>
      </c>
      <c r="AJ47" s="44" t="s">
        <v>462</v>
      </c>
      <c r="AK47" s="44" t="s">
        <v>462</v>
      </c>
      <c r="AL47" s="44" t="s">
        <v>462</v>
      </c>
      <c r="AM47" s="44" t="s">
        <v>462</v>
      </c>
      <c r="AN47"/>
      <c r="AO47" s="44" t="s">
        <v>462</v>
      </c>
      <c r="AP47" s="44" t="s">
        <v>462</v>
      </c>
      <c r="AQ47" s="44" t="s">
        <v>462</v>
      </c>
      <c r="AR47" s="44" t="s">
        <v>462</v>
      </c>
      <c r="AS47"/>
      <c r="AT47" s="44" t="s">
        <v>462</v>
      </c>
      <c r="AU47"/>
      <c r="AV47"/>
      <c r="AW47" s="44" t="s">
        <v>462</v>
      </c>
    </row>
    <row r="48" spans="1:49" x14ac:dyDescent="0.25">
      <c r="A48" s="13" t="s">
        <v>15</v>
      </c>
      <c r="B48" s="3" t="s">
        <v>473</v>
      </c>
      <c r="C48" s="3" t="s">
        <v>483</v>
      </c>
      <c r="D48" s="3" t="s">
        <v>537</v>
      </c>
      <c r="E48" s="14" t="s">
        <v>135</v>
      </c>
      <c r="F48" s="14" t="s">
        <v>94</v>
      </c>
      <c r="G48" s="44" t="s">
        <v>86</v>
      </c>
      <c r="H48" s="44" t="str">
        <f t="shared" si="1"/>
        <v>True</v>
      </c>
      <c r="I48" s="44" t="s">
        <v>86</v>
      </c>
      <c r="J48" s="44" t="s">
        <v>86</v>
      </c>
      <c r="K48" s="44" t="s">
        <v>86</v>
      </c>
      <c r="L48" s="44" t="s">
        <v>86</v>
      </c>
      <c r="M48" s="44" t="s">
        <v>86</v>
      </c>
      <c r="N48" s="44" t="s">
        <v>86</v>
      </c>
      <c r="O48" s="44" t="s">
        <v>86</v>
      </c>
      <c r="P48" s="44" t="s">
        <v>86</v>
      </c>
      <c r="Q48" s="44" t="s">
        <v>86</v>
      </c>
      <c r="R48" s="44" t="s">
        <v>86</v>
      </c>
      <c r="U48" s="44" t="s">
        <v>86</v>
      </c>
      <c r="V48" s="44" t="s">
        <v>86</v>
      </c>
      <c r="W48" s="44" t="s">
        <v>86</v>
      </c>
      <c r="X48" s="44" t="s">
        <v>86</v>
      </c>
      <c r="Y48" s="44" t="s">
        <v>86</v>
      </c>
      <c r="Z48" s="44" t="s">
        <v>86</v>
      </c>
      <c r="AA48" s="44" t="s">
        <v>86</v>
      </c>
      <c r="AB48" s="44" t="s">
        <v>86</v>
      </c>
      <c r="AC48" s="44" t="s">
        <v>86</v>
      </c>
      <c r="AD48" s="44" t="s">
        <v>86</v>
      </c>
      <c r="AE48" s="44" t="s">
        <v>86</v>
      </c>
      <c r="AF48"/>
      <c r="AG48" s="44" t="s">
        <v>86</v>
      </c>
      <c r="AH48" s="44" t="s">
        <v>86</v>
      </c>
      <c r="AI48" s="44" t="s">
        <v>86</v>
      </c>
      <c r="AJ48" s="44" t="s">
        <v>86</v>
      </c>
      <c r="AK48" s="44" t="s">
        <v>86</v>
      </c>
      <c r="AL48" s="44" t="s">
        <v>86</v>
      </c>
      <c r="AM48" s="44" t="s">
        <v>86</v>
      </c>
      <c r="AN48"/>
      <c r="AO48" s="44" t="s">
        <v>86</v>
      </c>
      <c r="AP48" s="44" t="s">
        <v>86</v>
      </c>
      <c r="AQ48" s="44" t="s">
        <v>86</v>
      </c>
      <c r="AR48" s="44" t="s">
        <v>86</v>
      </c>
      <c r="AS48"/>
      <c r="AT48" s="44" t="s">
        <v>86</v>
      </c>
      <c r="AU48"/>
      <c r="AV48"/>
      <c r="AW48" s="44" t="s">
        <v>86</v>
      </c>
    </row>
    <row r="49" spans="1:49" x14ac:dyDescent="0.25">
      <c r="A49" s="11" t="s">
        <v>16</v>
      </c>
      <c r="B49" s="3" t="s">
        <v>473</v>
      </c>
      <c r="C49" s="3" t="s">
        <v>483</v>
      </c>
      <c r="D49" s="3" t="s">
        <v>537</v>
      </c>
      <c r="E49" s="12" t="s">
        <v>136</v>
      </c>
      <c r="F49" s="12" t="s">
        <v>94</v>
      </c>
      <c r="G49" s="44" t="s">
        <v>86</v>
      </c>
      <c r="H49" s="44" t="str">
        <f t="shared" si="1"/>
        <v>True</v>
      </c>
      <c r="I49" s="44" t="s">
        <v>86</v>
      </c>
      <c r="J49" s="44" t="s">
        <v>86</v>
      </c>
      <c r="K49" s="44" t="s">
        <v>86</v>
      </c>
      <c r="L49" s="44" t="s">
        <v>86</v>
      </c>
      <c r="M49" s="44" t="s">
        <v>86</v>
      </c>
      <c r="N49" s="44" t="s">
        <v>86</v>
      </c>
      <c r="O49" s="44" t="s">
        <v>86</v>
      </c>
      <c r="P49" s="44" t="s">
        <v>86</v>
      </c>
      <c r="Q49" s="44" t="s">
        <v>86</v>
      </c>
      <c r="R49" s="44" t="s">
        <v>86</v>
      </c>
      <c r="U49" s="44" t="s">
        <v>86</v>
      </c>
      <c r="V49" s="44" t="s">
        <v>86</v>
      </c>
      <c r="W49" s="44" t="s">
        <v>86</v>
      </c>
      <c r="X49" s="44" t="s">
        <v>86</v>
      </c>
      <c r="Y49" s="44" t="s">
        <v>86</v>
      </c>
      <c r="Z49" s="44" t="s">
        <v>86</v>
      </c>
      <c r="AA49" s="44" t="s">
        <v>86</v>
      </c>
      <c r="AB49" s="44" t="s">
        <v>86</v>
      </c>
      <c r="AC49" s="44" t="s">
        <v>86</v>
      </c>
      <c r="AD49" s="44" t="s">
        <v>86</v>
      </c>
      <c r="AE49" s="44" t="s">
        <v>86</v>
      </c>
      <c r="AF49"/>
      <c r="AG49" s="44" t="s">
        <v>86</v>
      </c>
      <c r="AH49" s="44" t="s">
        <v>86</v>
      </c>
      <c r="AI49" s="44" t="s">
        <v>86</v>
      </c>
      <c r="AJ49" s="44" t="s">
        <v>86</v>
      </c>
      <c r="AK49" s="44" t="s">
        <v>86</v>
      </c>
      <c r="AL49" s="44" t="s">
        <v>86</v>
      </c>
      <c r="AM49" s="44" t="s">
        <v>86</v>
      </c>
      <c r="AN49"/>
      <c r="AO49" s="44" t="s">
        <v>86</v>
      </c>
      <c r="AP49" s="44" t="s">
        <v>86</v>
      </c>
      <c r="AQ49" s="44" t="s">
        <v>86</v>
      </c>
      <c r="AR49" s="44" t="s">
        <v>86</v>
      </c>
      <c r="AS49"/>
      <c r="AT49" s="44" t="s">
        <v>86</v>
      </c>
      <c r="AU49"/>
      <c r="AV49"/>
      <c r="AW49" s="44" t="s">
        <v>86</v>
      </c>
    </row>
    <row r="50" spans="1:49" x14ac:dyDescent="0.25">
      <c r="A50" s="11" t="s">
        <v>17</v>
      </c>
      <c r="B50" s="3" t="s">
        <v>473</v>
      </c>
      <c r="C50" s="3" t="s">
        <v>483</v>
      </c>
      <c r="D50" s="3" t="s">
        <v>537</v>
      </c>
      <c r="E50" s="12" t="s">
        <v>120</v>
      </c>
      <c r="F50" s="12" t="s">
        <v>98</v>
      </c>
      <c r="G50" s="44">
        <v>0</v>
      </c>
      <c r="H50" s="44">
        <f t="shared" si="1"/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/>
      <c r="AG50" s="44">
        <v>0</v>
      </c>
      <c r="AH50" s="44">
        <v>0</v>
      </c>
      <c r="AI50" s="44">
        <v>0</v>
      </c>
      <c r="AJ50" s="44">
        <v>0</v>
      </c>
      <c r="AK50" s="44">
        <v>0</v>
      </c>
      <c r="AL50" s="44">
        <v>0</v>
      </c>
      <c r="AM50" s="44">
        <v>0</v>
      </c>
      <c r="AN50"/>
      <c r="AO50" s="44">
        <v>0</v>
      </c>
      <c r="AP50" s="44">
        <v>0</v>
      </c>
      <c r="AQ50" s="44">
        <v>0</v>
      </c>
      <c r="AR50" s="44">
        <v>0</v>
      </c>
      <c r="AS50"/>
      <c r="AT50" s="44">
        <v>0</v>
      </c>
      <c r="AU50"/>
      <c r="AV50"/>
      <c r="AW50" s="44">
        <v>0</v>
      </c>
    </row>
    <row r="51" spans="1:49" x14ac:dyDescent="0.25">
      <c r="A51" s="11" t="s">
        <v>18</v>
      </c>
      <c r="B51" s="3" t="s">
        <v>473</v>
      </c>
      <c r="C51" s="3" t="s">
        <v>483</v>
      </c>
      <c r="D51" s="3" t="s">
        <v>537</v>
      </c>
      <c r="E51" s="12" t="s">
        <v>121</v>
      </c>
      <c r="F51" s="12" t="s">
        <v>98</v>
      </c>
      <c r="G51" s="44">
        <v>0.5</v>
      </c>
      <c r="H51" s="44">
        <f t="shared" si="1"/>
        <v>0.5</v>
      </c>
      <c r="I51" s="44">
        <v>0.5</v>
      </c>
      <c r="J51" s="44">
        <v>0.5</v>
      </c>
      <c r="K51" s="44">
        <v>0.5</v>
      </c>
      <c r="L51" s="44">
        <v>0.5</v>
      </c>
      <c r="M51" s="44">
        <v>0.5</v>
      </c>
      <c r="N51" s="44">
        <v>0.5</v>
      </c>
      <c r="O51" s="44">
        <v>0.5</v>
      </c>
      <c r="P51" s="44">
        <v>0.5</v>
      </c>
      <c r="Q51" s="44">
        <v>0.5</v>
      </c>
      <c r="R51" s="44">
        <v>0.5</v>
      </c>
      <c r="U51" s="44">
        <v>0.5</v>
      </c>
      <c r="V51" s="44">
        <v>0.5</v>
      </c>
      <c r="W51" s="44">
        <v>0.5</v>
      </c>
      <c r="X51" s="44">
        <v>0.5</v>
      </c>
      <c r="Y51" s="44">
        <v>0.5</v>
      </c>
      <c r="Z51" s="44">
        <v>0.5</v>
      </c>
      <c r="AA51" s="44">
        <v>0.5</v>
      </c>
      <c r="AB51" s="44">
        <v>0.5</v>
      </c>
      <c r="AC51" s="44">
        <v>0.5</v>
      </c>
      <c r="AD51" s="44">
        <v>0.5</v>
      </c>
      <c r="AE51" s="44">
        <v>0.5</v>
      </c>
      <c r="AF51"/>
      <c r="AG51" s="44">
        <v>0.5</v>
      </c>
      <c r="AH51" s="44">
        <v>0.5</v>
      </c>
      <c r="AI51" s="44">
        <v>0.5</v>
      </c>
      <c r="AJ51" s="44">
        <v>0.5</v>
      </c>
      <c r="AK51" s="44">
        <v>0.5</v>
      </c>
      <c r="AL51" s="44">
        <v>0.5</v>
      </c>
      <c r="AM51" s="44">
        <v>0.5</v>
      </c>
      <c r="AN51"/>
      <c r="AO51" s="44">
        <v>0.5</v>
      </c>
      <c r="AP51" s="44">
        <v>0.5</v>
      </c>
      <c r="AQ51" s="44">
        <v>0.5</v>
      </c>
      <c r="AR51" s="44">
        <v>0.5</v>
      </c>
      <c r="AS51"/>
      <c r="AT51" s="44">
        <v>0.5</v>
      </c>
      <c r="AU51"/>
      <c r="AV51"/>
      <c r="AW51" s="44">
        <v>0.5</v>
      </c>
    </row>
    <row r="52" spans="1:49" x14ac:dyDescent="0.25">
      <c r="A52" s="11" t="s">
        <v>19</v>
      </c>
      <c r="B52" s="3" t="s">
        <v>473</v>
      </c>
      <c r="C52" s="3" t="s">
        <v>483</v>
      </c>
      <c r="D52" s="3" t="s">
        <v>537</v>
      </c>
      <c r="E52" s="12" t="s">
        <v>122</v>
      </c>
      <c r="F52" s="12" t="s">
        <v>98</v>
      </c>
      <c r="G52" s="44">
        <v>0.05</v>
      </c>
      <c r="H52" s="44">
        <f t="shared" si="1"/>
        <v>0.05</v>
      </c>
      <c r="I52" s="44">
        <v>0.05</v>
      </c>
      <c r="J52" s="44">
        <v>0.05</v>
      </c>
      <c r="K52" s="44">
        <v>0.05</v>
      </c>
      <c r="L52" s="44">
        <v>0.05</v>
      </c>
      <c r="M52" s="44">
        <v>0.05</v>
      </c>
      <c r="N52" s="44">
        <v>0.05</v>
      </c>
      <c r="O52" s="44">
        <v>0.05</v>
      </c>
      <c r="P52" s="44">
        <v>0.05</v>
      </c>
      <c r="Q52" s="44">
        <v>0.05</v>
      </c>
      <c r="R52" s="44">
        <v>0.05</v>
      </c>
      <c r="U52" s="44">
        <v>0.05</v>
      </c>
      <c r="V52" s="44">
        <v>0.05</v>
      </c>
      <c r="W52" s="44">
        <v>0.05</v>
      </c>
      <c r="X52" s="44">
        <v>0.05</v>
      </c>
      <c r="Y52" s="44">
        <v>0.05</v>
      </c>
      <c r="Z52" s="44">
        <v>0.05</v>
      </c>
      <c r="AA52" s="44">
        <v>0.05</v>
      </c>
      <c r="AB52" s="44">
        <v>0.05</v>
      </c>
      <c r="AC52" s="44">
        <v>0.05</v>
      </c>
      <c r="AD52" s="44">
        <v>0.05</v>
      </c>
      <c r="AE52" s="44">
        <v>0.05</v>
      </c>
      <c r="AF52"/>
      <c r="AG52" s="44">
        <v>0.05</v>
      </c>
      <c r="AH52" s="44">
        <v>0.05</v>
      </c>
      <c r="AI52" s="44">
        <v>0.05</v>
      </c>
      <c r="AJ52" s="44">
        <v>0.05</v>
      </c>
      <c r="AK52" s="44">
        <v>0.05</v>
      </c>
      <c r="AL52" s="44">
        <v>0.05</v>
      </c>
      <c r="AM52" s="44">
        <v>0.05</v>
      </c>
      <c r="AN52"/>
      <c r="AO52" s="44">
        <v>0.05</v>
      </c>
      <c r="AP52" s="44">
        <v>0.05</v>
      </c>
      <c r="AQ52" s="44">
        <v>0.05</v>
      </c>
      <c r="AR52" s="44">
        <v>0.05</v>
      </c>
      <c r="AS52"/>
      <c r="AT52" s="44">
        <v>0.05</v>
      </c>
      <c r="AU52"/>
      <c r="AV52"/>
      <c r="AW52" s="44">
        <v>0.05</v>
      </c>
    </row>
    <row r="53" spans="1:49" x14ac:dyDescent="0.25">
      <c r="A53" s="15" t="s">
        <v>36</v>
      </c>
      <c r="B53" s="3" t="s">
        <v>473</v>
      </c>
      <c r="C53" s="3" t="s">
        <v>483</v>
      </c>
      <c r="D53" s="3" t="s">
        <v>537</v>
      </c>
      <c r="E53" s="16" t="s">
        <v>148</v>
      </c>
      <c r="F53" s="16" t="s">
        <v>98</v>
      </c>
      <c r="G53" s="44">
        <v>1E-3</v>
      </c>
      <c r="H53" s="44">
        <f t="shared" si="1"/>
        <v>1E-3</v>
      </c>
      <c r="I53" s="44">
        <v>1E-3</v>
      </c>
      <c r="J53" s="44">
        <v>1E-3</v>
      </c>
      <c r="K53" s="44">
        <v>1E-3</v>
      </c>
      <c r="L53" s="44">
        <v>1E-3</v>
      </c>
      <c r="M53" s="44">
        <v>1E-3</v>
      </c>
      <c r="N53" s="44">
        <v>1E-3</v>
      </c>
      <c r="O53" s="44">
        <v>1E-3</v>
      </c>
      <c r="P53" s="44">
        <v>1E-3</v>
      </c>
      <c r="Q53" s="44">
        <v>1E-3</v>
      </c>
      <c r="R53" s="44">
        <v>1E-3</v>
      </c>
      <c r="U53" s="44">
        <v>1E-3</v>
      </c>
      <c r="V53" s="44">
        <v>1E-3</v>
      </c>
      <c r="W53" s="44">
        <v>1E-3</v>
      </c>
      <c r="X53" s="44">
        <v>1E-3</v>
      </c>
      <c r="Y53" s="44">
        <v>1E-3</v>
      </c>
      <c r="Z53" s="44">
        <v>1E-3</v>
      </c>
      <c r="AA53" s="44">
        <v>1E-3</v>
      </c>
      <c r="AB53" s="44">
        <v>1E-3</v>
      </c>
      <c r="AC53" s="44">
        <v>1E-3</v>
      </c>
      <c r="AD53" s="44">
        <v>1E-3</v>
      </c>
      <c r="AE53" s="44">
        <v>1E-3</v>
      </c>
      <c r="AF53"/>
      <c r="AG53" s="44">
        <v>1E-3</v>
      </c>
      <c r="AH53" s="44">
        <v>1E-3</v>
      </c>
      <c r="AI53" s="44">
        <v>1E-3</v>
      </c>
      <c r="AJ53" s="44">
        <v>1E-3</v>
      </c>
      <c r="AK53" s="44">
        <v>1E-3</v>
      </c>
      <c r="AL53" s="44">
        <v>1E-3</v>
      </c>
      <c r="AM53" s="44">
        <v>1E-3</v>
      </c>
      <c r="AN53"/>
      <c r="AO53" s="44">
        <v>1E-3</v>
      </c>
      <c r="AP53" s="44">
        <v>1E-3</v>
      </c>
      <c r="AQ53" s="44">
        <v>1E-3</v>
      </c>
      <c r="AR53" s="44">
        <v>1E-3</v>
      </c>
      <c r="AS53"/>
      <c r="AT53" s="44">
        <v>1E-3</v>
      </c>
      <c r="AU53"/>
      <c r="AV53"/>
      <c r="AW53" s="44">
        <v>1E-3</v>
      </c>
    </row>
    <row r="54" spans="1:49" x14ac:dyDescent="0.25">
      <c r="A54" s="15" t="s">
        <v>379</v>
      </c>
      <c r="B54" s="3" t="s">
        <v>473</v>
      </c>
      <c r="C54" s="3" t="s">
        <v>483</v>
      </c>
      <c r="D54" s="3" t="s">
        <v>537</v>
      </c>
      <c r="E54" s="16" t="s">
        <v>380</v>
      </c>
      <c r="F54" s="16" t="s">
        <v>98</v>
      </c>
      <c r="G54" s="44">
        <v>0</v>
      </c>
      <c r="H54" s="44">
        <f t="shared" si="1"/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/>
      <c r="AG54" s="44">
        <v>0</v>
      </c>
      <c r="AH54" s="44">
        <v>0</v>
      </c>
      <c r="AI54" s="44">
        <v>0</v>
      </c>
      <c r="AJ54" s="44">
        <v>0</v>
      </c>
      <c r="AK54" s="44">
        <v>0</v>
      </c>
      <c r="AL54" s="44">
        <v>0</v>
      </c>
      <c r="AM54" s="44">
        <v>0</v>
      </c>
      <c r="AN54"/>
      <c r="AO54" s="44">
        <v>0</v>
      </c>
      <c r="AP54" s="44">
        <v>0</v>
      </c>
      <c r="AQ54" s="44">
        <v>0</v>
      </c>
      <c r="AR54" s="44">
        <v>0</v>
      </c>
      <c r="AS54"/>
      <c r="AT54" s="44">
        <v>0</v>
      </c>
      <c r="AU54"/>
      <c r="AV54"/>
      <c r="AW54" s="44">
        <v>0</v>
      </c>
    </row>
    <row r="55" spans="1:49" x14ac:dyDescent="0.25">
      <c r="A55" s="15" t="s">
        <v>37</v>
      </c>
      <c r="B55" s="3" t="s">
        <v>473</v>
      </c>
      <c r="C55" s="3" t="s">
        <v>483</v>
      </c>
      <c r="D55" s="3" t="s">
        <v>537</v>
      </c>
      <c r="E55" s="16" t="s">
        <v>149</v>
      </c>
      <c r="F55" s="16" t="s">
        <v>195</v>
      </c>
      <c r="G55" s="44">
        <v>1E-4</v>
      </c>
      <c r="H55" s="44">
        <f t="shared" si="1"/>
        <v>1E-4</v>
      </c>
      <c r="I55" s="44">
        <v>1E-4</v>
      </c>
      <c r="J55" s="44">
        <v>1E-4</v>
      </c>
      <c r="K55" s="44">
        <v>1E-4</v>
      </c>
      <c r="L55" s="44">
        <v>1E-4</v>
      </c>
      <c r="M55" s="44">
        <v>1E-4</v>
      </c>
      <c r="N55" s="44">
        <v>1E-4</v>
      </c>
      <c r="O55" s="44">
        <v>1E-4</v>
      </c>
      <c r="P55" s="44">
        <v>1E-4</v>
      </c>
      <c r="Q55" s="44">
        <v>1E-4</v>
      </c>
      <c r="R55" s="44">
        <v>1E-4</v>
      </c>
      <c r="U55" s="44">
        <v>1E-4</v>
      </c>
      <c r="V55" s="44">
        <v>1E-4</v>
      </c>
      <c r="W55" s="44">
        <v>1E-4</v>
      </c>
      <c r="X55" s="44">
        <v>1E-4</v>
      </c>
      <c r="Y55" s="44">
        <v>1E-4</v>
      </c>
      <c r="Z55" s="44">
        <v>1E-4</v>
      </c>
      <c r="AA55" s="44">
        <v>1E-4</v>
      </c>
      <c r="AB55" s="44">
        <v>1E-4</v>
      </c>
      <c r="AC55" s="44">
        <v>1E-4</v>
      </c>
      <c r="AD55" s="44">
        <v>1E-4</v>
      </c>
      <c r="AE55" s="44">
        <v>1E-4</v>
      </c>
      <c r="AF55"/>
      <c r="AG55" s="44">
        <v>1E-4</v>
      </c>
      <c r="AH55" s="44">
        <v>1E-4</v>
      </c>
      <c r="AI55" s="44">
        <v>1E-4</v>
      </c>
      <c r="AJ55" s="44">
        <v>1E-4</v>
      </c>
      <c r="AK55" s="44">
        <v>1E-4</v>
      </c>
      <c r="AL55" s="44">
        <v>1E-4</v>
      </c>
      <c r="AM55" s="44">
        <v>1E-4</v>
      </c>
      <c r="AN55"/>
      <c r="AO55" s="44">
        <v>1E-4</v>
      </c>
      <c r="AP55" s="44">
        <v>1E-4</v>
      </c>
      <c r="AQ55" s="44">
        <v>1E-4</v>
      </c>
      <c r="AR55" s="44">
        <v>1E-4</v>
      </c>
      <c r="AS55"/>
      <c r="AT55" s="44">
        <v>1E-4</v>
      </c>
      <c r="AU55"/>
      <c r="AV55"/>
      <c r="AW55" s="44">
        <v>1E-4</v>
      </c>
    </row>
    <row r="56" spans="1:49" x14ac:dyDescent="0.25">
      <c r="A56" s="15" t="s">
        <v>38</v>
      </c>
      <c r="B56" s="3" t="s">
        <v>473</v>
      </c>
      <c r="C56" s="3" t="s">
        <v>483</v>
      </c>
      <c r="D56" s="3" t="s">
        <v>537</v>
      </c>
      <c r="E56" s="16" t="s">
        <v>150</v>
      </c>
      <c r="F56" s="16" t="s">
        <v>195</v>
      </c>
      <c r="G56" s="44">
        <v>1E-4</v>
      </c>
      <c r="H56" s="44">
        <f t="shared" si="1"/>
        <v>1E-4</v>
      </c>
      <c r="I56" s="44">
        <v>1E-4</v>
      </c>
      <c r="J56" s="44">
        <v>1E-4</v>
      </c>
      <c r="K56" s="44">
        <v>1E-4</v>
      </c>
      <c r="L56" s="44">
        <v>1E-4</v>
      </c>
      <c r="M56" s="44">
        <v>1E-4</v>
      </c>
      <c r="N56" s="44">
        <v>1E-4</v>
      </c>
      <c r="O56" s="44">
        <v>1E-4</v>
      </c>
      <c r="P56" s="44">
        <v>1E-4</v>
      </c>
      <c r="Q56" s="44">
        <v>1E-4</v>
      </c>
      <c r="R56" s="44">
        <v>1E-4</v>
      </c>
      <c r="U56" s="44">
        <v>1E-4</v>
      </c>
      <c r="V56" s="44">
        <v>1E-4</v>
      </c>
      <c r="W56" s="44">
        <v>1E-4</v>
      </c>
      <c r="X56" s="44">
        <v>1E-4</v>
      </c>
      <c r="Y56" s="44">
        <v>1E-4</v>
      </c>
      <c r="Z56" s="44">
        <v>1E-4</v>
      </c>
      <c r="AA56" s="44">
        <v>1E-4</v>
      </c>
      <c r="AB56" s="44">
        <v>1E-4</v>
      </c>
      <c r="AC56" s="44">
        <v>1E-4</v>
      </c>
      <c r="AD56" s="44">
        <v>1E-4</v>
      </c>
      <c r="AE56" s="44">
        <v>1E-4</v>
      </c>
      <c r="AF56"/>
      <c r="AG56" s="44">
        <v>1E-4</v>
      </c>
      <c r="AH56" s="44">
        <v>1E-4</v>
      </c>
      <c r="AI56" s="44">
        <v>1E-4</v>
      </c>
      <c r="AJ56" s="44">
        <v>1E-4</v>
      </c>
      <c r="AK56" s="44">
        <v>1E-4</v>
      </c>
      <c r="AL56" s="44">
        <v>1E-4</v>
      </c>
      <c r="AM56" s="44">
        <v>1E-4</v>
      </c>
      <c r="AN56"/>
      <c r="AO56" s="44">
        <v>1E-4</v>
      </c>
      <c r="AP56" s="44">
        <v>1E-4</v>
      </c>
      <c r="AQ56" s="44">
        <v>1E-4</v>
      </c>
      <c r="AR56" s="44">
        <v>1E-4</v>
      </c>
      <c r="AS56"/>
      <c r="AT56" s="44">
        <v>1E-4</v>
      </c>
      <c r="AU56"/>
      <c r="AV56"/>
      <c r="AW56" s="44">
        <v>1E-4</v>
      </c>
    </row>
    <row r="57" spans="1:49" x14ac:dyDescent="0.25">
      <c r="A57" s="17" t="s">
        <v>39</v>
      </c>
      <c r="B57" s="3" t="s">
        <v>473</v>
      </c>
      <c r="C57" s="3" t="s">
        <v>483</v>
      </c>
      <c r="D57" s="3" t="s">
        <v>537</v>
      </c>
      <c r="E57" s="18" t="s">
        <v>151</v>
      </c>
      <c r="F57" s="18" t="s">
        <v>98</v>
      </c>
      <c r="G57" s="44">
        <v>6.9999999999999999E-4</v>
      </c>
      <c r="H57" s="44">
        <f t="shared" si="1"/>
        <v>6.9999999999999999E-4</v>
      </c>
      <c r="I57" s="44">
        <v>6.9999999999999999E-4</v>
      </c>
      <c r="J57" s="44">
        <v>6.9999999999999999E-4</v>
      </c>
      <c r="K57" s="44">
        <v>6.9999999999999999E-4</v>
      </c>
      <c r="L57" s="44">
        <v>6.9999999999999999E-4</v>
      </c>
      <c r="M57" s="44">
        <v>6.9999999999999999E-4</v>
      </c>
      <c r="N57" s="44">
        <v>6.9999999999999999E-4</v>
      </c>
      <c r="O57" s="44">
        <v>6.9999999999999999E-4</v>
      </c>
      <c r="P57" s="44">
        <v>6.9999999999999999E-4</v>
      </c>
      <c r="Q57" s="44">
        <v>6.9999999999999999E-4</v>
      </c>
      <c r="R57" s="44">
        <v>6.9999999999999999E-4</v>
      </c>
      <c r="U57" s="44">
        <v>6.9999999999999999E-4</v>
      </c>
      <c r="V57" s="44">
        <v>6.9999999999999999E-4</v>
      </c>
      <c r="W57" s="44">
        <v>6.9999999999999999E-4</v>
      </c>
      <c r="X57" s="44">
        <v>6.9999999999999999E-4</v>
      </c>
      <c r="Y57" s="44">
        <v>6.9999999999999999E-4</v>
      </c>
      <c r="Z57" s="44">
        <v>6.9999999999999999E-4</v>
      </c>
      <c r="AA57" s="44">
        <v>6.9999999999999999E-4</v>
      </c>
      <c r="AB57" s="44">
        <v>6.9999999999999999E-4</v>
      </c>
      <c r="AC57" s="44">
        <v>6.9999999999999999E-4</v>
      </c>
      <c r="AD57" s="44">
        <v>6.9999999999999999E-4</v>
      </c>
      <c r="AE57" s="44">
        <v>6.9999999999999999E-4</v>
      </c>
      <c r="AF57"/>
      <c r="AG57" s="44">
        <v>6.9999999999999999E-4</v>
      </c>
      <c r="AH57" s="44">
        <v>6.9999999999999999E-4</v>
      </c>
      <c r="AI57" s="44">
        <v>6.9999999999999999E-4</v>
      </c>
      <c r="AJ57" s="44">
        <v>6.9999999999999999E-4</v>
      </c>
      <c r="AK57" s="44">
        <v>6.9999999999999999E-4</v>
      </c>
      <c r="AL57" s="44">
        <v>6.9999999999999999E-4</v>
      </c>
      <c r="AM57" s="44">
        <v>6.9999999999999999E-4</v>
      </c>
      <c r="AN57"/>
      <c r="AO57" s="44">
        <v>6.9999999999999999E-4</v>
      </c>
      <c r="AP57" s="44">
        <v>6.9999999999999999E-4</v>
      </c>
      <c r="AQ57" s="44">
        <v>6.9999999999999999E-4</v>
      </c>
      <c r="AR57" s="44">
        <v>6.9999999999999999E-4</v>
      </c>
      <c r="AS57"/>
      <c r="AT57" s="44">
        <v>6.9999999999999999E-4</v>
      </c>
      <c r="AU57"/>
      <c r="AV57"/>
      <c r="AW57" s="44">
        <v>6.9999999999999999E-4</v>
      </c>
    </row>
    <row r="58" spans="1:49" x14ac:dyDescent="0.25">
      <c r="A58" s="17" t="s">
        <v>40</v>
      </c>
      <c r="B58" s="3" t="s">
        <v>473</v>
      </c>
      <c r="C58" s="3" t="s">
        <v>483</v>
      </c>
      <c r="D58" s="3" t="s">
        <v>537</v>
      </c>
      <c r="E58" s="18" t="s">
        <v>152</v>
      </c>
      <c r="F58" s="18" t="s">
        <v>98</v>
      </c>
      <c r="G58" s="44">
        <v>1.22E-4</v>
      </c>
      <c r="H58" s="44">
        <f t="shared" si="1"/>
        <v>1.22E-4</v>
      </c>
      <c r="I58" s="44">
        <v>1.22E-4</v>
      </c>
      <c r="J58" s="44">
        <v>1.22E-4</v>
      </c>
      <c r="K58" s="44">
        <v>1.22E-4</v>
      </c>
      <c r="L58" s="44">
        <v>1.22E-4</v>
      </c>
      <c r="M58" s="44">
        <v>1.22E-4</v>
      </c>
      <c r="N58" s="44">
        <v>1.22E-4</v>
      </c>
      <c r="O58" s="44">
        <v>1.22E-4</v>
      </c>
      <c r="P58" s="44">
        <v>1.22E-4</v>
      </c>
      <c r="Q58" s="44">
        <v>1.22E-4</v>
      </c>
      <c r="R58" s="44">
        <v>1.22E-4</v>
      </c>
      <c r="U58" s="44">
        <v>1.22E-4</v>
      </c>
      <c r="V58" s="44">
        <v>1.22E-4</v>
      </c>
      <c r="W58" s="44">
        <v>1.22E-4</v>
      </c>
      <c r="X58" s="44">
        <v>1.22E-4</v>
      </c>
      <c r="Y58" s="44">
        <v>1.22E-4</v>
      </c>
      <c r="Z58" s="44">
        <v>1.22E-4</v>
      </c>
      <c r="AA58" s="44">
        <v>1.22E-4</v>
      </c>
      <c r="AB58" s="44">
        <v>1.22E-4</v>
      </c>
      <c r="AC58" s="44">
        <v>1.22E-4</v>
      </c>
      <c r="AD58" s="44">
        <v>1.22E-4</v>
      </c>
      <c r="AE58" s="44">
        <v>1.22E-4</v>
      </c>
      <c r="AF58"/>
      <c r="AG58" s="44">
        <v>1.22E-4</v>
      </c>
      <c r="AH58" s="44">
        <v>1.22E-4</v>
      </c>
      <c r="AI58" s="44">
        <v>1.22E-4</v>
      </c>
      <c r="AJ58" s="44">
        <v>1.22E-4</v>
      </c>
      <c r="AK58" s="44">
        <v>1.22E-4</v>
      </c>
      <c r="AL58" s="44">
        <v>1.22E-4</v>
      </c>
      <c r="AM58" s="44">
        <v>1.22E-4</v>
      </c>
      <c r="AN58"/>
      <c r="AO58" s="44">
        <v>1.22E-4</v>
      </c>
      <c r="AP58" s="44">
        <v>1.22E-4</v>
      </c>
      <c r="AQ58" s="44">
        <v>1.22E-4</v>
      </c>
      <c r="AR58" s="44">
        <v>1.22E-4</v>
      </c>
      <c r="AS58"/>
      <c r="AT58" s="44">
        <v>1.22E-4</v>
      </c>
      <c r="AU58"/>
      <c r="AV58"/>
      <c r="AW58" s="44">
        <v>1.22E-4</v>
      </c>
    </row>
    <row r="59" spans="1:49" x14ac:dyDescent="0.25">
      <c r="A59" s="17" t="s">
        <v>206</v>
      </c>
      <c r="B59" s="3" t="s">
        <v>473</v>
      </c>
      <c r="C59" s="3" t="s">
        <v>483</v>
      </c>
      <c r="D59" s="3" t="s">
        <v>537</v>
      </c>
      <c r="E59" s="18" t="s">
        <v>284</v>
      </c>
      <c r="F59" s="18" t="s">
        <v>98</v>
      </c>
      <c r="G59" s="44">
        <v>1</v>
      </c>
      <c r="H59" s="44">
        <f t="shared" si="1"/>
        <v>1</v>
      </c>
      <c r="I59" s="44">
        <v>1</v>
      </c>
      <c r="J59" s="44">
        <v>1</v>
      </c>
      <c r="K59" s="44">
        <v>1</v>
      </c>
      <c r="L59" s="44">
        <v>1</v>
      </c>
      <c r="M59" s="44">
        <v>1</v>
      </c>
      <c r="N59" s="44">
        <v>1</v>
      </c>
      <c r="O59" s="44">
        <v>1</v>
      </c>
      <c r="P59" s="44">
        <v>1</v>
      </c>
      <c r="Q59" s="44">
        <v>1</v>
      </c>
      <c r="R59" s="44">
        <v>1</v>
      </c>
      <c r="U59" s="44">
        <v>1</v>
      </c>
      <c r="V59" s="44">
        <v>1</v>
      </c>
      <c r="W59" s="44">
        <v>1</v>
      </c>
      <c r="X59" s="44">
        <v>1</v>
      </c>
      <c r="Y59" s="44">
        <v>1</v>
      </c>
      <c r="Z59" s="44">
        <v>1</v>
      </c>
      <c r="AA59" s="44">
        <v>1</v>
      </c>
      <c r="AB59" s="44">
        <v>1</v>
      </c>
      <c r="AC59" s="44">
        <v>1</v>
      </c>
      <c r="AD59" s="44">
        <v>1</v>
      </c>
      <c r="AE59" s="44">
        <v>1</v>
      </c>
      <c r="AF59"/>
      <c r="AG59" s="44">
        <v>1</v>
      </c>
      <c r="AH59" s="44">
        <v>1</v>
      </c>
      <c r="AI59" s="44">
        <v>1</v>
      </c>
      <c r="AJ59" s="44">
        <v>1</v>
      </c>
      <c r="AK59" s="44">
        <v>1</v>
      </c>
      <c r="AL59" s="44">
        <v>1</v>
      </c>
      <c r="AM59" s="44">
        <v>1</v>
      </c>
      <c r="AN59"/>
      <c r="AO59" s="44">
        <v>1</v>
      </c>
      <c r="AP59" s="44">
        <v>1</v>
      </c>
      <c r="AQ59" s="44">
        <v>1</v>
      </c>
      <c r="AR59" s="44">
        <v>1</v>
      </c>
      <c r="AS59"/>
      <c r="AT59" s="44">
        <v>1</v>
      </c>
      <c r="AU59"/>
      <c r="AV59"/>
      <c r="AW59" s="44">
        <v>1</v>
      </c>
    </row>
    <row r="60" spans="1:49" x14ac:dyDescent="0.25">
      <c r="A60" s="17" t="s">
        <v>41</v>
      </c>
      <c r="B60" s="3" t="s">
        <v>473</v>
      </c>
      <c r="C60" s="3" t="s">
        <v>483</v>
      </c>
      <c r="D60" s="3" t="s">
        <v>537</v>
      </c>
      <c r="E60" s="18" t="s">
        <v>155</v>
      </c>
      <c r="F60" s="18" t="s">
        <v>102</v>
      </c>
      <c r="G60" s="44">
        <v>0.95</v>
      </c>
      <c r="H60" s="44">
        <f t="shared" si="1"/>
        <v>0.95</v>
      </c>
      <c r="I60" s="44">
        <v>0.95</v>
      </c>
      <c r="J60" s="44">
        <v>0.95</v>
      </c>
      <c r="K60" s="44">
        <v>0.95</v>
      </c>
      <c r="L60" s="44">
        <v>0.95</v>
      </c>
      <c r="M60" s="44">
        <v>0.95</v>
      </c>
      <c r="N60" s="44">
        <v>0.95</v>
      </c>
      <c r="O60" s="44">
        <v>0.95</v>
      </c>
      <c r="P60" s="44">
        <v>0.95</v>
      </c>
      <c r="Q60" s="44">
        <v>0.95</v>
      </c>
      <c r="R60" s="44">
        <v>0.95</v>
      </c>
      <c r="U60" s="44">
        <v>0.95</v>
      </c>
      <c r="V60" s="44">
        <v>0.95</v>
      </c>
      <c r="W60" s="44">
        <v>0.95</v>
      </c>
      <c r="X60" s="44">
        <v>0.95</v>
      </c>
      <c r="Y60" s="44">
        <v>0.95</v>
      </c>
      <c r="Z60" s="44">
        <v>0.95</v>
      </c>
      <c r="AA60" s="44">
        <v>0.95</v>
      </c>
      <c r="AB60" s="44">
        <v>0.95</v>
      </c>
      <c r="AC60" s="44">
        <v>0.95</v>
      </c>
      <c r="AD60" s="44">
        <v>0.95</v>
      </c>
      <c r="AE60" s="44">
        <v>0.95</v>
      </c>
      <c r="AF60"/>
      <c r="AG60" s="44">
        <v>0.95</v>
      </c>
      <c r="AH60" s="44">
        <v>0.95</v>
      </c>
      <c r="AI60" s="44">
        <v>0.95</v>
      </c>
      <c r="AJ60" s="44">
        <v>0.95</v>
      </c>
      <c r="AK60" s="44">
        <v>0.95</v>
      </c>
      <c r="AL60" s="44">
        <v>0.95</v>
      </c>
      <c r="AM60" s="44">
        <v>0.95</v>
      </c>
      <c r="AN60"/>
      <c r="AO60" s="44">
        <v>0.95</v>
      </c>
      <c r="AP60" s="44">
        <v>0.95</v>
      </c>
      <c r="AQ60" s="44">
        <v>0.95</v>
      </c>
      <c r="AR60" s="44">
        <v>0.95</v>
      </c>
      <c r="AS60"/>
      <c r="AT60" s="44">
        <v>0.95</v>
      </c>
      <c r="AU60"/>
      <c r="AV60"/>
      <c r="AW60" s="44">
        <v>0.95</v>
      </c>
    </row>
    <row r="61" spans="1:49" x14ac:dyDescent="0.25">
      <c r="A61" s="17" t="s">
        <v>406</v>
      </c>
      <c r="B61" s="3" t="s">
        <v>473</v>
      </c>
      <c r="C61" s="3" t="s">
        <v>483</v>
      </c>
      <c r="D61" s="3" t="s">
        <v>537</v>
      </c>
      <c r="E61" s="18" t="s">
        <v>407</v>
      </c>
      <c r="F61" s="18" t="s">
        <v>94</v>
      </c>
      <c r="G61" s="44" t="s">
        <v>87</v>
      </c>
      <c r="H61" s="44" t="str">
        <f t="shared" si="1"/>
        <v>False</v>
      </c>
      <c r="I61" s="44" t="s">
        <v>87</v>
      </c>
      <c r="J61" s="44" t="s">
        <v>87</v>
      </c>
      <c r="K61" s="44" t="s">
        <v>87</v>
      </c>
      <c r="L61" s="44" t="s">
        <v>87</v>
      </c>
      <c r="M61" s="44" t="s">
        <v>87</v>
      </c>
      <c r="N61" s="44" t="s">
        <v>87</v>
      </c>
      <c r="O61" s="44" t="s">
        <v>87</v>
      </c>
      <c r="P61" s="44" t="s">
        <v>87</v>
      </c>
      <c r="Q61" s="44" t="s">
        <v>87</v>
      </c>
      <c r="R61" s="44" t="s">
        <v>87</v>
      </c>
      <c r="U61" s="44" t="s">
        <v>87</v>
      </c>
      <c r="V61" s="44" t="s">
        <v>87</v>
      </c>
      <c r="W61" s="44" t="s">
        <v>87</v>
      </c>
      <c r="X61" s="44" t="s">
        <v>87</v>
      </c>
      <c r="Y61" s="44" t="s">
        <v>87</v>
      </c>
      <c r="Z61" s="44" t="s">
        <v>87</v>
      </c>
      <c r="AA61" s="44" t="s">
        <v>87</v>
      </c>
      <c r="AB61" s="44" t="s">
        <v>87</v>
      </c>
      <c r="AC61" s="44" t="s">
        <v>87</v>
      </c>
      <c r="AD61" s="44" t="s">
        <v>87</v>
      </c>
      <c r="AE61" s="44" t="s">
        <v>87</v>
      </c>
      <c r="AF61"/>
      <c r="AG61" s="44" t="s">
        <v>87</v>
      </c>
      <c r="AH61" s="44" t="s">
        <v>87</v>
      </c>
      <c r="AI61" s="44" t="s">
        <v>87</v>
      </c>
      <c r="AJ61" s="44" t="s">
        <v>87</v>
      </c>
      <c r="AK61" s="44" t="s">
        <v>87</v>
      </c>
      <c r="AL61" s="44" t="s">
        <v>87</v>
      </c>
      <c r="AM61" s="44" t="s">
        <v>87</v>
      </c>
      <c r="AN61"/>
      <c r="AO61" s="44" t="s">
        <v>87</v>
      </c>
      <c r="AP61" s="44" t="s">
        <v>87</v>
      </c>
      <c r="AQ61" s="44" t="s">
        <v>87</v>
      </c>
      <c r="AR61" s="44" t="s">
        <v>87</v>
      </c>
      <c r="AS61"/>
      <c r="AT61" s="44" t="s">
        <v>87</v>
      </c>
      <c r="AU61"/>
      <c r="AV61"/>
      <c r="AW61" s="44" t="s">
        <v>87</v>
      </c>
    </row>
    <row r="62" spans="1:49" x14ac:dyDescent="0.25">
      <c r="A62" s="17" t="s">
        <v>90</v>
      </c>
      <c r="B62" s="3" t="s">
        <v>473</v>
      </c>
      <c r="C62" s="3" t="s">
        <v>483</v>
      </c>
      <c r="D62" s="3" t="s">
        <v>537</v>
      </c>
      <c r="E62" s="18" t="s">
        <v>153</v>
      </c>
      <c r="F62" s="18" t="s">
        <v>103</v>
      </c>
      <c r="G62" s="44">
        <v>5</v>
      </c>
      <c r="H62" s="44">
        <f t="shared" si="1"/>
        <v>5</v>
      </c>
      <c r="I62" s="44">
        <v>5</v>
      </c>
      <c r="J62" s="44">
        <v>5</v>
      </c>
      <c r="K62" s="44">
        <v>5</v>
      </c>
      <c r="L62" s="44">
        <v>5</v>
      </c>
      <c r="M62" s="44">
        <v>5</v>
      </c>
      <c r="N62" s="44">
        <v>5</v>
      </c>
      <c r="O62" s="44">
        <v>5</v>
      </c>
      <c r="P62" s="44">
        <v>5</v>
      </c>
      <c r="Q62" s="44">
        <v>5</v>
      </c>
      <c r="R62" s="44">
        <v>5</v>
      </c>
      <c r="U62" s="44">
        <v>5</v>
      </c>
      <c r="V62" s="44">
        <v>5</v>
      </c>
      <c r="W62" s="44">
        <v>5</v>
      </c>
      <c r="X62" s="44">
        <v>5</v>
      </c>
      <c r="Y62" s="44">
        <v>5</v>
      </c>
      <c r="Z62" s="44">
        <v>5</v>
      </c>
      <c r="AA62" s="44">
        <v>5</v>
      </c>
      <c r="AB62" s="44">
        <v>5</v>
      </c>
      <c r="AC62" s="44">
        <v>5</v>
      </c>
      <c r="AD62" s="44">
        <v>5</v>
      </c>
      <c r="AE62" s="44">
        <v>5</v>
      </c>
      <c r="AF62"/>
      <c r="AG62" s="44">
        <v>5</v>
      </c>
      <c r="AH62" s="44">
        <v>5</v>
      </c>
      <c r="AI62" s="44">
        <v>5</v>
      </c>
      <c r="AJ62" s="44">
        <v>5</v>
      </c>
      <c r="AK62" s="44">
        <v>5</v>
      </c>
      <c r="AL62" s="44">
        <v>5</v>
      </c>
      <c r="AM62" s="44">
        <v>5</v>
      </c>
      <c r="AN62"/>
      <c r="AO62" s="44">
        <v>5</v>
      </c>
      <c r="AP62" s="44">
        <v>5</v>
      </c>
      <c r="AQ62" s="44">
        <v>5</v>
      </c>
      <c r="AR62" s="44">
        <v>5</v>
      </c>
      <c r="AS62"/>
      <c r="AT62" s="44">
        <v>5</v>
      </c>
      <c r="AU62"/>
      <c r="AV62"/>
      <c r="AW62" s="44">
        <v>5</v>
      </c>
    </row>
    <row r="63" spans="1:49" x14ac:dyDescent="0.25">
      <c r="A63" s="17" t="s">
        <v>408</v>
      </c>
      <c r="B63" s="3" t="s">
        <v>473</v>
      </c>
      <c r="C63" s="3" t="s">
        <v>483</v>
      </c>
      <c r="D63" s="3" t="s">
        <v>537</v>
      </c>
      <c r="E63" s="18" t="s">
        <v>409</v>
      </c>
      <c r="F63" s="18" t="s">
        <v>94</v>
      </c>
      <c r="G63" s="44" t="s">
        <v>87</v>
      </c>
      <c r="H63" s="44" t="str">
        <f t="shared" si="1"/>
        <v>False</v>
      </c>
      <c r="I63" s="44" t="s">
        <v>87</v>
      </c>
      <c r="J63" s="44" t="s">
        <v>87</v>
      </c>
      <c r="K63" s="44" t="s">
        <v>87</v>
      </c>
      <c r="L63" s="44" t="s">
        <v>87</v>
      </c>
      <c r="M63" s="44" t="s">
        <v>87</v>
      </c>
      <c r="N63" s="44" t="s">
        <v>87</v>
      </c>
      <c r="O63" s="44" t="s">
        <v>87</v>
      </c>
      <c r="P63" s="44" t="s">
        <v>87</v>
      </c>
      <c r="Q63" s="44" t="s">
        <v>87</v>
      </c>
      <c r="R63" s="44" t="s">
        <v>87</v>
      </c>
      <c r="U63" s="44" t="s">
        <v>87</v>
      </c>
      <c r="V63" s="44" t="s">
        <v>87</v>
      </c>
      <c r="W63" s="44" t="s">
        <v>87</v>
      </c>
      <c r="X63" s="44" t="s">
        <v>87</v>
      </c>
      <c r="Y63" s="44" t="s">
        <v>87</v>
      </c>
      <c r="Z63" s="44" t="s">
        <v>87</v>
      </c>
      <c r="AA63" s="44" t="s">
        <v>87</v>
      </c>
      <c r="AB63" s="44" t="s">
        <v>87</v>
      </c>
      <c r="AC63" s="44" t="s">
        <v>87</v>
      </c>
      <c r="AD63" s="44" t="s">
        <v>87</v>
      </c>
      <c r="AE63" s="44" t="s">
        <v>87</v>
      </c>
      <c r="AF63"/>
      <c r="AG63" s="44" t="s">
        <v>87</v>
      </c>
      <c r="AH63" s="44" t="s">
        <v>87</v>
      </c>
      <c r="AI63" s="44" t="s">
        <v>87</v>
      </c>
      <c r="AJ63" s="44" t="s">
        <v>87</v>
      </c>
      <c r="AK63" s="44" t="s">
        <v>87</v>
      </c>
      <c r="AL63" s="44" t="s">
        <v>87</v>
      </c>
      <c r="AM63" s="44" t="s">
        <v>87</v>
      </c>
      <c r="AN63"/>
      <c r="AO63" s="44" t="s">
        <v>87</v>
      </c>
      <c r="AP63" s="44" t="s">
        <v>87</v>
      </c>
      <c r="AQ63" s="44" t="s">
        <v>87</v>
      </c>
      <c r="AR63" s="44" t="s">
        <v>87</v>
      </c>
      <c r="AS63"/>
      <c r="AT63" s="44" t="s">
        <v>87</v>
      </c>
      <c r="AU63"/>
      <c r="AV63"/>
      <c r="AW63" s="44" t="s">
        <v>87</v>
      </c>
    </row>
    <row r="64" spans="1:49" x14ac:dyDescent="0.25">
      <c r="A64" s="17" t="s">
        <v>42</v>
      </c>
      <c r="B64" s="3" t="s">
        <v>473</v>
      </c>
      <c r="C64" s="3" t="s">
        <v>483</v>
      </c>
      <c r="D64" s="3" t="s">
        <v>537</v>
      </c>
      <c r="E64" s="18" t="s">
        <v>154</v>
      </c>
      <c r="F64" s="18" t="s">
        <v>103</v>
      </c>
      <c r="G64" s="44">
        <v>50</v>
      </c>
      <c r="H64" s="44">
        <f t="shared" si="1"/>
        <v>50</v>
      </c>
      <c r="I64" s="44">
        <v>50</v>
      </c>
      <c r="J64" s="44">
        <v>50</v>
      </c>
      <c r="K64" s="44">
        <v>50</v>
      </c>
      <c r="L64" s="44">
        <v>50</v>
      </c>
      <c r="M64" s="44">
        <v>50</v>
      </c>
      <c r="N64" s="44">
        <v>50</v>
      </c>
      <c r="O64" s="44">
        <v>50</v>
      </c>
      <c r="P64" s="44">
        <v>50</v>
      </c>
      <c r="Q64" s="44">
        <v>50</v>
      </c>
      <c r="R64" s="44">
        <v>50</v>
      </c>
      <c r="U64" s="44">
        <v>50</v>
      </c>
      <c r="V64" s="44">
        <v>50</v>
      </c>
      <c r="W64" s="44">
        <v>50</v>
      </c>
      <c r="X64" s="44">
        <v>50</v>
      </c>
      <c r="Y64" s="44">
        <v>50</v>
      </c>
      <c r="Z64" s="44">
        <v>50</v>
      </c>
      <c r="AA64" s="44">
        <v>50</v>
      </c>
      <c r="AB64" s="44">
        <v>50</v>
      </c>
      <c r="AC64" s="44">
        <v>50</v>
      </c>
      <c r="AD64" s="44">
        <v>50</v>
      </c>
      <c r="AE64" s="44">
        <v>50</v>
      </c>
      <c r="AF64"/>
      <c r="AG64" s="44">
        <v>50</v>
      </c>
      <c r="AH64" s="44">
        <v>50</v>
      </c>
      <c r="AI64" s="44">
        <v>50</v>
      </c>
      <c r="AJ64" s="44">
        <v>50</v>
      </c>
      <c r="AK64" s="44">
        <v>50</v>
      </c>
      <c r="AL64" s="44">
        <v>50</v>
      </c>
      <c r="AM64" s="44">
        <v>50</v>
      </c>
      <c r="AN64"/>
      <c r="AO64" s="44">
        <v>50</v>
      </c>
      <c r="AP64" s="44">
        <v>50</v>
      </c>
      <c r="AQ64" s="44">
        <v>50</v>
      </c>
      <c r="AR64" s="44">
        <v>50</v>
      </c>
      <c r="AS64"/>
      <c r="AT64" s="44">
        <v>50</v>
      </c>
      <c r="AU64"/>
      <c r="AV64"/>
      <c r="AW64" s="44">
        <v>50</v>
      </c>
    </row>
    <row r="65" spans="1:49" x14ac:dyDescent="0.25">
      <c r="A65" s="17" t="s">
        <v>207</v>
      </c>
      <c r="B65" s="3" t="s">
        <v>473</v>
      </c>
      <c r="C65" s="3" t="s">
        <v>483</v>
      </c>
      <c r="D65" s="3" t="s">
        <v>537</v>
      </c>
      <c r="E65" s="18" t="s">
        <v>288</v>
      </c>
      <c r="F65" s="18" t="s">
        <v>106</v>
      </c>
      <c r="G65" s="44">
        <v>1453890.8941884842</v>
      </c>
      <c r="H65" s="44">
        <f t="shared" ref="H65:H132" si="2">G65</f>
        <v>1453890.8941884842</v>
      </c>
      <c r="I65" s="44">
        <v>1453890.8941884842</v>
      </c>
      <c r="J65" s="44">
        <v>1453890.8941884842</v>
      </c>
      <c r="K65" s="44">
        <v>1453890.8941884842</v>
      </c>
      <c r="L65" s="44">
        <v>1453890.8941884842</v>
      </c>
      <c r="M65" s="44">
        <v>1453890.8941884842</v>
      </c>
      <c r="N65" s="44">
        <v>1453890.8941884842</v>
      </c>
      <c r="O65" s="44">
        <v>1453890.8941884842</v>
      </c>
      <c r="P65" s="44">
        <v>1453890.8941884842</v>
      </c>
      <c r="Q65" s="44">
        <v>1453890.8941884842</v>
      </c>
      <c r="R65" s="44">
        <v>1453890.8941884842</v>
      </c>
      <c r="U65" s="44">
        <v>1453890.8941884842</v>
      </c>
      <c r="V65" s="44">
        <v>1453890.8941884842</v>
      </c>
      <c r="W65" s="44">
        <v>1453890.8941884842</v>
      </c>
      <c r="X65" s="44">
        <v>1453890.8941884842</v>
      </c>
      <c r="Y65" s="44">
        <v>1453890.8941884842</v>
      </c>
      <c r="Z65" s="44">
        <v>1453890.8941884842</v>
      </c>
      <c r="AA65" s="44">
        <v>1453890.8941884842</v>
      </c>
      <c r="AB65" s="44">
        <v>1453890.8941884842</v>
      </c>
      <c r="AC65" s="44">
        <v>1453890.8941884842</v>
      </c>
      <c r="AD65" s="44">
        <v>1453890.8941884842</v>
      </c>
      <c r="AE65" s="44">
        <v>1453890.8941884842</v>
      </c>
      <c r="AF65"/>
      <c r="AG65" s="44">
        <v>1453890.8941884842</v>
      </c>
      <c r="AH65" s="44">
        <v>1453890.8941884842</v>
      </c>
      <c r="AI65" s="44">
        <v>1453890.8941884842</v>
      </c>
      <c r="AJ65" s="44">
        <v>1453890.8941884842</v>
      </c>
      <c r="AK65" s="44">
        <v>1453890.8941884842</v>
      </c>
      <c r="AL65" s="44">
        <v>1453890.8941884842</v>
      </c>
      <c r="AM65" s="44">
        <v>1453890.8941884842</v>
      </c>
      <c r="AN65"/>
      <c r="AO65" s="44">
        <v>1453890.8941884842</v>
      </c>
      <c r="AP65" s="44">
        <v>1453890.8941884842</v>
      </c>
      <c r="AQ65" s="44">
        <v>1453890.8941884842</v>
      </c>
      <c r="AR65" s="44">
        <v>1453890.8941884842</v>
      </c>
      <c r="AS65"/>
      <c r="AT65" s="44">
        <v>1453890.8941884842</v>
      </c>
      <c r="AU65"/>
      <c r="AV65"/>
      <c r="AW65" s="44">
        <v>1453890.8941884842</v>
      </c>
    </row>
    <row r="66" spans="1:49" x14ac:dyDescent="0.25">
      <c r="A66" s="17" t="s">
        <v>43</v>
      </c>
      <c r="B66" s="3" t="s">
        <v>473</v>
      </c>
      <c r="C66" s="3" t="s">
        <v>483</v>
      </c>
      <c r="D66" s="3" t="s">
        <v>537</v>
      </c>
      <c r="E66" s="18" t="s">
        <v>381</v>
      </c>
      <c r="F66" s="18" t="s">
        <v>104</v>
      </c>
      <c r="G66" s="44">
        <v>1.3888888888888888E-5</v>
      </c>
      <c r="H66" s="44">
        <f t="shared" si="2"/>
        <v>1.3888888888888888E-5</v>
      </c>
      <c r="I66" s="44">
        <v>1.3888888888888888E-5</v>
      </c>
      <c r="J66" s="44">
        <v>1.3888888888888888E-5</v>
      </c>
      <c r="K66" s="44">
        <v>1.3888888888888888E-5</v>
      </c>
      <c r="L66" s="44">
        <v>1.3888888888888888E-5</v>
      </c>
      <c r="M66" s="44">
        <v>1.3888888888888888E-5</v>
      </c>
      <c r="N66" s="44">
        <v>1.3888888888888888E-5</v>
      </c>
      <c r="O66" s="44">
        <v>1.3888888888888888E-5</v>
      </c>
      <c r="P66" s="44">
        <v>1.3888888888888888E-5</v>
      </c>
      <c r="Q66" s="44">
        <v>1.3888888888888888E-5</v>
      </c>
      <c r="R66" s="44">
        <v>1.3888888888888888E-5</v>
      </c>
      <c r="U66" s="44">
        <v>1.3888888888888888E-5</v>
      </c>
      <c r="V66" s="44">
        <v>1.3888888888888888E-5</v>
      </c>
      <c r="W66" s="44">
        <v>1.3888888888888888E-5</v>
      </c>
      <c r="X66" s="44">
        <v>1.3888888888888888E-5</v>
      </c>
      <c r="Y66" s="44">
        <v>1.3888888888888888E-5</v>
      </c>
      <c r="Z66" s="44">
        <v>1.3888888888888888E-5</v>
      </c>
      <c r="AA66" s="44">
        <v>1.3888888888888888E-5</v>
      </c>
      <c r="AB66" s="44">
        <v>1.3888888888888888E-5</v>
      </c>
      <c r="AC66" s="44">
        <v>1.3888888888888888E-5</v>
      </c>
      <c r="AD66" s="44">
        <v>1.3888888888888888E-5</v>
      </c>
      <c r="AE66" s="44">
        <v>1.3888888888888888E-5</v>
      </c>
      <c r="AF66"/>
      <c r="AG66" s="44">
        <v>1.3888888888888888E-5</v>
      </c>
      <c r="AH66" s="44">
        <v>1.3888888888888888E-5</v>
      </c>
      <c r="AI66" s="44">
        <v>1.3888888888888888E-5</v>
      </c>
      <c r="AJ66" s="44">
        <v>1.3888888888888888E-5</v>
      </c>
      <c r="AK66" s="44">
        <v>1.3888888888888888E-5</v>
      </c>
      <c r="AL66" s="44">
        <v>1.3888888888888888E-5</v>
      </c>
      <c r="AM66" s="44">
        <v>1.3888888888888888E-5</v>
      </c>
      <c r="AN66"/>
      <c r="AO66" s="44">
        <v>1.3888888888888888E-5</v>
      </c>
      <c r="AP66" s="44">
        <v>1.3888888888888888E-5</v>
      </c>
      <c r="AQ66" s="44">
        <v>1.3888888888888888E-5</v>
      </c>
      <c r="AR66" s="44">
        <v>1.3888888888888888E-5</v>
      </c>
      <c r="AS66"/>
      <c r="AT66" s="44">
        <v>1.3888888888888888E-5</v>
      </c>
      <c r="AU66"/>
      <c r="AV66"/>
      <c r="AW66" s="44">
        <v>1.3888888888888888E-5</v>
      </c>
    </row>
    <row r="67" spans="1:49" x14ac:dyDescent="0.25">
      <c r="A67" s="17" t="s">
        <v>44</v>
      </c>
      <c r="B67" s="3" t="s">
        <v>473</v>
      </c>
      <c r="C67" s="3" t="s">
        <v>483</v>
      </c>
      <c r="D67" s="3" t="s">
        <v>537</v>
      </c>
      <c r="E67" s="18" t="s">
        <v>156</v>
      </c>
      <c r="F67" s="18" t="s">
        <v>105</v>
      </c>
      <c r="G67" s="44">
        <v>4.5763888888888888E-4</v>
      </c>
      <c r="H67" s="44">
        <f t="shared" si="2"/>
        <v>4.5763888888888888E-4</v>
      </c>
      <c r="I67" s="44">
        <v>6.5011574074074071E-4</v>
      </c>
      <c r="J67" s="44">
        <v>6.5011574074074071E-4</v>
      </c>
      <c r="K67" s="44">
        <v>6.5011574074074071E-4</v>
      </c>
      <c r="L67" s="44">
        <v>6.5011574074074071E-4</v>
      </c>
      <c r="M67" s="44">
        <v>6.5011574074074071E-4</v>
      </c>
      <c r="N67" s="44">
        <v>6.5011574074074071E-4</v>
      </c>
      <c r="O67" s="44">
        <v>6.5011574074074071E-4</v>
      </c>
      <c r="P67" s="44">
        <v>6.5011574074074071E-4</v>
      </c>
      <c r="Q67" s="44">
        <v>6.5011574074074071E-4</v>
      </c>
      <c r="R67" s="44">
        <v>6.5011574074074071E-4</v>
      </c>
      <c r="U67" s="44">
        <v>6.5011574074074071E-4</v>
      </c>
      <c r="V67" s="44">
        <v>6.5011574074074071E-4</v>
      </c>
      <c r="W67" s="44">
        <v>6.5011574074074071E-4</v>
      </c>
      <c r="X67" s="44">
        <v>6.5011574074074071E-4</v>
      </c>
      <c r="Y67" s="44">
        <v>6.5011574074074071E-4</v>
      </c>
      <c r="Z67" s="44">
        <v>6.5011574074074071E-4</v>
      </c>
      <c r="AA67" s="44">
        <v>6.5011574074074071E-4</v>
      </c>
      <c r="AB67" s="44">
        <v>6.5011574074074071E-4</v>
      </c>
      <c r="AC67" s="44">
        <v>6.5011574074074071E-4</v>
      </c>
      <c r="AD67" s="44">
        <v>6.5011574074074071E-4</v>
      </c>
      <c r="AE67" s="44">
        <v>6.5011574074074071E-4</v>
      </c>
      <c r="AF67"/>
      <c r="AG67" s="44">
        <v>6.5011574074074071E-4</v>
      </c>
      <c r="AH67" s="44">
        <v>6.5011574074074071E-4</v>
      </c>
      <c r="AI67" s="44">
        <v>6.5011574074074071E-4</v>
      </c>
      <c r="AJ67" s="44">
        <v>6.5011574074074071E-4</v>
      </c>
      <c r="AK67" s="44">
        <v>6.5011574074074071E-4</v>
      </c>
      <c r="AL67" s="44">
        <v>6.5011574074074071E-4</v>
      </c>
      <c r="AM67" s="44">
        <v>6.5011574074074071E-4</v>
      </c>
      <c r="AN67"/>
      <c r="AO67" s="44">
        <v>6.5011574074074071E-4</v>
      </c>
      <c r="AP67" s="44">
        <v>6.5011574074074071E-4</v>
      </c>
      <c r="AQ67" s="44">
        <v>6.5011574074074071E-4</v>
      </c>
      <c r="AR67" s="44">
        <v>6.5011574074074071E-4</v>
      </c>
      <c r="AS67"/>
      <c r="AT67" s="44">
        <v>6.5011574074074071E-4</v>
      </c>
      <c r="AU67"/>
      <c r="AV67"/>
      <c r="AW67" s="44">
        <v>6.5011574074074071E-4</v>
      </c>
    </row>
    <row r="68" spans="1:49" x14ac:dyDescent="0.25">
      <c r="A68" s="17" t="s">
        <v>45</v>
      </c>
      <c r="B68" s="3" t="s">
        <v>473</v>
      </c>
      <c r="C68" s="3" t="s">
        <v>483</v>
      </c>
      <c r="D68" s="3" t="s">
        <v>537</v>
      </c>
      <c r="E68" s="18" t="s">
        <v>157</v>
      </c>
      <c r="F68" s="18" t="s">
        <v>98</v>
      </c>
      <c r="G68" s="44">
        <v>3.63E-3</v>
      </c>
      <c r="H68" s="44">
        <f t="shared" si="2"/>
        <v>3.63E-3</v>
      </c>
      <c r="I68" s="44">
        <v>4.7400000000000003E-3</v>
      </c>
      <c r="J68" s="44">
        <v>4.7400000000000003E-3</v>
      </c>
      <c r="K68" s="44">
        <v>4.7400000000000003E-3</v>
      </c>
      <c r="L68" s="44">
        <v>4.7400000000000003E-3</v>
      </c>
      <c r="M68" s="44">
        <v>4.7400000000000003E-3</v>
      </c>
      <c r="N68" s="44">
        <v>4.7400000000000003E-3</v>
      </c>
      <c r="O68" s="44">
        <v>4.7400000000000003E-3</v>
      </c>
      <c r="P68" s="44">
        <v>4.7400000000000003E-3</v>
      </c>
      <c r="Q68" s="44">
        <v>4.7400000000000003E-3</v>
      </c>
      <c r="R68" s="44">
        <v>4.7400000000000003E-3</v>
      </c>
      <c r="U68" s="44">
        <v>4.7400000000000003E-3</v>
      </c>
      <c r="V68" s="44">
        <v>4.7400000000000003E-3</v>
      </c>
      <c r="W68" s="44">
        <v>4.7400000000000003E-3</v>
      </c>
      <c r="X68" s="44">
        <v>4.7400000000000003E-3</v>
      </c>
      <c r="Y68" s="44">
        <v>4.7400000000000003E-3</v>
      </c>
      <c r="Z68" s="44">
        <v>4.7400000000000003E-3</v>
      </c>
      <c r="AA68" s="44">
        <v>4.7400000000000003E-3</v>
      </c>
      <c r="AB68" s="44">
        <v>4.7400000000000003E-3</v>
      </c>
      <c r="AC68" s="44">
        <v>4.7400000000000003E-3</v>
      </c>
      <c r="AD68" s="44">
        <v>4.7400000000000003E-3</v>
      </c>
      <c r="AE68" s="44">
        <v>4.7400000000000003E-3</v>
      </c>
      <c r="AF68"/>
      <c r="AG68" s="44">
        <v>4.7400000000000003E-3</v>
      </c>
      <c r="AH68" s="44">
        <v>4.7400000000000003E-3</v>
      </c>
      <c r="AI68" s="44">
        <v>4.7400000000000003E-3</v>
      </c>
      <c r="AJ68" s="44">
        <v>4.7400000000000003E-3</v>
      </c>
      <c r="AK68" s="44">
        <v>4.7400000000000003E-3</v>
      </c>
      <c r="AL68" s="44">
        <v>4.7400000000000003E-3</v>
      </c>
      <c r="AM68" s="44">
        <v>4.7400000000000003E-3</v>
      </c>
      <c r="AN68"/>
      <c r="AO68" s="44">
        <v>4.7400000000000003E-3</v>
      </c>
      <c r="AP68" s="44">
        <v>4.7400000000000003E-3</v>
      </c>
      <c r="AQ68" s="44">
        <v>4.7400000000000003E-3</v>
      </c>
      <c r="AR68" s="44">
        <v>4.7400000000000003E-3</v>
      </c>
      <c r="AS68"/>
      <c r="AT68" s="44">
        <v>4.7400000000000003E-3</v>
      </c>
      <c r="AU68"/>
      <c r="AV68"/>
      <c r="AW68" s="44">
        <v>4.7400000000000003E-3</v>
      </c>
    </row>
    <row r="69" spans="1:49" x14ac:dyDescent="0.25">
      <c r="A69" s="17" t="s">
        <v>46</v>
      </c>
      <c r="B69" s="3" t="s">
        <v>473</v>
      </c>
      <c r="C69" s="3" t="s">
        <v>483</v>
      </c>
      <c r="D69" s="3" t="s">
        <v>537</v>
      </c>
      <c r="E69" s="18" t="s">
        <v>158</v>
      </c>
      <c r="F69" s="18" t="s">
        <v>106</v>
      </c>
      <c r="G69" s="44">
        <v>491356.80000000005</v>
      </c>
      <c r="H69" s="44">
        <f t="shared" si="2"/>
        <v>491356.80000000005</v>
      </c>
      <c r="I69" s="44">
        <v>282528</v>
      </c>
      <c r="J69" s="44">
        <v>282528</v>
      </c>
      <c r="K69" s="44">
        <v>282528</v>
      </c>
      <c r="L69" s="44">
        <v>282528</v>
      </c>
      <c r="M69" s="44">
        <v>282528</v>
      </c>
      <c r="N69" s="44">
        <v>282528</v>
      </c>
      <c r="O69" s="44">
        <v>282528</v>
      </c>
      <c r="P69" s="44">
        <v>282528</v>
      </c>
      <c r="Q69" s="44">
        <v>282528</v>
      </c>
      <c r="R69" s="44">
        <v>282528</v>
      </c>
      <c r="U69" s="44">
        <v>282528</v>
      </c>
      <c r="V69" s="44">
        <v>282528</v>
      </c>
      <c r="W69" s="44">
        <v>282528</v>
      </c>
      <c r="X69" s="44">
        <v>282528</v>
      </c>
      <c r="Y69" s="44">
        <v>282528</v>
      </c>
      <c r="Z69" s="44">
        <v>282528</v>
      </c>
      <c r="AA69" s="44">
        <v>282528</v>
      </c>
      <c r="AB69" s="44">
        <v>282528</v>
      </c>
      <c r="AC69" s="44">
        <v>282528</v>
      </c>
      <c r="AD69" s="44">
        <v>282528</v>
      </c>
      <c r="AE69" s="44">
        <v>282528</v>
      </c>
      <c r="AF69"/>
      <c r="AG69" s="44">
        <v>282528</v>
      </c>
      <c r="AH69" s="44">
        <v>282528</v>
      </c>
      <c r="AI69" s="44">
        <v>282528</v>
      </c>
      <c r="AJ69" s="44">
        <v>282528</v>
      </c>
      <c r="AK69" s="44">
        <v>282528</v>
      </c>
      <c r="AL69" s="44">
        <v>282528</v>
      </c>
      <c r="AM69" s="44">
        <v>282528</v>
      </c>
      <c r="AN69"/>
      <c r="AO69" s="44">
        <v>282528</v>
      </c>
      <c r="AP69" s="44">
        <v>282528</v>
      </c>
      <c r="AQ69" s="44">
        <v>282528</v>
      </c>
      <c r="AR69" s="44">
        <v>282528</v>
      </c>
      <c r="AS69"/>
      <c r="AT69" s="44">
        <v>282528</v>
      </c>
      <c r="AU69"/>
      <c r="AV69"/>
      <c r="AW69" s="44">
        <v>282528</v>
      </c>
    </row>
    <row r="70" spans="1:49" x14ac:dyDescent="0.25">
      <c r="A70" s="17" t="s">
        <v>47</v>
      </c>
      <c r="B70" s="3" t="s">
        <v>473</v>
      </c>
      <c r="C70" s="3" t="s">
        <v>483</v>
      </c>
      <c r="D70" s="3" t="s">
        <v>537</v>
      </c>
      <c r="E70" s="18" t="s">
        <v>159</v>
      </c>
      <c r="F70" s="18" t="s">
        <v>102</v>
      </c>
      <c r="G70" s="44">
        <v>0.57999999999999996</v>
      </c>
      <c r="H70" s="44">
        <f t="shared" si="2"/>
        <v>0.57999999999999996</v>
      </c>
      <c r="I70" s="44">
        <v>0.56999999999999995</v>
      </c>
      <c r="J70" s="44">
        <v>0.56999999999999995</v>
      </c>
      <c r="K70" s="44">
        <v>0.56999999999999995</v>
      </c>
      <c r="L70" s="44">
        <v>0.56999999999999995</v>
      </c>
      <c r="M70" s="44">
        <v>0.56999999999999995</v>
      </c>
      <c r="N70" s="44">
        <v>0.56999999999999995</v>
      </c>
      <c r="O70" s="44">
        <v>0.56999999999999995</v>
      </c>
      <c r="P70" s="44">
        <v>0.56999999999999995</v>
      </c>
      <c r="Q70" s="44">
        <v>0.56999999999999995</v>
      </c>
      <c r="R70" s="44">
        <v>0.56999999999999995</v>
      </c>
      <c r="U70" s="44">
        <v>0.56999999999999995</v>
      </c>
      <c r="V70" s="44">
        <v>0.56999999999999995</v>
      </c>
      <c r="W70" s="44">
        <v>0.56999999999999995</v>
      </c>
      <c r="X70" s="44">
        <v>0.56999999999999995</v>
      </c>
      <c r="Y70" s="44">
        <v>0.56999999999999995</v>
      </c>
      <c r="Z70" s="44">
        <v>0.56999999999999995</v>
      </c>
      <c r="AA70" s="44">
        <v>0.56999999999999995</v>
      </c>
      <c r="AB70" s="44">
        <v>0.56999999999999995</v>
      </c>
      <c r="AC70" s="44">
        <v>0.56999999999999995</v>
      </c>
      <c r="AD70" s="44">
        <v>0.56999999999999995</v>
      </c>
      <c r="AE70" s="44">
        <v>0.56999999999999995</v>
      </c>
      <c r="AF70"/>
      <c r="AG70" s="44">
        <v>0.56999999999999995</v>
      </c>
      <c r="AH70" s="44">
        <v>0.56999999999999995</v>
      </c>
      <c r="AI70" s="44">
        <v>0.56999999999999995</v>
      </c>
      <c r="AJ70" s="44">
        <v>0.56999999999999995</v>
      </c>
      <c r="AK70" s="44">
        <v>0.56999999999999995</v>
      </c>
      <c r="AL70" s="44">
        <v>0.56999999999999995</v>
      </c>
      <c r="AM70" s="44">
        <v>0.56999999999999995</v>
      </c>
      <c r="AN70"/>
      <c r="AO70" s="44">
        <v>0.56999999999999995</v>
      </c>
      <c r="AP70" s="44">
        <v>0.56999999999999995</v>
      </c>
      <c r="AQ70" s="44">
        <v>0.56999999999999995</v>
      </c>
      <c r="AR70" s="44">
        <v>0.56999999999999995</v>
      </c>
      <c r="AS70"/>
      <c r="AT70" s="44">
        <v>0.56999999999999995</v>
      </c>
      <c r="AU70"/>
      <c r="AV70"/>
      <c r="AW70" s="44">
        <v>0.56999999999999995</v>
      </c>
    </row>
    <row r="71" spans="1:49" x14ac:dyDescent="0.25">
      <c r="A71" s="17" t="s">
        <v>48</v>
      </c>
      <c r="B71" s="3" t="s">
        <v>473</v>
      </c>
      <c r="C71" s="3" t="s">
        <v>483</v>
      </c>
      <c r="D71" s="3" t="s">
        <v>537</v>
      </c>
      <c r="E71" s="18" t="s">
        <v>160</v>
      </c>
      <c r="F71" s="18" t="s">
        <v>100</v>
      </c>
      <c r="G71" s="44">
        <v>0.25862068965517243</v>
      </c>
      <c r="H71" s="44">
        <f t="shared" si="2"/>
        <v>0.25862068965517243</v>
      </c>
      <c r="I71" s="44">
        <v>0.16</v>
      </c>
      <c r="J71" s="44">
        <v>0.16</v>
      </c>
      <c r="K71" s="44">
        <v>0.16</v>
      </c>
      <c r="L71" s="44">
        <v>0.16</v>
      </c>
      <c r="M71" s="44">
        <v>0.16</v>
      </c>
      <c r="N71" s="44">
        <v>0.16</v>
      </c>
      <c r="O71" s="44">
        <v>0.16</v>
      </c>
      <c r="P71" s="44">
        <v>0.16</v>
      </c>
      <c r="Q71" s="44">
        <v>0.16</v>
      </c>
      <c r="R71" s="44">
        <v>0.16</v>
      </c>
      <c r="U71" s="44">
        <v>0.16</v>
      </c>
      <c r="V71" s="44">
        <v>0.16</v>
      </c>
      <c r="W71" s="44">
        <v>0.16</v>
      </c>
      <c r="X71" s="44">
        <v>0.16</v>
      </c>
      <c r="Y71" s="44">
        <v>0.16</v>
      </c>
      <c r="Z71" s="44">
        <v>0.16</v>
      </c>
      <c r="AA71" s="44">
        <v>0.16</v>
      </c>
      <c r="AB71" s="44">
        <v>0.16</v>
      </c>
      <c r="AC71" s="44">
        <v>0.16</v>
      </c>
      <c r="AD71" s="44">
        <v>0.16</v>
      </c>
      <c r="AE71" s="44">
        <v>0.16</v>
      </c>
      <c r="AF71"/>
      <c r="AG71" s="44">
        <v>0.16</v>
      </c>
      <c r="AH71" s="44">
        <v>0.16</v>
      </c>
      <c r="AI71" s="44">
        <v>0.16</v>
      </c>
      <c r="AJ71" s="44">
        <v>0.16</v>
      </c>
      <c r="AK71" s="44">
        <v>0.16</v>
      </c>
      <c r="AL71" s="44">
        <v>0.16</v>
      </c>
      <c r="AM71" s="44">
        <v>0.16</v>
      </c>
      <c r="AN71"/>
      <c r="AO71" s="44">
        <v>0.16</v>
      </c>
      <c r="AP71" s="44">
        <v>0.16</v>
      </c>
      <c r="AQ71" s="44">
        <v>0.16</v>
      </c>
      <c r="AR71" s="44">
        <v>0.16</v>
      </c>
      <c r="AS71"/>
      <c r="AT71" s="44">
        <v>0.16</v>
      </c>
      <c r="AU71"/>
      <c r="AV71"/>
      <c r="AW71" s="44">
        <v>0.16</v>
      </c>
    </row>
    <row r="72" spans="1:49" x14ac:dyDescent="0.25">
      <c r="A72" s="17" t="s">
        <v>49</v>
      </c>
      <c r="B72" s="3" t="s">
        <v>473</v>
      </c>
      <c r="C72" s="3" t="s">
        <v>483</v>
      </c>
      <c r="D72" s="3" t="s">
        <v>537</v>
      </c>
      <c r="E72" s="18" t="s">
        <v>161</v>
      </c>
      <c r="F72" s="18" t="s">
        <v>107</v>
      </c>
      <c r="G72" s="44">
        <v>0</v>
      </c>
      <c r="H72" s="44">
        <f t="shared" si="2"/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/>
      <c r="AG72" s="44">
        <v>0</v>
      </c>
      <c r="AH72" s="44">
        <v>0</v>
      </c>
      <c r="AI72" s="44">
        <v>0</v>
      </c>
      <c r="AJ72" s="44">
        <v>0</v>
      </c>
      <c r="AK72" s="44">
        <v>0</v>
      </c>
      <c r="AL72" s="44">
        <v>0</v>
      </c>
      <c r="AM72" s="44">
        <v>0</v>
      </c>
      <c r="AN72"/>
      <c r="AO72" s="44">
        <v>0</v>
      </c>
      <c r="AP72" s="44">
        <v>0</v>
      </c>
      <c r="AQ72" s="44">
        <v>0</v>
      </c>
      <c r="AR72" s="44">
        <v>0</v>
      </c>
      <c r="AS72"/>
      <c r="AT72" s="44">
        <v>0</v>
      </c>
      <c r="AU72"/>
      <c r="AV72"/>
      <c r="AW72" s="44">
        <v>0</v>
      </c>
    </row>
    <row r="73" spans="1:49" x14ac:dyDescent="0.25">
      <c r="A73" s="33" t="s">
        <v>50</v>
      </c>
      <c r="B73" s="3" t="s">
        <v>473</v>
      </c>
      <c r="C73" s="3" t="s">
        <v>483</v>
      </c>
      <c r="D73" s="3" t="s">
        <v>537</v>
      </c>
      <c r="E73" s="34" t="s">
        <v>419</v>
      </c>
      <c r="F73" s="34" t="s">
        <v>418</v>
      </c>
      <c r="G73" s="44">
        <v>745476480000</v>
      </c>
      <c r="H73" s="44">
        <f t="shared" si="2"/>
        <v>745476480000</v>
      </c>
      <c r="I73" s="44">
        <v>745476480000</v>
      </c>
      <c r="J73" s="44">
        <v>745476480000</v>
      </c>
      <c r="K73" s="44">
        <v>745476480000</v>
      </c>
      <c r="L73" s="44">
        <v>745476480000</v>
      </c>
      <c r="M73" s="44">
        <v>745476480000</v>
      </c>
      <c r="N73" s="44">
        <v>745476480000</v>
      </c>
      <c r="O73" s="44">
        <v>745476480000</v>
      </c>
      <c r="P73" s="44">
        <v>745476480000</v>
      </c>
      <c r="Q73" s="44">
        <v>745476480000</v>
      </c>
      <c r="R73" s="44">
        <v>745476480000</v>
      </c>
      <c r="U73" s="44">
        <v>745476480000</v>
      </c>
      <c r="V73" s="44">
        <v>745476480000</v>
      </c>
      <c r="W73" s="44">
        <v>745476480000</v>
      </c>
      <c r="X73" s="44">
        <v>745476480000</v>
      </c>
      <c r="Y73" s="44">
        <v>745476480000</v>
      </c>
      <c r="Z73" s="44">
        <v>745476480000</v>
      </c>
      <c r="AA73" s="44">
        <v>745476480000</v>
      </c>
      <c r="AB73" s="44">
        <v>745476480000</v>
      </c>
      <c r="AC73" s="44">
        <v>745476480000</v>
      </c>
      <c r="AD73" s="44">
        <v>745476480000</v>
      </c>
      <c r="AE73" s="44">
        <v>745476480000</v>
      </c>
      <c r="AF73"/>
      <c r="AG73" s="44">
        <v>745476480000</v>
      </c>
      <c r="AH73" s="44">
        <v>745476480000</v>
      </c>
      <c r="AI73" s="44">
        <v>745476480000</v>
      </c>
      <c r="AJ73" s="44">
        <v>745476480000</v>
      </c>
      <c r="AK73" s="44">
        <v>745476480000</v>
      </c>
      <c r="AL73" s="44">
        <v>745476480000</v>
      </c>
      <c r="AM73" s="44">
        <v>745476480000</v>
      </c>
      <c r="AN73"/>
      <c r="AO73" s="44">
        <v>745476480000</v>
      </c>
      <c r="AP73" s="44">
        <v>745476480000</v>
      </c>
      <c r="AQ73" s="44">
        <v>745476480000</v>
      </c>
      <c r="AR73" s="44">
        <v>745476480000</v>
      </c>
      <c r="AS73"/>
      <c r="AT73" s="44">
        <v>745476480000</v>
      </c>
      <c r="AU73"/>
      <c r="AV73"/>
      <c r="AW73" s="44">
        <v>745476480000</v>
      </c>
    </row>
    <row r="74" spans="1:49" x14ac:dyDescent="0.25">
      <c r="A74" s="33" t="s">
        <v>204</v>
      </c>
      <c r="B74" s="3" t="s">
        <v>473</v>
      </c>
      <c r="C74" s="3" t="s">
        <v>483</v>
      </c>
      <c r="D74" s="3" t="s">
        <v>537</v>
      </c>
      <c r="E74" s="34" t="s">
        <v>413</v>
      </c>
      <c r="F74" s="34" t="s">
        <v>202</v>
      </c>
      <c r="G74" s="44">
        <v>100</v>
      </c>
      <c r="H74" s="44">
        <f t="shared" si="2"/>
        <v>100</v>
      </c>
      <c r="I74" s="44">
        <v>100</v>
      </c>
      <c r="J74" s="44">
        <v>100</v>
      </c>
      <c r="K74" s="44">
        <v>100</v>
      </c>
      <c r="L74" s="44">
        <v>100</v>
      </c>
      <c r="M74" s="44">
        <v>100</v>
      </c>
      <c r="N74" s="44">
        <v>100</v>
      </c>
      <c r="O74" s="44">
        <v>100</v>
      </c>
      <c r="P74" s="44">
        <v>100</v>
      </c>
      <c r="Q74" s="44">
        <v>100</v>
      </c>
      <c r="R74" s="44">
        <v>100</v>
      </c>
      <c r="U74" s="44">
        <v>100</v>
      </c>
      <c r="V74" s="44">
        <v>100</v>
      </c>
      <c r="W74" s="44">
        <v>100</v>
      </c>
      <c r="X74" s="44">
        <v>100</v>
      </c>
      <c r="Y74" s="44">
        <v>100</v>
      </c>
      <c r="Z74" s="44">
        <v>100</v>
      </c>
      <c r="AA74" s="44">
        <v>100</v>
      </c>
      <c r="AB74" s="44">
        <v>100</v>
      </c>
      <c r="AC74" s="44">
        <v>100</v>
      </c>
      <c r="AD74" s="44">
        <v>100</v>
      </c>
      <c r="AE74" s="44">
        <v>100</v>
      </c>
      <c r="AF74"/>
      <c r="AG74" s="44">
        <v>100</v>
      </c>
      <c r="AH74" s="44">
        <v>100</v>
      </c>
      <c r="AI74" s="44">
        <v>100</v>
      </c>
      <c r="AJ74" s="44">
        <v>100</v>
      </c>
      <c r="AK74" s="44">
        <v>100</v>
      </c>
      <c r="AL74" s="44">
        <v>100</v>
      </c>
      <c r="AM74" s="44">
        <v>100</v>
      </c>
      <c r="AN74"/>
      <c r="AO74" s="44">
        <v>100</v>
      </c>
      <c r="AP74" s="44">
        <v>100</v>
      </c>
      <c r="AQ74" s="44">
        <v>100</v>
      </c>
      <c r="AR74" s="44">
        <v>100</v>
      </c>
      <c r="AS74"/>
      <c r="AT74" s="44">
        <v>100</v>
      </c>
      <c r="AU74"/>
      <c r="AV74"/>
      <c r="AW74" s="44">
        <v>100</v>
      </c>
    </row>
    <row r="75" spans="1:49" x14ac:dyDescent="0.25">
      <c r="A75" s="33" t="s">
        <v>414</v>
      </c>
      <c r="B75" s="3" t="s">
        <v>473</v>
      </c>
      <c r="C75" s="3" t="s">
        <v>483</v>
      </c>
      <c r="D75" s="3" t="s">
        <v>537</v>
      </c>
      <c r="E75" s="34" t="s">
        <v>420</v>
      </c>
      <c r="F75" s="34" t="s">
        <v>94</v>
      </c>
      <c r="G75" s="44" t="s">
        <v>86</v>
      </c>
      <c r="H75" s="44" t="str">
        <f t="shared" si="2"/>
        <v>True</v>
      </c>
      <c r="I75" s="44" t="s">
        <v>86</v>
      </c>
      <c r="J75" s="44" t="s">
        <v>86</v>
      </c>
      <c r="K75" s="44" t="s">
        <v>86</v>
      </c>
      <c r="L75" s="44" t="s">
        <v>86</v>
      </c>
      <c r="M75" s="44" t="s">
        <v>86</v>
      </c>
      <c r="N75" s="44" t="s">
        <v>86</v>
      </c>
      <c r="O75" s="44" t="s">
        <v>86</v>
      </c>
      <c r="P75" s="44" t="s">
        <v>86</v>
      </c>
      <c r="Q75" s="44" t="s">
        <v>86</v>
      </c>
      <c r="R75" s="44" t="s">
        <v>86</v>
      </c>
      <c r="U75" s="44" t="s">
        <v>86</v>
      </c>
      <c r="V75" s="44" t="s">
        <v>86</v>
      </c>
      <c r="W75" s="44" t="s">
        <v>86</v>
      </c>
      <c r="X75" s="44" t="s">
        <v>86</v>
      </c>
      <c r="Y75" s="44" t="s">
        <v>86</v>
      </c>
      <c r="Z75" s="44" t="s">
        <v>86</v>
      </c>
      <c r="AA75" s="44" t="s">
        <v>86</v>
      </c>
      <c r="AB75" s="44" t="s">
        <v>86</v>
      </c>
      <c r="AC75" s="44" t="s">
        <v>86</v>
      </c>
      <c r="AD75" s="44" t="s">
        <v>86</v>
      </c>
      <c r="AE75" s="44" t="s">
        <v>86</v>
      </c>
      <c r="AF75"/>
      <c r="AG75" s="44" t="s">
        <v>86</v>
      </c>
      <c r="AH75" s="44" t="s">
        <v>86</v>
      </c>
      <c r="AI75" s="44" t="s">
        <v>86</v>
      </c>
      <c r="AJ75" s="44" t="s">
        <v>86</v>
      </c>
      <c r="AK75" s="44" t="s">
        <v>86</v>
      </c>
      <c r="AL75" s="44" t="s">
        <v>86</v>
      </c>
      <c r="AM75" s="44" t="s">
        <v>86</v>
      </c>
      <c r="AN75"/>
      <c r="AO75" s="44" t="s">
        <v>86</v>
      </c>
      <c r="AP75" s="44" t="s">
        <v>86</v>
      </c>
      <c r="AQ75" s="44" t="s">
        <v>86</v>
      </c>
      <c r="AR75" s="44" t="s">
        <v>86</v>
      </c>
      <c r="AS75"/>
      <c r="AT75" s="44" t="s">
        <v>86</v>
      </c>
      <c r="AU75"/>
      <c r="AV75"/>
      <c r="AW75" s="44" t="s">
        <v>86</v>
      </c>
    </row>
    <row r="76" spans="1:49" x14ac:dyDescent="0.25">
      <c r="A76" s="33" t="s">
        <v>400</v>
      </c>
      <c r="B76" s="3" t="s">
        <v>473</v>
      </c>
      <c r="C76" s="3" t="s">
        <v>483</v>
      </c>
      <c r="D76" s="3" t="s">
        <v>537</v>
      </c>
      <c r="E76" s="34" t="s">
        <v>403</v>
      </c>
      <c r="F76" s="34" t="s">
        <v>106</v>
      </c>
      <c r="G76" s="44">
        <v>29203.200000000001</v>
      </c>
      <c r="H76" s="44">
        <f t="shared" si="2"/>
        <v>29203.200000000001</v>
      </c>
      <c r="I76" s="44">
        <v>21600</v>
      </c>
      <c r="J76" s="44">
        <v>21600</v>
      </c>
      <c r="K76" s="44">
        <v>21600</v>
      </c>
      <c r="L76" s="44">
        <v>21600</v>
      </c>
      <c r="M76" s="44">
        <v>21600</v>
      </c>
      <c r="N76" s="44">
        <v>21600</v>
      </c>
      <c r="O76" s="44">
        <v>21600</v>
      </c>
      <c r="P76" s="44">
        <v>21600</v>
      </c>
      <c r="Q76" s="44">
        <v>21600</v>
      </c>
      <c r="R76" s="44">
        <v>21600</v>
      </c>
      <c r="U76" s="44">
        <v>21600</v>
      </c>
      <c r="V76" s="44">
        <v>21600</v>
      </c>
      <c r="W76" s="44">
        <v>21600</v>
      </c>
      <c r="X76" s="44">
        <v>21600</v>
      </c>
      <c r="Y76" s="44">
        <v>21600</v>
      </c>
      <c r="Z76" s="44">
        <v>21600</v>
      </c>
      <c r="AA76" s="44">
        <v>21600</v>
      </c>
      <c r="AB76" s="44">
        <v>21600</v>
      </c>
      <c r="AC76" s="44">
        <v>21600</v>
      </c>
      <c r="AD76" s="44">
        <v>21600</v>
      </c>
      <c r="AE76" s="44">
        <v>21600</v>
      </c>
      <c r="AF76"/>
      <c r="AG76" s="44">
        <v>21600</v>
      </c>
      <c r="AH76" s="44">
        <v>21600</v>
      </c>
      <c r="AI76" s="44">
        <v>21600</v>
      </c>
      <c r="AJ76" s="44">
        <v>21600</v>
      </c>
      <c r="AK76" s="44">
        <v>21600</v>
      </c>
      <c r="AL76" s="44">
        <v>21600</v>
      </c>
      <c r="AM76" s="44">
        <v>21600</v>
      </c>
      <c r="AN76"/>
      <c r="AO76" s="44">
        <v>21600</v>
      </c>
      <c r="AP76" s="44">
        <v>21600</v>
      </c>
      <c r="AQ76" s="44">
        <v>21600</v>
      </c>
      <c r="AR76" s="44">
        <v>21600</v>
      </c>
      <c r="AS76"/>
      <c r="AT76" s="44">
        <v>21600</v>
      </c>
      <c r="AU76"/>
      <c r="AV76"/>
      <c r="AW76" s="44">
        <v>21600</v>
      </c>
    </row>
    <row r="77" spans="1:49" x14ac:dyDescent="0.25">
      <c r="A77" s="33" t="s">
        <v>410</v>
      </c>
      <c r="B77" s="3" t="s">
        <v>473</v>
      </c>
      <c r="C77" s="3" t="s">
        <v>483</v>
      </c>
      <c r="D77" s="3" t="s">
        <v>537</v>
      </c>
      <c r="E77" s="34" t="s">
        <v>416</v>
      </c>
      <c r="F77" s="34" t="s">
        <v>100</v>
      </c>
      <c r="G77" s="44">
        <v>0.5</v>
      </c>
      <c r="H77" s="44">
        <f t="shared" si="2"/>
        <v>0.5</v>
      </c>
      <c r="I77" s="44">
        <v>0.5</v>
      </c>
      <c r="J77" s="44">
        <v>0.5</v>
      </c>
      <c r="K77" s="44">
        <v>0.5</v>
      </c>
      <c r="L77" s="44">
        <v>0.5</v>
      </c>
      <c r="M77" s="44">
        <v>0.5</v>
      </c>
      <c r="N77" s="44">
        <v>0.5</v>
      </c>
      <c r="O77" s="44">
        <v>0.5</v>
      </c>
      <c r="P77" s="44">
        <v>0.5</v>
      </c>
      <c r="Q77" s="44">
        <v>0.5</v>
      </c>
      <c r="R77" s="44">
        <v>0.5</v>
      </c>
      <c r="U77" s="44">
        <v>0.5</v>
      </c>
      <c r="V77" s="44">
        <v>0.5</v>
      </c>
      <c r="W77" s="44">
        <v>0.5</v>
      </c>
      <c r="X77" s="44">
        <v>0.5</v>
      </c>
      <c r="Y77" s="44">
        <v>0.5</v>
      </c>
      <c r="Z77" s="44">
        <v>0.5</v>
      </c>
      <c r="AA77" s="44">
        <v>0.5</v>
      </c>
      <c r="AB77" s="44">
        <v>0.5</v>
      </c>
      <c r="AC77" s="44">
        <v>0.5</v>
      </c>
      <c r="AD77" s="44">
        <v>0.5</v>
      </c>
      <c r="AE77" s="44">
        <v>0.5</v>
      </c>
      <c r="AF77"/>
      <c r="AG77" s="44">
        <v>0.5</v>
      </c>
      <c r="AH77" s="44">
        <v>0.5</v>
      </c>
      <c r="AI77" s="44">
        <v>0.5</v>
      </c>
      <c r="AJ77" s="44">
        <v>0.5</v>
      </c>
      <c r="AK77" s="44">
        <v>0.5</v>
      </c>
      <c r="AL77" s="44">
        <v>0.5</v>
      </c>
      <c r="AM77" s="44">
        <v>0.5</v>
      </c>
      <c r="AN77"/>
      <c r="AO77" s="44">
        <v>0.5</v>
      </c>
      <c r="AP77" s="44">
        <v>0.5</v>
      </c>
      <c r="AQ77" s="44">
        <v>0.5</v>
      </c>
      <c r="AR77" s="44">
        <v>0.5</v>
      </c>
      <c r="AS77"/>
      <c r="AT77" s="44">
        <v>0.5</v>
      </c>
      <c r="AU77"/>
      <c r="AV77"/>
      <c r="AW77" s="44">
        <v>0.5</v>
      </c>
    </row>
    <row r="78" spans="1:49" x14ac:dyDescent="0.25">
      <c r="A78" s="33" t="s">
        <v>401</v>
      </c>
      <c r="B78" s="3" t="s">
        <v>473</v>
      </c>
      <c r="C78" s="3" t="s">
        <v>483</v>
      </c>
      <c r="D78" s="3" t="s">
        <v>537</v>
      </c>
      <c r="E78" s="34" t="s">
        <v>415</v>
      </c>
      <c r="F78" s="34" t="s">
        <v>106</v>
      </c>
      <c r="G78" s="44">
        <v>387936</v>
      </c>
      <c r="H78" s="44">
        <f t="shared" si="2"/>
        <v>387936</v>
      </c>
      <c r="I78" s="44">
        <v>60479.999999999993</v>
      </c>
      <c r="J78" s="44">
        <v>60479.999999999993</v>
      </c>
      <c r="K78" s="44">
        <v>60479.999999999993</v>
      </c>
      <c r="L78" s="44">
        <v>60479.999999999993</v>
      </c>
      <c r="M78" s="44">
        <v>60479.999999999993</v>
      </c>
      <c r="N78" s="44">
        <v>60479.999999999993</v>
      </c>
      <c r="O78" s="44">
        <v>60479.999999999993</v>
      </c>
      <c r="P78" s="44">
        <v>60479.999999999993</v>
      </c>
      <c r="Q78" s="44">
        <v>60479.999999999993</v>
      </c>
      <c r="R78" s="44">
        <v>60479.999999999993</v>
      </c>
      <c r="U78" s="44">
        <v>60479.999999999993</v>
      </c>
      <c r="V78" s="44">
        <v>60479.999999999993</v>
      </c>
      <c r="W78" s="44">
        <v>60479.999999999993</v>
      </c>
      <c r="X78" s="44">
        <v>60479.999999999993</v>
      </c>
      <c r="Y78" s="44">
        <v>60479.999999999993</v>
      </c>
      <c r="Z78" s="44">
        <v>60479.999999999993</v>
      </c>
      <c r="AA78" s="44">
        <v>60479.999999999993</v>
      </c>
      <c r="AB78" s="44">
        <v>60479.999999999993</v>
      </c>
      <c r="AC78" s="44">
        <v>60479.999999999993</v>
      </c>
      <c r="AD78" s="44">
        <v>60479.999999999993</v>
      </c>
      <c r="AE78" s="44">
        <v>60479.999999999993</v>
      </c>
      <c r="AF78"/>
      <c r="AG78" s="44">
        <v>60479.999999999993</v>
      </c>
      <c r="AH78" s="44">
        <v>60479.999999999993</v>
      </c>
      <c r="AI78" s="44">
        <v>60479.999999999993</v>
      </c>
      <c r="AJ78" s="44">
        <v>60479.999999999993</v>
      </c>
      <c r="AK78" s="44">
        <v>60479.999999999993</v>
      </c>
      <c r="AL78" s="44">
        <v>60479.999999999993</v>
      </c>
      <c r="AM78" s="44">
        <v>60479.999999999993</v>
      </c>
      <c r="AN78"/>
      <c r="AO78" s="44">
        <v>60479.999999999993</v>
      </c>
      <c r="AP78" s="44">
        <v>60479.999999999993</v>
      </c>
      <c r="AQ78" s="44">
        <v>60479.999999999993</v>
      </c>
      <c r="AR78" s="44">
        <v>60479.999999999993</v>
      </c>
      <c r="AS78"/>
      <c r="AT78" s="44">
        <v>60479.999999999993</v>
      </c>
      <c r="AU78"/>
      <c r="AV78"/>
      <c r="AW78" s="44">
        <v>60479.999999999993</v>
      </c>
    </row>
    <row r="79" spans="1:49" x14ac:dyDescent="0.25">
      <c r="A79" s="33" t="s">
        <v>411</v>
      </c>
      <c r="B79" s="3" t="s">
        <v>473</v>
      </c>
      <c r="C79" s="3" t="s">
        <v>483</v>
      </c>
      <c r="D79" s="3" t="s">
        <v>537</v>
      </c>
      <c r="E79" s="34" t="s">
        <v>417</v>
      </c>
      <c r="F79" s="34" t="s">
        <v>100</v>
      </c>
      <c r="G79" s="44">
        <v>0.85</v>
      </c>
      <c r="H79" s="44">
        <f t="shared" si="2"/>
        <v>0.85</v>
      </c>
      <c r="I79" s="44">
        <v>0.85</v>
      </c>
      <c r="J79" s="44">
        <v>0.85</v>
      </c>
      <c r="K79" s="44">
        <v>0.85</v>
      </c>
      <c r="L79" s="44">
        <v>0.85</v>
      </c>
      <c r="M79" s="44">
        <v>0.85</v>
      </c>
      <c r="N79" s="44">
        <v>0.85</v>
      </c>
      <c r="O79" s="44">
        <v>0.85</v>
      </c>
      <c r="P79" s="44">
        <v>0.85</v>
      </c>
      <c r="Q79" s="44">
        <v>0.85</v>
      </c>
      <c r="R79" s="44">
        <v>0.85</v>
      </c>
      <c r="U79" s="44">
        <v>0.85</v>
      </c>
      <c r="V79" s="44">
        <v>0.85</v>
      </c>
      <c r="W79" s="44">
        <v>0.85</v>
      </c>
      <c r="X79" s="44">
        <v>0.85</v>
      </c>
      <c r="Y79" s="44">
        <v>0.85</v>
      </c>
      <c r="Z79" s="44">
        <v>0.85</v>
      </c>
      <c r="AA79" s="44">
        <v>0.85</v>
      </c>
      <c r="AB79" s="44">
        <v>0.85</v>
      </c>
      <c r="AC79" s="44">
        <v>0.85</v>
      </c>
      <c r="AD79" s="44">
        <v>0.85</v>
      </c>
      <c r="AE79" s="44">
        <v>0.85</v>
      </c>
      <c r="AF79"/>
      <c r="AG79" s="44">
        <v>0.85</v>
      </c>
      <c r="AH79" s="44">
        <v>0.85</v>
      </c>
      <c r="AI79" s="44">
        <v>0.85</v>
      </c>
      <c r="AJ79" s="44">
        <v>0.85</v>
      </c>
      <c r="AK79" s="44">
        <v>0.85</v>
      </c>
      <c r="AL79" s="44">
        <v>0.85</v>
      </c>
      <c r="AM79" s="44">
        <v>0.85</v>
      </c>
      <c r="AN79"/>
      <c r="AO79" s="44">
        <v>0.85</v>
      </c>
      <c r="AP79" s="44">
        <v>0.85</v>
      </c>
      <c r="AQ79" s="44">
        <v>0.85</v>
      </c>
      <c r="AR79" s="44">
        <v>0.85</v>
      </c>
      <c r="AS79"/>
      <c r="AT79" s="44">
        <v>0.85</v>
      </c>
      <c r="AU79"/>
      <c r="AV79"/>
      <c r="AW79" s="44">
        <v>0.85</v>
      </c>
    </row>
    <row r="80" spans="1:49" x14ac:dyDescent="0.25">
      <c r="A80" s="33" t="s">
        <v>402</v>
      </c>
      <c r="B80" s="3" t="s">
        <v>473</v>
      </c>
      <c r="C80" s="3" t="s">
        <v>483</v>
      </c>
      <c r="D80" s="3" t="s">
        <v>537</v>
      </c>
      <c r="E80" s="34" t="s">
        <v>404</v>
      </c>
      <c r="F80" s="34" t="s">
        <v>106</v>
      </c>
      <c r="G80" s="44">
        <v>518400</v>
      </c>
      <c r="H80" s="44">
        <f t="shared" si="2"/>
        <v>518400</v>
      </c>
      <c r="I80" s="44">
        <v>518400</v>
      </c>
      <c r="J80" s="44">
        <v>518400</v>
      </c>
      <c r="K80" s="44">
        <v>518400</v>
      </c>
      <c r="L80" s="44">
        <v>518400</v>
      </c>
      <c r="M80" s="44">
        <v>518400</v>
      </c>
      <c r="N80" s="44">
        <v>518400</v>
      </c>
      <c r="O80" s="44">
        <v>518400</v>
      </c>
      <c r="P80" s="44">
        <v>518400</v>
      </c>
      <c r="Q80" s="44">
        <v>518400</v>
      </c>
      <c r="R80" s="44">
        <v>518400</v>
      </c>
      <c r="U80" s="44">
        <v>518400</v>
      </c>
      <c r="V80" s="44">
        <v>518400</v>
      </c>
      <c r="W80" s="44">
        <v>518400</v>
      </c>
      <c r="X80" s="44">
        <v>518400</v>
      </c>
      <c r="Y80" s="44">
        <v>518400</v>
      </c>
      <c r="Z80" s="44">
        <v>518400</v>
      </c>
      <c r="AA80" s="44">
        <v>518400</v>
      </c>
      <c r="AB80" s="44">
        <v>518400</v>
      </c>
      <c r="AC80" s="44">
        <v>518400</v>
      </c>
      <c r="AD80" s="44">
        <v>518400</v>
      </c>
      <c r="AE80" s="44">
        <v>518400</v>
      </c>
      <c r="AF80"/>
      <c r="AG80" s="44">
        <v>518400</v>
      </c>
      <c r="AH80" s="44">
        <v>518400</v>
      </c>
      <c r="AI80" s="44">
        <v>518400</v>
      </c>
      <c r="AJ80" s="44">
        <v>518400</v>
      </c>
      <c r="AK80" s="44">
        <v>518400</v>
      </c>
      <c r="AL80" s="44">
        <v>518400</v>
      </c>
      <c r="AM80" s="44">
        <v>518400</v>
      </c>
      <c r="AN80"/>
      <c r="AO80" s="44">
        <v>518400</v>
      </c>
      <c r="AP80" s="44">
        <v>518400</v>
      </c>
      <c r="AQ80" s="44">
        <v>518400</v>
      </c>
      <c r="AR80" s="44">
        <v>518400</v>
      </c>
      <c r="AS80"/>
      <c r="AT80" s="44">
        <v>518400</v>
      </c>
      <c r="AU80"/>
      <c r="AV80"/>
      <c r="AW80" s="44">
        <v>518400</v>
      </c>
    </row>
    <row r="81" spans="1:49" x14ac:dyDescent="0.25">
      <c r="A81" s="33" t="s">
        <v>412</v>
      </c>
      <c r="B81" s="3" t="s">
        <v>473</v>
      </c>
      <c r="C81" s="3" t="s">
        <v>483</v>
      </c>
      <c r="D81" s="3" t="s">
        <v>537</v>
      </c>
      <c r="E81" s="34" t="s">
        <v>405</v>
      </c>
      <c r="F81" s="34" t="s">
        <v>106</v>
      </c>
      <c r="G81" s="44">
        <v>5184000</v>
      </c>
      <c r="H81" s="44">
        <f t="shared" si="2"/>
        <v>5184000</v>
      </c>
      <c r="I81" s="44">
        <v>5184000</v>
      </c>
      <c r="J81" s="44">
        <v>5184000</v>
      </c>
      <c r="K81" s="44">
        <v>5184000</v>
      </c>
      <c r="L81" s="44">
        <v>5184000</v>
      </c>
      <c r="M81" s="44">
        <v>5184000</v>
      </c>
      <c r="N81" s="44">
        <v>5184000</v>
      </c>
      <c r="O81" s="44">
        <v>5184000</v>
      </c>
      <c r="P81" s="44">
        <v>5184000</v>
      </c>
      <c r="Q81" s="44">
        <v>5184000</v>
      </c>
      <c r="R81" s="44">
        <v>5184000</v>
      </c>
      <c r="U81" s="44">
        <v>5184000</v>
      </c>
      <c r="V81" s="44">
        <v>5184000</v>
      </c>
      <c r="W81" s="44">
        <v>5184000</v>
      </c>
      <c r="X81" s="44">
        <v>5184000</v>
      </c>
      <c r="Y81" s="44">
        <v>5184000</v>
      </c>
      <c r="Z81" s="44">
        <v>5184000</v>
      </c>
      <c r="AA81" s="44">
        <v>5184000</v>
      </c>
      <c r="AB81" s="44">
        <v>5184000</v>
      </c>
      <c r="AC81" s="44">
        <v>5184000</v>
      </c>
      <c r="AD81" s="44">
        <v>5184000</v>
      </c>
      <c r="AE81" s="44">
        <v>5184000</v>
      </c>
      <c r="AF81"/>
      <c r="AG81" s="44">
        <v>5184000</v>
      </c>
      <c r="AH81" s="44">
        <v>5184000</v>
      </c>
      <c r="AI81" s="44">
        <v>5184000</v>
      </c>
      <c r="AJ81" s="44">
        <v>5184000</v>
      </c>
      <c r="AK81" s="44">
        <v>5184000</v>
      </c>
      <c r="AL81" s="44">
        <v>5184000</v>
      </c>
      <c r="AM81" s="44">
        <v>5184000</v>
      </c>
      <c r="AN81"/>
      <c r="AO81" s="44">
        <v>5184000</v>
      </c>
      <c r="AP81" s="44">
        <v>5184000</v>
      </c>
      <c r="AQ81" s="44">
        <v>5184000</v>
      </c>
      <c r="AR81" s="44">
        <v>5184000</v>
      </c>
      <c r="AS81"/>
      <c r="AT81" s="44">
        <v>5184000</v>
      </c>
      <c r="AU81"/>
      <c r="AV81"/>
      <c r="AW81" s="44">
        <v>5184000</v>
      </c>
    </row>
    <row r="82" spans="1:49" x14ac:dyDescent="0.25">
      <c r="A82" s="17" t="s">
        <v>51</v>
      </c>
      <c r="B82" s="3" t="s">
        <v>473</v>
      </c>
      <c r="C82" s="3" t="s">
        <v>483</v>
      </c>
      <c r="D82" s="3" t="s">
        <v>537</v>
      </c>
      <c r="E82" s="18" t="s">
        <v>162</v>
      </c>
      <c r="F82" s="18" t="s">
        <v>108</v>
      </c>
      <c r="G82" s="44">
        <v>259200</v>
      </c>
      <c r="H82" s="44">
        <f t="shared" si="2"/>
        <v>259200</v>
      </c>
      <c r="I82" s="44">
        <v>50000</v>
      </c>
      <c r="J82" s="44">
        <v>50000</v>
      </c>
      <c r="K82" s="44">
        <v>50000</v>
      </c>
      <c r="L82" s="44">
        <v>50000</v>
      </c>
      <c r="M82" s="44">
        <v>50000</v>
      </c>
      <c r="N82" s="44">
        <v>50000</v>
      </c>
      <c r="O82" s="44">
        <v>50000</v>
      </c>
      <c r="P82" s="44">
        <v>50000</v>
      </c>
      <c r="Q82" s="44">
        <v>50000</v>
      </c>
      <c r="R82" s="44">
        <v>50000</v>
      </c>
      <c r="U82" s="44">
        <v>50000</v>
      </c>
      <c r="V82" s="44">
        <v>50000</v>
      </c>
      <c r="W82" s="44">
        <v>50000</v>
      </c>
      <c r="X82" s="44">
        <v>50000</v>
      </c>
      <c r="Y82" s="44">
        <v>50000</v>
      </c>
      <c r="Z82" s="44">
        <v>50000</v>
      </c>
      <c r="AA82" s="44">
        <v>50000</v>
      </c>
      <c r="AB82" s="44">
        <v>50000</v>
      </c>
      <c r="AC82" s="44">
        <v>50000</v>
      </c>
      <c r="AD82" s="44">
        <v>50000</v>
      </c>
      <c r="AE82" s="44">
        <v>50000</v>
      </c>
      <c r="AF82"/>
      <c r="AG82" s="44">
        <v>50000</v>
      </c>
      <c r="AH82" s="44">
        <v>50000</v>
      </c>
      <c r="AI82" s="44">
        <v>50000</v>
      </c>
      <c r="AJ82" s="44">
        <v>50000</v>
      </c>
      <c r="AK82" s="44">
        <v>50000</v>
      </c>
      <c r="AL82" s="44">
        <v>50000</v>
      </c>
      <c r="AM82" s="44">
        <v>50000</v>
      </c>
      <c r="AN82"/>
      <c r="AO82" s="44">
        <v>50000</v>
      </c>
      <c r="AP82" s="44">
        <v>50000</v>
      </c>
      <c r="AQ82" s="44">
        <v>50000</v>
      </c>
      <c r="AR82" s="44">
        <v>50000</v>
      </c>
      <c r="AS82"/>
      <c r="AT82" s="44">
        <v>50000</v>
      </c>
      <c r="AU82"/>
      <c r="AV82"/>
      <c r="AW82" s="44">
        <v>50000</v>
      </c>
    </row>
    <row r="83" spans="1:49" x14ac:dyDescent="0.25">
      <c r="A83" s="17" t="s">
        <v>52</v>
      </c>
      <c r="B83" s="3" t="s">
        <v>473</v>
      </c>
      <c r="C83" s="3" t="s">
        <v>483</v>
      </c>
      <c r="D83" s="3" t="s">
        <v>537</v>
      </c>
      <c r="E83" s="18" t="s">
        <v>163</v>
      </c>
      <c r="F83" s="18" t="s">
        <v>196</v>
      </c>
      <c r="G83" s="44">
        <v>140000</v>
      </c>
      <c r="H83" s="44">
        <f t="shared" si="2"/>
        <v>140000</v>
      </c>
      <c r="I83" s="44">
        <v>140000</v>
      </c>
      <c r="J83" s="44">
        <v>140000</v>
      </c>
      <c r="K83" s="44">
        <v>140000</v>
      </c>
      <c r="L83" s="44">
        <v>140000</v>
      </c>
      <c r="M83" s="44">
        <v>140000</v>
      </c>
      <c r="N83" s="44">
        <v>140000</v>
      </c>
      <c r="O83" s="44">
        <v>140000</v>
      </c>
      <c r="P83" s="44">
        <v>140000</v>
      </c>
      <c r="Q83" s="44">
        <v>140000</v>
      </c>
      <c r="R83" s="44">
        <v>140000</v>
      </c>
      <c r="U83" s="44">
        <v>140000</v>
      </c>
      <c r="V83" s="44">
        <v>140000</v>
      </c>
      <c r="W83" s="44">
        <v>140000</v>
      </c>
      <c r="X83" s="44">
        <v>140000</v>
      </c>
      <c r="Y83" s="44">
        <v>140000</v>
      </c>
      <c r="Z83" s="44">
        <v>140000</v>
      </c>
      <c r="AA83" s="44">
        <v>140000</v>
      </c>
      <c r="AB83" s="44">
        <v>140000</v>
      </c>
      <c r="AC83" s="44">
        <v>140000</v>
      </c>
      <c r="AD83" s="44">
        <v>140000</v>
      </c>
      <c r="AE83" s="44">
        <v>140000</v>
      </c>
      <c r="AF83"/>
      <c r="AG83" s="44">
        <v>140000</v>
      </c>
      <c r="AH83" s="44">
        <v>140000</v>
      </c>
      <c r="AI83" s="44">
        <v>140000</v>
      </c>
      <c r="AJ83" s="44">
        <v>140000</v>
      </c>
      <c r="AK83" s="44">
        <v>140000</v>
      </c>
      <c r="AL83" s="44">
        <v>140000</v>
      </c>
      <c r="AM83" s="44">
        <v>140000</v>
      </c>
      <c r="AN83"/>
      <c r="AO83" s="44">
        <v>140000</v>
      </c>
      <c r="AP83" s="44">
        <v>140000</v>
      </c>
      <c r="AQ83" s="44">
        <v>140000</v>
      </c>
      <c r="AR83" s="44">
        <v>140000</v>
      </c>
      <c r="AS83"/>
      <c r="AT83" s="44">
        <v>140000</v>
      </c>
      <c r="AU83"/>
      <c r="AV83"/>
      <c r="AW83" s="44">
        <v>140000</v>
      </c>
    </row>
    <row r="84" spans="1:49" x14ac:dyDescent="0.25">
      <c r="A84" s="17" t="s">
        <v>53</v>
      </c>
      <c r="B84" s="3" t="s">
        <v>473</v>
      </c>
      <c r="C84" s="3" t="s">
        <v>483</v>
      </c>
      <c r="D84" s="3" t="s">
        <v>537</v>
      </c>
      <c r="E84" s="18" t="s">
        <v>164</v>
      </c>
      <c r="F84" s="18" t="s">
        <v>197</v>
      </c>
      <c r="G84" s="44">
        <v>3.6636136999999999E-2</v>
      </c>
      <c r="H84" s="44">
        <f t="shared" si="2"/>
        <v>3.6636136999999999E-2</v>
      </c>
      <c r="I84" s="44">
        <v>3.6636136999999999E-2</v>
      </c>
      <c r="J84" s="44">
        <v>3.6636136999999999E-2</v>
      </c>
      <c r="K84" s="44">
        <v>3.6636136999999999E-2</v>
      </c>
      <c r="L84" s="44">
        <v>3.6636136999999999E-2</v>
      </c>
      <c r="M84" s="44">
        <v>3.6636136999999999E-2</v>
      </c>
      <c r="N84" s="44">
        <v>3.6636136999999999E-2</v>
      </c>
      <c r="O84" s="44">
        <v>3.6636136999999999E-2</v>
      </c>
      <c r="P84" s="44">
        <v>3.6636136999999999E-2</v>
      </c>
      <c r="Q84" s="44">
        <v>3.6636136999999999E-2</v>
      </c>
      <c r="R84" s="44">
        <v>3.6636136999999999E-2</v>
      </c>
      <c r="U84" s="44">
        <v>3.6636136999999999E-2</v>
      </c>
      <c r="V84" s="44">
        <v>3.6636136999999999E-2</v>
      </c>
      <c r="W84" s="44">
        <v>3.6636136999999999E-2</v>
      </c>
      <c r="X84" s="44">
        <v>3.6636136999999999E-2</v>
      </c>
      <c r="Y84" s="44">
        <v>3.6636136999999999E-2</v>
      </c>
      <c r="Z84" s="44">
        <v>3.6636136999999999E-2</v>
      </c>
      <c r="AA84" s="44">
        <v>3.6636136999999999E-2</v>
      </c>
      <c r="AB84" s="44">
        <v>3.6636136999999999E-2</v>
      </c>
      <c r="AC84" s="44">
        <v>3.6636136999999999E-2</v>
      </c>
      <c r="AD84" s="44">
        <v>3.6636136999999999E-2</v>
      </c>
      <c r="AE84" s="44">
        <v>3.6636136999999999E-2</v>
      </c>
      <c r="AF84"/>
      <c r="AG84" s="44">
        <v>3.6636136999999999E-2</v>
      </c>
      <c r="AH84" s="44">
        <v>3.6636136999999999E-2</v>
      </c>
      <c r="AI84" s="44">
        <v>3.6636136999999999E-2</v>
      </c>
      <c r="AJ84" s="44">
        <v>3.6636136999999999E-2</v>
      </c>
      <c r="AK84" s="44">
        <v>3.6636136999999999E-2</v>
      </c>
      <c r="AL84" s="44">
        <v>3.6636136999999999E-2</v>
      </c>
      <c r="AM84" s="44">
        <v>3.6636136999999999E-2</v>
      </c>
      <c r="AN84"/>
      <c r="AO84" s="44">
        <v>3.6636136999999999E-2</v>
      </c>
      <c r="AP84" s="44">
        <v>3.6636136999999999E-2</v>
      </c>
      <c r="AQ84" s="44">
        <v>3.6636136999999999E-2</v>
      </c>
      <c r="AR84" s="44">
        <v>3.6636136999999999E-2</v>
      </c>
      <c r="AS84"/>
      <c r="AT84" s="44">
        <v>3.6636136999999999E-2</v>
      </c>
      <c r="AU84"/>
      <c r="AV84"/>
      <c r="AW84" s="44">
        <v>3.6636136999999999E-2</v>
      </c>
    </row>
    <row r="85" spans="1:49" x14ac:dyDescent="0.25">
      <c r="A85" s="17" t="s">
        <v>54</v>
      </c>
      <c r="B85" s="3" t="s">
        <v>473</v>
      </c>
      <c r="C85" s="3" t="s">
        <v>483</v>
      </c>
      <c r="D85" s="3" t="s">
        <v>537</v>
      </c>
      <c r="E85" s="18" t="s">
        <v>165</v>
      </c>
      <c r="F85" s="18" t="s">
        <v>98</v>
      </c>
      <c r="G85" s="44">
        <v>4.4999999999999997E-3</v>
      </c>
      <c r="H85" s="44">
        <f t="shared" si="2"/>
        <v>4.4999999999999997E-3</v>
      </c>
      <c r="I85" s="44">
        <v>4.4999999999999997E-3</v>
      </c>
      <c r="J85" s="44">
        <v>4.4999999999999997E-3</v>
      </c>
      <c r="K85" s="44">
        <v>4.4999999999999997E-3</v>
      </c>
      <c r="L85" s="44">
        <v>4.4999999999999997E-3</v>
      </c>
      <c r="M85" s="44">
        <v>4.4999999999999997E-3</v>
      </c>
      <c r="N85" s="44">
        <v>4.4999999999999997E-3</v>
      </c>
      <c r="O85" s="44">
        <v>4.4999999999999997E-3</v>
      </c>
      <c r="P85" s="44">
        <v>4.4999999999999997E-3</v>
      </c>
      <c r="Q85" s="44">
        <v>4.4999999999999997E-3</v>
      </c>
      <c r="R85" s="44">
        <v>4.4999999999999997E-3</v>
      </c>
      <c r="U85" s="44">
        <v>4.4999999999999997E-3</v>
      </c>
      <c r="V85" s="44">
        <v>4.4999999999999997E-3</v>
      </c>
      <c r="W85" s="44">
        <v>4.4999999999999997E-3</v>
      </c>
      <c r="X85" s="44">
        <v>4.4999999999999997E-3</v>
      </c>
      <c r="Y85" s="44">
        <v>4.4999999999999997E-3</v>
      </c>
      <c r="Z85" s="44">
        <v>4.4999999999999997E-3</v>
      </c>
      <c r="AA85" s="44">
        <v>4.4999999999999997E-3</v>
      </c>
      <c r="AB85" s="44">
        <v>4.4999999999999997E-3</v>
      </c>
      <c r="AC85" s="44">
        <v>4.4999999999999997E-3</v>
      </c>
      <c r="AD85" s="44">
        <v>4.4999999999999997E-3</v>
      </c>
      <c r="AE85" s="44">
        <v>4.4999999999999997E-3</v>
      </c>
      <c r="AF85"/>
      <c r="AG85" s="44">
        <v>4.4999999999999997E-3</v>
      </c>
      <c r="AH85" s="44">
        <v>4.4999999999999997E-3</v>
      </c>
      <c r="AI85" s="44">
        <v>4.4999999999999997E-3</v>
      </c>
      <c r="AJ85" s="44">
        <v>4.4999999999999997E-3</v>
      </c>
      <c r="AK85" s="44">
        <v>4.4999999999999997E-3</v>
      </c>
      <c r="AL85" s="44">
        <v>4.4999999999999997E-3</v>
      </c>
      <c r="AM85" s="44">
        <v>4.4999999999999997E-3</v>
      </c>
      <c r="AN85"/>
      <c r="AO85" s="44">
        <v>4.4999999999999997E-3</v>
      </c>
      <c r="AP85" s="44">
        <v>4.4999999999999997E-3</v>
      </c>
      <c r="AQ85" s="44">
        <v>4.4999999999999997E-3</v>
      </c>
      <c r="AR85" s="44">
        <v>4.4999999999999997E-3</v>
      </c>
      <c r="AS85"/>
      <c r="AT85" s="44">
        <v>4.4999999999999997E-3</v>
      </c>
      <c r="AU85"/>
      <c r="AV85"/>
      <c r="AW85" s="44">
        <v>4.4999999999999997E-3</v>
      </c>
    </row>
    <row r="86" spans="1:49" x14ac:dyDescent="0.25">
      <c r="A86" s="17" t="s">
        <v>55</v>
      </c>
      <c r="B86" s="3" t="s">
        <v>473</v>
      </c>
      <c r="C86" s="3" t="s">
        <v>483</v>
      </c>
      <c r="D86" s="3" t="s">
        <v>537</v>
      </c>
      <c r="E86" s="18" t="s">
        <v>166</v>
      </c>
      <c r="F86" s="18" t="s">
        <v>100</v>
      </c>
      <c r="G86" s="44">
        <v>0.05</v>
      </c>
      <c r="H86" s="44">
        <f t="shared" si="2"/>
        <v>0.05</v>
      </c>
      <c r="I86" s="44">
        <v>0.05</v>
      </c>
      <c r="J86" s="44">
        <v>0.05</v>
      </c>
      <c r="K86" s="44">
        <v>0.05</v>
      </c>
      <c r="L86" s="44">
        <v>0.05</v>
      </c>
      <c r="M86" s="44">
        <v>0.05</v>
      </c>
      <c r="N86" s="44">
        <v>0.05</v>
      </c>
      <c r="O86" s="44">
        <v>0.05</v>
      </c>
      <c r="P86" s="44">
        <v>0.05</v>
      </c>
      <c r="Q86" s="44">
        <v>0.05</v>
      </c>
      <c r="R86" s="44">
        <v>0.05</v>
      </c>
      <c r="U86" s="44">
        <v>0.05</v>
      </c>
      <c r="V86" s="44">
        <v>0.05</v>
      </c>
      <c r="W86" s="44">
        <v>0.05</v>
      </c>
      <c r="X86" s="44">
        <v>0.05</v>
      </c>
      <c r="Y86" s="44">
        <v>0.05</v>
      </c>
      <c r="Z86" s="44">
        <v>0.05</v>
      </c>
      <c r="AA86" s="44">
        <v>0.05</v>
      </c>
      <c r="AB86" s="44">
        <v>0.05</v>
      </c>
      <c r="AC86" s="44">
        <v>0.05</v>
      </c>
      <c r="AD86" s="44">
        <v>0.05</v>
      </c>
      <c r="AE86" s="44">
        <v>0.05</v>
      </c>
      <c r="AF86"/>
      <c r="AG86" s="44">
        <v>0.05</v>
      </c>
      <c r="AH86" s="44">
        <v>0.05</v>
      </c>
      <c r="AI86" s="44">
        <v>0.05</v>
      </c>
      <c r="AJ86" s="44">
        <v>0.05</v>
      </c>
      <c r="AK86" s="44">
        <v>0.05</v>
      </c>
      <c r="AL86" s="44">
        <v>0.05</v>
      </c>
      <c r="AM86" s="44">
        <v>0.05</v>
      </c>
      <c r="AN86"/>
      <c r="AO86" s="44">
        <v>0.05</v>
      </c>
      <c r="AP86" s="44">
        <v>0.05</v>
      </c>
      <c r="AQ86" s="44">
        <v>0.05</v>
      </c>
      <c r="AR86" s="44">
        <v>0.05</v>
      </c>
      <c r="AS86"/>
      <c r="AT86" s="44">
        <v>0.05</v>
      </c>
      <c r="AU86"/>
      <c r="AV86"/>
      <c r="AW86" s="44">
        <v>0.05</v>
      </c>
    </row>
    <row r="87" spans="1:49" x14ac:dyDescent="0.25">
      <c r="A87" s="19" t="s">
        <v>213</v>
      </c>
      <c r="B87" s="3" t="s">
        <v>473</v>
      </c>
      <c r="C87" s="3" t="s">
        <v>483</v>
      </c>
      <c r="D87" s="3" t="s">
        <v>537</v>
      </c>
      <c r="E87" s="20" t="s">
        <v>290</v>
      </c>
      <c r="F87" s="20" t="s">
        <v>98</v>
      </c>
      <c r="G87" s="44">
        <v>6.0000000000000002E-6</v>
      </c>
      <c r="H87" s="44">
        <f t="shared" si="2"/>
        <v>6.0000000000000002E-6</v>
      </c>
      <c r="I87" s="44">
        <v>6.0000000000000002E-6</v>
      </c>
      <c r="J87" s="44">
        <v>6.0000000000000002E-6</v>
      </c>
      <c r="K87" s="44">
        <v>6.0000000000000002E-6</v>
      </c>
      <c r="L87" s="44">
        <v>6.0000000000000002E-6</v>
      </c>
      <c r="M87" s="44">
        <v>6.0000000000000002E-6</v>
      </c>
      <c r="N87" s="44">
        <v>6.0000000000000002E-6</v>
      </c>
      <c r="O87" s="44">
        <v>6.0000000000000002E-6</v>
      </c>
      <c r="P87" s="44">
        <v>6.0000000000000002E-6</v>
      </c>
      <c r="Q87" s="44">
        <v>6.0000000000000002E-6</v>
      </c>
      <c r="R87" s="44">
        <v>6.0000000000000002E-6</v>
      </c>
      <c r="U87" s="44">
        <v>6.0000000000000002E-6</v>
      </c>
      <c r="V87" s="44">
        <v>6.0000000000000002E-6</v>
      </c>
      <c r="W87" s="44">
        <v>6.0000000000000002E-6</v>
      </c>
      <c r="X87" s="44">
        <v>6.0000000000000002E-6</v>
      </c>
      <c r="Y87" s="44">
        <v>6.0000000000000002E-6</v>
      </c>
      <c r="Z87" s="44">
        <v>6.0000000000000002E-6</v>
      </c>
      <c r="AA87" s="44">
        <v>6.0000000000000002E-6</v>
      </c>
      <c r="AB87" s="44">
        <v>6.0000000000000002E-6</v>
      </c>
      <c r="AC87" s="44">
        <v>6.0000000000000002E-6</v>
      </c>
      <c r="AD87" s="44">
        <v>6.0000000000000002E-6</v>
      </c>
      <c r="AE87" s="44">
        <v>6.0000000000000002E-6</v>
      </c>
      <c r="AF87"/>
      <c r="AG87" s="44">
        <v>6.0000000000000002E-6</v>
      </c>
      <c r="AH87" s="44">
        <v>6.0000000000000002E-6</v>
      </c>
      <c r="AI87" s="44">
        <v>6.0000000000000002E-6</v>
      </c>
      <c r="AJ87" s="44">
        <v>6.0000000000000002E-6</v>
      </c>
      <c r="AK87" s="44">
        <v>6.0000000000000002E-6</v>
      </c>
      <c r="AL87" s="44">
        <v>6.0000000000000002E-6</v>
      </c>
      <c r="AM87" s="44">
        <v>6.0000000000000002E-6</v>
      </c>
      <c r="AN87"/>
      <c r="AO87" s="44">
        <v>6.0000000000000002E-6</v>
      </c>
      <c r="AP87" s="44">
        <v>6.0000000000000002E-6</v>
      </c>
      <c r="AQ87" s="44">
        <v>6.0000000000000002E-6</v>
      </c>
      <c r="AR87" s="44">
        <v>6.0000000000000002E-6</v>
      </c>
      <c r="AS87"/>
      <c r="AT87" s="44">
        <v>6.0000000000000002E-6</v>
      </c>
      <c r="AU87"/>
      <c r="AV87"/>
      <c r="AW87" s="44">
        <v>6.0000000000000002E-6</v>
      </c>
    </row>
    <row r="88" spans="1:49" x14ac:dyDescent="0.25">
      <c r="A88" s="19" t="s">
        <v>214</v>
      </c>
      <c r="B88" s="3" t="s">
        <v>473</v>
      </c>
      <c r="C88" s="3" t="s">
        <v>483</v>
      </c>
      <c r="D88" s="3" t="s">
        <v>537</v>
      </c>
      <c r="E88" s="20" t="s">
        <v>291</v>
      </c>
      <c r="F88" s="20" t="s">
        <v>98</v>
      </c>
      <c r="G88" s="44">
        <v>1E-3</v>
      </c>
      <c r="H88" s="44">
        <f t="shared" si="2"/>
        <v>1E-3</v>
      </c>
      <c r="I88" s="44">
        <v>1E-3</v>
      </c>
      <c r="J88" s="44">
        <v>1E-3</v>
      </c>
      <c r="K88" s="44">
        <v>1E-3</v>
      </c>
      <c r="L88" s="44">
        <v>1E-3</v>
      </c>
      <c r="M88" s="44">
        <v>1E-3</v>
      </c>
      <c r="N88" s="44">
        <v>1E-3</v>
      </c>
      <c r="O88" s="44">
        <v>1E-3</v>
      </c>
      <c r="P88" s="44">
        <v>1E-3</v>
      </c>
      <c r="Q88" s="44">
        <v>1E-3</v>
      </c>
      <c r="R88" s="44">
        <v>1E-3</v>
      </c>
      <c r="U88" s="44">
        <v>1E-3</v>
      </c>
      <c r="V88" s="44">
        <v>1E-3</v>
      </c>
      <c r="W88" s="44">
        <v>1E-3</v>
      </c>
      <c r="X88" s="44">
        <v>1E-3</v>
      </c>
      <c r="Y88" s="44">
        <v>1E-3</v>
      </c>
      <c r="Z88" s="44">
        <v>1E-3</v>
      </c>
      <c r="AA88" s="44">
        <v>1E-3</v>
      </c>
      <c r="AB88" s="44">
        <v>1E-3</v>
      </c>
      <c r="AC88" s="44">
        <v>1E-3</v>
      </c>
      <c r="AD88" s="44">
        <v>1E-3</v>
      </c>
      <c r="AE88" s="44">
        <v>1E-3</v>
      </c>
      <c r="AF88"/>
      <c r="AG88" s="44">
        <v>1E-3</v>
      </c>
      <c r="AH88" s="44">
        <v>1E-3</v>
      </c>
      <c r="AI88" s="44">
        <v>1E-3</v>
      </c>
      <c r="AJ88" s="44">
        <v>1E-3</v>
      </c>
      <c r="AK88" s="44">
        <v>1E-3</v>
      </c>
      <c r="AL88" s="44">
        <v>1E-3</v>
      </c>
      <c r="AM88" s="44">
        <v>1E-3</v>
      </c>
      <c r="AN88"/>
      <c r="AO88" s="44">
        <v>1E-3</v>
      </c>
      <c r="AP88" s="44">
        <v>1E-3</v>
      </c>
      <c r="AQ88" s="44">
        <v>1E-3</v>
      </c>
      <c r="AR88" s="44">
        <v>1E-3</v>
      </c>
      <c r="AS88"/>
      <c r="AT88" s="44">
        <v>1E-3</v>
      </c>
      <c r="AU88"/>
      <c r="AV88"/>
      <c r="AW88" s="44">
        <v>1E-3</v>
      </c>
    </row>
    <row r="89" spans="1:49" x14ac:dyDescent="0.25">
      <c r="A89" s="19" t="s">
        <v>215</v>
      </c>
      <c r="B89" s="3" t="s">
        <v>473</v>
      </c>
      <c r="C89" s="3" t="s">
        <v>483</v>
      </c>
      <c r="D89" s="3" t="s">
        <v>537</v>
      </c>
      <c r="E89" s="20" t="s">
        <v>295</v>
      </c>
      <c r="F89" s="20" t="s">
        <v>294</v>
      </c>
      <c r="G89" s="44">
        <v>374999999.99999994</v>
      </c>
      <c r="H89" s="44">
        <f t="shared" si="2"/>
        <v>374999999.99999994</v>
      </c>
      <c r="I89" s="44">
        <v>374999999.99999994</v>
      </c>
      <c r="J89" s="44">
        <v>374999999.99999994</v>
      </c>
      <c r="K89" s="44">
        <v>374999999.99999994</v>
      </c>
      <c r="L89" s="44">
        <v>374999999.99999994</v>
      </c>
      <c r="M89" s="44">
        <v>374999999.99999994</v>
      </c>
      <c r="N89" s="44">
        <v>374999999.99999994</v>
      </c>
      <c r="O89" s="44">
        <v>374999999.99999994</v>
      </c>
      <c r="P89" s="44">
        <v>374999999.99999994</v>
      </c>
      <c r="Q89" s="44">
        <v>374999999.99999994</v>
      </c>
      <c r="R89" s="44">
        <v>374999999.99999994</v>
      </c>
      <c r="U89" s="44">
        <v>374999999.99999994</v>
      </c>
      <c r="V89" s="44">
        <v>374999999.99999994</v>
      </c>
      <c r="W89" s="44">
        <v>374999999.99999994</v>
      </c>
      <c r="X89" s="44">
        <v>374999999.99999994</v>
      </c>
      <c r="Y89" s="44">
        <v>374999999.99999994</v>
      </c>
      <c r="Z89" s="44">
        <v>374999999.99999994</v>
      </c>
      <c r="AA89" s="44">
        <v>374999999.99999994</v>
      </c>
      <c r="AB89" s="44">
        <v>374999999.99999994</v>
      </c>
      <c r="AC89" s="44">
        <v>374999999.99999994</v>
      </c>
      <c r="AD89" s="44">
        <v>374999999.99999994</v>
      </c>
      <c r="AE89" s="44">
        <v>374999999.99999994</v>
      </c>
      <c r="AF89"/>
      <c r="AG89" s="44">
        <v>374999999.99999994</v>
      </c>
      <c r="AH89" s="44">
        <v>374999999.99999994</v>
      </c>
      <c r="AI89" s="44">
        <v>374999999.99999994</v>
      </c>
      <c r="AJ89" s="44">
        <v>374999999.99999994</v>
      </c>
      <c r="AK89" s="44">
        <v>374999999.99999994</v>
      </c>
      <c r="AL89" s="44">
        <v>374999999.99999994</v>
      </c>
      <c r="AM89" s="44">
        <v>374999999.99999994</v>
      </c>
      <c r="AN89"/>
      <c r="AO89" s="44">
        <v>374999999.99999994</v>
      </c>
      <c r="AP89" s="44">
        <v>374999999.99999994</v>
      </c>
      <c r="AQ89" s="44">
        <v>374999999.99999994</v>
      </c>
      <c r="AR89" s="44">
        <v>374999999.99999994</v>
      </c>
      <c r="AS89"/>
      <c r="AT89" s="44">
        <v>374999999.99999994</v>
      </c>
      <c r="AU89"/>
      <c r="AV89"/>
      <c r="AW89" s="44">
        <v>374999999.99999994</v>
      </c>
    </row>
    <row r="90" spans="1:49" x14ac:dyDescent="0.25">
      <c r="A90" s="19" t="s">
        <v>216</v>
      </c>
      <c r="B90" s="3" t="s">
        <v>473</v>
      </c>
      <c r="C90" s="3" t="s">
        <v>483</v>
      </c>
      <c r="D90" s="3" t="s">
        <v>537</v>
      </c>
      <c r="E90" s="20" t="s">
        <v>292</v>
      </c>
      <c r="F90" s="20" t="s">
        <v>297</v>
      </c>
      <c r="G90" s="44">
        <v>3.7037037037037038E-3</v>
      </c>
      <c r="H90" s="44">
        <f t="shared" si="2"/>
        <v>3.7037037037037038E-3</v>
      </c>
      <c r="I90" s="44">
        <v>3.7037037037037038E-3</v>
      </c>
      <c r="J90" s="44">
        <v>3.7037037037037038E-3</v>
      </c>
      <c r="K90" s="44">
        <v>3.7037037037037038E-3</v>
      </c>
      <c r="L90" s="44">
        <v>3.7037037037037038E-3</v>
      </c>
      <c r="M90" s="44">
        <v>3.7037037037037038E-3</v>
      </c>
      <c r="N90" s="44">
        <v>3.7037037037037038E-3</v>
      </c>
      <c r="O90" s="44">
        <v>3.7037037037037038E-3</v>
      </c>
      <c r="P90" s="44">
        <v>3.7037037037037038E-3</v>
      </c>
      <c r="Q90" s="44">
        <v>3.7037037037037038E-3</v>
      </c>
      <c r="R90" s="44">
        <v>3.7037037037037038E-3</v>
      </c>
      <c r="U90" s="44">
        <v>3.7037037037037038E-3</v>
      </c>
      <c r="V90" s="44">
        <v>3.7037037037037038E-3</v>
      </c>
      <c r="W90" s="44">
        <v>3.7037037037037038E-3</v>
      </c>
      <c r="X90" s="44">
        <v>3.7037037037037038E-3</v>
      </c>
      <c r="Y90" s="44">
        <v>3.7037037037037038E-3</v>
      </c>
      <c r="Z90" s="44">
        <v>3.7037037037037038E-3</v>
      </c>
      <c r="AA90" s="44">
        <v>3.7037037037037038E-3</v>
      </c>
      <c r="AB90" s="44">
        <v>3.7037037037037038E-3</v>
      </c>
      <c r="AC90" s="44">
        <v>3.7037037037037038E-3</v>
      </c>
      <c r="AD90" s="44">
        <v>3.7037037037037038E-3</v>
      </c>
      <c r="AE90" s="44">
        <v>3.7037037037037038E-3</v>
      </c>
      <c r="AF90"/>
      <c r="AG90" s="44">
        <v>3.7037037037037038E-3</v>
      </c>
      <c r="AH90" s="44">
        <v>3.7037037037037038E-3</v>
      </c>
      <c r="AI90" s="44">
        <v>3.7037037037037038E-3</v>
      </c>
      <c r="AJ90" s="44">
        <v>3.7037037037037038E-3</v>
      </c>
      <c r="AK90" s="44">
        <v>3.7037037037037038E-3</v>
      </c>
      <c r="AL90" s="44">
        <v>3.7037037037037038E-3</v>
      </c>
      <c r="AM90" s="44">
        <v>3.7037037037037038E-3</v>
      </c>
      <c r="AN90"/>
      <c r="AO90" s="44">
        <v>3.7037037037037038E-3</v>
      </c>
      <c r="AP90" s="44">
        <v>3.7037037037037038E-3</v>
      </c>
      <c r="AQ90" s="44">
        <v>3.7037037037037038E-3</v>
      </c>
      <c r="AR90" s="44">
        <v>3.7037037037037038E-3</v>
      </c>
      <c r="AS90"/>
      <c r="AT90" s="44">
        <v>3.7037037037037038E-3</v>
      </c>
      <c r="AU90"/>
      <c r="AV90"/>
      <c r="AW90" s="44">
        <v>3.7037037037037038E-3</v>
      </c>
    </row>
    <row r="91" spans="1:49" x14ac:dyDescent="0.25">
      <c r="A91" s="19" t="s">
        <v>217</v>
      </c>
      <c r="B91" s="3" t="s">
        <v>473</v>
      </c>
      <c r="C91" s="3" t="s">
        <v>483</v>
      </c>
      <c r="D91" s="3" t="s">
        <v>537</v>
      </c>
      <c r="E91" s="20" t="s">
        <v>293</v>
      </c>
      <c r="F91" s="20" t="s">
        <v>296</v>
      </c>
      <c r="G91" s="44">
        <v>165600</v>
      </c>
      <c r="H91" s="44">
        <f t="shared" si="2"/>
        <v>165600</v>
      </c>
      <c r="I91" s="44">
        <v>165600</v>
      </c>
      <c r="J91" s="44">
        <v>165600</v>
      </c>
      <c r="K91" s="44">
        <v>165600</v>
      </c>
      <c r="L91" s="44">
        <v>165600</v>
      </c>
      <c r="M91" s="44">
        <v>165600</v>
      </c>
      <c r="N91" s="44">
        <v>165600</v>
      </c>
      <c r="O91" s="44">
        <v>165600</v>
      </c>
      <c r="P91" s="44">
        <v>165600</v>
      </c>
      <c r="Q91" s="44">
        <v>165600</v>
      </c>
      <c r="R91" s="44">
        <v>165600</v>
      </c>
      <c r="U91" s="44">
        <v>165600</v>
      </c>
      <c r="V91" s="44">
        <v>165600</v>
      </c>
      <c r="W91" s="44">
        <v>165600</v>
      </c>
      <c r="X91" s="44">
        <v>165600</v>
      </c>
      <c r="Y91" s="44">
        <v>165600</v>
      </c>
      <c r="Z91" s="44">
        <v>165600</v>
      </c>
      <c r="AA91" s="44">
        <v>165600</v>
      </c>
      <c r="AB91" s="44">
        <v>165600</v>
      </c>
      <c r="AC91" s="44">
        <v>165600</v>
      </c>
      <c r="AD91" s="44">
        <v>165600</v>
      </c>
      <c r="AE91" s="44">
        <v>165600</v>
      </c>
      <c r="AF91"/>
      <c r="AG91" s="44">
        <v>165600</v>
      </c>
      <c r="AH91" s="44">
        <v>165600</v>
      </c>
      <c r="AI91" s="44">
        <v>165600</v>
      </c>
      <c r="AJ91" s="44">
        <v>165600</v>
      </c>
      <c r="AK91" s="44">
        <v>165600</v>
      </c>
      <c r="AL91" s="44">
        <v>165600</v>
      </c>
      <c r="AM91" s="44">
        <v>165600</v>
      </c>
      <c r="AN91"/>
      <c r="AO91" s="44">
        <v>165600</v>
      </c>
      <c r="AP91" s="44">
        <v>165600</v>
      </c>
      <c r="AQ91" s="44">
        <v>165600</v>
      </c>
      <c r="AR91" s="44">
        <v>165600</v>
      </c>
      <c r="AS91"/>
      <c r="AT91" s="44">
        <v>165600</v>
      </c>
      <c r="AU91"/>
      <c r="AV91"/>
      <c r="AW91" s="44">
        <v>165600</v>
      </c>
    </row>
    <row r="92" spans="1:49" x14ac:dyDescent="0.25">
      <c r="A92" s="13" t="s">
        <v>60</v>
      </c>
      <c r="B92" s="3" t="s">
        <v>473</v>
      </c>
      <c r="C92" s="3" t="s">
        <v>483</v>
      </c>
      <c r="D92" s="3" t="s">
        <v>537</v>
      </c>
      <c r="E92" s="14" t="s">
        <v>171</v>
      </c>
      <c r="F92" s="14" t="s">
        <v>109</v>
      </c>
      <c r="G92" s="44">
        <v>20</v>
      </c>
      <c r="H92" s="44">
        <f t="shared" si="2"/>
        <v>20</v>
      </c>
      <c r="I92" s="44">
        <v>20</v>
      </c>
      <c r="J92" s="44">
        <v>20</v>
      </c>
      <c r="K92" s="44">
        <v>20</v>
      </c>
      <c r="L92" s="44">
        <v>20</v>
      </c>
      <c r="M92" s="44">
        <v>20</v>
      </c>
      <c r="N92" s="44">
        <v>20</v>
      </c>
      <c r="O92" s="44">
        <v>20</v>
      </c>
      <c r="P92" s="44">
        <v>20</v>
      </c>
      <c r="Q92" s="44">
        <v>20</v>
      </c>
      <c r="R92" s="44">
        <v>20</v>
      </c>
      <c r="U92" s="44">
        <v>20</v>
      </c>
      <c r="V92" s="44">
        <v>20</v>
      </c>
      <c r="W92" s="44">
        <v>20</v>
      </c>
      <c r="X92" s="44">
        <v>20</v>
      </c>
      <c r="Y92" s="44">
        <v>20</v>
      </c>
      <c r="Z92" s="44">
        <v>20</v>
      </c>
      <c r="AA92" s="44">
        <v>20</v>
      </c>
      <c r="AB92" s="44">
        <v>20</v>
      </c>
      <c r="AC92" s="44">
        <v>20</v>
      </c>
      <c r="AD92" s="44">
        <v>20</v>
      </c>
      <c r="AE92" s="44">
        <v>20</v>
      </c>
      <c r="AF92"/>
      <c r="AG92" s="44">
        <v>20</v>
      </c>
      <c r="AH92" s="44">
        <v>20</v>
      </c>
      <c r="AI92" s="44">
        <v>20</v>
      </c>
      <c r="AJ92" s="44">
        <v>20</v>
      </c>
      <c r="AK92" s="44">
        <v>20</v>
      </c>
      <c r="AL92" s="44">
        <v>20</v>
      </c>
      <c r="AM92" s="44">
        <v>20</v>
      </c>
      <c r="AN92"/>
      <c r="AO92" s="44">
        <v>20</v>
      </c>
      <c r="AP92" s="44">
        <v>20</v>
      </c>
      <c r="AQ92" s="44">
        <v>20</v>
      </c>
      <c r="AR92" s="44">
        <v>20</v>
      </c>
      <c r="AS92"/>
      <c r="AT92" s="44">
        <v>20</v>
      </c>
      <c r="AU92"/>
      <c r="AV92"/>
      <c r="AW92" s="44">
        <v>20</v>
      </c>
    </row>
    <row r="93" spans="1:49" x14ac:dyDescent="0.25">
      <c r="A93" s="13" t="s">
        <v>208</v>
      </c>
      <c r="B93" s="3" t="s">
        <v>473</v>
      </c>
      <c r="C93" s="3" t="s">
        <v>483</v>
      </c>
      <c r="D93" s="3" t="s">
        <v>537</v>
      </c>
      <c r="E93" s="14" t="s">
        <v>289</v>
      </c>
      <c r="F93" s="14" t="s">
        <v>100</v>
      </c>
      <c r="G93" s="44">
        <v>1</v>
      </c>
      <c r="H93" s="44">
        <f t="shared" si="2"/>
        <v>1</v>
      </c>
      <c r="I93" s="44">
        <v>1</v>
      </c>
      <c r="J93" s="44">
        <v>1</v>
      </c>
      <c r="K93" s="44">
        <v>1</v>
      </c>
      <c r="L93" s="44">
        <v>1</v>
      </c>
      <c r="M93" s="44">
        <v>1</v>
      </c>
      <c r="N93" s="44">
        <v>1</v>
      </c>
      <c r="O93" s="44">
        <v>1</v>
      </c>
      <c r="P93" s="44">
        <v>1</v>
      </c>
      <c r="Q93" s="44">
        <v>1</v>
      </c>
      <c r="R93" s="44">
        <v>1</v>
      </c>
      <c r="U93" s="44">
        <v>1</v>
      </c>
      <c r="V93" s="44">
        <v>1</v>
      </c>
      <c r="W93" s="44">
        <v>1</v>
      </c>
      <c r="X93" s="44">
        <v>1</v>
      </c>
      <c r="Y93" s="44">
        <v>1</v>
      </c>
      <c r="Z93" s="44">
        <v>1</v>
      </c>
      <c r="AA93" s="44">
        <v>1</v>
      </c>
      <c r="AB93" s="44">
        <v>1</v>
      </c>
      <c r="AC93" s="44">
        <v>1</v>
      </c>
      <c r="AD93" s="44">
        <v>1</v>
      </c>
      <c r="AE93" s="44">
        <v>1</v>
      </c>
      <c r="AF93"/>
      <c r="AG93" s="44">
        <v>1</v>
      </c>
      <c r="AH93" s="44">
        <v>1</v>
      </c>
      <c r="AI93" s="44">
        <v>1</v>
      </c>
      <c r="AJ93" s="44">
        <v>1</v>
      </c>
      <c r="AK93" s="44">
        <v>1</v>
      </c>
      <c r="AL93" s="44">
        <v>1</v>
      </c>
      <c r="AM93" s="44">
        <v>1</v>
      </c>
      <c r="AN93"/>
      <c r="AO93" s="44">
        <v>1</v>
      </c>
      <c r="AP93" s="44">
        <v>1</v>
      </c>
      <c r="AQ93" s="44">
        <v>1</v>
      </c>
      <c r="AR93" s="44">
        <v>1</v>
      </c>
      <c r="AS93"/>
      <c r="AT93" s="44">
        <v>1</v>
      </c>
      <c r="AU93"/>
      <c r="AV93"/>
      <c r="AW93" s="44">
        <v>1</v>
      </c>
    </row>
    <row r="94" spans="1:49" x14ac:dyDescent="0.25">
      <c r="A94" s="13" t="s">
        <v>59</v>
      </c>
      <c r="B94" s="3" t="s">
        <v>473</v>
      </c>
      <c r="C94" s="3" t="s">
        <v>483</v>
      </c>
      <c r="D94" s="3" t="s">
        <v>537</v>
      </c>
      <c r="E94" s="14" t="s">
        <v>170</v>
      </c>
      <c r="F94" s="14" t="s">
        <v>102</v>
      </c>
      <c r="G94" s="44">
        <v>21</v>
      </c>
      <c r="H94" s="44">
        <f t="shared" si="2"/>
        <v>21</v>
      </c>
      <c r="I94" s="44">
        <v>21</v>
      </c>
      <c r="J94" s="44">
        <v>21</v>
      </c>
      <c r="K94" s="44">
        <v>21</v>
      </c>
      <c r="L94" s="44">
        <v>21</v>
      </c>
      <c r="M94" s="44">
        <v>21</v>
      </c>
      <c r="N94" s="44">
        <v>21</v>
      </c>
      <c r="O94" s="44">
        <v>21</v>
      </c>
      <c r="P94" s="44">
        <v>21</v>
      </c>
      <c r="Q94" s="44">
        <v>21</v>
      </c>
      <c r="R94" s="44">
        <v>21</v>
      </c>
      <c r="U94" s="44">
        <v>21</v>
      </c>
      <c r="V94" s="44">
        <v>21</v>
      </c>
      <c r="W94" s="44">
        <v>21</v>
      </c>
      <c r="X94" s="44">
        <v>21</v>
      </c>
      <c r="Y94" s="44">
        <v>21</v>
      </c>
      <c r="Z94" s="44">
        <v>21</v>
      </c>
      <c r="AA94" s="44">
        <v>21</v>
      </c>
      <c r="AB94" s="44">
        <v>21</v>
      </c>
      <c r="AC94" s="44">
        <v>21</v>
      </c>
      <c r="AD94" s="44">
        <v>21</v>
      </c>
      <c r="AE94" s="44">
        <v>21</v>
      </c>
      <c r="AF94"/>
      <c r="AG94" s="44">
        <v>21</v>
      </c>
      <c r="AH94" s="44">
        <v>21</v>
      </c>
      <c r="AI94" s="44">
        <v>21</v>
      </c>
      <c r="AJ94" s="44">
        <v>21</v>
      </c>
      <c r="AK94" s="44">
        <v>21</v>
      </c>
      <c r="AL94" s="44">
        <v>21</v>
      </c>
      <c r="AM94" s="44">
        <v>21</v>
      </c>
      <c r="AN94"/>
      <c r="AO94" s="44">
        <v>21</v>
      </c>
      <c r="AP94" s="44">
        <v>21</v>
      </c>
      <c r="AQ94" s="44">
        <v>21</v>
      </c>
      <c r="AR94" s="44">
        <v>21</v>
      </c>
      <c r="AS94"/>
      <c r="AT94" s="44">
        <v>21</v>
      </c>
      <c r="AU94"/>
      <c r="AV94"/>
      <c r="AW94" s="44">
        <v>21</v>
      </c>
    </row>
    <row r="95" spans="1:49" x14ac:dyDescent="0.25">
      <c r="A95" s="23" t="s">
        <v>65</v>
      </c>
      <c r="B95" s="3" t="s">
        <v>473</v>
      </c>
      <c r="C95" s="3" t="s">
        <v>483</v>
      </c>
      <c r="D95" s="3" t="s">
        <v>537</v>
      </c>
      <c r="E95" s="24" t="s">
        <v>176</v>
      </c>
      <c r="F95" s="24" t="s">
        <v>182</v>
      </c>
      <c r="G95" s="44">
        <v>0.64</v>
      </c>
      <c r="H95" s="44">
        <f t="shared" si="2"/>
        <v>0.64</v>
      </c>
      <c r="I95" s="44">
        <v>0.64</v>
      </c>
      <c r="J95" s="44">
        <v>0.64</v>
      </c>
      <c r="K95" s="44">
        <v>0.64</v>
      </c>
      <c r="L95" s="44">
        <v>0.64</v>
      </c>
      <c r="M95" s="44">
        <v>0.64</v>
      </c>
      <c r="N95" s="44">
        <v>0.64</v>
      </c>
      <c r="O95" s="44">
        <v>0.64</v>
      </c>
      <c r="P95" s="44">
        <v>0.64</v>
      </c>
      <c r="Q95" s="44">
        <v>0.64</v>
      </c>
      <c r="R95" s="44">
        <v>0.64</v>
      </c>
      <c r="U95" s="44">
        <v>0.64</v>
      </c>
      <c r="V95" s="44">
        <v>0.64</v>
      </c>
      <c r="W95" s="44">
        <v>0.64</v>
      </c>
      <c r="X95" s="44">
        <v>0.64</v>
      </c>
      <c r="Y95" s="44">
        <v>0.64</v>
      </c>
      <c r="Z95" s="44">
        <v>0.64</v>
      </c>
      <c r="AA95" s="44">
        <v>0.64</v>
      </c>
      <c r="AB95" s="44">
        <v>0.64</v>
      </c>
      <c r="AC95" s="44">
        <v>0.64</v>
      </c>
      <c r="AD95" s="44">
        <v>0.64</v>
      </c>
      <c r="AE95" s="44">
        <v>0.64</v>
      </c>
      <c r="AF95"/>
      <c r="AG95" s="44">
        <v>0.64</v>
      </c>
      <c r="AH95" s="44">
        <v>0.64</v>
      </c>
      <c r="AI95" s="44">
        <v>0.64</v>
      </c>
      <c r="AJ95" s="44">
        <v>0.64</v>
      </c>
      <c r="AK95" s="44">
        <v>0.64</v>
      </c>
      <c r="AL95" s="44">
        <v>0.64</v>
      </c>
      <c r="AM95" s="44">
        <v>0.64</v>
      </c>
      <c r="AN95"/>
      <c r="AO95" s="44">
        <v>0.64</v>
      </c>
      <c r="AP95" s="44">
        <v>0.64</v>
      </c>
      <c r="AQ95" s="44">
        <v>0.64</v>
      </c>
      <c r="AR95" s="44">
        <v>0.64</v>
      </c>
      <c r="AS95"/>
      <c r="AT95" s="44">
        <v>0.64</v>
      </c>
      <c r="AU95"/>
      <c r="AV95"/>
      <c r="AW95" s="44">
        <v>0.64</v>
      </c>
    </row>
    <row r="96" spans="1:49" x14ac:dyDescent="0.25">
      <c r="A96" s="23" t="s">
        <v>366</v>
      </c>
      <c r="B96" s="3" t="s">
        <v>473</v>
      </c>
      <c r="C96" s="3" t="s">
        <v>483</v>
      </c>
      <c r="D96" s="3" t="s">
        <v>537</v>
      </c>
      <c r="E96" s="24" t="s">
        <v>369</v>
      </c>
      <c r="F96" s="24" t="s">
        <v>182</v>
      </c>
      <c r="G96" s="44">
        <v>8</v>
      </c>
      <c r="H96" s="44">
        <f t="shared" si="2"/>
        <v>8</v>
      </c>
      <c r="I96" s="44">
        <v>8</v>
      </c>
      <c r="J96" s="44">
        <v>8</v>
      </c>
      <c r="K96" s="44">
        <v>8</v>
      </c>
      <c r="L96" s="44">
        <v>8</v>
      </c>
      <c r="M96" s="44">
        <v>8</v>
      </c>
      <c r="N96" s="44">
        <v>8</v>
      </c>
      <c r="O96" s="44">
        <v>8</v>
      </c>
      <c r="P96" s="44">
        <v>8</v>
      </c>
      <c r="Q96" s="44">
        <v>8</v>
      </c>
      <c r="R96" s="44">
        <v>8</v>
      </c>
      <c r="U96" s="44">
        <v>8</v>
      </c>
      <c r="V96" s="44">
        <v>8</v>
      </c>
      <c r="W96" s="44">
        <v>8</v>
      </c>
      <c r="X96" s="44">
        <v>8</v>
      </c>
      <c r="Y96" s="44">
        <v>8</v>
      </c>
      <c r="Z96" s="44">
        <v>8</v>
      </c>
      <c r="AA96" s="44">
        <v>8</v>
      </c>
      <c r="AB96" s="44">
        <v>8</v>
      </c>
      <c r="AC96" s="44">
        <v>8</v>
      </c>
      <c r="AD96" s="44">
        <v>8</v>
      </c>
      <c r="AE96" s="44">
        <v>8</v>
      </c>
      <c r="AF96"/>
      <c r="AG96" s="44">
        <v>8</v>
      </c>
      <c r="AH96" s="44">
        <v>8</v>
      </c>
      <c r="AI96" s="44">
        <v>8</v>
      </c>
      <c r="AJ96" s="44">
        <v>8</v>
      </c>
      <c r="AK96" s="44">
        <v>8</v>
      </c>
      <c r="AL96" s="44">
        <v>8</v>
      </c>
      <c r="AM96" s="44">
        <v>8</v>
      </c>
      <c r="AN96"/>
      <c r="AO96" s="44">
        <v>8</v>
      </c>
      <c r="AP96" s="44">
        <v>8</v>
      </c>
      <c r="AQ96" s="44">
        <v>8</v>
      </c>
      <c r="AR96" s="44">
        <v>8</v>
      </c>
      <c r="AS96"/>
      <c r="AT96" s="44">
        <v>8</v>
      </c>
      <c r="AU96"/>
      <c r="AV96"/>
      <c r="AW96" s="44">
        <v>8</v>
      </c>
    </row>
    <row r="97" spans="1:49" x14ac:dyDescent="0.25">
      <c r="A97" s="23" t="s">
        <v>367</v>
      </c>
      <c r="B97" s="3" t="s">
        <v>473</v>
      </c>
      <c r="C97" s="3" t="s">
        <v>483</v>
      </c>
      <c r="D97" s="3" t="s">
        <v>537</v>
      </c>
      <c r="E97" s="24" t="s">
        <v>370</v>
      </c>
      <c r="F97" s="24" t="s">
        <v>182</v>
      </c>
      <c r="G97" s="44">
        <v>10</v>
      </c>
      <c r="H97" s="44">
        <f t="shared" si="2"/>
        <v>10</v>
      </c>
      <c r="I97" s="44">
        <v>10</v>
      </c>
      <c r="J97" s="44">
        <v>10</v>
      </c>
      <c r="K97" s="44">
        <v>10</v>
      </c>
      <c r="L97" s="44">
        <v>10</v>
      </c>
      <c r="M97" s="44">
        <v>10</v>
      </c>
      <c r="N97" s="44">
        <v>10</v>
      </c>
      <c r="O97" s="44">
        <v>10</v>
      </c>
      <c r="P97" s="44">
        <v>10</v>
      </c>
      <c r="Q97" s="44">
        <v>10</v>
      </c>
      <c r="R97" s="44">
        <v>10</v>
      </c>
      <c r="U97" s="44">
        <v>10</v>
      </c>
      <c r="V97" s="44">
        <v>10</v>
      </c>
      <c r="W97" s="44">
        <v>10</v>
      </c>
      <c r="X97" s="44">
        <v>10</v>
      </c>
      <c r="Y97" s="44">
        <v>10</v>
      </c>
      <c r="Z97" s="44">
        <v>10</v>
      </c>
      <c r="AA97" s="44">
        <v>10</v>
      </c>
      <c r="AB97" s="44">
        <v>10</v>
      </c>
      <c r="AC97" s="44">
        <v>10</v>
      </c>
      <c r="AD97" s="44">
        <v>10</v>
      </c>
      <c r="AE97" s="44">
        <v>10</v>
      </c>
      <c r="AF97"/>
      <c r="AG97" s="44">
        <v>10</v>
      </c>
      <c r="AH97" s="44">
        <v>10</v>
      </c>
      <c r="AI97" s="44">
        <v>10</v>
      </c>
      <c r="AJ97" s="44">
        <v>10</v>
      </c>
      <c r="AK97" s="44">
        <v>10</v>
      </c>
      <c r="AL97" s="44">
        <v>10</v>
      </c>
      <c r="AM97" s="44">
        <v>10</v>
      </c>
      <c r="AN97"/>
      <c r="AO97" s="44">
        <v>10</v>
      </c>
      <c r="AP97" s="44">
        <v>10</v>
      </c>
      <c r="AQ97" s="44">
        <v>10</v>
      </c>
      <c r="AR97" s="44">
        <v>10</v>
      </c>
      <c r="AS97"/>
      <c r="AT97" s="44">
        <v>10</v>
      </c>
      <c r="AU97"/>
      <c r="AV97"/>
      <c r="AW97" s="44">
        <v>10</v>
      </c>
    </row>
    <row r="98" spans="1:49" x14ac:dyDescent="0.25">
      <c r="A98" s="23" t="s">
        <v>368</v>
      </c>
      <c r="B98" s="3" t="s">
        <v>473</v>
      </c>
      <c r="C98" s="3" t="s">
        <v>483</v>
      </c>
      <c r="D98" s="3" t="s">
        <v>537</v>
      </c>
      <c r="E98" s="24" t="s">
        <v>371</v>
      </c>
      <c r="F98" s="24" t="s">
        <v>182</v>
      </c>
      <c r="G98" s="44">
        <v>8</v>
      </c>
      <c r="H98" s="44">
        <f t="shared" si="2"/>
        <v>8</v>
      </c>
      <c r="I98" s="44">
        <v>8</v>
      </c>
      <c r="J98" s="44">
        <v>8</v>
      </c>
      <c r="K98" s="44">
        <v>8</v>
      </c>
      <c r="L98" s="44">
        <v>8</v>
      </c>
      <c r="M98" s="44">
        <v>8</v>
      </c>
      <c r="N98" s="44">
        <v>8</v>
      </c>
      <c r="O98" s="44">
        <v>8</v>
      </c>
      <c r="P98" s="44">
        <v>8</v>
      </c>
      <c r="Q98" s="44">
        <v>8</v>
      </c>
      <c r="R98" s="44">
        <v>8</v>
      </c>
      <c r="U98" s="44">
        <v>8</v>
      </c>
      <c r="V98" s="44">
        <v>8</v>
      </c>
      <c r="W98" s="44">
        <v>8</v>
      </c>
      <c r="X98" s="44">
        <v>8</v>
      </c>
      <c r="Y98" s="44">
        <v>8</v>
      </c>
      <c r="Z98" s="44">
        <v>8</v>
      </c>
      <c r="AA98" s="44">
        <v>8</v>
      </c>
      <c r="AB98" s="44">
        <v>8</v>
      </c>
      <c r="AC98" s="44">
        <v>8</v>
      </c>
      <c r="AD98" s="44">
        <v>8</v>
      </c>
      <c r="AE98" s="44">
        <v>8</v>
      </c>
      <c r="AF98"/>
      <c r="AG98" s="44">
        <v>8</v>
      </c>
      <c r="AH98" s="44">
        <v>8</v>
      </c>
      <c r="AI98" s="44">
        <v>8</v>
      </c>
      <c r="AJ98" s="44">
        <v>8</v>
      </c>
      <c r="AK98" s="44">
        <v>8</v>
      </c>
      <c r="AL98" s="44">
        <v>8</v>
      </c>
      <c r="AM98" s="44">
        <v>8</v>
      </c>
      <c r="AN98"/>
      <c r="AO98" s="44">
        <v>8</v>
      </c>
      <c r="AP98" s="44">
        <v>8</v>
      </c>
      <c r="AQ98" s="44">
        <v>8</v>
      </c>
      <c r="AR98" s="44">
        <v>8</v>
      </c>
      <c r="AS98"/>
      <c r="AT98" s="44">
        <v>8</v>
      </c>
      <c r="AU98"/>
      <c r="AV98"/>
      <c r="AW98" s="44">
        <v>8</v>
      </c>
    </row>
    <row r="99" spans="1:49" x14ac:dyDescent="0.25">
      <c r="A99" s="23" t="s">
        <v>383</v>
      </c>
      <c r="B99" s="3" t="s">
        <v>473</v>
      </c>
      <c r="C99" s="3" t="s">
        <v>483</v>
      </c>
      <c r="D99" s="3" t="s">
        <v>537</v>
      </c>
      <c r="E99" s="24" t="s">
        <v>384</v>
      </c>
      <c r="F99" s="24" t="s">
        <v>102</v>
      </c>
      <c r="G99" s="44">
        <v>1</v>
      </c>
      <c r="H99" s="44">
        <f t="shared" si="2"/>
        <v>1</v>
      </c>
      <c r="I99" s="44">
        <v>1</v>
      </c>
      <c r="J99" s="44">
        <v>1</v>
      </c>
      <c r="K99" s="44">
        <v>1</v>
      </c>
      <c r="L99" s="44">
        <v>1</v>
      </c>
      <c r="M99" s="44">
        <v>1</v>
      </c>
      <c r="N99" s="44">
        <v>1</v>
      </c>
      <c r="O99" s="44">
        <v>1</v>
      </c>
      <c r="P99" s="44">
        <v>1</v>
      </c>
      <c r="Q99" s="44">
        <v>1</v>
      </c>
      <c r="R99" s="44">
        <v>1</v>
      </c>
      <c r="U99" s="44">
        <v>1</v>
      </c>
      <c r="V99" s="44">
        <v>1</v>
      </c>
      <c r="W99" s="44">
        <v>1</v>
      </c>
      <c r="X99" s="44">
        <v>1</v>
      </c>
      <c r="Y99" s="44">
        <v>1</v>
      </c>
      <c r="Z99" s="44">
        <v>1</v>
      </c>
      <c r="AA99" s="44">
        <v>1</v>
      </c>
      <c r="AB99" s="44">
        <v>1</v>
      </c>
      <c r="AC99" s="44">
        <v>1</v>
      </c>
      <c r="AD99" s="44">
        <v>1</v>
      </c>
      <c r="AE99" s="44">
        <v>1</v>
      </c>
      <c r="AF99"/>
      <c r="AG99" s="44">
        <v>1</v>
      </c>
      <c r="AH99" s="44">
        <v>1</v>
      </c>
      <c r="AI99" s="44">
        <v>1</v>
      </c>
      <c r="AJ99" s="44">
        <v>1</v>
      </c>
      <c r="AK99" s="44">
        <v>1</v>
      </c>
      <c r="AL99" s="44">
        <v>1</v>
      </c>
      <c r="AM99" s="44">
        <v>1</v>
      </c>
      <c r="AN99"/>
      <c r="AO99" s="44">
        <v>1</v>
      </c>
      <c r="AP99" s="44">
        <v>1</v>
      </c>
      <c r="AQ99" s="44">
        <v>1</v>
      </c>
      <c r="AR99" s="44">
        <v>1</v>
      </c>
      <c r="AS99"/>
      <c r="AT99" s="44">
        <v>1</v>
      </c>
      <c r="AU99"/>
      <c r="AV99"/>
      <c r="AW99" s="44">
        <v>1</v>
      </c>
    </row>
    <row r="100" spans="1:49" x14ac:dyDescent="0.25">
      <c r="A100" s="23" t="s">
        <v>385</v>
      </c>
      <c r="B100" s="3" t="s">
        <v>473</v>
      </c>
      <c r="C100" s="3" t="s">
        <v>483</v>
      </c>
      <c r="D100" s="3" t="s">
        <v>537</v>
      </c>
      <c r="E100" s="24" t="s">
        <v>386</v>
      </c>
      <c r="F100" s="24" t="s">
        <v>399</v>
      </c>
      <c r="G100" s="44">
        <v>0.5</v>
      </c>
      <c r="H100" s="44">
        <f t="shared" si="2"/>
        <v>0.5</v>
      </c>
      <c r="I100" s="44">
        <v>0.5</v>
      </c>
      <c r="J100" s="44">
        <v>0.5</v>
      </c>
      <c r="K100" s="44">
        <v>0.5</v>
      </c>
      <c r="L100" s="44">
        <v>0.5</v>
      </c>
      <c r="M100" s="44">
        <v>0.5</v>
      </c>
      <c r="N100" s="44">
        <v>0.5</v>
      </c>
      <c r="O100" s="44">
        <v>0.5</v>
      </c>
      <c r="P100" s="44">
        <v>0.5</v>
      </c>
      <c r="Q100" s="44">
        <v>0.5</v>
      </c>
      <c r="R100" s="44">
        <v>0.5</v>
      </c>
      <c r="U100" s="44">
        <v>0.5</v>
      </c>
      <c r="V100" s="44">
        <v>0.5</v>
      </c>
      <c r="W100" s="44">
        <v>0.5</v>
      </c>
      <c r="X100" s="44">
        <v>0.5</v>
      </c>
      <c r="Y100" s="44">
        <v>0.5</v>
      </c>
      <c r="Z100" s="44">
        <v>0.5</v>
      </c>
      <c r="AA100" s="44">
        <v>0.5</v>
      </c>
      <c r="AB100" s="44">
        <v>0.5</v>
      </c>
      <c r="AC100" s="44">
        <v>0.5</v>
      </c>
      <c r="AD100" s="44">
        <v>0.5</v>
      </c>
      <c r="AE100" s="44">
        <v>0.5</v>
      </c>
      <c r="AF100"/>
      <c r="AG100" s="44">
        <v>0.5</v>
      </c>
      <c r="AH100" s="44">
        <v>0.5</v>
      </c>
      <c r="AI100" s="44">
        <v>0.5</v>
      </c>
      <c r="AJ100" s="44">
        <v>0.5</v>
      </c>
      <c r="AK100" s="44">
        <v>0.5</v>
      </c>
      <c r="AL100" s="44">
        <v>0.5</v>
      </c>
      <c r="AM100" s="44">
        <v>0.5</v>
      </c>
      <c r="AN100"/>
      <c r="AO100" s="44">
        <v>0.5</v>
      </c>
      <c r="AP100" s="44">
        <v>0.5</v>
      </c>
      <c r="AQ100" s="44">
        <v>0.5</v>
      </c>
      <c r="AR100" s="44">
        <v>0.5</v>
      </c>
      <c r="AS100"/>
      <c r="AT100" s="44">
        <v>0.5</v>
      </c>
      <c r="AU100"/>
      <c r="AV100"/>
      <c r="AW100" s="44">
        <v>0.5</v>
      </c>
    </row>
    <row r="101" spans="1:49" x14ac:dyDescent="0.25">
      <c r="A101" s="23" t="s">
        <v>526</v>
      </c>
      <c r="B101" s="3" t="s">
        <v>473</v>
      </c>
      <c r="C101" s="3" t="s">
        <v>483</v>
      </c>
      <c r="D101" s="3" t="s">
        <v>537</v>
      </c>
      <c r="E101" s="24" t="s">
        <v>527</v>
      </c>
      <c r="F101" s="24" t="s">
        <v>487</v>
      </c>
      <c r="G101" s="44">
        <f t="shared" ref="G101:H101" si="3">G99</f>
        <v>1</v>
      </c>
      <c r="H101" s="44">
        <f t="shared" si="3"/>
        <v>1</v>
      </c>
      <c r="I101" s="44">
        <f t="shared" ref="I101:AW101" si="4">10/0.1</f>
        <v>100</v>
      </c>
      <c r="J101" s="44">
        <f t="shared" si="4"/>
        <v>100</v>
      </c>
      <c r="K101" s="44">
        <f t="shared" si="4"/>
        <v>100</v>
      </c>
      <c r="L101" s="44">
        <f t="shared" si="4"/>
        <v>100</v>
      </c>
      <c r="M101" s="44">
        <f t="shared" si="4"/>
        <v>100</v>
      </c>
      <c r="N101" s="44">
        <f t="shared" si="4"/>
        <v>100</v>
      </c>
      <c r="O101" s="44">
        <f t="shared" si="4"/>
        <v>100</v>
      </c>
      <c r="P101" s="44">
        <f t="shared" si="4"/>
        <v>100</v>
      </c>
      <c r="Q101" s="44">
        <f t="shared" si="4"/>
        <v>100</v>
      </c>
      <c r="R101" s="44">
        <f t="shared" si="4"/>
        <v>100</v>
      </c>
      <c r="U101" s="44">
        <f t="shared" si="4"/>
        <v>100</v>
      </c>
      <c r="V101" s="44">
        <f t="shared" si="4"/>
        <v>100</v>
      </c>
      <c r="W101" s="44">
        <f t="shared" si="4"/>
        <v>100</v>
      </c>
      <c r="X101" s="44">
        <f t="shared" si="4"/>
        <v>100</v>
      </c>
      <c r="Y101" s="44">
        <f t="shared" si="4"/>
        <v>100</v>
      </c>
      <c r="Z101" s="44">
        <f t="shared" si="4"/>
        <v>100</v>
      </c>
      <c r="AA101" s="44">
        <f t="shared" si="4"/>
        <v>100</v>
      </c>
      <c r="AB101" s="44">
        <f t="shared" si="4"/>
        <v>100</v>
      </c>
      <c r="AC101" s="44">
        <f t="shared" si="4"/>
        <v>100</v>
      </c>
      <c r="AD101" s="44">
        <f t="shared" si="4"/>
        <v>100</v>
      </c>
      <c r="AE101" s="44">
        <f t="shared" si="4"/>
        <v>100</v>
      </c>
      <c r="AF101"/>
      <c r="AG101" s="44">
        <f t="shared" si="4"/>
        <v>100</v>
      </c>
      <c r="AH101" s="44">
        <f t="shared" si="4"/>
        <v>100</v>
      </c>
      <c r="AI101" s="44">
        <f t="shared" si="4"/>
        <v>100</v>
      </c>
      <c r="AJ101" s="44">
        <f t="shared" si="4"/>
        <v>100</v>
      </c>
      <c r="AK101" s="44">
        <f t="shared" si="4"/>
        <v>100</v>
      </c>
      <c r="AL101" s="44">
        <f t="shared" si="4"/>
        <v>100</v>
      </c>
      <c r="AM101" s="44">
        <f t="shared" si="4"/>
        <v>100</v>
      </c>
      <c r="AN101"/>
      <c r="AO101" s="44">
        <f t="shared" si="4"/>
        <v>100</v>
      </c>
      <c r="AP101" s="44">
        <f t="shared" si="4"/>
        <v>100</v>
      </c>
      <c r="AQ101" s="44">
        <f t="shared" si="4"/>
        <v>100</v>
      </c>
      <c r="AR101" s="44">
        <f t="shared" si="4"/>
        <v>100</v>
      </c>
      <c r="AS101"/>
      <c r="AT101" s="44">
        <f t="shared" si="4"/>
        <v>100</v>
      </c>
      <c r="AU101"/>
      <c r="AV101"/>
      <c r="AW101" s="44">
        <f t="shared" si="4"/>
        <v>100</v>
      </c>
    </row>
    <row r="102" spans="1:49" x14ac:dyDescent="0.25">
      <c r="A102" s="23" t="s">
        <v>528</v>
      </c>
      <c r="B102" s="3" t="s">
        <v>473</v>
      </c>
      <c r="C102" s="3" t="s">
        <v>483</v>
      </c>
      <c r="D102" s="3" t="s">
        <v>537</v>
      </c>
      <c r="E102" s="24" t="s">
        <v>527</v>
      </c>
      <c r="F102" s="24" t="s">
        <v>487</v>
      </c>
      <c r="G102" s="44">
        <f>3*G99</f>
        <v>3</v>
      </c>
      <c r="H102" s="44">
        <f t="shared" ref="H102" si="5">150*H99</f>
        <v>150</v>
      </c>
      <c r="I102" s="44">
        <f t="shared" ref="I102:AW102" si="6">150/0.1</f>
        <v>1500</v>
      </c>
      <c r="J102" s="44">
        <f t="shared" si="6"/>
        <v>1500</v>
      </c>
      <c r="K102" s="44">
        <f t="shared" si="6"/>
        <v>1500</v>
      </c>
      <c r="L102" s="44">
        <f t="shared" si="6"/>
        <v>1500</v>
      </c>
      <c r="M102" s="44">
        <f t="shared" si="6"/>
        <v>1500</v>
      </c>
      <c r="N102" s="44">
        <f t="shared" si="6"/>
        <v>1500</v>
      </c>
      <c r="O102" s="44">
        <f t="shared" si="6"/>
        <v>1500</v>
      </c>
      <c r="P102" s="44">
        <f t="shared" si="6"/>
        <v>1500</v>
      </c>
      <c r="Q102" s="44">
        <f t="shared" si="6"/>
        <v>1500</v>
      </c>
      <c r="R102" s="44">
        <f t="shared" si="6"/>
        <v>1500</v>
      </c>
      <c r="U102" s="44">
        <f t="shared" si="6"/>
        <v>1500</v>
      </c>
      <c r="V102" s="44">
        <f t="shared" si="6"/>
        <v>1500</v>
      </c>
      <c r="W102" s="44">
        <f t="shared" si="6"/>
        <v>1500</v>
      </c>
      <c r="X102" s="44">
        <f t="shared" si="6"/>
        <v>1500</v>
      </c>
      <c r="Y102" s="44">
        <f t="shared" si="6"/>
        <v>1500</v>
      </c>
      <c r="Z102" s="44">
        <f t="shared" si="6"/>
        <v>1500</v>
      </c>
      <c r="AA102" s="44">
        <f t="shared" si="6"/>
        <v>1500</v>
      </c>
      <c r="AB102" s="44">
        <f t="shared" si="6"/>
        <v>1500</v>
      </c>
      <c r="AC102" s="44">
        <f t="shared" si="6"/>
        <v>1500</v>
      </c>
      <c r="AD102" s="44">
        <f t="shared" si="6"/>
        <v>1500</v>
      </c>
      <c r="AE102" s="44">
        <f t="shared" si="6"/>
        <v>1500</v>
      </c>
      <c r="AF102"/>
      <c r="AG102" s="44">
        <f t="shared" si="6"/>
        <v>1500</v>
      </c>
      <c r="AH102" s="44">
        <f t="shared" si="6"/>
        <v>1500</v>
      </c>
      <c r="AI102" s="44">
        <f t="shared" si="6"/>
        <v>1500</v>
      </c>
      <c r="AJ102" s="44">
        <f t="shared" si="6"/>
        <v>1500</v>
      </c>
      <c r="AK102" s="44">
        <f t="shared" si="6"/>
        <v>1500</v>
      </c>
      <c r="AL102" s="44">
        <f t="shared" si="6"/>
        <v>1500</v>
      </c>
      <c r="AM102" s="44">
        <f t="shared" si="6"/>
        <v>1500</v>
      </c>
      <c r="AN102"/>
      <c r="AO102" s="44">
        <f t="shared" si="6"/>
        <v>1500</v>
      </c>
      <c r="AP102" s="44">
        <f t="shared" si="6"/>
        <v>1500</v>
      </c>
      <c r="AQ102" s="44">
        <f t="shared" si="6"/>
        <v>1500</v>
      </c>
      <c r="AR102" s="44">
        <f t="shared" si="6"/>
        <v>1500</v>
      </c>
      <c r="AS102"/>
      <c r="AT102" s="44">
        <f t="shared" si="6"/>
        <v>1500</v>
      </c>
      <c r="AU102"/>
      <c r="AV102"/>
      <c r="AW102" s="44">
        <f t="shared" si="6"/>
        <v>1500</v>
      </c>
    </row>
    <row r="103" spans="1:49" x14ac:dyDescent="0.25">
      <c r="A103" s="23" t="s">
        <v>529</v>
      </c>
      <c r="B103" s="3" t="s">
        <v>473</v>
      </c>
      <c r="C103" s="3" t="s">
        <v>483</v>
      </c>
      <c r="D103" s="3" t="s">
        <v>537</v>
      </c>
      <c r="E103" s="24" t="s">
        <v>527</v>
      </c>
      <c r="F103" s="24" t="s">
        <v>487</v>
      </c>
      <c r="G103" s="44">
        <f t="shared" ref="G103:H103" si="7">G94</f>
        <v>21</v>
      </c>
      <c r="H103" s="44">
        <f t="shared" si="7"/>
        <v>21</v>
      </c>
      <c r="I103" s="44">
        <f t="shared" ref="I103:AW103" si="8">20/0.1</f>
        <v>200</v>
      </c>
      <c r="J103" s="44">
        <f t="shared" si="8"/>
        <v>200</v>
      </c>
      <c r="K103" s="44">
        <f t="shared" si="8"/>
        <v>200</v>
      </c>
      <c r="L103" s="44">
        <f t="shared" si="8"/>
        <v>200</v>
      </c>
      <c r="M103" s="44">
        <f t="shared" si="8"/>
        <v>200</v>
      </c>
      <c r="N103" s="44">
        <f t="shared" si="8"/>
        <v>200</v>
      </c>
      <c r="O103" s="44">
        <f t="shared" si="8"/>
        <v>200</v>
      </c>
      <c r="P103" s="44">
        <f t="shared" si="8"/>
        <v>200</v>
      </c>
      <c r="Q103" s="44">
        <f t="shared" si="8"/>
        <v>200</v>
      </c>
      <c r="R103" s="44">
        <f t="shared" si="8"/>
        <v>200</v>
      </c>
      <c r="U103" s="44">
        <f t="shared" si="8"/>
        <v>200</v>
      </c>
      <c r="V103" s="44">
        <f t="shared" si="8"/>
        <v>200</v>
      </c>
      <c r="W103" s="44">
        <f t="shared" si="8"/>
        <v>200</v>
      </c>
      <c r="X103" s="44">
        <f t="shared" si="8"/>
        <v>200</v>
      </c>
      <c r="Y103" s="44">
        <f t="shared" si="8"/>
        <v>200</v>
      </c>
      <c r="Z103" s="44">
        <f t="shared" si="8"/>
        <v>200</v>
      </c>
      <c r="AA103" s="44">
        <f t="shared" si="8"/>
        <v>200</v>
      </c>
      <c r="AB103" s="44">
        <f t="shared" si="8"/>
        <v>200</v>
      </c>
      <c r="AC103" s="44">
        <f t="shared" si="8"/>
        <v>200</v>
      </c>
      <c r="AD103" s="44">
        <f t="shared" si="8"/>
        <v>200</v>
      </c>
      <c r="AE103" s="44">
        <f t="shared" si="8"/>
        <v>200</v>
      </c>
      <c r="AF103"/>
      <c r="AG103" s="44">
        <f t="shared" si="8"/>
        <v>200</v>
      </c>
      <c r="AH103" s="44">
        <f t="shared" si="8"/>
        <v>200</v>
      </c>
      <c r="AI103" s="44">
        <f t="shared" si="8"/>
        <v>200</v>
      </c>
      <c r="AJ103" s="44">
        <f t="shared" si="8"/>
        <v>200</v>
      </c>
      <c r="AK103" s="44">
        <f t="shared" si="8"/>
        <v>200</v>
      </c>
      <c r="AL103" s="44">
        <f t="shared" si="8"/>
        <v>200</v>
      </c>
      <c r="AM103" s="44">
        <f t="shared" si="8"/>
        <v>200</v>
      </c>
      <c r="AN103"/>
      <c r="AO103" s="44">
        <f t="shared" si="8"/>
        <v>200</v>
      </c>
      <c r="AP103" s="44">
        <f t="shared" si="8"/>
        <v>200</v>
      </c>
      <c r="AQ103" s="44">
        <f t="shared" si="8"/>
        <v>200</v>
      </c>
      <c r="AR103" s="44">
        <f t="shared" si="8"/>
        <v>200</v>
      </c>
      <c r="AS103"/>
      <c r="AT103" s="44">
        <f t="shared" si="8"/>
        <v>200</v>
      </c>
      <c r="AU103"/>
      <c r="AV103"/>
      <c r="AW103" s="44">
        <f t="shared" si="8"/>
        <v>200</v>
      </c>
    </row>
    <row r="104" spans="1:49" x14ac:dyDescent="0.25">
      <c r="A104" s="23" t="s">
        <v>530</v>
      </c>
      <c r="B104" s="3" t="s">
        <v>473</v>
      </c>
      <c r="C104" s="3" t="s">
        <v>483</v>
      </c>
      <c r="D104" s="3" t="s">
        <v>537</v>
      </c>
      <c r="E104" s="24" t="s">
        <v>527</v>
      </c>
      <c r="F104" s="24" t="s">
        <v>487</v>
      </c>
      <c r="G104" s="44">
        <f>10*G94</f>
        <v>210</v>
      </c>
      <c r="H104" s="44">
        <f t="shared" ref="H104" si="9">70*H94</f>
        <v>1470</v>
      </c>
      <c r="I104" s="44">
        <f t="shared" ref="I104:AW104" si="10">400/0.1</f>
        <v>4000</v>
      </c>
      <c r="J104" s="44">
        <f t="shared" si="10"/>
        <v>4000</v>
      </c>
      <c r="K104" s="44">
        <f t="shared" si="10"/>
        <v>4000</v>
      </c>
      <c r="L104" s="44">
        <f t="shared" si="10"/>
        <v>4000</v>
      </c>
      <c r="M104" s="44">
        <f t="shared" si="10"/>
        <v>4000</v>
      </c>
      <c r="N104" s="44">
        <f t="shared" si="10"/>
        <v>4000</v>
      </c>
      <c r="O104" s="44">
        <f t="shared" si="10"/>
        <v>4000</v>
      </c>
      <c r="P104" s="44">
        <f t="shared" si="10"/>
        <v>4000</v>
      </c>
      <c r="Q104" s="44">
        <f t="shared" si="10"/>
        <v>4000</v>
      </c>
      <c r="R104" s="44">
        <f t="shared" si="10"/>
        <v>4000</v>
      </c>
      <c r="U104" s="44">
        <f t="shared" si="10"/>
        <v>4000</v>
      </c>
      <c r="V104" s="44">
        <f t="shared" si="10"/>
        <v>4000</v>
      </c>
      <c r="W104" s="44">
        <f t="shared" si="10"/>
        <v>4000</v>
      </c>
      <c r="X104" s="44">
        <f t="shared" si="10"/>
        <v>4000</v>
      </c>
      <c r="Y104" s="44">
        <f t="shared" si="10"/>
        <v>4000</v>
      </c>
      <c r="Z104" s="44">
        <f t="shared" si="10"/>
        <v>4000</v>
      </c>
      <c r="AA104" s="44">
        <f t="shared" si="10"/>
        <v>4000</v>
      </c>
      <c r="AB104" s="44">
        <f t="shared" si="10"/>
        <v>4000</v>
      </c>
      <c r="AC104" s="44">
        <f t="shared" si="10"/>
        <v>4000</v>
      </c>
      <c r="AD104" s="44">
        <f t="shared" si="10"/>
        <v>4000</v>
      </c>
      <c r="AE104" s="44">
        <f t="shared" si="10"/>
        <v>4000</v>
      </c>
      <c r="AF104"/>
      <c r="AG104" s="44">
        <f t="shared" si="10"/>
        <v>4000</v>
      </c>
      <c r="AH104" s="44">
        <f t="shared" si="10"/>
        <v>4000</v>
      </c>
      <c r="AI104" s="44">
        <f t="shared" si="10"/>
        <v>4000</v>
      </c>
      <c r="AJ104" s="44">
        <f t="shared" si="10"/>
        <v>4000</v>
      </c>
      <c r="AK104" s="44">
        <f t="shared" si="10"/>
        <v>4000</v>
      </c>
      <c r="AL104" s="44">
        <f t="shared" si="10"/>
        <v>4000</v>
      </c>
      <c r="AM104" s="44">
        <f t="shared" si="10"/>
        <v>4000</v>
      </c>
      <c r="AN104"/>
      <c r="AO104" s="44">
        <f t="shared" si="10"/>
        <v>4000</v>
      </c>
      <c r="AP104" s="44">
        <f t="shared" si="10"/>
        <v>4000</v>
      </c>
      <c r="AQ104" s="44">
        <f t="shared" si="10"/>
        <v>4000</v>
      </c>
      <c r="AR104" s="44">
        <f t="shared" si="10"/>
        <v>4000</v>
      </c>
      <c r="AS104"/>
      <c r="AT104" s="44">
        <f t="shared" si="10"/>
        <v>4000</v>
      </c>
      <c r="AU104"/>
      <c r="AV104"/>
      <c r="AW104" s="44">
        <f t="shared" si="10"/>
        <v>4000</v>
      </c>
    </row>
    <row r="105" spans="1:49" x14ac:dyDescent="0.25">
      <c r="A105" s="23" t="s">
        <v>387</v>
      </c>
      <c r="B105" s="3" t="s">
        <v>473</v>
      </c>
      <c r="C105" s="3" t="s">
        <v>483</v>
      </c>
      <c r="D105" s="3" t="s">
        <v>537</v>
      </c>
      <c r="E105" s="24" t="s">
        <v>388</v>
      </c>
      <c r="F105" s="24" t="s">
        <v>106</v>
      </c>
      <c r="G105" s="44">
        <v>0</v>
      </c>
      <c r="H105" s="44">
        <f>H99</f>
        <v>1</v>
      </c>
      <c r="I105" s="44">
        <f t="shared" ref="I105:AW105" si="11">10/0.1</f>
        <v>100</v>
      </c>
      <c r="J105" s="44">
        <f t="shared" si="11"/>
        <v>100</v>
      </c>
      <c r="K105" s="44">
        <f t="shared" si="11"/>
        <v>100</v>
      </c>
      <c r="L105" s="44">
        <f t="shared" si="11"/>
        <v>100</v>
      </c>
      <c r="M105" s="44">
        <f t="shared" si="11"/>
        <v>100</v>
      </c>
      <c r="N105" s="44">
        <f t="shared" si="11"/>
        <v>100</v>
      </c>
      <c r="O105" s="44">
        <f t="shared" si="11"/>
        <v>100</v>
      </c>
      <c r="P105" s="44">
        <f t="shared" si="11"/>
        <v>100</v>
      </c>
      <c r="Q105" s="44">
        <f t="shared" si="11"/>
        <v>100</v>
      </c>
      <c r="R105" s="44">
        <f t="shared" si="11"/>
        <v>100</v>
      </c>
      <c r="U105" s="44">
        <f t="shared" si="11"/>
        <v>100</v>
      </c>
      <c r="V105" s="44">
        <f t="shared" si="11"/>
        <v>100</v>
      </c>
      <c r="W105" s="44">
        <f t="shared" si="11"/>
        <v>100</v>
      </c>
      <c r="X105" s="44">
        <f t="shared" si="11"/>
        <v>100</v>
      </c>
      <c r="Y105" s="44">
        <f t="shared" si="11"/>
        <v>100</v>
      </c>
      <c r="Z105" s="44">
        <f t="shared" si="11"/>
        <v>100</v>
      </c>
      <c r="AA105" s="44">
        <f t="shared" si="11"/>
        <v>100</v>
      </c>
      <c r="AB105" s="44">
        <f t="shared" si="11"/>
        <v>100</v>
      </c>
      <c r="AC105" s="44">
        <f t="shared" si="11"/>
        <v>100</v>
      </c>
      <c r="AD105" s="44">
        <f t="shared" si="11"/>
        <v>100</v>
      </c>
      <c r="AE105" s="44">
        <f t="shared" si="11"/>
        <v>100</v>
      </c>
      <c r="AF105"/>
      <c r="AG105" s="44">
        <f t="shared" si="11"/>
        <v>100</v>
      </c>
      <c r="AH105" s="44">
        <f t="shared" si="11"/>
        <v>100</v>
      </c>
      <c r="AI105" s="44">
        <f t="shared" si="11"/>
        <v>100</v>
      </c>
      <c r="AJ105" s="44">
        <f t="shared" si="11"/>
        <v>100</v>
      </c>
      <c r="AK105" s="44">
        <f t="shared" si="11"/>
        <v>100</v>
      </c>
      <c r="AL105" s="44">
        <f t="shared" si="11"/>
        <v>100</v>
      </c>
      <c r="AM105" s="44">
        <f t="shared" si="11"/>
        <v>100</v>
      </c>
      <c r="AN105"/>
      <c r="AO105" s="44">
        <f t="shared" si="11"/>
        <v>100</v>
      </c>
      <c r="AP105" s="44">
        <f t="shared" si="11"/>
        <v>100</v>
      </c>
      <c r="AQ105" s="44">
        <f t="shared" si="11"/>
        <v>100</v>
      </c>
      <c r="AR105" s="44">
        <f t="shared" si="11"/>
        <v>100</v>
      </c>
      <c r="AS105"/>
      <c r="AT105" s="44">
        <f t="shared" si="11"/>
        <v>100</v>
      </c>
      <c r="AU105"/>
      <c r="AV105"/>
      <c r="AW105" s="44">
        <f t="shared" si="11"/>
        <v>100</v>
      </c>
    </row>
    <row r="106" spans="1:49" x14ac:dyDescent="0.25">
      <c r="A106" s="23" t="s">
        <v>389</v>
      </c>
      <c r="B106" s="3" t="s">
        <v>473</v>
      </c>
      <c r="C106" s="3" t="s">
        <v>483</v>
      </c>
      <c r="D106" s="3" t="s">
        <v>537</v>
      </c>
      <c r="E106" s="24" t="s">
        <v>390</v>
      </c>
      <c r="F106" s="24" t="s">
        <v>106</v>
      </c>
      <c r="G106" s="44">
        <v>1589759.9999999998</v>
      </c>
      <c r="H106" s="44">
        <f>150*H99</f>
        <v>150</v>
      </c>
      <c r="I106" s="44">
        <f t="shared" ref="I106:AW106" si="12">150/0.1</f>
        <v>1500</v>
      </c>
      <c r="J106" s="44">
        <f t="shared" si="12"/>
        <v>1500</v>
      </c>
      <c r="K106" s="44">
        <f t="shared" si="12"/>
        <v>1500</v>
      </c>
      <c r="L106" s="44">
        <f t="shared" si="12"/>
        <v>1500</v>
      </c>
      <c r="M106" s="44">
        <f t="shared" si="12"/>
        <v>1500</v>
      </c>
      <c r="N106" s="44">
        <f t="shared" si="12"/>
        <v>1500</v>
      </c>
      <c r="O106" s="44">
        <f t="shared" si="12"/>
        <v>1500</v>
      </c>
      <c r="P106" s="44">
        <f t="shared" si="12"/>
        <v>1500</v>
      </c>
      <c r="Q106" s="44">
        <f t="shared" si="12"/>
        <v>1500</v>
      </c>
      <c r="R106" s="44">
        <f t="shared" si="12"/>
        <v>1500</v>
      </c>
      <c r="U106" s="44">
        <f t="shared" si="12"/>
        <v>1500</v>
      </c>
      <c r="V106" s="44">
        <f t="shared" si="12"/>
        <v>1500</v>
      </c>
      <c r="W106" s="44">
        <f t="shared" si="12"/>
        <v>1500</v>
      </c>
      <c r="X106" s="44">
        <f t="shared" si="12"/>
        <v>1500</v>
      </c>
      <c r="Y106" s="44">
        <f t="shared" si="12"/>
        <v>1500</v>
      </c>
      <c r="Z106" s="44">
        <f t="shared" si="12"/>
        <v>1500</v>
      </c>
      <c r="AA106" s="44">
        <f t="shared" si="12"/>
        <v>1500</v>
      </c>
      <c r="AB106" s="44">
        <f t="shared" si="12"/>
        <v>1500</v>
      </c>
      <c r="AC106" s="44">
        <f t="shared" si="12"/>
        <v>1500</v>
      </c>
      <c r="AD106" s="44">
        <f t="shared" si="12"/>
        <v>1500</v>
      </c>
      <c r="AE106" s="44">
        <f t="shared" si="12"/>
        <v>1500</v>
      </c>
      <c r="AF106"/>
      <c r="AG106" s="44">
        <f t="shared" si="12"/>
        <v>1500</v>
      </c>
      <c r="AH106" s="44">
        <f t="shared" si="12"/>
        <v>1500</v>
      </c>
      <c r="AI106" s="44">
        <f t="shared" si="12"/>
        <v>1500</v>
      </c>
      <c r="AJ106" s="44">
        <f t="shared" si="12"/>
        <v>1500</v>
      </c>
      <c r="AK106" s="44">
        <f t="shared" si="12"/>
        <v>1500</v>
      </c>
      <c r="AL106" s="44">
        <f t="shared" si="12"/>
        <v>1500</v>
      </c>
      <c r="AM106" s="44">
        <f t="shared" si="12"/>
        <v>1500</v>
      </c>
      <c r="AN106"/>
      <c r="AO106" s="44">
        <f t="shared" si="12"/>
        <v>1500</v>
      </c>
      <c r="AP106" s="44">
        <f t="shared" si="12"/>
        <v>1500</v>
      </c>
      <c r="AQ106" s="44">
        <f t="shared" si="12"/>
        <v>1500</v>
      </c>
      <c r="AR106" s="44">
        <f t="shared" si="12"/>
        <v>1500</v>
      </c>
      <c r="AS106"/>
      <c r="AT106" s="44">
        <f t="shared" si="12"/>
        <v>1500</v>
      </c>
      <c r="AU106"/>
      <c r="AV106"/>
      <c r="AW106" s="44">
        <f t="shared" si="12"/>
        <v>1500</v>
      </c>
    </row>
    <row r="107" spans="1:49" x14ac:dyDescent="0.25">
      <c r="A107" s="23" t="s">
        <v>391</v>
      </c>
      <c r="B107" s="3" t="s">
        <v>473</v>
      </c>
      <c r="C107" s="3" t="s">
        <v>483</v>
      </c>
      <c r="D107" s="3" t="s">
        <v>537</v>
      </c>
      <c r="E107" s="24" t="s">
        <v>392</v>
      </c>
      <c r="F107" s="24" t="s">
        <v>106</v>
      </c>
      <c r="G107" s="44">
        <v>6171428.5714285718</v>
      </c>
      <c r="H107" s="44">
        <f>H94</f>
        <v>21</v>
      </c>
      <c r="I107" s="44">
        <f t="shared" ref="I107:AW107" si="13">20/0.1</f>
        <v>200</v>
      </c>
      <c r="J107" s="44">
        <f t="shared" si="13"/>
        <v>200</v>
      </c>
      <c r="K107" s="44">
        <f t="shared" si="13"/>
        <v>200</v>
      </c>
      <c r="L107" s="44">
        <f t="shared" si="13"/>
        <v>200</v>
      </c>
      <c r="M107" s="44">
        <f t="shared" si="13"/>
        <v>200</v>
      </c>
      <c r="N107" s="44">
        <f t="shared" si="13"/>
        <v>200</v>
      </c>
      <c r="O107" s="44">
        <f t="shared" si="13"/>
        <v>200</v>
      </c>
      <c r="P107" s="44">
        <f t="shared" si="13"/>
        <v>200</v>
      </c>
      <c r="Q107" s="44">
        <f t="shared" si="13"/>
        <v>200</v>
      </c>
      <c r="R107" s="44">
        <f t="shared" si="13"/>
        <v>200</v>
      </c>
      <c r="U107" s="44">
        <f t="shared" si="13"/>
        <v>200</v>
      </c>
      <c r="V107" s="44">
        <f t="shared" si="13"/>
        <v>200</v>
      </c>
      <c r="W107" s="44">
        <f t="shared" si="13"/>
        <v>200</v>
      </c>
      <c r="X107" s="44">
        <f t="shared" si="13"/>
        <v>200</v>
      </c>
      <c r="Y107" s="44">
        <f t="shared" si="13"/>
        <v>200</v>
      </c>
      <c r="Z107" s="44">
        <f t="shared" si="13"/>
        <v>200</v>
      </c>
      <c r="AA107" s="44">
        <f t="shared" si="13"/>
        <v>200</v>
      </c>
      <c r="AB107" s="44">
        <f t="shared" si="13"/>
        <v>200</v>
      </c>
      <c r="AC107" s="44">
        <f t="shared" si="13"/>
        <v>200</v>
      </c>
      <c r="AD107" s="44">
        <f t="shared" si="13"/>
        <v>200</v>
      </c>
      <c r="AE107" s="44">
        <f t="shared" si="13"/>
        <v>200</v>
      </c>
      <c r="AF107"/>
      <c r="AG107" s="44">
        <f t="shared" si="13"/>
        <v>200</v>
      </c>
      <c r="AH107" s="44">
        <f t="shared" si="13"/>
        <v>200</v>
      </c>
      <c r="AI107" s="44">
        <f t="shared" si="13"/>
        <v>200</v>
      </c>
      <c r="AJ107" s="44">
        <f t="shared" si="13"/>
        <v>200</v>
      </c>
      <c r="AK107" s="44">
        <f t="shared" si="13"/>
        <v>200</v>
      </c>
      <c r="AL107" s="44">
        <f t="shared" si="13"/>
        <v>200</v>
      </c>
      <c r="AM107" s="44">
        <f t="shared" si="13"/>
        <v>200</v>
      </c>
      <c r="AN107"/>
      <c r="AO107" s="44">
        <f t="shared" si="13"/>
        <v>200</v>
      </c>
      <c r="AP107" s="44">
        <f t="shared" si="13"/>
        <v>200</v>
      </c>
      <c r="AQ107" s="44">
        <f t="shared" si="13"/>
        <v>200</v>
      </c>
      <c r="AR107" s="44">
        <f t="shared" si="13"/>
        <v>200</v>
      </c>
      <c r="AS107"/>
      <c r="AT107" s="44">
        <f t="shared" si="13"/>
        <v>200</v>
      </c>
      <c r="AU107"/>
      <c r="AV107"/>
      <c r="AW107" s="44">
        <f t="shared" si="13"/>
        <v>200</v>
      </c>
    </row>
    <row r="108" spans="1:49" x14ac:dyDescent="0.25">
      <c r="A108" s="23" t="s">
        <v>393</v>
      </c>
      <c r="B108" s="3" t="s">
        <v>473</v>
      </c>
      <c r="C108" s="3" t="s">
        <v>483</v>
      </c>
      <c r="D108" s="3" t="s">
        <v>537</v>
      </c>
      <c r="E108" s="24" t="s">
        <v>394</v>
      </c>
      <c r="F108" s="24" t="s">
        <v>106</v>
      </c>
      <c r="G108" s="44">
        <v>6171428.5714285718</v>
      </c>
      <c r="H108" s="44">
        <f>70*H94</f>
        <v>1470</v>
      </c>
      <c r="I108" s="44">
        <f t="shared" ref="I108:AW108" si="14">400/0.1</f>
        <v>4000</v>
      </c>
      <c r="J108" s="44">
        <f t="shared" si="14"/>
        <v>4000</v>
      </c>
      <c r="K108" s="44">
        <f t="shared" si="14"/>
        <v>4000</v>
      </c>
      <c r="L108" s="44">
        <f t="shared" si="14"/>
        <v>4000</v>
      </c>
      <c r="M108" s="44">
        <f t="shared" si="14"/>
        <v>4000</v>
      </c>
      <c r="N108" s="44">
        <f t="shared" si="14"/>
        <v>4000</v>
      </c>
      <c r="O108" s="44">
        <f t="shared" si="14"/>
        <v>4000</v>
      </c>
      <c r="P108" s="44">
        <f t="shared" si="14"/>
        <v>4000</v>
      </c>
      <c r="Q108" s="44">
        <f t="shared" si="14"/>
        <v>4000</v>
      </c>
      <c r="R108" s="44">
        <f t="shared" si="14"/>
        <v>4000</v>
      </c>
      <c r="U108" s="44">
        <f t="shared" si="14"/>
        <v>4000</v>
      </c>
      <c r="V108" s="44">
        <f t="shared" si="14"/>
        <v>4000</v>
      </c>
      <c r="W108" s="44">
        <f t="shared" si="14"/>
        <v>4000</v>
      </c>
      <c r="X108" s="44">
        <f t="shared" si="14"/>
        <v>4000</v>
      </c>
      <c r="Y108" s="44">
        <f t="shared" si="14"/>
        <v>4000</v>
      </c>
      <c r="Z108" s="44">
        <f t="shared" si="14"/>
        <v>4000</v>
      </c>
      <c r="AA108" s="44">
        <f t="shared" si="14"/>
        <v>4000</v>
      </c>
      <c r="AB108" s="44">
        <f t="shared" si="14"/>
        <v>4000</v>
      </c>
      <c r="AC108" s="44">
        <f t="shared" si="14"/>
        <v>4000</v>
      </c>
      <c r="AD108" s="44">
        <f t="shared" si="14"/>
        <v>4000</v>
      </c>
      <c r="AE108" s="44">
        <f t="shared" si="14"/>
        <v>4000</v>
      </c>
      <c r="AF108"/>
      <c r="AG108" s="44">
        <f t="shared" si="14"/>
        <v>4000</v>
      </c>
      <c r="AH108" s="44">
        <f t="shared" si="14"/>
        <v>4000</v>
      </c>
      <c r="AI108" s="44">
        <f t="shared" si="14"/>
        <v>4000</v>
      </c>
      <c r="AJ108" s="44">
        <f t="shared" si="14"/>
        <v>4000</v>
      </c>
      <c r="AK108" s="44">
        <f t="shared" si="14"/>
        <v>4000</v>
      </c>
      <c r="AL108" s="44">
        <f t="shared" si="14"/>
        <v>4000</v>
      </c>
      <c r="AM108" s="44">
        <f t="shared" si="14"/>
        <v>4000</v>
      </c>
      <c r="AN108"/>
      <c r="AO108" s="44">
        <f t="shared" si="14"/>
        <v>4000</v>
      </c>
      <c r="AP108" s="44">
        <f t="shared" si="14"/>
        <v>4000</v>
      </c>
      <c r="AQ108" s="44">
        <f t="shared" si="14"/>
        <v>4000</v>
      </c>
      <c r="AR108" s="44">
        <f t="shared" si="14"/>
        <v>4000</v>
      </c>
      <c r="AS108"/>
      <c r="AT108" s="44">
        <f t="shared" si="14"/>
        <v>4000</v>
      </c>
      <c r="AU108"/>
      <c r="AV108"/>
      <c r="AW108" s="44">
        <f t="shared" si="14"/>
        <v>4000</v>
      </c>
    </row>
    <row r="109" spans="1:49" x14ac:dyDescent="0.25">
      <c r="A109" s="23" t="s">
        <v>421</v>
      </c>
      <c r="B109" s="3" t="s">
        <v>473</v>
      </c>
      <c r="C109" s="3" t="s">
        <v>483</v>
      </c>
      <c r="D109" s="3" t="s">
        <v>537</v>
      </c>
      <c r="E109" s="24" t="s">
        <v>422</v>
      </c>
      <c r="F109" s="24" t="s">
        <v>433</v>
      </c>
      <c r="G109" s="44">
        <v>100</v>
      </c>
      <c r="H109" s="44">
        <f t="shared" si="2"/>
        <v>100</v>
      </c>
      <c r="I109" s="44">
        <v>100</v>
      </c>
      <c r="J109" s="44">
        <v>100</v>
      </c>
      <c r="K109" s="44">
        <v>100</v>
      </c>
      <c r="L109" s="44">
        <v>100</v>
      </c>
      <c r="M109" s="44">
        <v>100</v>
      </c>
      <c r="N109" s="44">
        <v>100</v>
      </c>
      <c r="O109" s="44">
        <v>100</v>
      </c>
      <c r="P109" s="44">
        <v>100</v>
      </c>
      <c r="Q109" s="44">
        <v>100</v>
      </c>
      <c r="R109" s="44">
        <v>100</v>
      </c>
      <c r="U109" s="44">
        <v>100</v>
      </c>
      <c r="V109" s="44">
        <v>100</v>
      </c>
      <c r="W109" s="44">
        <v>100</v>
      </c>
      <c r="X109" s="44">
        <v>100</v>
      </c>
      <c r="Y109" s="44">
        <v>100</v>
      </c>
      <c r="Z109" s="44">
        <v>100</v>
      </c>
      <c r="AA109" s="44">
        <v>100</v>
      </c>
      <c r="AB109" s="44">
        <v>100</v>
      </c>
      <c r="AC109" s="44">
        <v>100</v>
      </c>
      <c r="AD109" s="44">
        <v>100</v>
      </c>
      <c r="AE109" s="44">
        <v>100</v>
      </c>
      <c r="AF109"/>
      <c r="AG109" s="44">
        <v>100</v>
      </c>
      <c r="AH109" s="44">
        <v>100</v>
      </c>
      <c r="AI109" s="44">
        <v>100</v>
      </c>
      <c r="AJ109" s="44">
        <v>100</v>
      </c>
      <c r="AK109" s="44">
        <v>100</v>
      </c>
      <c r="AL109" s="44">
        <v>100</v>
      </c>
      <c r="AM109" s="44">
        <v>100</v>
      </c>
      <c r="AN109"/>
      <c r="AO109" s="44">
        <v>100</v>
      </c>
      <c r="AP109" s="44">
        <v>100</v>
      </c>
      <c r="AQ109" s="44">
        <v>100</v>
      </c>
      <c r="AR109" s="44">
        <v>100</v>
      </c>
      <c r="AS109"/>
      <c r="AT109" s="44">
        <v>100</v>
      </c>
      <c r="AU109"/>
      <c r="AV109"/>
      <c r="AW109" s="44">
        <v>100</v>
      </c>
    </row>
    <row r="110" spans="1:49" ht="14.45" customHeight="1" x14ac:dyDescent="0.25">
      <c r="A110" s="23" t="s">
        <v>423</v>
      </c>
      <c r="B110" s="3" t="s">
        <v>473</v>
      </c>
      <c r="C110" s="3" t="s">
        <v>483</v>
      </c>
      <c r="D110" s="3" t="s">
        <v>537</v>
      </c>
      <c r="E110" s="24" t="s">
        <v>424</v>
      </c>
      <c r="F110" s="24" t="s">
        <v>434</v>
      </c>
      <c r="G110" s="44">
        <v>280800</v>
      </c>
      <c r="H110" s="44">
        <f t="shared" si="2"/>
        <v>280800</v>
      </c>
      <c r="I110" s="44">
        <v>280800</v>
      </c>
      <c r="J110" s="44">
        <v>280800</v>
      </c>
      <c r="K110" s="44">
        <v>280800</v>
      </c>
      <c r="L110" s="44">
        <v>280800</v>
      </c>
      <c r="M110" s="44">
        <v>280800</v>
      </c>
      <c r="N110" s="44">
        <v>280800</v>
      </c>
      <c r="O110" s="44">
        <v>280800</v>
      </c>
      <c r="P110" s="44">
        <v>280800</v>
      </c>
      <c r="Q110" s="44">
        <v>280800</v>
      </c>
      <c r="R110" s="44">
        <v>280800</v>
      </c>
      <c r="U110" s="44">
        <v>280800</v>
      </c>
      <c r="V110" s="44">
        <v>280800</v>
      </c>
      <c r="W110" s="44">
        <v>280800</v>
      </c>
      <c r="X110" s="44">
        <v>280800</v>
      </c>
      <c r="Y110" s="44">
        <v>280800</v>
      </c>
      <c r="Z110" s="44">
        <v>280800</v>
      </c>
      <c r="AA110" s="44">
        <v>280800</v>
      </c>
      <c r="AB110" s="44">
        <v>280800</v>
      </c>
      <c r="AC110" s="44">
        <v>280800</v>
      </c>
      <c r="AD110" s="44">
        <v>280800</v>
      </c>
      <c r="AE110" s="44">
        <v>280800</v>
      </c>
      <c r="AF110"/>
      <c r="AG110" s="44">
        <v>280800</v>
      </c>
      <c r="AH110" s="44">
        <v>280800</v>
      </c>
      <c r="AI110" s="44">
        <v>280800</v>
      </c>
      <c r="AJ110" s="44">
        <v>280800</v>
      </c>
      <c r="AK110" s="44">
        <v>280800</v>
      </c>
      <c r="AL110" s="44">
        <v>280800</v>
      </c>
      <c r="AM110" s="44">
        <v>280800</v>
      </c>
      <c r="AN110"/>
      <c r="AO110" s="44">
        <v>280800</v>
      </c>
      <c r="AP110" s="44">
        <v>280800</v>
      </c>
      <c r="AQ110" s="44">
        <v>280800</v>
      </c>
      <c r="AR110" s="44">
        <v>280800</v>
      </c>
      <c r="AS110"/>
      <c r="AT110" s="44">
        <v>280800</v>
      </c>
      <c r="AU110"/>
      <c r="AV110"/>
      <c r="AW110" s="44">
        <v>280800</v>
      </c>
    </row>
    <row r="111" spans="1:49" x14ac:dyDescent="0.25">
      <c r="A111" s="23" t="s">
        <v>425</v>
      </c>
      <c r="B111" s="3" t="s">
        <v>473</v>
      </c>
      <c r="C111" s="3" t="s">
        <v>483</v>
      </c>
      <c r="D111" s="3" t="s">
        <v>537</v>
      </c>
      <c r="E111" s="24" t="s">
        <v>426</v>
      </c>
      <c r="F111" s="24" t="s">
        <v>435</v>
      </c>
      <c r="G111" s="44">
        <v>1.2847222222222224E-5</v>
      </c>
      <c r="H111" s="44">
        <f t="shared" si="2"/>
        <v>1.2847222222222224E-5</v>
      </c>
      <c r="I111" s="44">
        <f t="shared" ref="I111:AW111" si="15">1.11 / 10</f>
        <v>0.11100000000000002</v>
      </c>
      <c r="J111" s="44">
        <f t="shared" si="15"/>
        <v>0.11100000000000002</v>
      </c>
      <c r="K111" s="44">
        <f t="shared" si="15"/>
        <v>0.11100000000000002</v>
      </c>
      <c r="L111" s="44">
        <f t="shared" si="15"/>
        <v>0.11100000000000002</v>
      </c>
      <c r="M111" s="44">
        <f t="shared" si="15"/>
        <v>0.11100000000000002</v>
      </c>
      <c r="N111" s="44">
        <f t="shared" si="15"/>
        <v>0.11100000000000002</v>
      </c>
      <c r="O111" s="44">
        <f t="shared" si="15"/>
        <v>0.11100000000000002</v>
      </c>
      <c r="P111" s="44">
        <f t="shared" si="15"/>
        <v>0.11100000000000002</v>
      </c>
      <c r="Q111" s="44">
        <f t="shared" si="15"/>
        <v>0.11100000000000002</v>
      </c>
      <c r="R111" s="44">
        <f t="shared" si="15"/>
        <v>0.11100000000000002</v>
      </c>
      <c r="U111" s="44">
        <f t="shared" si="15"/>
        <v>0.11100000000000002</v>
      </c>
      <c r="V111" s="44">
        <f t="shared" si="15"/>
        <v>0.11100000000000002</v>
      </c>
      <c r="W111" s="44">
        <f t="shared" si="15"/>
        <v>0.11100000000000002</v>
      </c>
      <c r="X111" s="44">
        <f t="shared" si="15"/>
        <v>0.11100000000000002</v>
      </c>
      <c r="Y111" s="44">
        <f t="shared" si="15"/>
        <v>0.11100000000000002</v>
      </c>
      <c r="Z111" s="44">
        <f t="shared" si="15"/>
        <v>0.11100000000000002</v>
      </c>
      <c r="AA111" s="44">
        <f t="shared" si="15"/>
        <v>0.11100000000000002</v>
      </c>
      <c r="AB111" s="44">
        <f t="shared" si="15"/>
        <v>0.11100000000000002</v>
      </c>
      <c r="AC111" s="44">
        <f t="shared" si="15"/>
        <v>0.11100000000000002</v>
      </c>
      <c r="AD111" s="44">
        <f t="shared" si="15"/>
        <v>0.11100000000000002</v>
      </c>
      <c r="AE111" s="44">
        <f t="shared" si="15"/>
        <v>0.11100000000000002</v>
      </c>
      <c r="AF111"/>
      <c r="AG111" s="44">
        <f t="shared" si="15"/>
        <v>0.11100000000000002</v>
      </c>
      <c r="AH111" s="44">
        <f t="shared" si="15"/>
        <v>0.11100000000000002</v>
      </c>
      <c r="AI111" s="44">
        <f t="shared" si="15"/>
        <v>0.11100000000000002</v>
      </c>
      <c r="AJ111" s="44">
        <f t="shared" si="15"/>
        <v>0.11100000000000002</v>
      </c>
      <c r="AK111" s="44">
        <f t="shared" si="15"/>
        <v>0.11100000000000002</v>
      </c>
      <c r="AL111" s="44">
        <f t="shared" si="15"/>
        <v>0.11100000000000002</v>
      </c>
      <c r="AM111" s="44">
        <f t="shared" si="15"/>
        <v>0.11100000000000002</v>
      </c>
      <c r="AN111"/>
      <c r="AO111" s="44">
        <f t="shared" si="15"/>
        <v>0.11100000000000002</v>
      </c>
      <c r="AP111" s="44">
        <f t="shared" si="15"/>
        <v>0.11100000000000002</v>
      </c>
      <c r="AQ111" s="44">
        <f t="shared" si="15"/>
        <v>0.11100000000000002</v>
      </c>
      <c r="AR111" s="44">
        <f t="shared" si="15"/>
        <v>0.11100000000000002</v>
      </c>
      <c r="AS111"/>
      <c r="AT111" s="44">
        <f t="shared" si="15"/>
        <v>0.11100000000000002</v>
      </c>
      <c r="AU111"/>
      <c r="AV111"/>
      <c r="AW111" s="44">
        <f t="shared" si="15"/>
        <v>0.11100000000000002</v>
      </c>
    </row>
    <row r="112" spans="1:49" x14ac:dyDescent="0.25">
      <c r="A112" s="23" t="s">
        <v>427</v>
      </c>
      <c r="B112" s="3" t="s">
        <v>473</v>
      </c>
      <c r="C112" s="3" t="s">
        <v>483</v>
      </c>
      <c r="D112" s="3" t="s">
        <v>537</v>
      </c>
      <c r="E112" s="24" t="s">
        <v>428</v>
      </c>
      <c r="F112" s="24" t="s">
        <v>433</v>
      </c>
      <c r="G112" s="44">
        <v>100</v>
      </c>
      <c r="H112" s="44">
        <f t="shared" si="2"/>
        <v>100</v>
      </c>
      <c r="I112" s="44">
        <v>100</v>
      </c>
      <c r="J112" s="44">
        <v>100</v>
      </c>
      <c r="K112" s="44">
        <v>100</v>
      </c>
      <c r="L112" s="44">
        <v>100</v>
      </c>
      <c r="M112" s="44">
        <v>100</v>
      </c>
      <c r="N112" s="44">
        <v>100</v>
      </c>
      <c r="O112" s="44">
        <v>100</v>
      </c>
      <c r="P112" s="44">
        <v>100</v>
      </c>
      <c r="Q112" s="44">
        <v>100</v>
      </c>
      <c r="R112" s="44">
        <v>100</v>
      </c>
      <c r="U112" s="44">
        <v>100</v>
      </c>
      <c r="V112" s="44">
        <v>100</v>
      </c>
      <c r="W112" s="44">
        <v>100</v>
      </c>
      <c r="X112" s="44">
        <v>100</v>
      </c>
      <c r="Y112" s="44">
        <v>100</v>
      </c>
      <c r="Z112" s="44">
        <v>100</v>
      </c>
      <c r="AA112" s="44">
        <v>100</v>
      </c>
      <c r="AB112" s="44">
        <v>100</v>
      </c>
      <c r="AC112" s="44">
        <v>100</v>
      </c>
      <c r="AD112" s="44">
        <v>100</v>
      </c>
      <c r="AE112" s="44">
        <v>100</v>
      </c>
      <c r="AF112"/>
      <c r="AG112" s="44">
        <v>100</v>
      </c>
      <c r="AH112" s="44">
        <v>100</v>
      </c>
      <c r="AI112" s="44">
        <v>100</v>
      </c>
      <c r="AJ112" s="44">
        <v>100</v>
      </c>
      <c r="AK112" s="44">
        <v>100</v>
      </c>
      <c r="AL112" s="44">
        <v>100</v>
      </c>
      <c r="AM112" s="44">
        <v>100</v>
      </c>
      <c r="AN112"/>
      <c r="AO112" s="44">
        <v>100</v>
      </c>
      <c r="AP112" s="44">
        <v>100</v>
      </c>
      <c r="AQ112" s="44">
        <v>100</v>
      </c>
      <c r="AR112" s="44">
        <v>100</v>
      </c>
      <c r="AS112"/>
      <c r="AT112" s="44">
        <v>100</v>
      </c>
      <c r="AU112"/>
      <c r="AV112"/>
      <c r="AW112" s="44">
        <v>100</v>
      </c>
    </row>
    <row r="113" spans="1:49" ht="14.45" customHeight="1" x14ac:dyDescent="0.25">
      <c r="A113" s="23" t="s">
        <v>429</v>
      </c>
      <c r="B113" s="3" t="s">
        <v>473</v>
      </c>
      <c r="C113" s="3" t="s">
        <v>483</v>
      </c>
      <c r="D113" s="3" t="s">
        <v>537</v>
      </c>
      <c r="E113" s="24" t="s">
        <v>430</v>
      </c>
      <c r="F113" s="24" t="s">
        <v>434</v>
      </c>
      <c r="G113" s="44">
        <v>459648</v>
      </c>
      <c r="H113" s="44">
        <f t="shared" si="2"/>
        <v>459648</v>
      </c>
      <c r="I113" s="44">
        <v>459648</v>
      </c>
      <c r="J113" s="44">
        <v>459648</v>
      </c>
      <c r="K113" s="44">
        <v>459648</v>
      </c>
      <c r="L113" s="44">
        <v>459648</v>
      </c>
      <c r="M113" s="44">
        <v>459648</v>
      </c>
      <c r="N113" s="44">
        <v>459648</v>
      </c>
      <c r="O113" s="44">
        <v>459648</v>
      </c>
      <c r="P113" s="44">
        <v>459648</v>
      </c>
      <c r="Q113" s="44">
        <v>459648</v>
      </c>
      <c r="R113" s="44">
        <v>459648</v>
      </c>
      <c r="U113" s="44">
        <v>459648</v>
      </c>
      <c r="V113" s="44">
        <v>459648</v>
      </c>
      <c r="W113" s="44">
        <v>459648</v>
      </c>
      <c r="X113" s="44">
        <v>459648</v>
      </c>
      <c r="Y113" s="44">
        <v>459648</v>
      </c>
      <c r="Z113" s="44">
        <v>459648</v>
      </c>
      <c r="AA113" s="44">
        <v>459648</v>
      </c>
      <c r="AB113" s="44">
        <v>459648</v>
      </c>
      <c r="AC113" s="44">
        <v>459648</v>
      </c>
      <c r="AD113" s="44">
        <v>459648</v>
      </c>
      <c r="AE113" s="44">
        <v>459648</v>
      </c>
      <c r="AF113"/>
      <c r="AG113" s="44">
        <v>459648</v>
      </c>
      <c r="AH113" s="44">
        <v>459648</v>
      </c>
      <c r="AI113" s="44">
        <v>459648</v>
      </c>
      <c r="AJ113" s="44">
        <v>459648</v>
      </c>
      <c r="AK113" s="44">
        <v>459648</v>
      </c>
      <c r="AL113" s="44">
        <v>459648</v>
      </c>
      <c r="AM113" s="44">
        <v>459648</v>
      </c>
      <c r="AN113"/>
      <c r="AO113" s="44">
        <v>459648</v>
      </c>
      <c r="AP113" s="44">
        <v>459648</v>
      </c>
      <c r="AQ113" s="44">
        <v>459648</v>
      </c>
      <c r="AR113" s="44">
        <v>459648</v>
      </c>
      <c r="AS113"/>
      <c r="AT113" s="44">
        <v>459648</v>
      </c>
      <c r="AU113"/>
      <c r="AV113"/>
      <c r="AW113" s="44">
        <v>459648</v>
      </c>
    </row>
    <row r="114" spans="1:49" x14ac:dyDescent="0.25">
      <c r="A114" s="23" t="s">
        <v>431</v>
      </c>
      <c r="B114" s="3" t="s">
        <v>473</v>
      </c>
      <c r="C114" s="3" t="s">
        <v>483</v>
      </c>
      <c r="D114" s="3" t="s">
        <v>537</v>
      </c>
      <c r="E114" s="24" t="s">
        <v>432</v>
      </c>
      <c r="F114" s="24" t="s">
        <v>435</v>
      </c>
      <c r="G114" s="44">
        <v>1.2847222222222224E-5</v>
      </c>
      <c r="H114" s="44">
        <f t="shared" si="2"/>
        <v>1.2847222222222224E-5</v>
      </c>
      <c r="I114" s="44">
        <f t="shared" ref="I114:AW114" si="16">1.11/8</f>
        <v>0.13875000000000001</v>
      </c>
      <c r="J114" s="44">
        <f t="shared" si="16"/>
        <v>0.13875000000000001</v>
      </c>
      <c r="K114" s="44">
        <f t="shared" si="16"/>
        <v>0.13875000000000001</v>
      </c>
      <c r="L114" s="44">
        <f t="shared" si="16"/>
        <v>0.13875000000000001</v>
      </c>
      <c r="M114" s="44">
        <f t="shared" si="16"/>
        <v>0.13875000000000001</v>
      </c>
      <c r="N114" s="44">
        <f t="shared" si="16"/>
        <v>0.13875000000000001</v>
      </c>
      <c r="O114" s="44">
        <f t="shared" si="16"/>
        <v>0.13875000000000001</v>
      </c>
      <c r="P114" s="44">
        <f t="shared" si="16"/>
        <v>0.13875000000000001</v>
      </c>
      <c r="Q114" s="44">
        <f t="shared" si="16"/>
        <v>0.13875000000000001</v>
      </c>
      <c r="R114" s="44">
        <f t="shared" si="16"/>
        <v>0.13875000000000001</v>
      </c>
      <c r="U114" s="44">
        <f t="shared" si="16"/>
        <v>0.13875000000000001</v>
      </c>
      <c r="V114" s="44">
        <f t="shared" si="16"/>
        <v>0.13875000000000001</v>
      </c>
      <c r="W114" s="44">
        <f t="shared" si="16"/>
        <v>0.13875000000000001</v>
      </c>
      <c r="X114" s="44">
        <f t="shared" si="16"/>
        <v>0.13875000000000001</v>
      </c>
      <c r="Y114" s="44">
        <f t="shared" si="16"/>
        <v>0.13875000000000001</v>
      </c>
      <c r="Z114" s="44">
        <f t="shared" si="16"/>
        <v>0.13875000000000001</v>
      </c>
      <c r="AA114" s="44">
        <f t="shared" si="16"/>
        <v>0.13875000000000001</v>
      </c>
      <c r="AB114" s="44">
        <f t="shared" si="16"/>
        <v>0.13875000000000001</v>
      </c>
      <c r="AC114" s="44">
        <f t="shared" si="16"/>
        <v>0.13875000000000001</v>
      </c>
      <c r="AD114" s="44">
        <f t="shared" si="16"/>
        <v>0.13875000000000001</v>
      </c>
      <c r="AE114" s="44">
        <f t="shared" si="16"/>
        <v>0.13875000000000001</v>
      </c>
      <c r="AF114"/>
      <c r="AG114" s="44">
        <f t="shared" si="16"/>
        <v>0.13875000000000001</v>
      </c>
      <c r="AH114" s="44">
        <f t="shared" si="16"/>
        <v>0.13875000000000001</v>
      </c>
      <c r="AI114" s="44">
        <f t="shared" si="16"/>
        <v>0.13875000000000001</v>
      </c>
      <c r="AJ114" s="44">
        <f t="shared" si="16"/>
        <v>0.13875000000000001</v>
      </c>
      <c r="AK114" s="44">
        <f t="shared" si="16"/>
        <v>0.13875000000000001</v>
      </c>
      <c r="AL114" s="44">
        <f t="shared" si="16"/>
        <v>0.13875000000000001</v>
      </c>
      <c r="AM114" s="44">
        <f t="shared" si="16"/>
        <v>0.13875000000000001</v>
      </c>
      <c r="AN114"/>
      <c r="AO114" s="44">
        <f t="shared" si="16"/>
        <v>0.13875000000000001</v>
      </c>
      <c r="AP114" s="44">
        <f t="shared" si="16"/>
        <v>0.13875000000000001</v>
      </c>
      <c r="AQ114" s="44">
        <f t="shared" si="16"/>
        <v>0.13875000000000001</v>
      </c>
      <c r="AR114" s="44">
        <f t="shared" si="16"/>
        <v>0.13875000000000001</v>
      </c>
      <c r="AS114"/>
      <c r="AT114" s="44">
        <f t="shared" si="16"/>
        <v>0.13875000000000001</v>
      </c>
      <c r="AU114"/>
      <c r="AV114"/>
      <c r="AW114" s="44">
        <f t="shared" si="16"/>
        <v>0.13875000000000001</v>
      </c>
    </row>
    <row r="115" spans="1:49" x14ac:dyDescent="0.25">
      <c r="A115" s="23" t="s">
        <v>395</v>
      </c>
      <c r="B115" s="3" t="s">
        <v>473</v>
      </c>
      <c r="C115" s="3" t="s">
        <v>483</v>
      </c>
      <c r="D115" s="3" t="s">
        <v>537</v>
      </c>
      <c r="E115" s="24" t="s">
        <v>396</v>
      </c>
      <c r="F115" s="24" t="s">
        <v>106</v>
      </c>
      <c r="G115" s="44">
        <v>21600</v>
      </c>
      <c r="H115" s="44">
        <f t="shared" si="2"/>
        <v>21600</v>
      </c>
      <c r="I115" s="44">
        <v>21600</v>
      </c>
      <c r="J115" s="44">
        <v>21600</v>
      </c>
      <c r="K115" s="44">
        <v>21600</v>
      </c>
      <c r="L115" s="44">
        <v>21600</v>
      </c>
      <c r="M115" s="44">
        <v>21600</v>
      </c>
      <c r="N115" s="44">
        <v>21600</v>
      </c>
      <c r="O115" s="44">
        <v>21600</v>
      </c>
      <c r="P115" s="44">
        <v>21600</v>
      </c>
      <c r="Q115" s="44">
        <v>21600</v>
      </c>
      <c r="R115" s="44">
        <v>21600</v>
      </c>
      <c r="U115" s="44">
        <v>21600</v>
      </c>
      <c r="V115" s="44">
        <v>21600</v>
      </c>
      <c r="W115" s="44">
        <v>21600</v>
      </c>
      <c r="X115" s="44">
        <v>21600</v>
      </c>
      <c r="Y115" s="44">
        <v>21600</v>
      </c>
      <c r="Z115" s="44">
        <v>21600</v>
      </c>
      <c r="AA115" s="44">
        <v>21600</v>
      </c>
      <c r="AB115" s="44">
        <v>21600</v>
      </c>
      <c r="AC115" s="44">
        <v>21600</v>
      </c>
      <c r="AD115" s="44">
        <v>21600</v>
      </c>
      <c r="AE115" s="44">
        <v>21600</v>
      </c>
      <c r="AF115"/>
      <c r="AG115" s="44">
        <v>21600</v>
      </c>
      <c r="AH115" s="44">
        <v>21600</v>
      </c>
      <c r="AI115" s="44">
        <v>21600</v>
      </c>
      <c r="AJ115" s="44">
        <v>21600</v>
      </c>
      <c r="AK115" s="44">
        <v>21600</v>
      </c>
      <c r="AL115" s="44">
        <v>21600</v>
      </c>
      <c r="AM115" s="44">
        <v>21600</v>
      </c>
      <c r="AN115"/>
      <c r="AO115" s="44">
        <v>21600</v>
      </c>
      <c r="AP115" s="44">
        <v>21600</v>
      </c>
      <c r="AQ115" s="44">
        <v>21600</v>
      </c>
      <c r="AR115" s="44">
        <v>21600</v>
      </c>
      <c r="AS115"/>
      <c r="AT115" s="44">
        <v>21600</v>
      </c>
      <c r="AU115"/>
      <c r="AV115"/>
      <c r="AW115" s="44">
        <v>21600</v>
      </c>
    </row>
    <row r="116" spans="1:49" x14ac:dyDescent="0.25">
      <c r="A116" s="23" t="s">
        <v>397</v>
      </c>
      <c r="B116" s="3" t="s">
        <v>473</v>
      </c>
      <c r="C116" s="3" t="s">
        <v>483</v>
      </c>
      <c r="D116" s="3" t="s">
        <v>537</v>
      </c>
      <c r="E116" s="24" t="s">
        <v>398</v>
      </c>
      <c r="F116" s="24" t="s">
        <v>106</v>
      </c>
      <c r="G116" s="44">
        <v>172800</v>
      </c>
      <c r="H116" s="44">
        <f t="shared" si="2"/>
        <v>172800</v>
      </c>
      <c r="I116" s="44">
        <v>43200</v>
      </c>
      <c r="J116" s="44">
        <v>43200</v>
      </c>
      <c r="K116" s="44">
        <v>43200</v>
      </c>
      <c r="L116" s="44">
        <v>43200</v>
      </c>
      <c r="M116" s="44">
        <v>43200</v>
      </c>
      <c r="N116" s="44">
        <v>43200</v>
      </c>
      <c r="O116" s="44">
        <v>43200</v>
      </c>
      <c r="P116" s="44">
        <v>43200</v>
      </c>
      <c r="Q116" s="44">
        <v>43200</v>
      </c>
      <c r="R116" s="44">
        <v>43200</v>
      </c>
      <c r="U116" s="44">
        <v>43200</v>
      </c>
      <c r="V116" s="44">
        <v>43200</v>
      </c>
      <c r="W116" s="44">
        <v>43200</v>
      </c>
      <c r="X116" s="44">
        <v>43200</v>
      </c>
      <c r="Y116" s="44">
        <v>43200</v>
      </c>
      <c r="Z116" s="44">
        <v>43200</v>
      </c>
      <c r="AA116" s="44">
        <v>43200</v>
      </c>
      <c r="AB116" s="44">
        <v>43200</v>
      </c>
      <c r="AC116" s="44">
        <v>43200</v>
      </c>
      <c r="AD116" s="44">
        <v>43200</v>
      </c>
      <c r="AE116" s="44">
        <v>43200</v>
      </c>
      <c r="AF116"/>
      <c r="AG116" s="44">
        <v>43200</v>
      </c>
      <c r="AH116" s="44">
        <v>43200</v>
      </c>
      <c r="AI116" s="44">
        <v>43200</v>
      </c>
      <c r="AJ116" s="44">
        <v>43200</v>
      </c>
      <c r="AK116" s="44">
        <v>43200</v>
      </c>
      <c r="AL116" s="44">
        <v>43200</v>
      </c>
      <c r="AM116" s="44">
        <v>43200</v>
      </c>
      <c r="AN116"/>
      <c r="AO116" s="44">
        <v>43200</v>
      </c>
      <c r="AP116" s="44">
        <v>43200</v>
      </c>
      <c r="AQ116" s="44">
        <v>43200</v>
      </c>
      <c r="AR116" s="44">
        <v>43200</v>
      </c>
      <c r="AS116"/>
      <c r="AT116" s="44">
        <v>43200</v>
      </c>
      <c r="AU116"/>
      <c r="AV116"/>
      <c r="AW116" s="44">
        <v>43200</v>
      </c>
    </row>
    <row r="117" spans="1:49" x14ac:dyDescent="0.25">
      <c r="A117" s="13" t="s">
        <v>61</v>
      </c>
      <c r="B117" s="3" t="s">
        <v>473</v>
      </c>
      <c r="C117" s="3" t="s">
        <v>483</v>
      </c>
      <c r="D117" s="3" t="s">
        <v>537</v>
      </c>
      <c r="E117" s="14" t="s">
        <v>172</v>
      </c>
      <c r="F117" s="14" t="s">
        <v>111</v>
      </c>
      <c r="G117" s="44">
        <v>0.8</v>
      </c>
      <c r="H117" s="44">
        <f t="shared" si="2"/>
        <v>0.8</v>
      </c>
      <c r="I117" s="44">
        <v>0.8</v>
      </c>
      <c r="J117" s="44">
        <v>0.8</v>
      </c>
      <c r="K117" s="44">
        <v>0.8</v>
      </c>
      <c r="L117" s="44">
        <v>0.8</v>
      </c>
      <c r="M117" s="44">
        <v>0.8</v>
      </c>
      <c r="N117" s="44">
        <v>0.8</v>
      </c>
      <c r="O117" s="44">
        <v>0.8</v>
      </c>
      <c r="P117" s="44">
        <v>0.8</v>
      </c>
      <c r="Q117" s="44">
        <v>0.8</v>
      </c>
      <c r="R117" s="44">
        <v>0.8</v>
      </c>
      <c r="U117" s="44">
        <v>0.8</v>
      </c>
      <c r="V117" s="44">
        <v>0.8</v>
      </c>
      <c r="W117" s="44">
        <v>0.8</v>
      </c>
      <c r="X117" s="44">
        <v>0.8</v>
      </c>
      <c r="Y117" s="44">
        <v>0.8</v>
      </c>
      <c r="Z117" s="44">
        <v>0.8</v>
      </c>
      <c r="AA117" s="44">
        <v>0.8</v>
      </c>
      <c r="AB117" s="44">
        <v>0.8</v>
      </c>
      <c r="AC117" s="44">
        <v>0.8</v>
      </c>
      <c r="AD117" s="44">
        <v>0.8</v>
      </c>
      <c r="AE117" s="44">
        <v>0.8</v>
      </c>
      <c r="AF117"/>
      <c r="AG117" s="44">
        <v>0.8</v>
      </c>
      <c r="AH117" s="44">
        <v>0.8</v>
      </c>
      <c r="AI117" s="44">
        <v>0.8</v>
      </c>
      <c r="AJ117" s="44">
        <v>0.8</v>
      </c>
      <c r="AK117" s="44">
        <v>0.8</v>
      </c>
      <c r="AL117" s="44">
        <v>0.8</v>
      </c>
      <c r="AM117" s="44">
        <v>0.8</v>
      </c>
      <c r="AN117"/>
      <c r="AO117" s="44">
        <v>0.8</v>
      </c>
      <c r="AP117" s="44">
        <v>0.8</v>
      </c>
      <c r="AQ117" s="44">
        <v>0.8</v>
      </c>
      <c r="AR117" s="44">
        <v>0.8</v>
      </c>
      <c r="AS117"/>
      <c r="AT117" s="44">
        <v>0.8</v>
      </c>
      <c r="AU117"/>
      <c r="AV117"/>
      <c r="AW117" s="44">
        <v>0.8</v>
      </c>
    </row>
    <row r="118" spans="1:49" x14ac:dyDescent="0.25">
      <c r="A118" s="13" t="s">
        <v>62</v>
      </c>
      <c r="B118" s="3" t="s">
        <v>473</v>
      </c>
      <c r="C118" s="3" t="s">
        <v>483</v>
      </c>
      <c r="D118" s="3" t="s">
        <v>537</v>
      </c>
      <c r="E118" s="14" t="s">
        <v>173</v>
      </c>
      <c r="F118" s="14" t="s">
        <v>198</v>
      </c>
      <c r="G118" s="44">
        <v>2.0833333333333335E-4</v>
      </c>
      <c r="H118" s="44">
        <f t="shared" si="2"/>
        <v>2.0833333333333335E-4</v>
      </c>
      <c r="I118" s="44">
        <v>2.0833333333333335E-4</v>
      </c>
      <c r="J118" s="44">
        <v>2.0833333333333335E-4</v>
      </c>
      <c r="K118" s="44">
        <v>2.0833333333333335E-4</v>
      </c>
      <c r="L118" s="44">
        <v>2.0833333333333335E-4</v>
      </c>
      <c r="M118" s="44">
        <v>2.0833333333333335E-4</v>
      </c>
      <c r="N118" s="44">
        <v>2.0833333333333335E-4</v>
      </c>
      <c r="O118" s="44">
        <v>2.0833333333333335E-4</v>
      </c>
      <c r="P118" s="44">
        <v>2.0833333333333335E-4</v>
      </c>
      <c r="Q118" s="44">
        <v>2.0833333333333335E-4</v>
      </c>
      <c r="R118" s="44">
        <v>2.0833333333333335E-4</v>
      </c>
      <c r="U118" s="44">
        <v>2.0833333333333335E-4</v>
      </c>
      <c r="V118" s="44">
        <v>2.0833333333333335E-4</v>
      </c>
      <c r="W118" s="44">
        <v>2.0833333333333335E-4</v>
      </c>
      <c r="X118" s="44">
        <v>2.0833333333333335E-4</v>
      </c>
      <c r="Y118" s="44">
        <v>2.0833333333333335E-4</v>
      </c>
      <c r="Z118" s="44">
        <v>2.0833333333333335E-4</v>
      </c>
      <c r="AA118" s="44">
        <v>2.0833333333333335E-4</v>
      </c>
      <c r="AB118" s="44">
        <v>2.0833333333333335E-4</v>
      </c>
      <c r="AC118" s="44">
        <v>2.0833333333333335E-4</v>
      </c>
      <c r="AD118" s="44">
        <v>2.0833333333333335E-4</v>
      </c>
      <c r="AE118" s="44">
        <v>2.0833333333333335E-4</v>
      </c>
      <c r="AF118"/>
      <c r="AG118" s="44">
        <v>2.0833333333333335E-4</v>
      </c>
      <c r="AH118" s="44">
        <v>2.0833333333333335E-4</v>
      </c>
      <c r="AI118" s="44">
        <v>2.0833333333333335E-4</v>
      </c>
      <c r="AJ118" s="44">
        <v>2.0833333333333335E-4</v>
      </c>
      <c r="AK118" s="44">
        <v>2.0833333333333335E-4</v>
      </c>
      <c r="AL118" s="44">
        <v>2.0833333333333335E-4</v>
      </c>
      <c r="AM118" s="44">
        <v>2.0833333333333335E-4</v>
      </c>
      <c r="AN118"/>
      <c r="AO118" s="44">
        <v>2.0833333333333335E-4</v>
      </c>
      <c r="AP118" s="44">
        <v>2.0833333333333335E-4</v>
      </c>
      <c r="AQ118" s="44">
        <v>2.0833333333333335E-4</v>
      </c>
      <c r="AR118" s="44">
        <v>2.0833333333333335E-4</v>
      </c>
      <c r="AS118"/>
      <c r="AT118" s="44">
        <v>2.0833333333333335E-4</v>
      </c>
      <c r="AU118"/>
      <c r="AV118"/>
      <c r="AW118" s="44">
        <v>2.0833333333333335E-4</v>
      </c>
    </row>
    <row r="119" spans="1:49" x14ac:dyDescent="0.25">
      <c r="A119" s="13" t="s">
        <v>63</v>
      </c>
      <c r="B119" s="3" t="s">
        <v>473</v>
      </c>
      <c r="C119" s="3" t="s">
        <v>483</v>
      </c>
      <c r="D119" s="3" t="s">
        <v>537</v>
      </c>
      <c r="E119" s="14" t="s">
        <v>174</v>
      </c>
      <c r="F119" s="14" t="s">
        <v>110</v>
      </c>
      <c r="G119" s="44">
        <v>5.7899999999999998E-7</v>
      </c>
      <c r="H119" s="44">
        <f t="shared" si="2"/>
        <v>5.7899999999999998E-7</v>
      </c>
      <c r="I119" s="44">
        <v>5.7899999999999998E-7</v>
      </c>
      <c r="J119" s="44">
        <v>5.7899999999999998E-7</v>
      </c>
      <c r="K119" s="44">
        <v>5.7899999999999998E-7</v>
      </c>
      <c r="L119" s="44">
        <v>5.7899999999999998E-7</v>
      </c>
      <c r="M119" s="44">
        <v>5.7899999999999998E-7</v>
      </c>
      <c r="N119" s="44">
        <v>5.7899999999999998E-7</v>
      </c>
      <c r="O119" s="44">
        <v>5.7899999999999998E-7</v>
      </c>
      <c r="P119" s="44">
        <v>5.7899999999999998E-7</v>
      </c>
      <c r="Q119" s="44">
        <v>5.7899999999999998E-7</v>
      </c>
      <c r="R119" s="44">
        <v>5.7899999999999998E-7</v>
      </c>
      <c r="U119" s="44">
        <v>5.7899999999999998E-7</v>
      </c>
      <c r="V119" s="44">
        <v>5.7899999999999998E-7</v>
      </c>
      <c r="W119" s="44">
        <v>5.7899999999999998E-7</v>
      </c>
      <c r="X119" s="44">
        <v>5.7899999999999998E-7</v>
      </c>
      <c r="Y119" s="44">
        <v>5.7899999999999998E-7</v>
      </c>
      <c r="Z119" s="44">
        <v>5.7899999999999998E-7</v>
      </c>
      <c r="AA119" s="44">
        <v>5.7899999999999998E-7</v>
      </c>
      <c r="AB119" s="44">
        <v>5.7899999999999998E-7</v>
      </c>
      <c r="AC119" s="44">
        <v>5.7899999999999998E-7</v>
      </c>
      <c r="AD119" s="44">
        <v>5.7899999999999998E-7</v>
      </c>
      <c r="AE119" s="44">
        <v>5.7899999999999998E-7</v>
      </c>
      <c r="AF119"/>
      <c r="AG119" s="44">
        <v>5.7899999999999998E-7</v>
      </c>
      <c r="AH119" s="44">
        <v>5.7899999999999998E-7</v>
      </c>
      <c r="AI119" s="44">
        <v>5.7899999999999998E-7</v>
      </c>
      <c r="AJ119" s="44">
        <v>5.7899999999999998E-7</v>
      </c>
      <c r="AK119" s="44">
        <v>5.7899999999999998E-7</v>
      </c>
      <c r="AL119" s="44">
        <v>5.7899999999999998E-7</v>
      </c>
      <c r="AM119" s="44">
        <v>5.7899999999999998E-7</v>
      </c>
      <c r="AN119"/>
      <c r="AO119" s="44">
        <v>5.7899999999999998E-7</v>
      </c>
      <c r="AP119" s="44">
        <v>5.7899999999999998E-7</v>
      </c>
      <c r="AQ119" s="44">
        <v>5.7899999999999998E-7</v>
      </c>
      <c r="AR119" s="44">
        <v>5.7899999999999998E-7</v>
      </c>
      <c r="AS119"/>
      <c r="AT119" s="44">
        <v>5.7899999999999998E-7</v>
      </c>
      <c r="AU119"/>
      <c r="AV119"/>
      <c r="AW119" s="44">
        <v>5.7899999999999998E-7</v>
      </c>
    </row>
    <row r="120" spans="1:49" x14ac:dyDescent="0.25">
      <c r="A120" s="13" t="s">
        <v>64</v>
      </c>
      <c r="B120" s="3" t="s">
        <v>473</v>
      </c>
      <c r="C120" s="3" t="s">
        <v>483</v>
      </c>
      <c r="D120" s="3" t="s">
        <v>537</v>
      </c>
      <c r="E120" s="14" t="s">
        <v>175</v>
      </c>
      <c r="F120" s="14" t="s">
        <v>198</v>
      </c>
      <c r="G120" s="44">
        <v>2.0833333333333335E-4</v>
      </c>
      <c r="H120" s="44">
        <f t="shared" si="2"/>
        <v>2.0833333333333335E-4</v>
      </c>
      <c r="I120" s="44">
        <v>2.0833333333333335E-4</v>
      </c>
      <c r="J120" s="44">
        <v>2.0833333333333335E-4</v>
      </c>
      <c r="K120" s="44">
        <v>2.0833333333333335E-4</v>
      </c>
      <c r="L120" s="44">
        <v>2.0833333333333335E-4</v>
      </c>
      <c r="M120" s="44">
        <v>2.0833333333333335E-4</v>
      </c>
      <c r="N120" s="44">
        <v>2.0833333333333335E-4</v>
      </c>
      <c r="O120" s="44">
        <v>2.0833333333333335E-4</v>
      </c>
      <c r="P120" s="44">
        <v>2.0833333333333335E-4</v>
      </c>
      <c r="Q120" s="44">
        <v>2.0833333333333335E-4</v>
      </c>
      <c r="R120" s="44">
        <v>2.0833333333333335E-4</v>
      </c>
      <c r="U120" s="44">
        <v>2.0833333333333335E-4</v>
      </c>
      <c r="V120" s="44">
        <v>2.0833333333333335E-4</v>
      </c>
      <c r="W120" s="44">
        <v>2.0833333333333335E-4</v>
      </c>
      <c r="X120" s="44">
        <v>2.0833333333333335E-4</v>
      </c>
      <c r="Y120" s="44">
        <v>2.0833333333333335E-4</v>
      </c>
      <c r="Z120" s="44">
        <v>2.0833333333333335E-4</v>
      </c>
      <c r="AA120" s="44">
        <v>2.0833333333333335E-4</v>
      </c>
      <c r="AB120" s="44">
        <v>2.0833333333333335E-4</v>
      </c>
      <c r="AC120" s="44">
        <v>2.0833333333333335E-4</v>
      </c>
      <c r="AD120" s="44">
        <v>2.0833333333333335E-4</v>
      </c>
      <c r="AE120" s="44">
        <v>2.0833333333333335E-4</v>
      </c>
      <c r="AF120"/>
      <c r="AG120" s="44">
        <v>2.0833333333333335E-4</v>
      </c>
      <c r="AH120" s="44">
        <v>2.0833333333333335E-4</v>
      </c>
      <c r="AI120" s="44">
        <v>2.0833333333333335E-4</v>
      </c>
      <c r="AJ120" s="44">
        <v>2.0833333333333335E-4</v>
      </c>
      <c r="AK120" s="44">
        <v>2.0833333333333335E-4</v>
      </c>
      <c r="AL120" s="44">
        <v>2.0833333333333335E-4</v>
      </c>
      <c r="AM120" s="44">
        <v>2.0833333333333335E-4</v>
      </c>
      <c r="AN120"/>
      <c r="AO120" s="44">
        <v>2.0833333333333335E-4</v>
      </c>
      <c r="AP120" s="44">
        <v>2.0833333333333335E-4</v>
      </c>
      <c r="AQ120" s="44">
        <v>2.0833333333333335E-4</v>
      </c>
      <c r="AR120" s="44">
        <v>2.0833333333333335E-4</v>
      </c>
      <c r="AS120"/>
      <c r="AT120" s="44">
        <v>2.0833333333333335E-4</v>
      </c>
      <c r="AU120"/>
      <c r="AV120"/>
      <c r="AW120" s="44">
        <v>2.0833333333333335E-4</v>
      </c>
    </row>
    <row r="121" spans="1:49" x14ac:dyDescent="0.25">
      <c r="A121" s="13" t="s">
        <v>452</v>
      </c>
      <c r="B121" s="3" t="s">
        <v>473</v>
      </c>
      <c r="C121" s="3" t="s">
        <v>483</v>
      </c>
      <c r="D121" s="3" t="s">
        <v>537</v>
      </c>
      <c r="E121" s="14" t="s">
        <v>453</v>
      </c>
      <c r="F121" s="14" t="s">
        <v>198</v>
      </c>
      <c r="G121" s="44">
        <v>1.0000000000000001E-5</v>
      </c>
      <c r="H121" s="44">
        <f t="shared" si="2"/>
        <v>1.0000000000000001E-5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U121" s="44">
        <v>0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/>
      <c r="AG121" s="44">
        <v>0</v>
      </c>
      <c r="AH121" s="44">
        <v>0</v>
      </c>
      <c r="AI121" s="44">
        <v>0</v>
      </c>
      <c r="AJ121" s="44">
        <v>0</v>
      </c>
      <c r="AK121" s="44">
        <v>0</v>
      </c>
      <c r="AL121" s="44">
        <v>0</v>
      </c>
      <c r="AM121" s="44">
        <v>0</v>
      </c>
      <c r="AN121"/>
      <c r="AO121" s="44">
        <v>0</v>
      </c>
      <c r="AP121" s="44">
        <v>0</v>
      </c>
      <c r="AQ121" s="44">
        <v>0</v>
      </c>
      <c r="AR121" s="44">
        <v>0</v>
      </c>
      <c r="AS121"/>
      <c r="AT121" s="44">
        <v>0</v>
      </c>
      <c r="AU121"/>
      <c r="AV121"/>
      <c r="AW121" s="44">
        <v>0</v>
      </c>
    </row>
    <row r="122" spans="1:49" x14ac:dyDescent="0.25">
      <c r="A122" s="13" t="s">
        <v>454</v>
      </c>
      <c r="B122" s="3" t="s">
        <v>473</v>
      </c>
      <c r="C122" s="3" t="s">
        <v>483</v>
      </c>
      <c r="D122" s="3" t="s">
        <v>537</v>
      </c>
      <c r="E122" s="14" t="s">
        <v>455</v>
      </c>
      <c r="F122" s="14" t="s">
        <v>198</v>
      </c>
      <c r="G122" s="44">
        <v>1.0000000000000001E-5</v>
      </c>
      <c r="H122" s="44">
        <f t="shared" si="2"/>
        <v>1.0000000000000001E-5</v>
      </c>
      <c r="I122" s="44">
        <v>0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U122" s="44">
        <v>0</v>
      </c>
      <c r="V122" s="44">
        <v>0</v>
      </c>
      <c r="W122" s="44">
        <v>0</v>
      </c>
      <c r="X122" s="44">
        <v>0</v>
      </c>
      <c r="Y122" s="44">
        <v>0</v>
      </c>
      <c r="Z122" s="44">
        <v>0</v>
      </c>
      <c r="AA122" s="44">
        <v>0</v>
      </c>
      <c r="AB122" s="44">
        <v>0</v>
      </c>
      <c r="AC122" s="44">
        <v>0</v>
      </c>
      <c r="AD122" s="44">
        <v>0</v>
      </c>
      <c r="AE122" s="44">
        <v>0</v>
      </c>
      <c r="AF122"/>
      <c r="AG122" s="44">
        <v>0</v>
      </c>
      <c r="AH122" s="44">
        <v>0</v>
      </c>
      <c r="AI122" s="44">
        <v>0</v>
      </c>
      <c r="AJ122" s="44">
        <v>0</v>
      </c>
      <c r="AK122" s="44">
        <v>0</v>
      </c>
      <c r="AL122" s="44">
        <v>0</v>
      </c>
      <c r="AM122" s="44">
        <v>0</v>
      </c>
      <c r="AN122"/>
      <c r="AO122" s="44">
        <v>0</v>
      </c>
      <c r="AP122" s="44">
        <v>0</v>
      </c>
      <c r="AQ122" s="44">
        <v>0</v>
      </c>
      <c r="AR122" s="44">
        <v>0</v>
      </c>
      <c r="AS122"/>
      <c r="AT122" s="44">
        <v>0</v>
      </c>
      <c r="AU122"/>
      <c r="AV122"/>
      <c r="AW122" s="44">
        <v>0</v>
      </c>
    </row>
    <row r="123" spans="1:49" x14ac:dyDescent="0.25">
      <c r="A123" s="38" t="s">
        <v>444</v>
      </c>
      <c r="B123" s="3" t="s">
        <v>473</v>
      </c>
      <c r="C123" s="3" t="s">
        <v>483</v>
      </c>
      <c r="D123" s="3" t="s">
        <v>537</v>
      </c>
      <c r="E123" s="39" t="s">
        <v>178</v>
      </c>
      <c r="F123" s="39" t="s">
        <v>179</v>
      </c>
      <c r="G123" s="44">
        <v>1.9999999999999999E-7</v>
      </c>
      <c r="H123" s="44">
        <f t="shared" si="2"/>
        <v>1.9999999999999999E-7</v>
      </c>
      <c r="I123" s="44">
        <v>5.9999999999999997E-7</v>
      </c>
      <c r="J123" s="44">
        <v>5.9999999999999997E-7</v>
      </c>
      <c r="K123" s="44">
        <v>5.9999999999999997E-7</v>
      </c>
      <c r="L123" s="44">
        <v>5.9999999999999997E-7</v>
      </c>
      <c r="M123" s="44">
        <v>5.9999999999999997E-7</v>
      </c>
      <c r="N123" s="44">
        <v>5.9999999999999997E-7</v>
      </c>
      <c r="O123" s="44">
        <v>5.9999999999999997E-7</v>
      </c>
      <c r="P123" s="44">
        <v>5.9999999999999997E-7</v>
      </c>
      <c r="Q123" s="44">
        <v>5.9999999999999997E-7</v>
      </c>
      <c r="R123" s="44">
        <v>5.9999999999999997E-7</v>
      </c>
      <c r="U123" s="44">
        <v>5.9999999999999997E-7</v>
      </c>
      <c r="V123" s="44">
        <v>5.9999999999999997E-7</v>
      </c>
      <c r="W123" s="44">
        <v>5.9999999999999997E-7</v>
      </c>
      <c r="X123" s="44">
        <v>5.9999999999999997E-7</v>
      </c>
      <c r="Y123" s="44">
        <v>5.9999999999999997E-7</v>
      </c>
      <c r="Z123" s="44">
        <v>5.9999999999999997E-7</v>
      </c>
      <c r="AA123" s="44">
        <v>5.9999999999999997E-7</v>
      </c>
      <c r="AB123" s="44">
        <v>5.9999999999999997E-7</v>
      </c>
      <c r="AC123" s="44">
        <v>5.9999999999999997E-7</v>
      </c>
      <c r="AD123" s="44">
        <v>5.9999999999999997E-7</v>
      </c>
      <c r="AE123" s="44">
        <v>5.9999999999999997E-7</v>
      </c>
      <c r="AF123"/>
      <c r="AG123" s="44">
        <v>5.9999999999999997E-7</v>
      </c>
      <c r="AH123" s="44">
        <v>5.9999999999999997E-7</v>
      </c>
      <c r="AI123" s="44">
        <v>5.9999999999999997E-7</v>
      </c>
      <c r="AJ123" s="44">
        <v>5.9999999999999997E-7</v>
      </c>
      <c r="AK123" s="44">
        <v>5.9999999999999997E-7</v>
      </c>
      <c r="AL123" s="44">
        <v>5.9999999999999997E-7</v>
      </c>
      <c r="AM123" s="44">
        <v>5.9999999999999997E-7</v>
      </c>
      <c r="AN123"/>
      <c r="AO123" s="44">
        <v>5.9999999999999997E-7</v>
      </c>
      <c r="AP123" s="44">
        <v>5.9999999999999997E-7</v>
      </c>
      <c r="AQ123" s="44">
        <v>5.9999999999999997E-7</v>
      </c>
      <c r="AR123" s="44">
        <v>5.9999999999999997E-7</v>
      </c>
      <c r="AS123"/>
      <c r="AT123" s="44">
        <v>5.9999999999999997E-7</v>
      </c>
      <c r="AU123"/>
      <c r="AV123"/>
      <c r="AW123" s="44">
        <v>9.9999999999999995E-8</v>
      </c>
    </row>
    <row r="124" spans="1:49" x14ac:dyDescent="0.25">
      <c r="A124" s="38" t="s">
        <v>67</v>
      </c>
      <c r="B124" s="3" t="s">
        <v>473</v>
      </c>
      <c r="C124" s="3" t="s">
        <v>483</v>
      </c>
      <c r="D124" s="3" t="s">
        <v>537</v>
      </c>
      <c r="E124" s="39" t="s">
        <v>445</v>
      </c>
      <c r="F124" s="39" t="s">
        <v>446</v>
      </c>
      <c r="G124" s="44">
        <f>1000 * 0.000001 / 12</f>
        <v>8.3333333333333331E-5</v>
      </c>
      <c r="H124" s="44">
        <f t="shared" si="2"/>
        <v>8.3333333333333331E-5</v>
      </c>
      <c r="I124" s="44">
        <f t="shared" ref="I124:AW124" si="17">1000 * 0.000001 / 12</f>
        <v>8.3333333333333331E-5</v>
      </c>
      <c r="J124" s="44">
        <f t="shared" si="17"/>
        <v>8.3333333333333331E-5</v>
      </c>
      <c r="K124" s="44">
        <f t="shared" si="17"/>
        <v>8.3333333333333331E-5</v>
      </c>
      <c r="L124" s="44">
        <f t="shared" si="17"/>
        <v>8.3333333333333331E-5</v>
      </c>
      <c r="M124" s="44">
        <f t="shared" si="17"/>
        <v>8.3333333333333331E-5</v>
      </c>
      <c r="N124" s="44">
        <f t="shared" si="17"/>
        <v>8.3333333333333331E-5</v>
      </c>
      <c r="O124" s="44">
        <f t="shared" si="17"/>
        <v>8.3333333333333331E-5</v>
      </c>
      <c r="P124" s="44">
        <f t="shared" si="17"/>
        <v>8.3333333333333331E-5</v>
      </c>
      <c r="Q124" s="44">
        <f t="shared" si="17"/>
        <v>8.3333333333333331E-5</v>
      </c>
      <c r="R124" s="44">
        <f t="shared" si="17"/>
        <v>8.3333333333333331E-5</v>
      </c>
      <c r="U124" s="44">
        <f t="shared" si="17"/>
        <v>8.3333333333333331E-5</v>
      </c>
      <c r="V124" s="44">
        <f t="shared" si="17"/>
        <v>8.3333333333333331E-5</v>
      </c>
      <c r="W124" s="44">
        <f t="shared" si="17"/>
        <v>8.3333333333333331E-5</v>
      </c>
      <c r="X124" s="44">
        <f t="shared" si="17"/>
        <v>8.3333333333333331E-5</v>
      </c>
      <c r="Y124" s="44">
        <f t="shared" si="17"/>
        <v>8.3333333333333331E-5</v>
      </c>
      <c r="Z124" s="44">
        <f t="shared" si="17"/>
        <v>8.3333333333333331E-5</v>
      </c>
      <c r="AA124" s="44">
        <f t="shared" si="17"/>
        <v>8.3333333333333331E-5</v>
      </c>
      <c r="AB124" s="44">
        <f t="shared" si="17"/>
        <v>8.3333333333333331E-5</v>
      </c>
      <c r="AC124" s="44">
        <f t="shared" si="17"/>
        <v>8.3333333333333331E-5</v>
      </c>
      <c r="AD124" s="44">
        <f t="shared" si="17"/>
        <v>8.3333333333333331E-5</v>
      </c>
      <c r="AE124" s="44">
        <f t="shared" si="17"/>
        <v>8.3333333333333331E-5</v>
      </c>
      <c r="AF124"/>
      <c r="AG124" s="44">
        <f t="shared" si="17"/>
        <v>8.3333333333333331E-5</v>
      </c>
      <c r="AH124" s="44">
        <f t="shared" si="17"/>
        <v>8.3333333333333331E-5</v>
      </c>
      <c r="AI124" s="44">
        <f t="shared" si="17"/>
        <v>8.3333333333333331E-5</v>
      </c>
      <c r="AJ124" s="44">
        <f t="shared" si="17"/>
        <v>8.3333333333333331E-5</v>
      </c>
      <c r="AK124" s="44">
        <f t="shared" si="17"/>
        <v>8.3333333333333331E-5</v>
      </c>
      <c r="AL124" s="44">
        <f t="shared" si="17"/>
        <v>8.3333333333333331E-5</v>
      </c>
      <c r="AM124" s="44">
        <f t="shared" si="17"/>
        <v>8.3333333333333331E-5</v>
      </c>
      <c r="AN124"/>
      <c r="AO124" s="44">
        <f t="shared" si="17"/>
        <v>8.3333333333333331E-5</v>
      </c>
      <c r="AP124" s="44">
        <f t="shared" si="17"/>
        <v>8.3333333333333331E-5</v>
      </c>
      <c r="AQ124" s="44">
        <f t="shared" si="17"/>
        <v>8.3333333333333331E-5</v>
      </c>
      <c r="AR124" s="44">
        <f t="shared" si="17"/>
        <v>8.3333333333333331E-5</v>
      </c>
      <c r="AS124"/>
      <c r="AT124" s="44">
        <f t="shared" si="17"/>
        <v>8.3333333333333331E-5</v>
      </c>
      <c r="AU124"/>
      <c r="AV124"/>
      <c r="AW124" s="44">
        <f t="shared" si="17"/>
        <v>8.3333333333333331E-5</v>
      </c>
    </row>
    <row r="125" spans="1:49" x14ac:dyDescent="0.25">
      <c r="A125" s="38" t="s">
        <v>448</v>
      </c>
      <c r="B125" s="3" t="s">
        <v>473</v>
      </c>
      <c r="C125" s="3" t="s">
        <v>483</v>
      </c>
      <c r="D125" s="3" t="s">
        <v>537</v>
      </c>
      <c r="E125" s="39" t="s">
        <v>449</v>
      </c>
      <c r="F125" s="39" t="s">
        <v>94</v>
      </c>
      <c r="G125" s="44" t="s">
        <v>87</v>
      </c>
      <c r="H125" s="44" t="str">
        <f t="shared" si="2"/>
        <v>False</v>
      </c>
      <c r="I125" s="44" t="b">
        <v>1</v>
      </c>
      <c r="J125" s="44" t="b">
        <v>1</v>
      </c>
      <c r="K125" s="44" t="b">
        <v>1</v>
      </c>
      <c r="L125" s="44" t="b">
        <v>1</v>
      </c>
      <c r="M125" s="44" t="b">
        <v>1</v>
      </c>
      <c r="N125" s="44" t="b">
        <v>1</v>
      </c>
      <c r="O125" s="44" t="b">
        <v>1</v>
      </c>
      <c r="P125" s="44" t="b">
        <v>1</v>
      </c>
      <c r="Q125" s="44" t="b">
        <v>1</v>
      </c>
      <c r="R125" s="44" t="b">
        <v>1</v>
      </c>
      <c r="U125" s="44" t="b">
        <v>1</v>
      </c>
      <c r="V125" s="44" t="b">
        <v>1</v>
      </c>
      <c r="W125" s="44" t="b">
        <v>1</v>
      </c>
      <c r="X125" s="44" t="b">
        <v>1</v>
      </c>
      <c r="Y125" s="44" t="b">
        <v>1</v>
      </c>
      <c r="Z125" s="44" t="b">
        <v>1</v>
      </c>
      <c r="AA125" s="44" t="b">
        <v>1</v>
      </c>
      <c r="AB125" s="44" t="b">
        <v>1</v>
      </c>
      <c r="AC125" s="44" t="b">
        <v>1</v>
      </c>
      <c r="AD125" s="44" t="b">
        <v>1</v>
      </c>
      <c r="AE125" s="44" t="b">
        <v>1</v>
      </c>
      <c r="AF125"/>
      <c r="AG125" s="44" t="b">
        <v>1</v>
      </c>
      <c r="AH125" s="44" t="b">
        <v>1</v>
      </c>
      <c r="AI125" s="44" t="b">
        <v>1</v>
      </c>
      <c r="AJ125" s="44" t="b">
        <v>1</v>
      </c>
      <c r="AK125" s="44" t="b">
        <v>1</v>
      </c>
      <c r="AL125" s="44" t="b">
        <v>1</v>
      </c>
      <c r="AM125" s="44" t="b">
        <v>1</v>
      </c>
      <c r="AN125"/>
      <c r="AO125" s="44" t="b">
        <v>1</v>
      </c>
      <c r="AP125" s="44" t="b">
        <v>1</v>
      </c>
      <c r="AQ125" s="44" t="b">
        <v>1</v>
      </c>
      <c r="AR125" s="44" t="b">
        <v>1</v>
      </c>
      <c r="AS125"/>
      <c r="AT125" s="44" t="b">
        <v>1</v>
      </c>
      <c r="AU125"/>
      <c r="AV125"/>
      <c r="AW125" s="44" t="b">
        <v>1</v>
      </c>
    </row>
    <row r="126" spans="1:49" x14ac:dyDescent="0.25">
      <c r="A126" s="21" t="s">
        <v>66</v>
      </c>
      <c r="B126" s="3" t="s">
        <v>473</v>
      </c>
      <c r="C126" s="3" t="s">
        <v>483</v>
      </c>
      <c r="D126" s="3" t="s">
        <v>537</v>
      </c>
      <c r="E126" s="22" t="s">
        <v>177</v>
      </c>
      <c r="F126" s="22" t="s">
        <v>199</v>
      </c>
      <c r="G126" s="44">
        <v>5.0000000000000001E-4</v>
      </c>
      <c r="H126" s="44">
        <v>5.0000000000000001E-4</v>
      </c>
      <c r="I126" s="44">
        <v>5.0000000000000001E-4</v>
      </c>
      <c r="J126" s="44">
        <v>5.0000000000000001E-4</v>
      </c>
      <c r="K126" s="44">
        <v>5.0000000000000001E-4</v>
      </c>
      <c r="L126" s="44">
        <v>5.0000000000000001E-4</v>
      </c>
      <c r="M126" s="44">
        <v>5.0000000000000001E-4</v>
      </c>
      <c r="N126" s="44">
        <v>5.0000000000000001E-4</v>
      </c>
      <c r="O126" s="44">
        <v>5.0000000000000001E-4</v>
      </c>
      <c r="P126" s="44">
        <v>5.0000000000000001E-4</v>
      </c>
      <c r="Q126" s="44">
        <v>5.0000000000000001E-4</v>
      </c>
      <c r="R126" s="44">
        <v>5.0000000000000001E-4</v>
      </c>
      <c r="U126" s="44">
        <v>5.0000000000000001E-4</v>
      </c>
      <c r="V126" s="44">
        <v>5.0000000000000001E-4</v>
      </c>
      <c r="W126" s="44">
        <v>5.0000000000000001E-4</v>
      </c>
      <c r="X126" s="44">
        <v>5.0000000000000001E-4</v>
      </c>
      <c r="Y126" s="44">
        <v>5.0000000000000001E-4</v>
      </c>
      <c r="Z126" s="44">
        <v>5.0000000000000001E-4</v>
      </c>
      <c r="AA126" s="44">
        <v>5.0000000000000001E-4</v>
      </c>
      <c r="AB126" s="44">
        <v>5.0000000000000001E-4</v>
      </c>
      <c r="AC126" s="44">
        <v>5.0000000000000001E-4</v>
      </c>
      <c r="AD126" s="44">
        <v>5.0000000000000001E-4</v>
      </c>
      <c r="AE126" s="44">
        <v>5.0000000000000001E-4</v>
      </c>
      <c r="AF126"/>
      <c r="AG126" s="44">
        <v>5.0000000000000001E-4</v>
      </c>
      <c r="AH126" s="44">
        <v>5.0000000000000001E-4</v>
      </c>
      <c r="AI126" s="44">
        <v>5.0000000000000001E-4</v>
      </c>
      <c r="AJ126" s="44">
        <v>5.0000000000000001E-4</v>
      </c>
      <c r="AK126" s="44">
        <v>5.0000000000000001E-4</v>
      </c>
      <c r="AL126" s="44">
        <v>5.0000000000000001E-4</v>
      </c>
      <c r="AM126" s="44">
        <v>5.0000000000000001E-4</v>
      </c>
      <c r="AN126"/>
      <c r="AO126" s="44">
        <v>5.0000000000000001E-4</v>
      </c>
      <c r="AP126" s="44">
        <v>5.0000000000000001E-4</v>
      </c>
      <c r="AQ126" s="44">
        <v>5.0000000000000001E-4</v>
      </c>
      <c r="AR126" s="44">
        <v>5.0000000000000001E-4</v>
      </c>
      <c r="AS126"/>
      <c r="AT126" s="44">
        <v>5.0000000000000001E-4</v>
      </c>
      <c r="AU126"/>
      <c r="AV126"/>
      <c r="AW126" s="44">
        <v>5.0000000000000001E-4</v>
      </c>
    </row>
    <row r="127" spans="1:49" x14ac:dyDescent="0.25">
      <c r="A127" s="21" t="s">
        <v>441</v>
      </c>
      <c r="B127" s="3" t="s">
        <v>473</v>
      </c>
      <c r="C127" s="3" t="s">
        <v>483</v>
      </c>
      <c r="D127" s="3" t="s">
        <v>537</v>
      </c>
      <c r="E127" s="22" t="s">
        <v>442</v>
      </c>
      <c r="F127" s="22" t="s">
        <v>443</v>
      </c>
      <c r="G127" s="44">
        <v>1.0000000000000001E-9</v>
      </c>
      <c r="H127" s="44">
        <f t="shared" si="2"/>
        <v>1.0000000000000001E-9</v>
      </c>
      <c r="I127" s="44">
        <v>4.9999999999999999E-13</v>
      </c>
      <c r="J127" s="44">
        <v>4.9999999999999999E-13</v>
      </c>
      <c r="K127" s="44">
        <v>4.9999999999999999E-13</v>
      </c>
      <c r="L127" s="44">
        <v>4.9999999999999999E-13</v>
      </c>
      <c r="M127" s="44">
        <v>4.9999999999999999E-13</v>
      </c>
      <c r="N127" s="44">
        <v>4.9999999999999999E-13</v>
      </c>
      <c r="O127" s="44">
        <v>4.9999999999999999E-13</v>
      </c>
      <c r="P127" s="44">
        <v>4.9999999999999999E-13</v>
      </c>
      <c r="Q127" s="44">
        <v>4.9999999999999999E-13</v>
      </c>
      <c r="R127" s="44">
        <v>4.9999999999999999E-13</v>
      </c>
      <c r="U127" s="44">
        <v>4.9999999999999999E-13</v>
      </c>
      <c r="V127" s="44">
        <v>4.9999999999999999E-13</v>
      </c>
      <c r="W127" s="44">
        <v>4.9999999999999999E-13</v>
      </c>
      <c r="X127" s="44">
        <v>4.9999999999999999E-13</v>
      </c>
      <c r="Y127" s="44">
        <v>4.9999999999999999E-13</v>
      </c>
      <c r="Z127" s="44">
        <v>4.9999999999999999E-13</v>
      </c>
      <c r="AA127" s="44">
        <v>4.9999999999999999E-13</v>
      </c>
      <c r="AB127" s="44">
        <v>4.9999999999999999E-13</v>
      </c>
      <c r="AC127" s="44">
        <v>4.9999999999999999E-13</v>
      </c>
      <c r="AD127" s="44">
        <v>4.9999999999999999E-13</v>
      </c>
      <c r="AE127" s="44">
        <v>4.9999999999999999E-13</v>
      </c>
      <c r="AF127"/>
      <c r="AG127" s="44">
        <v>4.9999999999999999E-13</v>
      </c>
      <c r="AH127" s="44">
        <v>4.9999999999999999E-13</v>
      </c>
      <c r="AI127" s="44">
        <v>4.9999999999999999E-13</v>
      </c>
      <c r="AJ127" s="44">
        <v>4.9999999999999999E-13</v>
      </c>
      <c r="AK127" s="44">
        <v>4.9999999999999999E-13</v>
      </c>
      <c r="AL127" s="44">
        <v>4.9999999999999999E-13</v>
      </c>
      <c r="AM127" s="44">
        <v>4.9999999999999999E-13</v>
      </c>
      <c r="AN127"/>
      <c r="AO127" s="44">
        <v>4.9999999999999999E-13</v>
      </c>
      <c r="AP127" s="44">
        <v>4.9999999999999999E-13</v>
      </c>
      <c r="AQ127" s="44">
        <v>4.9999999999999999E-13</v>
      </c>
      <c r="AR127" s="44">
        <v>4.9999999999999999E-13</v>
      </c>
      <c r="AS127"/>
      <c r="AT127" s="44">
        <v>4.9999999999999999E-13</v>
      </c>
      <c r="AU127"/>
      <c r="AV127"/>
      <c r="AW127" s="44">
        <v>4.9999999999999999E-13</v>
      </c>
    </row>
    <row r="128" spans="1:49" x14ac:dyDescent="0.25">
      <c r="A128" s="21" t="s">
        <v>228</v>
      </c>
      <c r="B128" s="3" t="s">
        <v>473</v>
      </c>
      <c r="C128" s="3" t="s">
        <v>483</v>
      </c>
      <c r="D128" s="3" t="s">
        <v>537</v>
      </c>
      <c r="E128" s="22" t="s">
        <v>311</v>
      </c>
      <c r="F128" s="22" t="s">
        <v>109</v>
      </c>
      <c r="G128" s="44">
        <v>10</v>
      </c>
      <c r="H128" s="44">
        <f t="shared" si="2"/>
        <v>10</v>
      </c>
      <c r="I128" s="44">
        <v>10</v>
      </c>
      <c r="J128" s="44">
        <v>10</v>
      </c>
      <c r="K128" s="44">
        <v>10</v>
      </c>
      <c r="L128" s="44">
        <v>10</v>
      </c>
      <c r="M128" s="44">
        <v>10</v>
      </c>
      <c r="N128" s="44">
        <v>10</v>
      </c>
      <c r="O128" s="44">
        <v>10</v>
      </c>
      <c r="P128" s="44">
        <v>10</v>
      </c>
      <c r="Q128" s="44">
        <v>10</v>
      </c>
      <c r="R128" s="44">
        <v>10</v>
      </c>
      <c r="U128" s="44">
        <v>10</v>
      </c>
      <c r="V128" s="44">
        <v>10</v>
      </c>
      <c r="W128" s="44">
        <v>10</v>
      </c>
      <c r="X128" s="44">
        <v>10</v>
      </c>
      <c r="Y128" s="44">
        <v>10</v>
      </c>
      <c r="Z128" s="44">
        <v>10</v>
      </c>
      <c r="AA128" s="44">
        <v>10</v>
      </c>
      <c r="AB128" s="44">
        <v>10</v>
      </c>
      <c r="AC128" s="44">
        <v>10</v>
      </c>
      <c r="AD128" s="44">
        <v>10</v>
      </c>
      <c r="AE128" s="44">
        <v>10</v>
      </c>
      <c r="AF128"/>
      <c r="AG128" s="44">
        <v>10</v>
      </c>
      <c r="AH128" s="44">
        <v>10</v>
      </c>
      <c r="AI128" s="44">
        <v>10</v>
      </c>
      <c r="AJ128" s="44">
        <v>10</v>
      </c>
      <c r="AK128" s="44">
        <v>10</v>
      </c>
      <c r="AL128" s="44">
        <v>10</v>
      </c>
      <c r="AM128" s="44">
        <v>10</v>
      </c>
      <c r="AN128"/>
      <c r="AO128" s="44">
        <v>10</v>
      </c>
      <c r="AP128" s="44">
        <v>10</v>
      </c>
      <c r="AQ128" s="44">
        <v>10</v>
      </c>
      <c r="AR128" s="44">
        <v>10</v>
      </c>
      <c r="AS128"/>
      <c r="AT128" s="44">
        <v>10</v>
      </c>
      <c r="AU128"/>
      <c r="AV128"/>
      <c r="AW128" s="44">
        <v>10</v>
      </c>
    </row>
    <row r="129" spans="1:49" x14ac:dyDescent="0.25">
      <c r="A129" s="21" t="s">
        <v>229</v>
      </c>
      <c r="B129" s="3" t="s">
        <v>473</v>
      </c>
      <c r="C129" s="3" t="s">
        <v>483</v>
      </c>
      <c r="D129" s="3" t="s">
        <v>537</v>
      </c>
      <c r="E129" s="22" t="s">
        <v>312</v>
      </c>
      <c r="F129" s="22" t="s">
        <v>301</v>
      </c>
      <c r="G129" s="44">
        <v>-0.04</v>
      </c>
      <c r="H129" s="44">
        <f t="shared" si="2"/>
        <v>-0.04</v>
      </c>
      <c r="I129" s="44">
        <v>-0.04</v>
      </c>
      <c r="J129" s="44">
        <v>-0.04</v>
      </c>
      <c r="K129" s="44">
        <v>-0.04</v>
      </c>
      <c r="L129" s="44">
        <v>-0.04</v>
      </c>
      <c r="M129" s="44">
        <v>-0.04</v>
      </c>
      <c r="N129" s="44">
        <v>-0.04</v>
      </c>
      <c r="O129" s="44">
        <v>-0.04</v>
      </c>
      <c r="P129" s="44">
        <v>-0.04</v>
      </c>
      <c r="Q129" s="44">
        <v>-0.04</v>
      </c>
      <c r="R129" s="44">
        <v>-0.04</v>
      </c>
      <c r="U129" s="44">
        <v>-0.04</v>
      </c>
      <c r="V129" s="44">
        <v>-0.04</v>
      </c>
      <c r="W129" s="44">
        <v>-0.04</v>
      </c>
      <c r="X129" s="44">
        <v>-0.04</v>
      </c>
      <c r="Y129" s="44">
        <v>-0.04</v>
      </c>
      <c r="Z129" s="44">
        <v>-0.04</v>
      </c>
      <c r="AA129" s="44">
        <v>-0.04</v>
      </c>
      <c r="AB129" s="44">
        <v>-0.04</v>
      </c>
      <c r="AC129" s="44">
        <v>-0.04</v>
      </c>
      <c r="AD129" s="44">
        <v>-0.04</v>
      </c>
      <c r="AE129" s="44">
        <v>-0.04</v>
      </c>
      <c r="AF129"/>
      <c r="AG129" s="44">
        <v>-0.04</v>
      </c>
      <c r="AH129" s="44">
        <v>-0.04</v>
      </c>
      <c r="AI129" s="44">
        <v>-0.04</v>
      </c>
      <c r="AJ129" s="44">
        <v>-0.04</v>
      </c>
      <c r="AK129" s="44">
        <v>-0.04</v>
      </c>
      <c r="AL129" s="44">
        <v>-0.04</v>
      </c>
      <c r="AM129" s="44">
        <v>-0.04</v>
      </c>
      <c r="AN129"/>
      <c r="AO129" s="44">
        <v>-0.04</v>
      </c>
      <c r="AP129" s="44">
        <v>-0.04</v>
      </c>
      <c r="AQ129" s="44">
        <v>-0.04</v>
      </c>
      <c r="AR129" s="44">
        <v>-0.04</v>
      </c>
      <c r="AS129"/>
      <c r="AT129" s="44">
        <v>-0.04</v>
      </c>
      <c r="AU129"/>
      <c r="AV129"/>
      <c r="AW129" s="44">
        <v>-0.04</v>
      </c>
    </row>
    <row r="130" spans="1:49" x14ac:dyDescent="0.25">
      <c r="A130" s="21" t="s">
        <v>230</v>
      </c>
      <c r="B130" s="3" t="s">
        <v>473</v>
      </c>
      <c r="C130" s="3" t="s">
        <v>483</v>
      </c>
      <c r="D130" s="3" t="s">
        <v>537</v>
      </c>
      <c r="E130" s="22" t="s">
        <v>313</v>
      </c>
      <c r="F130" s="22" t="s">
        <v>100</v>
      </c>
      <c r="G130" s="44">
        <v>2.9</v>
      </c>
      <c r="H130" s="44">
        <f t="shared" si="2"/>
        <v>2.9</v>
      </c>
      <c r="I130" s="44">
        <v>2.9</v>
      </c>
      <c r="J130" s="44">
        <v>2.9</v>
      </c>
      <c r="K130" s="44">
        <v>2.9</v>
      </c>
      <c r="L130" s="44">
        <v>2.9</v>
      </c>
      <c r="M130" s="44">
        <v>2.9</v>
      </c>
      <c r="N130" s="44">
        <v>2.9</v>
      </c>
      <c r="O130" s="44">
        <v>2.9</v>
      </c>
      <c r="P130" s="44">
        <v>2.9</v>
      </c>
      <c r="Q130" s="44">
        <v>2.9</v>
      </c>
      <c r="R130" s="44">
        <v>2.9</v>
      </c>
      <c r="U130" s="44">
        <v>2.9</v>
      </c>
      <c r="V130" s="44">
        <v>2.9</v>
      </c>
      <c r="W130" s="44">
        <v>2.9</v>
      </c>
      <c r="X130" s="44">
        <v>2.9</v>
      </c>
      <c r="Y130" s="44">
        <v>2.9</v>
      </c>
      <c r="Z130" s="44">
        <v>2.9</v>
      </c>
      <c r="AA130" s="44">
        <v>2.9</v>
      </c>
      <c r="AB130" s="44">
        <v>2.9</v>
      </c>
      <c r="AC130" s="44">
        <v>2.9</v>
      </c>
      <c r="AD130" s="44">
        <v>2.9</v>
      </c>
      <c r="AE130" s="44">
        <v>2.9</v>
      </c>
      <c r="AF130"/>
      <c r="AG130" s="44">
        <v>2.9</v>
      </c>
      <c r="AH130" s="44">
        <v>2.9</v>
      </c>
      <c r="AI130" s="44">
        <v>2.9</v>
      </c>
      <c r="AJ130" s="44">
        <v>2.9</v>
      </c>
      <c r="AK130" s="44">
        <v>2.9</v>
      </c>
      <c r="AL130" s="44">
        <v>2.9</v>
      </c>
      <c r="AM130" s="44">
        <v>2.9</v>
      </c>
      <c r="AN130"/>
      <c r="AO130" s="44">
        <v>2.9</v>
      </c>
      <c r="AP130" s="44">
        <v>2.9</v>
      </c>
      <c r="AQ130" s="44">
        <v>2.9</v>
      </c>
      <c r="AR130" s="44">
        <v>2.9</v>
      </c>
      <c r="AS130"/>
      <c r="AT130" s="44">
        <v>2.9</v>
      </c>
      <c r="AU130"/>
      <c r="AV130"/>
      <c r="AW130" s="44">
        <v>2.9</v>
      </c>
    </row>
    <row r="131" spans="1:49" x14ac:dyDescent="0.25">
      <c r="A131" s="21" t="s">
        <v>231</v>
      </c>
      <c r="B131" s="3" t="s">
        <v>473</v>
      </c>
      <c r="C131" s="3" t="s">
        <v>483</v>
      </c>
      <c r="D131" s="3" t="s">
        <v>537</v>
      </c>
      <c r="E131" s="22" t="s">
        <v>314</v>
      </c>
      <c r="F131" s="22" t="s">
        <v>95</v>
      </c>
      <c r="G131" s="44">
        <v>1</v>
      </c>
      <c r="H131" s="44">
        <f t="shared" si="2"/>
        <v>1</v>
      </c>
      <c r="I131" s="44">
        <v>1</v>
      </c>
      <c r="J131" s="44">
        <v>1</v>
      </c>
      <c r="K131" s="44">
        <v>1</v>
      </c>
      <c r="L131" s="44">
        <v>1</v>
      </c>
      <c r="M131" s="44">
        <v>1</v>
      </c>
      <c r="N131" s="44">
        <v>1</v>
      </c>
      <c r="O131" s="44">
        <v>1</v>
      </c>
      <c r="P131" s="44">
        <v>1</v>
      </c>
      <c r="Q131" s="44">
        <v>1</v>
      </c>
      <c r="R131" s="44">
        <v>1</v>
      </c>
      <c r="U131" s="44">
        <v>1</v>
      </c>
      <c r="V131" s="44">
        <v>1</v>
      </c>
      <c r="W131" s="44">
        <v>1</v>
      </c>
      <c r="X131" s="44">
        <v>1</v>
      </c>
      <c r="Y131" s="44">
        <v>1</v>
      </c>
      <c r="Z131" s="44">
        <v>1</v>
      </c>
      <c r="AA131" s="44">
        <v>1</v>
      </c>
      <c r="AB131" s="44">
        <v>1</v>
      </c>
      <c r="AC131" s="44">
        <v>1</v>
      </c>
      <c r="AD131" s="44">
        <v>1</v>
      </c>
      <c r="AE131" s="44">
        <v>1</v>
      </c>
      <c r="AF131"/>
      <c r="AG131" s="44">
        <v>1</v>
      </c>
      <c r="AH131" s="44">
        <v>1</v>
      </c>
      <c r="AI131" s="44">
        <v>1</v>
      </c>
      <c r="AJ131" s="44">
        <v>1</v>
      </c>
      <c r="AK131" s="44">
        <v>1</v>
      </c>
      <c r="AL131" s="44">
        <v>1</v>
      </c>
      <c r="AM131" s="44">
        <v>1</v>
      </c>
      <c r="AN131"/>
      <c r="AO131" s="44">
        <v>1</v>
      </c>
      <c r="AP131" s="44">
        <v>1</v>
      </c>
      <c r="AQ131" s="44">
        <v>1</v>
      </c>
      <c r="AR131" s="44">
        <v>1</v>
      </c>
      <c r="AS131"/>
      <c r="AT131" s="44">
        <v>1</v>
      </c>
      <c r="AU131"/>
      <c r="AV131"/>
      <c r="AW131" s="44">
        <v>1</v>
      </c>
    </row>
    <row r="132" spans="1:49" x14ac:dyDescent="0.25">
      <c r="A132" s="21" t="s">
        <v>68</v>
      </c>
      <c r="B132" s="3" t="s">
        <v>473</v>
      </c>
      <c r="C132" s="3" t="s">
        <v>483</v>
      </c>
      <c r="D132" s="3" t="s">
        <v>537</v>
      </c>
      <c r="E132" s="22" t="s">
        <v>178</v>
      </c>
      <c r="F132" s="22" t="s">
        <v>179</v>
      </c>
      <c r="G132" s="44">
        <v>6.0000000000000002E-5</v>
      </c>
      <c r="H132" s="44">
        <f t="shared" si="2"/>
        <v>6.0000000000000002E-5</v>
      </c>
      <c r="I132" s="44">
        <v>1.9999999999999999E-7</v>
      </c>
      <c r="J132" s="44">
        <v>1.9999999999999999E-7</v>
      </c>
      <c r="K132" s="44">
        <v>1.9999999999999999E-7</v>
      </c>
      <c r="L132" s="44">
        <v>1.9999999999999999E-7</v>
      </c>
      <c r="M132" s="44">
        <v>1.9999999999999999E-7</v>
      </c>
      <c r="N132" s="44">
        <v>1.9999999999999999E-7</v>
      </c>
      <c r="O132" s="44">
        <v>1.9999999999999999E-7</v>
      </c>
      <c r="P132" s="44">
        <v>1.9999999999999999E-7</v>
      </c>
      <c r="Q132" s="44">
        <v>1.9999999999999999E-7</v>
      </c>
      <c r="R132" s="44">
        <v>1.9999999999999999E-7</v>
      </c>
      <c r="U132" s="44">
        <v>1.9999999999999999E-7</v>
      </c>
      <c r="V132" s="44">
        <v>1.9999999999999999E-7</v>
      </c>
      <c r="W132" s="44">
        <v>1.9999999999999999E-7</v>
      </c>
      <c r="X132" s="44">
        <v>1.9999999999999999E-7</v>
      </c>
      <c r="Y132" s="44">
        <v>1.9999999999999999E-7</v>
      </c>
      <c r="Z132" s="44">
        <v>1.9999999999999999E-7</v>
      </c>
      <c r="AA132" s="44">
        <v>1.9999999999999999E-7</v>
      </c>
      <c r="AB132" s="44">
        <v>1.9999999999999999E-7</v>
      </c>
      <c r="AC132" s="44">
        <v>1.9999999999999999E-7</v>
      </c>
      <c r="AD132" s="44">
        <v>1.9999999999999999E-7</v>
      </c>
      <c r="AE132" s="44">
        <v>1.9999999999999999E-7</v>
      </c>
      <c r="AF132"/>
      <c r="AG132" s="44">
        <v>1.9999999999999999E-7</v>
      </c>
      <c r="AH132" s="44">
        <v>1.9999999999999999E-7</v>
      </c>
      <c r="AI132" s="44">
        <v>1.9999999999999999E-7</v>
      </c>
      <c r="AJ132" s="44">
        <v>1.9999999999999999E-7</v>
      </c>
      <c r="AK132" s="44">
        <v>1.9999999999999999E-7</v>
      </c>
      <c r="AL132" s="44">
        <v>1.9999999999999999E-7</v>
      </c>
      <c r="AM132" s="44">
        <v>1.9999999999999999E-7</v>
      </c>
      <c r="AN132"/>
      <c r="AO132" s="44">
        <v>1.9999999999999999E-7</v>
      </c>
      <c r="AP132" s="44">
        <v>1.9999999999999999E-7</v>
      </c>
      <c r="AQ132" s="44">
        <v>1.9999999999999999E-7</v>
      </c>
      <c r="AR132" s="44">
        <v>1.9999999999999999E-7</v>
      </c>
      <c r="AS132"/>
      <c r="AT132" s="44">
        <v>1.9999999999999999E-7</v>
      </c>
      <c r="AU132"/>
      <c r="AV132"/>
      <c r="AW132" s="44">
        <v>1.9999999999999999E-7</v>
      </c>
    </row>
    <row r="133" spans="1:49" x14ac:dyDescent="0.25">
      <c r="A133" s="21" t="s">
        <v>538</v>
      </c>
      <c r="B133" s="3" t="s">
        <v>473</v>
      </c>
      <c r="C133" s="3" t="s">
        <v>483</v>
      </c>
      <c r="D133" s="3" t="s">
        <v>537</v>
      </c>
      <c r="E133" s="22" t="s">
        <v>315</v>
      </c>
      <c r="F133" s="22" t="s">
        <v>109</v>
      </c>
      <c r="G133" s="44">
        <v>1.9999999999999999E-7</v>
      </c>
      <c r="H133" s="44">
        <f t="shared" ref="H133" si="18">G133</f>
        <v>1.9999999999999999E-7</v>
      </c>
      <c r="I133" s="44">
        <v>1.9999999999999999E-7</v>
      </c>
      <c r="J133" s="44">
        <v>1.9999999999999999E-7</v>
      </c>
      <c r="K133" s="44">
        <v>1.9999999999999999E-7</v>
      </c>
      <c r="L133" s="44">
        <v>1.9999999999999999E-7</v>
      </c>
      <c r="M133" s="44">
        <v>1.9999999999999999E-7</v>
      </c>
      <c r="N133" s="44">
        <v>1.9999999999999999E-7</v>
      </c>
      <c r="O133" s="44">
        <v>1.9999999999999999E-7</v>
      </c>
      <c r="P133" s="44">
        <v>1.9999999999999999E-7</v>
      </c>
      <c r="Q133" s="44">
        <v>1.9999999999999999E-7</v>
      </c>
      <c r="R133" s="44">
        <v>1.9999999999999999E-7</v>
      </c>
      <c r="U133" s="44">
        <v>1.9999999999999999E-7</v>
      </c>
      <c r="V133" s="44">
        <v>1.9999999999999999E-7</v>
      </c>
      <c r="W133" s="44">
        <v>1.9999999999999999E-7</v>
      </c>
      <c r="X133" s="44">
        <v>1.9999999999999999E-7</v>
      </c>
      <c r="Y133" s="44">
        <v>1.9999999999999999E-7</v>
      </c>
      <c r="Z133" s="44">
        <v>1.9999999999999999E-7</v>
      </c>
      <c r="AA133" s="44">
        <v>1.9999999999999999E-7</v>
      </c>
      <c r="AB133" s="44">
        <v>1.9999999999999999E-7</v>
      </c>
      <c r="AC133" s="44">
        <v>1.9999999999999999E-7</v>
      </c>
      <c r="AD133" s="44">
        <v>1.9999999999999999E-7</v>
      </c>
      <c r="AE133" s="44">
        <v>1.9999999999999999E-7</v>
      </c>
      <c r="AF133"/>
      <c r="AG133" s="44">
        <v>1.9999999999999999E-7</v>
      </c>
      <c r="AH133" s="44">
        <v>1.9999999999999999E-7</v>
      </c>
      <c r="AI133" s="44">
        <v>1.9999999999999999E-7</v>
      </c>
      <c r="AJ133" s="44">
        <v>1.9999999999999999E-7</v>
      </c>
      <c r="AK133" s="44">
        <v>1.9999999999999999E-7</v>
      </c>
      <c r="AL133" s="44">
        <v>1.9999999999999999E-7</v>
      </c>
      <c r="AM133" s="44">
        <v>1.9999999999999999E-7</v>
      </c>
      <c r="AN133"/>
      <c r="AO133" s="44">
        <v>1.9999999999999999E-7</v>
      </c>
      <c r="AP133" s="44">
        <v>1.9999999999999999E-7</v>
      </c>
      <c r="AQ133" s="44">
        <v>1.9999999999999999E-7</v>
      </c>
      <c r="AR133" s="44">
        <v>1.9999999999999999E-7</v>
      </c>
      <c r="AS133"/>
      <c r="AT133" s="44">
        <v>1.9999999999999999E-7</v>
      </c>
      <c r="AU133"/>
      <c r="AV133"/>
      <c r="AW133" s="44">
        <v>1.9999999999999999E-7</v>
      </c>
    </row>
    <row r="134" spans="1:49" x14ac:dyDescent="0.25">
      <c r="A134" s="21" t="s">
        <v>232</v>
      </c>
      <c r="B134" s="3" t="s">
        <v>473</v>
      </c>
      <c r="C134" s="3" t="s">
        <v>483</v>
      </c>
      <c r="D134" s="3" t="s">
        <v>537</v>
      </c>
      <c r="E134" s="22" t="s">
        <v>315</v>
      </c>
      <c r="F134" s="22" t="s">
        <v>109</v>
      </c>
      <c r="G134" s="44">
        <v>10</v>
      </c>
      <c r="H134" s="44">
        <f t="shared" ref="H134:H197" si="19">G134</f>
        <v>10</v>
      </c>
      <c r="I134" s="44">
        <v>10</v>
      </c>
      <c r="J134" s="44">
        <v>10</v>
      </c>
      <c r="K134" s="44">
        <v>10</v>
      </c>
      <c r="L134" s="44">
        <v>10</v>
      </c>
      <c r="M134" s="44">
        <v>10</v>
      </c>
      <c r="N134" s="44">
        <v>10</v>
      </c>
      <c r="O134" s="44">
        <v>10</v>
      </c>
      <c r="P134" s="44">
        <v>10</v>
      </c>
      <c r="Q134" s="44">
        <v>10</v>
      </c>
      <c r="R134" s="44">
        <v>10</v>
      </c>
      <c r="U134" s="44">
        <v>10</v>
      </c>
      <c r="V134" s="44">
        <v>10</v>
      </c>
      <c r="W134" s="44">
        <v>10</v>
      </c>
      <c r="X134" s="44">
        <v>10</v>
      </c>
      <c r="Y134" s="44">
        <v>10</v>
      </c>
      <c r="Z134" s="44">
        <v>10</v>
      </c>
      <c r="AA134" s="44">
        <v>10</v>
      </c>
      <c r="AB134" s="44">
        <v>10</v>
      </c>
      <c r="AC134" s="44">
        <v>10</v>
      </c>
      <c r="AD134" s="44">
        <v>10</v>
      </c>
      <c r="AE134" s="44">
        <v>10</v>
      </c>
      <c r="AF134"/>
      <c r="AG134" s="44">
        <v>10</v>
      </c>
      <c r="AH134" s="44">
        <v>10</v>
      </c>
      <c r="AI134" s="44">
        <v>10</v>
      </c>
      <c r="AJ134" s="44">
        <v>10</v>
      </c>
      <c r="AK134" s="44">
        <v>10</v>
      </c>
      <c r="AL134" s="44">
        <v>10</v>
      </c>
      <c r="AM134" s="44">
        <v>10</v>
      </c>
      <c r="AN134"/>
      <c r="AO134" s="44">
        <v>10</v>
      </c>
      <c r="AP134" s="44">
        <v>10</v>
      </c>
      <c r="AQ134" s="44">
        <v>10</v>
      </c>
      <c r="AR134" s="44">
        <v>10</v>
      </c>
      <c r="AS134"/>
      <c r="AT134" s="44">
        <v>10</v>
      </c>
      <c r="AU134"/>
      <c r="AV134"/>
      <c r="AW134" s="44">
        <v>10</v>
      </c>
    </row>
    <row r="135" spans="1:49" x14ac:dyDescent="0.25">
      <c r="A135" s="21" t="s">
        <v>233</v>
      </c>
      <c r="B135" s="3" t="s">
        <v>473</v>
      </c>
      <c r="C135" s="3" t="s">
        <v>483</v>
      </c>
      <c r="D135" s="3" t="s">
        <v>537</v>
      </c>
      <c r="E135" s="22" t="s">
        <v>316</v>
      </c>
      <c r="F135" s="22" t="s">
        <v>301</v>
      </c>
      <c r="G135" s="44">
        <v>-0.04</v>
      </c>
      <c r="H135" s="44">
        <f t="shared" si="19"/>
        <v>-0.04</v>
      </c>
      <c r="I135" s="44">
        <v>-0.04</v>
      </c>
      <c r="J135" s="44">
        <v>-0.04</v>
      </c>
      <c r="K135" s="44">
        <v>-0.04</v>
      </c>
      <c r="L135" s="44">
        <v>-0.04</v>
      </c>
      <c r="M135" s="44">
        <v>-0.04</v>
      </c>
      <c r="N135" s="44">
        <v>-0.04</v>
      </c>
      <c r="O135" s="44">
        <v>-0.04</v>
      </c>
      <c r="P135" s="44">
        <v>-0.04</v>
      </c>
      <c r="Q135" s="44">
        <v>-0.04</v>
      </c>
      <c r="R135" s="44">
        <v>-0.04</v>
      </c>
      <c r="U135" s="44">
        <v>-0.04</v>
      </c>
      <c r="V135" s="44">
        <v>-0.04</v>
      </c>
      <c r="W135" s="44">
        <v>-0.04</v>
      </c>
      <c r="X135" s="44">
        <v>-0.04</v>
      </c>
      <c r="Y135" s="44">
        <v>-0.04</v>
      </c>
      <c r="Z135" s="44">
        <v>-0.04</v>
      </c>
      <c r="AA135" s="44">
        <v>-0.04</v>
      </c>
      <c r="AB135" s="44">
        <v>-0.04</v>
      </c>
      <c r="AC135" s="44">
        <v>-0.04</v>
      </c>
      <c r="AD135" s="44">
        <v>-0.04</v>
      </c>
      <c r="AE135" s="44">
        <v>-0.04</v>
      </c>
      <c r="AF135"/>
      <c r="AG135" s="44">
        <v>-0.04</v>
      </c>
      <c r="AH135" s="44">
        <v>-0.04</v>
      </c>
      <c r="AI135" s="44">
        <v>-0.04</v>
      </c>
      <c r="AJ135" s="44">
        <v>-0.04</v>
      </c>
      <c r="AK135" s="44">
        <v>-0.04</v>
      </c>
      <c r="AL135" s="44">
        <v>-0.04</v>
      </c>
      <c r="AM135" s="44">
        <v>-0.04</v>
      </c>
      <c r="AN135"/>
      <c r="AO135" s="44">
        <v>-0.04</v>
      </c>
      <c r="AP135" s="44">
        <v>-0.04</v>
      </c>
      <c r="AQ135" s="44">
        <v>-0.04</v>
      </c>
      <c r="AR135" s="44">
        <v>-0.04</v>
      </c>
      <c r="AS135"/>
      <c r="AT135" s="44">
        <v>-0.04</v>
      </c>
      <c r="AU135"/>
      <c r="AV135"/>
      <c r="AW135" s="44">
        <v>-0.04</v>
      </c>
    </row>
    <row r="136" spans="1:49" x14ac:dyDescent="0.25">
      <c r="A136" s="21" t="s">
        <v>234</v>
      </c>
      <c r="B136" s="3" t="s">
        <v>473</v>
      </c>
      <c r="C136" s="3" t="s">
        <v>483</v>
      </c>
      <c r="D136" s="3" t="s">
        <v>537</v>
      </c>
      <c r="E136" s="22" t="s">
        <v>317</v>
      </c>
      <c r="F136" s="22" t="s">
        <v>100</v>
      </c>
      <c r="G136" s="44">
        <v>2.9</v>
      </c>
      <c r="H136" s="44">
        <f t="shared" si="19"/>
        <v>2.9</v>
      </c>
      <c r="I136" s="44">
        <v>2.9</v>
      </c>
      <c r="J136" s="44">
        <v>2.9</v>
      </c>
      <c r="K136" s="44">
        <v>2.9</v>
      </c>
      <c r="L136" s="44">
        <v>2.9</v>
      </c>
      <c r="M136" s="44">
        <v>2.9</v>
      </c>
      <c r="N136" s="44">
        <v>2.9</v>
      </c>
      <c r="O136" s="44">
        <v>2.9</v>
      </c>
      <c r="P136" s="44">
        <v>2.9</v>
      </c>
      <c r="Q136" s="44">
        <v>2.9</v>
      </c>
      <c r="R136" s="44">
        <v>2.9</v>
      </c>
      <c r="U136" s="44">
        <v>2.9</v>
      </c>
      <c r="V136" s="44">
        <v>2.9</v>
      </c>
      <c r="W136" s="44">
        <v>2.9</v>
      </c>
      <c r="X136" s="44">
        <v>2.9</v>
      </c>
      <c r="Y136" s="44">
        <v>2.9</v>
      </c>
      <c r="Z136" s="44">
        <v>2.9</v>
      </c>
      <c r="AA136" s="44">
        <v>2.9</v>
      </c>
      <c r="AB136" s="44">
        <v>2.9</v>
      </c>
      <c r="AC136" s="44">
        <v>2.9</v>
      </c>
      <c r="AD136" s="44">
        <v>2.9</v>
      </c>
      <c r="AE136" s="44">
        <v>2.9</v>
      </c>
      <c r="AF136"/>
      <c r="AG136" s="44">
        <v>2.9</v>
      </c>
      <c r="AH136" s="44">
        <v>2.9</v>
      </c>
      <c r="AI136" s="44">
        <v>2.9</v>
      </c>
      <c r="AJ136" s="44">
        <v>2.9</v>
      </c>
      <c r="AK136" s="44">
        <v>2.9</v>
      </c>
      <c r="AL136" s="44">
        <v>2.9</v>
      </c>
      <c r="AM136" s="44">
        <v>2.9</v>
      </c>
      <c r="AN136"/>
      <c r="AO136" s="44">
        <v>2.9</v>
      </c>
      <c r="AP136" s="44">
        <v>2.9</v>
      </c>
      <c r="AQ136" s="44">
        <v>2.9</v>
      </c>
      <c r="AR136" s="44">
        <v>2.9</v>
      </c>
      <c r="AS136"/>
      <c r="AT136" s="44">
        <v>2.9</v>
      </c>
      <c r="AU136"/>
      <c r="AV136"/>
      <c r="AW136" s="44">
        <v>2.9</v>
      </c>
    </row>
    <row r="137" spans="1:49" x14ac:dyDescent="0.25">
      <c r="A137" s="21" t="s">
        <v>235</v>
      </c>
      <c r="B137" s="3" t="s">
        <v>473</v>
      </c>
      <c r="C137" s="3" t="s">
        <v>483</v>
      </c>
      <c r="D137" s="3" t="s">
        <v>537</v>
      </c>
      <c r="E137" s="22" t="s">
        <v>318</v>
      </c>
      <c r="F137" s="22" t="s">
        <v>95</v>
      </c>
      <c r="G137" s="44">
        <v>1</v>
      </c>
      <c r="H137" s="44">
        <f t="shared" si="19"/>
        <v>1</v>
      </c>
      <c r="I137" s="44">
        <v>1</v>
      </c>
      <c r="J137" s="44">
        <v>1</v>
      </c>
      <c r="K137" s="44">
        <v>1</v>
      </c>
      <c r="L137" s="44">
        <v>1</v>
      </c>
      <c r="M137" s="44">
        <v>1</v>
      </c>
      <c r="N137" s="44">
        <v>1</v>
      </c>
      <c r="O137" s="44">
        <v>1</v>
      </c>
      <c r="P137" s="44">
        <v>1</v>
      </c>
      <c r="Q137" s="44">
        <v>1</v>
      </c>
      <c r="R137" s="44">
        <v>1</v>
      </c>
      <c r="U137" s="44">
        <v>1</v>
      </c>
      <c r="V137" s="44">
        <v>1</v>
      </c>
      <c r="W137" s="44">
        <v>1</v>
      </c>
      <c r="X137" s="44">
        <v>1</v>
      </c>
      <c r="Y137" s="44">
        <v>1</v>
      </c>
      <c r="Z137" s="44">
        <v>1</v>
      </c>
      <c r="AA137" s="44">
        <v>1</v>
      </c>
      <c r="AB137" s="44">
        <v>1</v>
      </c>
      <c r="AC137" s="44">
        <v>1</v>
      </c>
      <c r="AD137" s="44">
        <v>1</v>
      </c>
      <c r="AE137" s="44">
        <v>1</v>
      </c>
      <c r="AF137"/>
      <c r="AG137" s="44">
        <v>1</v>
      </c>
      <c r="AH137" s="44">
        <v>1</v>
      </c>
      <c r="AI137" s="44">
        <v>1</v>
      </c>
      <c r="AJ137" s="44">
        <v>1</v>
      </c>
      <c r="AK137" s="44">
        <v>1</v>
      </c>
      <c r="AL137" s="44">
        <v>1</v>
      </c>
      <c r="AM137" s="44">
        <v>1</v>
      </c>
      <c r="AN137"/>
      <c r="AO137" s="44">
        <v>1</v>
      </c>
      <c r="AP137" s="44">
        <v>1</v>
      </c>
      <c r="AQ137" s="44">
        <v>1</v>
      </c>
      <c r="AR137" s="44">
        <v>1</v>
      </c>
      <c r="AS137"/>
      <c r="AT137" s="44">
        <v>1</v>
      </c>
      <c r="AU137"/>
      <c r="AV137"/>
      <c r="AW137" s="44">
        <v>1</v>
      </c>
    </row>
    <row r="138" spans="1:49" x14ac:dyDescent="0.25">
      <c r="A138" s="21" t="s">
        <v>69</v>
      </c>
      <c r="B138" s="3" t="s">
        <v>473</v>
      </c>
      <c r="C138" s="3" t="s">
        <v>483</v>
      </c>
      <c r="D138" s="3" t="s">
        <v>537</v>
      </c>
      <c r="E138" s="22" t="s">
        <v>180</v>
      </c>
      <c r="F138" s="22" t="s">
        <v>100</v>
      </c>
      <c r="G138" s="44">
        <v>0</v>
      </c>
      <c r="H138" s="44">
        <f t="shared" si="19"/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/>
      <c r="AG138" s="44">
        <v>0</v>
      </c>
      <c r="AH138" s="44">
        <v>0</v>
      </c>
      <c r="AI138" s="44">
        <v>0</v>
      </c>
      <c r="AJ138" s="44">
        <v>0</v>
      </c>
      <c r="AK138" s="44">
        <v>0</v>
      </c>
      <c r="AL138" s="44">
        <v>0</v>
      </c>
      <c r="AM138" s="44">
        <v>0</v>
      </c>
      <c r="AN138"/>
      <c r="AO138" s="44">
        <v>0</v>
      </c>
      <c r="AP138" s="44">
        <v>0</v>
      </c>
      <c r="AQ138" s="44">
        <v>0</v>
      </c>
      <c r="AR138" s="44">
        <v>0</v>
      </c>
      <c r="AS138"/>
      <c r="AT138" s="44">
        <v>0</v>
      </c>
      <c r="AU138"/>
      <c r="AV138"/>
      <c r="AW138" s="44">
        <v>0</v>
      </c>
    </row>
    <row r="139" spans="1:49" x14ac:dyDescent="0.25">
      <c r="A139" s="40" t="s">
        <v>70</v>
      </c>
      <c r="B139" s="3" t="s">
        <v>473</v>
      </c>
      <c r="C139" s="3" t="s">
        <v>483</v>
      </c>
      <c r="D139" s="3" t="s">
        <v>537</v>
      </c>
      <c r="E139" s="41" t="s">
        <v>181</v>
      </c>
      <c r="F139" s="41" t="s">
        <v>198</v>
      </c>
      <c r="G139" s="44">
        <v>1.6666666666666666E-4</v>
      </c>
      <c r="H139" s="44">
        <f t="shared" si="19"/>
        <v>1.6666666666666666E-4</v>
      </c>
      <c r="I139" s="44">
        <v>5.0000000000000004E-6</v>
      </c>
      <c r="J139" s="44">
        <v>5.0000000000000004E-6</v>
      </c>
      <c r="K139" s="44">
        <v>5.0000000000000004E-6</v>
      </c>
      <c r="L139" s="44">
        <v>5.0000000000000004E-6</v>
      </c>
      <c r="M139" s="44">
        <v>5.0000000000000004E-6</v>
      </c>
      <c r="N139" s="44">
        <v>5.0000000000000004E-6</v>
      </c>
      <c r="O139" s="44">
        <v>5.0000000000000004E-6</v>
      </c>
      <c r="P139" s="44">
        <v>5.0000000000000004E-6</v>
      </c>
      <c r="Q139" s="44">
        <v>5.0000000000000004E-6</v>
      </c>
      <c r="R139" s="44">
        <v>5.0000000000000004E-6</v>
      </c>
      <c r="U139" s="44">
        <v>5.0000000000000004E-6</v>
      </c>
      <c r="V139" s="44">
        <v>5.0000000000000004E-6</v>
      </c>
      <c r="W139" s="44">
        <v>5.0000000000000004E-6</v>
      </c>
      <c r="X139" s="44">
        <v>5.0000000000000004E-6</v>
      </c>
      <c r="Y139" s="44">
        <v>5.0000000000000004E-6</v>
      </c>
      <c r="Z139" s="44">
        <v>5.0000000000000004E-6</v>
      </c>
      <c r="AA139" s="44">
        <v>5.0000000000000004E-6</v>
      </c>
      <c r="AB139" s="44">
        <v>5.0000000000000004E-6</v>
      </c>
      <c r="AC139" s="44">
        <v>5.0000000000000004E-6</v>
      </c>
      <c r="AD139" s="44">
        <v>5.0000000000000004E-6</v>
      </c>
      <c r="AE139" s="44">
        <v>5.0000000000000004E-6</v>
      </c>
      <c r="AF139"/>
      <c r="AG139" s="44">
        <v>5.0000000000000004E-6</v>
      </c>
      <c r="AH139" s="44">
        <v>5.0000000000000004E-6</v>
      </c>
      <c r="AI139" s="44">
        <v>5.0000000000000004E-6</v>
      </c>
      <c r="AJ139" s="44">
        <v>5.0000000000000004E-6</v>
      </c>
      <c r="AK139" s="44">
        <v>5.0000000000000004E-6</v>
      </c>
      <c r="AL139" s="44">
        <v>5.0000000000000004E-6</v>
      </c>
      <c r="AM139" s="44">
        <v>5.0000000000000004E-6</v>
      </c>
      <c r="AN139"/>
      <c r="AO139" s="44">
        <v>5.0000000000000004E-6</v>
      </c>
      <c r="AP139" s="44">
        <v>5.0000000000000004E-6</v>
      </c>
      <c r="AQ139" s="44">
        <v>5.0000000000000004E-6</v>
      </c>
      <c r="AR139" s="44">
        <v>5.0000000000000004E-6</v>
      </c>
      <c r="AS139"/>
      <c r="AT139" s="44">
        <v>5.0000000000000004E-6</v>
      </c>
      <c r="AU139"/>
      <c r="AV139"/>
      <c r="AW139" s="44">
        <v>5.0000000000000004E-6</v>
      </c>
    </row>
    <row r="140" spans="1:49" x14ac:dyDescent="0.25">
      <c r="A140" s="23" t="s">
        <v>56</v>
      </c>
      <c r="B140" s="3" t="s">
        <v>473</v>
      </c>
      <c r="C140" s="3" t="s">
        <v>483</v>
      </c>
      <c r="D140" s="3" t="s">
        <v>537</v>
      </c>
      <c r="E140" s="24" t="s">
        <v>167</v>
      </c>
      <c r="F140" s="24" t="s">
        <v>198</v>
      </c>
      <c r="G140" s="44">
        <v>0</v>
      </c>
      <c r="H140" s="44">
        <f t="shared" si="19"/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/>
      <c r="AG140" s="44">
        <v>0</v>
      </c>
      <c r="AH140" s="44">
        <v>0</v>
      </c>
      <c r="AI140" s="44">
        <v>0</v>
      </c>
      <c r="AJ140" s="44">
        <v>0</v>
      </c>
      <c r="AK140" s="44">
        <v>0</v>
      </c>
      <c r="AL140" s="44">
        <v>0</v>
      </c>
      <c r="AM140" s="44">
        <v>0</v>
      </c>
      <c r="AN140"/>
      <c r="AO140" s="44">
        <v>0</v>
      </c>
      <c r="AP140" s="44">
        <v>0</v>
      </c>
      <c r="AQ140" s="44">
        <v>0</v>
      </c>
      <c r="AR140" s="44">
        <v>0</v>
      </c>
      <c r="AS140"/>
      <c r="AT140" s="44">
        <v>0</v>
      </c>
      <c r="AU140"/>
      <c r="AV140"/>
      <c r="AW140" s="44">
        <v>0</v>
      </c>
    </row>
    <row r="141" spans="1:49" x14ac:dyDescent="0.25">
      <c r="A141" s="23" t="s">
        <v>57</v>
      </c>
      <c r="B141" s="3" t="s">
        <v>473</v>
      </c>
      <c r="C141" s="3" t="s">
        <v>483</v>
      </c>
      <c r="D141" s="3" t="s">
        <v>537</v>
      </c>
      <c r="E141" s="24" t="s">
        <v>168</v>
      </c>
      <c r="F141" s="24" t="s">
        <v>198</v>
      </c>
      <c r="G141" s="44">
        <v>2E-3</v>
      </c>
      <c r="H141" s="44">
        <f t="shared" si="19"/>
        <v>2E-3</v>
      </c>
      <c r="I141" s="44">
        <v>2E-3</v>
      </c>
      <c r="J141" s="44">
        <v>2E-3</v>
      </c>
      <c r="K141" s="44">
        <v>2E-3</v>
      </c>
      <c r="L141" s="44">
        <v>2E-3</v>
      </c>
      <c r="M141" s="44">
        <v>2E-3</v>
      </c>
      <c r="N141" s="44">
        <v>2E-3</v>
      </c>
      <c r="O141" s="44">
        <v>2E-3</v>
      </c>
      <c r="P141" s="44">
        <v>2E-3</v>
      </c>
      <c r="Q141" s="44">
        <v>2E-3</v>
      </c>
      <c r="R141" s="44">
        <v>2E-3</v>
      </c>
      <c r="U141" s="44">
        <v>2E-3</v>
      </c>
      <c r="V141" s="44">
        <v>2E-3</v>
      </c>
      <c r="W141" s="44">
        <v>2E-3</v>
      </c>
      <c r="X141" s="44">
        <v>2E-3</v>
      </c>
      <c r="Y141" s="44">
        <v>2E-3</v>
      </c>
      <c r="Z141" s="44">
        <v>2E-3</v>
      </c>
      <c r="AA141" s="44">
        <v>2E-3</v>
      </c>
      <c r="AB141" s="44">
        <v>2E-3</v>
      </c>
      <c r="AC141" s="44">
        <v>2E-3</v>
      </c>
      <c r="AD141" s="44">
        <v>2E-3</v>
      </c>
      <c r="AE141" s="44">
        <v>2E-3</v>
      </c>
      <c r="AF141"/>
      <c r="AG141" s="44">
        <v>2E-3</v>
      </c>
      <c r="AH141" s="44">
        <v>2E-3</v>
      </c>
      <c r="AI141" s="44">
        <v>2E-3</v>
      </c>
      <c r="AJ141" s="44">
        <v>2E-3</v>
      </c>
      <c r="AK141" s="44">
        <v>2E-3</v>
      </c>
      <c r="AL141" s="44">
        <v>2E-3</v>
      </c>
      <c r="AM141" s="44">
        <v>2E-3</v>
      </c>
      <c r="AN141"/>
      <c r="AO141" s="44">
        <v>2E-3</v>
      </c>
      <c r="AP141" s="44">
        <v>2E-3</v>
      </c>
      <c r="AQ141" s="44">
        <v>2E-3</v>
      </c>
      <c r="AR141" s="44">
        <v>2E-3</v>
      </c>
      <c r="AS141"/>
      <c r="AT141" s="44">
        <v>2E-3</v>
      </c>
      <c r="AU141"/>
      <c r="AV141"/>
      <c r="AW141" s="44">
        <v>2E-3</v>
      </c>
    </row>
    <row r="142" spans="1:49" x14ac:dyDescent="0.25">
      <c r="A142" s="23" t="s">
        <v>58</v>
      </c>
      <c r="B142" s="3" t="s">
        <v>473</v>
      </c>
      <c r="C142" s="3" t="s">
        <v>483</v>
      </c>
      <c r="D142" s="3" t="s">
        <v>537</v>
      </c>
      <c r="E142" s="24" t="s">
        <v>169</v>
      </c>
      <c r="F142" s="24" t="s">
        <v>198</v>
      </c>
      <c r="G142" s="44">
        <v>3.9999999999999998E-6</v>
      </c>
      <c r="H142" s="44">
        <f t="shared" si="19"/>
        <v>3.9999999999999998E-6</v>
      </c>
      <c r="I142" s="44">
        <v>3.9999999999999998E-6</v>
      </c>
      <c r="J142" s="44">
        <v>3.9999999999999998E-6</v>
      </c>
      <c r="K142" s="44">
        <v>3.9999999999999998E-6</v>
      </c>
      <c r="L142" s="44">
        <v>3.9999999999999998E-6</v>
      </c>
      <c r="M142" s="44">
        <v>3.9999999999999998E-6</v>
      </c>
      <c r="N142" s="44">
        <v>3.9999999999999998E-6</v>
      </c>
      <c r="O142" s="44">
        <v>3.9999999999999998E-6</v>
      </c>
      <c r="P142" s="44">
        <v>3.9999999999999998E-6</v>
      </c>
      <c r="Q142" s="44">
        <v>3.9999999999999998E-6</v>
      </c>
      <c r="R142" s="44">
        <v>3.9999999999999998E-6</v>
      </c>
      <c r="U142" s="44">
        <v>3.9999999999999998E-6</v>
      </c>
      <c r="V142" s="44">
        <v>3.9999999999999998E-6</v>
      </c>
      <c r="W142" s="44">
        <v>3.9999999999999998E-6</v>
      </c>
      <c r="X142" s="44">
        <v>3.9999999999999998E-6</v>
      </c>
      <c r="Y142" s="44">
        <v>3.9999999999999998E-6</v>
      </c>
      <c r="Z142" s="44">
        <v>3.9999999999999998E-6</v>
      </c>
      <c r="AA142" s="44">
        <v>3.9999999999999998E-6</v>
      </c>
      <c r="AB142" s="44">
        <v>3.9999999999999998E-6</v>
      </c>
      <c r="AC142" s="44">
        <v>3.9999999999999998E-6</v>
      </c>
      <c r="AD142" s="44">
        <v>3.9999999999999998E-6</v>
      </c>
      <c r="AE142" s="44">
        <v>3.9999999999999998E-6</v>
      </c>
      <c r="AF142"/>
      <c r="AG142" s="44">
        <v>3.9999999999999998E-6</v>
      </c>
      <c r="AH142" s="44">
        <v>3.9999999999999998E-6</v>
      </c>
      <c r="AI142" s="44">
        <v>3.9999999999999998E-6</v>
      </c>
      <c r="AJ142" s="44">
        <v>3.9999999999999998E-6</v>
      </c>
      <c r="AK142" s="44">
        <v>3.9999999999999998E-6</v>
      </c>
      <c r="AL142" s="44">
        <v>3.9999999999999998E-6</v>
      </c>
      <c r="AM142" s="44">
        <v>3.9999999999999998E-6</v>
      </c>
      <c r="AN142"/>
      <c r="AO142" s="44">
        <v>3.9999999999999998E-6</v>
      </c>
      <c r="AP142" s="44">
        <v>3.9999999999999998E-6</v>
      </c>
      <c r="AQ142" s="44">
        <v>3.9999999999999998E-6</v>
      </c>
      <c r="AR142" s="44">
        <v>3.9999999999999998E-6</v>
      </c>
      <c r="AS142"/>
      <c r="AT142" s="44">
        <v>3.9999999999999998E-6</v>
      </c>
      <c r="AU142"/>
      <c r="AV142"/>
      <c r="AW142" s="44">
        <v>3.9999999999999998E-6</v>
      </c>
    </row>
    <row r="143" spans="1:49" x14ac:dyDescent="0.25">
      <c r="A143" s="23" t="s">
        <v>71</v>
      </c>
      <c r="B143" s="3" t="s">
        <v>473</v>
      </c>
      <c r="C143" s="3" t="s">
        <v>483</v>
      </c>
      <c r="D143" s="3" t="s">
        <v>537</v>
      </c>
      <c r="E143" s="24" t="s">
        <v>183</v>
      </c>
      <c r="F143" s="24" t="s">
        <v>200</v>
      </c>
      <c r="G143" s="44">
        <v>3.7699999999999999E-10</v>
      </c>
      <c r="H143" s="44">
        <f t="shared" si="19"/>
        <v>3.7699999999999999E-10</v>
      </c>
      <c r="I143" s="44">
        <v>3.7699999999999999E-10</v>
      </c>
      <c r="J143" s="44">
        <v>3.7699999999999999E-10</v>
      </c>
      <c r="K143" s="44">
        <v>3.7699999999999999E-10</v>
      </c>
      <c r="L143" s="44">
        <v>3.7699999999999999E-10</v>
      </c>
      <c r="M143" s="44">
        <v>3.7699999999999999E-10</v>
      </c>
      <c r="N143" s="44">
        <v>3.7699999999999999E-10</v>
      </c>
      <c r="O143" s="44">
        <v>3.7699999999999999E-10</v>
      </c>
      <c r="P143" s="44">
        <v>3.7699999999999999E-10</v>
      </c>
      <c r="Q143" s="44">
        <v>3.7699999999999999E-10</v>
      </c>
      <c r="R143" s="44">
        <v>3.7699999999999999E-10</v>
      </c>
      <c r="U143" s="44">
        <v>3.7699999999999999E-10</v>
      </c>
      <c r="V143" s="44">
        <v>3.7699999999999999E-10</v>
      </c>
      <c r="W143" s="44">
        <v>3.7699999999999999E-10</v>
      </c>
      <c r="X143" s="44">
        <v>3.7699999999999999E-10</v>
      </c>
      <c r="Y143" s="44">
        <v>3.7699999999999999E-10</v>
      </c>
      <c r="Z143" s="44">
        <v>3.7699999999999999E-10</v>
      </c>
      <c r="AA143" s="44">
        <v>3.7699999999999999E-10</v>
      </c>
      <c r="AB143" s="44">
        <v>3.7699999999999999E-10</v>
      </c>
      <c r="AC143" s="44">
        <v>3.7699999999999999E-10</v>
      </c>
      <c r="AD143" s="44">
        <v>3.7699999999999999E-10</v>
      </c>
      <c r="AE143" s="44">
        <v>3.7699999999999999E-10</v>
      </c>
      <c r="AF143"/>
      <c r="AG143" s="44">
        <v>3.7699999999999999E-10</v>
      </c>
      <c r="AH143" s="44">
        <v>3.7699999999999999E-10</v>
      </c>
      <c r="AI143" s="44">
        <v>3.7699999999999999E-10</v>
      </c>
      <c r="AJ143" s="44">
        <v>3.7699999999999999E-10</v>
      </c>
      <c r="AK143" s="44">
        <v>3.7699999999999999E-10</v>
      </c>
      <c r="AL143" s="44">
        <v>3.7699999999999999E-10</v>
      </c>
      <c r="AM143" s="44">
        <v>3.7699999999999999E-10</v>
      </c>
      <c r="AN143"/>
      <c r="AO143" s="44">
        <v>3.7699999999999999E-10</v>
      </c>
      <c r="AP143" s="44">
        <v>3.7699999999999999E-10</v>
      </c>
      <c r="AQ143" s="44">
        <v>3.7699999999999999E-10</v>
      </c>
      <c r="AR143" s="44">
        <v>3.7699999999999999E-10</v>
      </c>
      <c r="AS143"/>
      <c r="AT143" s="44">
        <v>3.7699999999999999E-10</v>
      </c>
      <c r="AU143"/>
      <c r="AV143"/>
      <c r="AW143" s="44">
        <v>3.7699999999999999E-10</v>
      </c>
    </row>
    <row r="144" spans="1:49" x14ac:dyDescent="0.25">
      <c r="A144" s="23" t="s">
        <v>236</v>
      </c>
      <c r="B144" s="3" t="s">
        <v>473</v>
      </c>
      <c r="C144" s="3" t="s">
        <v>483</v>
      </c>
      <c r="D144" s="3" t="s">
        <v>537</v>
      </c>
      <c r="E144" s="24" t="s">
        <v>303</v>
      </c>
      <c r="F144" s="24" t="s">
        <v>109</v>
      </c>
      <c r="G144" s="44">
        <v>20</v>
      </c>
      <c r="H144" s="44">
        <f t="shared" si="19"/>
        <v>20</v>
      </c>
      <c r="I144" s="44">
        <v>20</v>
      </c>
      <c r="J144" s="44">
        <v>20</v>
      </c>
      <c r="K144" s="44">
        <v>20</v>
      </c>
      <c r="L144" s="44">
        <v>20</v>
      </c>
      <c r="M144" s="44">
        <v>20</v>
      </c>
      <c r="N144" s="44">
        <v>20</v>
      </c>
      <c r="O144" s="44">
        <v>20</v>
      </c>
      <c r="P144" s="44">
        <v>20</v>
      </c>
      <c r="Q144" s="44">
        <v>20</v>
      </c>
      <c r="R144" s="44">
        <v>20</v>
      </c>
      <c r="U144" s="44">
        <v>20</v>
      </c>
      <c r="V144" s="44">
        <v>20</v>
      </c>
      <c r="W144" s="44">
        <v>20</v>
      </c>
      <c r="X144" s="44">
        <v>20</v>
      </c>
      <c r="Y144" s="44">
        <v>20</v>
      </c>
      <c r="Z144" s="44">
        <v>20</v>
      </c>
      <c r="AA144" s="44">
        <v>20</v>
      </c>
      <c r="AB144" s="44">
        <v>20</v>
      </c>
      <c r="AC144" s="44">
        <v>20</v>
      </c>
      <c r="AD144" s="44">
        <v>20</v>
      </c>
      <c r="AE144" s="44">
        <v>20</v>
      </c>
      <c r="AF144"/>
      <c r="AG144" s="44">
        <v>20</v>
      </c>
      <c r="AH144" s="44">
        <v>20</v>
      </c>
      <c r="AI144" s="44">
        <v>20</v>
      </c>
      <c r="AJ144" s="44">
        <v>20</v>
      </c>
      <c r="AK144" s="44">
        <v>20</v>
      </c>
      <c r="AL144" s="44">
        <v>20</v>
      </c>
      <c r="AM144" s="44">
        <v>20</v>
      </c>
      <c r="AN144"/>
      <c r="AO144" s="44">
        <v>20</v>
      </c>
      <c r="AP144" s="44">
        <v>20</v>
      </c>
      <c r="AQ144" s="44">
        <v>20</v>
      </c>
      <c r="AR144" s="44">
        <v>20</v>
      </c>
      <c r="AS144"/>
      <c r="AT144" s="44">
        <v>20</v>
      </c>
      <c r="AU144"/>
      <c r="AV144"/>
      <c r="AW144" s="44">
        <v>20</v>
      </c>
    </row>
    <row r="145" spans="1:49" x14ac:dyDescent="0.25">
      <c r="A145" s="23" t="s">
        <v>237</v>
      </c>
      <c r="B145" s="3" t="s">
        <v>473</v>
      </c>
      <c r="C145" s="3" t="s">
        <v>483</v>
      </c>
      <c r="D145" s="3" t="s">
        <v>537</v>
      </c>
      <c r="E145" s="24" t="s">
        <v>304</v>
      </c>
      <c r="F145" s="24" t="s">
        <v>301</v>
      </c>
      <c r="G145" s="44">
        <v>-0.06</v>
      </c>
      <c r="H145" s="44">
        <f t="shared" si="19"/>
        <v>-0.06</v>
      </c>
      <c r="I145" s="44">
        <v>-0.06</v>
      </c>
      <c r="J145" s="44">
        <v>-0.06</v>
      </c>
      <c r="K145" s="44">
        <v>-0.06</v>
      </c>
      <c r="L145" s="44">
        <v>-0.06</v>
      </c>
      <c r="M145" s="44">
        <v>-0.06</v>
      </c>
      <c r="N145" s="44">
        <v>-0.06</v>
      </c>
      <c r="O145" s="44">
        <v>-0.06</v>
      </c>
      <c r="P145" s="44">
        <v>-0.06</v>
      </c>
      <c r="Q145" s="44">
        <v>-0.06</v>
      </c>
      <c r="R145" s="44">
        <v>-0.06</v>
      </c>
      <c r="U145" s="44">
        <v>-0.06</v>
      </c>
      <c r="V145" s="44">
        <v>-0.06</v>
      </c>
      <c r="W145" s="44">
        <v>-0.06</v>
      </c>
      <c r="X145" s="44">
        <v>-0.06</v>
      </c>
      <c r="Y145" s="44">
        <v>-0.06</v>
      </c>
      <c r="Z145" s="44">
        <v>-0.06</v>
      </c>
      <c r="AA145" s="44">
        <v>-0.06</v>
      </c>
      <c r="AB145" s="44">
        <v>-0.06</v>
      </c>
      <c r="AC145" s="44">
        <v>-0.06</v>
      </c>
      <c r="AD145" s="44">
        <v>-0.06</v>
      </c>
      <c r="AE145" s="44">
        <v>-0.06</v>
      </c>
      <c r="AF145"/>
      <c r="AG145" s="44">
        <v>-0.06</v>
      </c>
      <c r="AH145" s="44">
        <v>-0.06</v>
      </c>
      <c r="AI145" s="44">
        <v>-0.06</v>
      </c>
      <c r="AJ145" s="44">
        <v>-0.06</v>
      </c>
      <c r="AK145" s="44">
        <v>-0.06</v>
      </c>
      <c r="AL145" s="44">
        <v>-0.06</v>
      </c>
      <c r="AM145" s="44">
        <v>-0.06</v>
      </c>
      <c r="AN145"/>
      <c r="AO145" s="44">
        <v>-0.06</v>
      </c>
      <c r="AP145" s="44">
        <v>-0.06</v>
      </c>
      <c r="AQ145" s="44">
        <v>-0.06</v>
      </c>
      <c r="AR145" s="44">
        <v>-0.06</v>
      </c>
      <c r="AS145"/>
      <c r="AT145" s="44">
        <v>-0.06</v>
      </c>
      <c r="AU145"/>
      <c r="AV145"/>
      <c r="AW145" s="44">
        <v>-0.06</v>
      </c>
    </row>
    <row r="146" spans="1:49" x14ac:dyDescent="0.25">
      <c r="A146" s="23" t="s">
        <v>238</v>
      </c>
      <c r="B146" s="3" t="s">
        <v>473</v>
      </c>
      <c r="C146" s="3" t="s">
        <v>483</v>
      </c>
      <c r="D146" s="3" t="s">
        <v>537</v>
      </c>
      <c r="E146" s="24" t="s">
        <v>305</v>
      </c>
      <c r="F146" s="24" t="s">
        <v>100</v>
      </c>
      <c r="G146" s="44">
        <v>0.89100000000000001</v>
      </c>
      <c r="H146" s="44">
        <f t="shared" si="19"/>
        <v>0.89100000000000001</v>
      </c>
      <c r="I146" s="44">
        <v>0.89100000000000001</v>
      </c>
      <c r="J146" s="44">
        <v>0.89100000000000001</v>
      </c>
      <c r="K146" s="44">
        <v>0.89100000000000001</v>
      </c>
      <c r="L146" s="44">
        <v>0.89100000000000001</v>
      </c>
      <c r="M146" s="44">
        <v>0.89100000000000001</v>
      </c>
      <c r="N146" s="44">
        <v>0.89100000000000001</v>
      </c>
      <c r="O146" s="44">
        <v>0.89100000000000001</v>
      </c>
      <c r="P146" s="44">
        <v>0.89100000000000001</v>
      </c>
      <c r="Q146" s="44">
        <v>0.89100000000000001</v>
      </c>
      <c r="R146" s="44">
        <v>0.89100000000000001</v>
      </c>
      <c r="U146" s="44">
        <v>0.89100000000000001</v>
      </c>
      <c r="V146" s="44">
        <v>0.89100000000000001</v>
      </c>
      <c r="W146" s="44">
        <v>0.89100000000000001</v>
      </c>
      <c r="X146" s="44">
        <v>0.89100000000000001</v>
      </c>
      <c r="Y146" s="44">
        <v>0.89100000000000001</v>
      </c>
      <c r="Z146" s="44">
        <v>0.89100000000000001</v>
      </c>
      <c r="AA146" s="44">
        <v>0.89100000000000001</v>
      </c>
      <c r="AB146" s="44">
        <v>0.89100000000000001</v>
      </c>
      <c r="AC146" s="44">
        <v>0.89100000000000001</v>
      </c>
      <c r="AD146" s="44">
        <v>0.89100000000000001</v>
      </c>
      <c r="AE146" s="44">
        <v>0.89100000000000001</v>
      </c>
      <c r="AF146"/>
      <c r="AG146" s="44">
        <v>0.89100000000000001</v>
      </c>
      <c r="AH146" s="44">
        <v>0.89100000000000001</v>
      </c>
      <c r="AI146" s="44">
        <v>0.89100000000000001</v>
      </c>
      <c r="AJ146" s="44">
        <v>0.89100000000000001</v>
      </c>
      <c r="AK146" s="44">
        <v>0.89100000000000001</v>
      </c>
      <c r="AL146" s="44">
        <v>0.89100000000000001</v>
      </c>
      <c r="AM146" s="44">
        <v>0.89100000000000001</v>
      </c>
      <c r="AN146"/>
      <c r="AO146" s="44">
        <v>0.89100000000000001</v>
      </c>
      <c r="AP146" s="44">
        <v>0.89100000000000001</v>
      </c>
      <c r="AQ146" s="44">
        <v>0.89100000000000001</v>
      </c>
      <c r="AR146" s="44">
        <v>0.89100000000000001</v>
      </c>
      <c r="AS146"/>
      <c r="AT146" s="44">
        <v>0.89100000000000001</v>
      </c>
      <c r="AU146"/>
      <c r="AV146"/>
      <c r="AW146" s="44">
        <v>0.89100000000000001</v>
      </c>
    </row>
    <row r="147" spans="1:49" x14ac:dyDescent="0.25">
      <c r="A147" s="23" t="s">
        <v>239</v>
      </c>
      <c r="B147" s="3" t="s">
        <v>473</v>
      </c>
      <c r="C147" s="3" t="s">
        <v>483</v>
      </c>
      <c r="D147" s="3" t="s">
        <v>537</v>
      </c>
      <c r="E147" s="24" t="s">
        <v>306</v>
      </c>
      <c r="F147" s="24" t="s">
        <v>95</v>
      </c>
      <c r="G147" s="44">
        <v>1</v>
      </c>
      <c r="H147" s="44">
        <f t="shared" si="19"/>
        <v>1</v>
      </c>
      <c r="I147" s="44">
        <v>1</v>
      </c>
      <c r="J147" s="44">
        <v>1</v>
      </c>
      <c r="K147" s="44">
        <v>1</v>
      </c>
      <c r="L147" s="44">
        <v>1</v>
      </c>
      <c r="M147" s="44">
        <v>1</v>
      </c>
      <c r="N147" s="44">
        <v>1</v>
      </c>
      <c r="O147" s="44">
        <v>1</v>
      </c>
      <c r="P147" s="44">
        <v>1</v>
      </c>
      <c r="Q147" s="44">
        <v>1</v>
      </c>
      <c r="R147" s="44">
        <v>1</v>
      </c>
      <c r="U147" s="44">
        <v>1</v>
      </c>
      <c r="V147" s="44">
        <v>1</v>
      </c>
      <c r="W147" s="44">
        <v>1</v>
      </c>
      <c r="X147" s="44">
        <v>1</v>
      </c>
      <c r="Y147" s="44">
        <v>1</v>
      </c>
      <c r="Z147" s="44">
        <v>1</v>
      </c>
      <c r="AA147" s="44">
        <v>1</v>
      </c>
      <c r="AB147" s="44">
        <v>1</v>
      </c>
      <c r="AC147" s="44">
        <v>1</v>
      </c>
      <c r="AD147" s="44">
        <v>1</v>
      </c>
      <c r="AE147" s="44">
        <v>1</v>
      </c>
      <c r="AF147"/>
      <c r="AG147" s="44">
        <v>1</v>
      </c>
      <c r="AH147" s="44">
        <v>1</v>
      </c>
      <c r="AI147" s="44">
        <v>1</v>
      </c>
      <c r="AJ147" s="44">
        <v>1</v>
      </c>
      <c r="AK147" s="44">
        <v>1</v>
      </c>
      <c r="AL147" s="44">
        <v>1</v>
      </c>
      <c r="AM147" s="44">
        <v>1</v>
      </c>
      <c r="AN147"/>
      <c r="AO147" s="44">
        <v>1</v>
      </c>
      <c r="AP147" s="44">
        <v>1</v>
      </c>
      <c r="AQ147" s="44">
        <v>1</v>
      </c>
      <c r="AR147" s="44">
        <v>1</v>
      </c>
      <c r="AS147"/>
      <c r="AT147" s="44">
        <v>1</v>
      </c>
      <c r="AU147"/>
      <c r="AV147"/>
      <c r="AW147" s="44">
        <v>1</v>
      </c>
    </row>
    <row r="148" spans="1:49" x14ac:dyDescent="0.25">
      <c r="A148" s="23" t="s">
        <v>72</v>
      </c>
      <c r="B148" s="3" t="s">
        <v>473</v>
      </c>
      <c r="C148" s="3" t="s">
        <v>483</v>
      </c>
      <c r="D148" s="3" t="s">
        <v>537</v>
      </c>
      <c r="E148" s="24" t="s">
        <v>184</v>
      </c>
      <c r="F148" s="24" t="s">
        <v>198</v>
      </c>
      <c r="G148" s="44">
        <v>4.0000000000000003E-5</v>
      </c>
      <c r="H148" s="44">
        <f t="shared" si="19"/>
        <v>4.0000000000000003E-5</v>
      </c>
      <c r="I148" s="44">
        <v>4.0000000000000003E-5</v>
      </c>
      <c r="J148" s="44">
        <v>4.0000000000000003E-5</v>
      </c>
      <c r="K148" s="44">
        <v>4.0000000000000003E-5</v>
      </c>
      <c r="L148" s="44">
        <v>4.0000000000000003E-5</v>
      </c>
      <c r="M148" s="44">
        <v>4.0000000000000003E-5</v>
      </c>
      <c r="N148" s="44">
        <v>4.0000000000000003E-5</v>
      </c>
      <c r="O148" s="44">
        <v>4.0000000000000003E-5</v>
      </c>
      <c r="P148" s="44">
        <v>4.0000000000000003E-5</v>
      </c>
      <c r="Q148" s="44">
        <v>4.0000000000000003E-5</v>
      </c>
      <c r="R148" s="44">
        <v>4.0000000000000003E-5</v>
      </c>
      <c r="U148" s="44">
        <v>4.0000000000000003E-5</v>
      </c>
      <c r="V148" s="44">
        <v>4.0000000000000003E-5</v>
      </c>
      <c r="W148" s="44">
        <v>4.0000000000000003E-5</v>
      </c>
      <c r="X148" s="44">
        <v>4.0000000000000003E-5</v>
      </c>
      <c r="Y148" s="44">
        <v>4.0000000000000003E-5</v>
      </c>
      <c r="Z148" s="44">
        <v>4.0000000000000003E-5</v>
      </c>
      <c r="AA148" s="44">
        <v>4.0000000000000003E-5</v>
      </c>
      <c r="AB148" s="44">
        <v>4.0000000000000003E-5</v>
      </c>
      <c r="AC148" s="44">
        <v>4.0000000000000003E-5</v>
      </c>
      <c r="AD148" s="44">
        <v>4.0000000000000003E-5</v>
      </c>
      <c r="AE148" s="44">
        <v>4.0000000000000003E-5</v>
      </c>
      <c r="AF148"/>
      <c r="AG148" s="44">
        <v>4.0000000000000003E-5</v>
      </c>
      <c r="AH148" s="44">
        <v>4.0000000000000003E-5</v>
      </c>
      <c r="AI148" s="44">
        <v>4.0000000000000003E-5</v>
      </c>
      <c r="AJ148" s="44">
        <v>4.0000000000000003E-5</v>
      </c>
      <c r="AK148" s="44">
        <v>4.0000000000000003E-5</v>
      </c>
      <c r="AL148" s="44">
        <v>4.0000000000000003E-5</v>
      </c>
      <c r="AM148" s="44">
        <v>4.0000000000000003E-5</v>
      </c>
      <c r="AN148"/>
      <c r="AO148" s="44">
        <v>4.0000000000000003E-5</v>
      </c>
      <c r="AP148" s="44">
        <v>4.0000000000000003E-5</v>
      </c>
      <c r="AQ148" s="44">
        <v>4.0000000000000003E-5</v>
      </c>
      <c r="AR148" s="44">
        <v>4.0000000000000003E-5</v>
      </c>
      <c r="AS148"/>
      <c r="AT148" s="44">
        <v>4.0000000000000003E-5</v>
      </c>
      <c r="AU148"/>
      <c r="AV148"/>
      <c r="AW148" s="44">
        <v>4.0000000000000003E-5</v>
      </c>
    </row>
    <row r="149" spans="1:49" x14ac:dyDescent="0.25">
      <c r="A149" s="13" t="s">
        <v>73</v>
      </c>
      <c r="B149" s="3" t="s">
        <v>473</v>
      </c>
      <c r="C149" s="3" t="s">
        <v>483</v>
      </c>
      <c r="D149" s="3" t="s">
        <v>537</v>
      </c>
      <c r="E149" s="14" t="s">
        <v>186</v>
      </c>
      <c r="F149" s="14" t="s">
        <v>200</v>
      </c>
      <c r="G149" s="44">
        <v>5.8333333333333335E-9</v>
      </c>
      <c r="H149" s="44">
        <f t="shared" si="19"/>
        <v>5.8333333333333335E-9</v>
      </c>
      <c r="I149" s="44">
        <v>5.8333333333333335E-9</v>
      </c>
      <c r="J149" s="44">
        <v>5.8333333333333335E-9</v>
      </c>
      <c r="K149" s="44">
        <v>5.8333333333333335E-9</v>
      </c>
      <c r="L149" s="44">
        <v>5.8333333333333335E-9</v>
      </c>
      <c r="M149" s="44">
        <v>5.8333333333333335E-9</v>
      </c>
      <c r="N149" s="44">
        <v>5.8333333333333335E-9</v>
      </c>
      <c r="O149" s="44">
        <v>5.8333333333333335E-9</v>
      </c>
      <c r="P149" s="44">
        <v>5.8333333333333335E-9</v>
      </c>
      <c r="Q149" s="44">
        <v>5.8333333333333335E-9</v>
      </c>
      <c r="R149" s="44">
        <v>5.8333333333333335E-9</v>
      </c>
      <c r="U149" s="44">
        <v>5.8333333333333335E-9</v>
      </c>
      <c r="V149" s="44">
        <v>5.8333333333333335E-9</v>
      </c>
      <c r="W149" s="44">
        <v>5.8333333333333335E-9</v>
      </c>
      <c r="X149" s="44">
        <v>5.8333333333333335E-9</v>
      </c>
      <c r="Y149" s="44">
        <v>5.8333333333333335E-9</v>
      </c>
      <c r="Z149" s="44">
        <v>5.8333333333333335E-9</v>
      </c>
      <c r="AA149" s="44">
        <v>5.8333333333333335E-9</v>
      </c>
      <c r="AB149" s="44">
        <v>5.8333333333333335E-9</v>
      </c>
      <c r="AC149" s="44">
        <v>5.8333333333333335E-9</v>
      </c>
      <c r="AD149" s="44">
        <v>5.8333333333333335E-9</v>
      </c>
      <c r="AE149" s="44">
        <v>5.8333333333333335E-9</v>
      </c>
      <c r="AF149"/>
      <c r="AG149" s="44">
        <v>5.8333333333333335E-9</v>
      </c>
      <c r="AH149" s="44">
        <v>5.8333333333333335E-9</v>
      </c>
      <c r="AI149" s="44">
        <v>5.8333333333333335E-9</v>
      </c>
      <c r="AJ149" s="44">
        <v>5.8333333333333335E-9</v>
      </c>
      <c r="AK149" s="44">
        <v>5.8333333333333335E-9</v>
      </c>
      <c r="AL149" s="44">
        <v>5.8333333333333335E-9</v>
      </c>
      <c r="AM149" s="44">
        <v>5.8333333333333335E-9</v>
      </c>
      <c r="AN149"/>
      <c r="AO149" s="44">
        <v>5.8333333333333335E-9</v>
      </c>
      <c r="AP149" s="44">
        <v>5.8333333333333335E-9</v>
      </c>
      <c r="AQ149" s="44">
        <v>5.8333333333333335E-9</v>
      </c>
      <c r="AR149" s="44">
        <v>5.8333333333333335E-9</v>
      </c>
      <c r="AS149"/>
      <c r="AT149" s="44">
        <v>5.8333333333333335E-9</v>
      </c>
      <c r="AU149"/>
      <c r="AV149"/>
      <c r="AW149" s="44">
        <v>5.8333333333333335E-9</v>
      </c>
    </row>
    <row r="150" spans="1:49" x14ac:dyDescent="0.25">
      <c r="A150" s="13" t="s">
        <v>240</v>
      </c>
      <c r="B150" s="3" t="s">
        <v>473</v>
      </c>
      <c r="C150" s="3" t="s">
        <v>483</v>
      </c>
      <c r="D150" s="3" t="s">
        <v>537</v>
      </c>
      <c r="E150" s="14" t="s">
        <v>307</v>
      </c>
      <c r="F150" s="14" t="s">
        <v>109</v>
      </c>
      <c r="G150" s="44">
        <v>20</v>
      </c>
      <c r="H150" s="44">
        <f t="shared" si="19"/>
        <v>20</v>
      </c>
      <c r="I150" s="44">
        <v>20</v>
      </c>
      <c r="J150" s="44">
        <v>20</v>
      </c>
      <c r="K150" s="44">
        <v>20</v>
      </c>
      <c r="L150" s="44">
        <v>20</v>
      </c>
      <c r="M150" s="44">
        <v>20</v>
      </c>
      <c r="N150" s="44">
        <v>20</v>
      </c>
      <c r="O150" s="44">
        <v>20</v>
      </c>
      <c r="P150" s="44">
        <v>20</v>
      </c>
      <c r="Q150" s="44">
        <v>20</v>
      </c>
      <c r="R150" s="44">
        <v>20</v>
      </c>
      <c r="U150" s="44">
        <v>20</v>
      </c>
      <c r="V150" s="44">
        <v>20</v>
      </c>
      <c r="W150" s="44">
        <v>20</v>
      </c>
      <c r="X150" s="44">
        <v>20</v>
      </c>
      <c r="Y150" s="44">
        <v>20</v>
      </c>
      <c r="Z150" s="44">
        <v>20</v>
      </c>
      <c r="AA150" s="44">
        <v>20</v>
      </c>
      <c r="AB150" s="44">
        <v>20</v>
      </c>
      <c r="AC150" s="44">
        <v>20</v>
      </c>
      <c r="AD150" s="44">
        <v>20</v>
      </c>
      <c r="AE150" s="44">
        <v>20</v>
      </c>
      <c r="AF150"/>
      <c r="AG150" s="44">
        <v>20</v>
      </c>
      <c r="AH150" s="44">
        <v>20</v>
      </c>
      <c r="AI150" s="44">
        <v>20</v>
      </c>
      <c r="AJ150" s="44">
        <v>20</v>
      </c>
      <c r="AK150" s="44">
        <v>20</v>
      </c>
      <c r="AL150" s="44">
        <v>20</v>
      </c>
      <c r="AM150" s="44">
        <v>20</v>
      </c>
      <c r="AN150"/>
      <c r="AO150" s="44">
        <v>20</v>
      </c>
      <c r="AP150" s="44">
        <v>20</v>
      </c>
      <c r="AQ150" s="44">
        <v>20</v>
      </c>
      <c r="AR150" s="44">
        <v>20</v>
      </c>
      <c r="AS150"/>
      <c r="AT150" s="44">
        <v>20</v>
      </c>
      <c r="AU150"/>
      <c r="AV150"/>
      <c r="AW150" s="44">
        <v>20</v>
      </c>
    </row>
    <row r="151" spans="1:49" x14ac:dyDescent="0.25">
      <c r="A151" s="13" t="s">
        <v>241</v>
      </c>
      <c r="B151" s="3" t="s">
        <v>473</v>
      </c>
      <c r="C151" s="3" t="s">
        <v>483</v>
      </c>
      <c r="D151" s="3" t="s">
        <v>537</v>
      </c>
      <c r="E151" s="14" t="s">
        <v>308</v>
      </c>
      <c r="F151" s="14" t="s">
        <v>301</v>
      </c>
      <c r="G151" s="44">
        <v>-0.06</v>
      </c>
      <c r="H151" s="44">
        <f t="shared" si="19"/>
        <v>-0.06</v>
      </c>
      <c r="I151" s="44">
        <v>-0.06</v>
      </c>
      <c r="J151" s="44">
        <v>-0.06</v>
      </c>
      <c r="K151" s="44">
        <v>-0.06</v>
      </c>
      <c r="L151" s="44">
        <v>-0.06</v>
      </c>
      <c r="M151" s="44">
        <v>-0.06</v>
      </c>
      <c r="N151" s="44">
        <v>-0.06</v>
      </c>
      <c r="O151" s="44">
        <v>-0.06</v>
      </c>
      <c r="P151" s="44">
        <v>-0.06</v>
      </c>
      <c r="Q151" s="44">
        <v>-0.06</v>
      </c>
      <c r="R151" s="44">
        <v>-0.06</v>
      </c>
      <c r="U151" s="44">
        <v>-0.06</v>
      </c>
      <c r="V151" s="44">
        <v>-0.06</v>
      </c>
      <c r="W151" s="44">
        <v>-0.06</v>
      </c>
      <c r="X151" s="44">
        <v>-0.06</v>
      </c>
      <c r="Y151" s="44">
        <v>-0.06</v>
      </c>
      <c r="Z151" s="44">
        <v>-0.06</v>
      </c>
      <c r="AA151" s="44">
        <v>-0.06</v>
      </c>
      <c r="AB151" s="44">
        <v>-0.06</v>
      </c>
      <c r="AC151" s="44">
        <v>-0.06</v>
      </c>
      <c r="AD151" s="44">
        <v>-0.06</v>
      </c>
      <c r="AE151" s="44">
        <v>-0.06</v>
      </c>
      <c r="AF151"/>
      <c r="AG151" s="44">
        <v>-0.06</v>
      </c>
      <c r="AH151" s="44">
        <v>-0.06</v>
      </c>
      <c r="AI151" s="44">
        <v>-0.06</v>
      </c>
      <c r="AJ151" s="44">
        <v>-0.06</v>
      </c>
      <c r="AK151" s="44">
        <v>-0.06</v>
      </c>
      <c r="AL151" s="44">
        <v>-0.06</v>
      </c>
      <c r="AM151" s="44">
        <v>-0.06</v>
      </c>
      <c r="AN151"/>
      <c r="AO151" s="44">
        <v>-0.06</v>
      </c>
      <c r="AP151" s="44">
        <v>-0.06</v>
      </c>
      <c r="AQ151" s="44">
        <v>-0.06</v>
      </c>
      <c r="AR151" s="44">
        <v>-0.06</v>
      </c>
      <c r="AS151"/>
      <c r="AT151" s="44">
        <v>-0.06</v>
      </c>
      <c r="AU151"/>
      <c r="AV151"/>
      <c r="AW151" s="44">
        <v>-0.06</v>
      </c>
    </row>
    <row r="152" spans="1:49" x14ac:dyDescent="0.25">
      <c r="A152" s="13" t="s">
        <v>242</v>
      </c>
      <c r="B152" s="3" t="s">
        <v>473</v>
      </c>
      <c r="C152" s="3" t="s">
        <v>483</v>
      </c>
      <c r="D152" s="3" t="s">
        <v>537</v>
      </c>
      <c r="E152" s="14" t="s">
        <v>309</v>
      </c>
      <c r="F152" s="14" t="s">
        <v>100</v>
      </c>
      <c r="G152" s="44">
        <v>0.89100000000000001</v>
      </c>
      <c r="H152" s="44">
        <f t="shared" si="19"/>
        <v>0.89100000000000001</v>
      </c>
      <c r="I152" s="44">
        <v>0.89100000000000001</v>
      </c>
      <c r="J152" s="44">
        <v>0.89100000000000001</v>
      </c>
      <c r="K152" s="44">
        <v>0.89100000000000001</v>
      </c>
      <c r="L152" s="44">
        <v>0.89100000000000001</v>
      </c>
      <c r="M152" s="44">
        <v>0.89100000000000001</v>
      </c>
      <c r="N152" s="44">
        <v>0.89100000000000001</v>
      </c>
      <c r="O152" s="44">
        <v>0.89100000000000001</v>
      </c>
      <c r="P152" s="44">
        <v>0.89100000000000001</v>
      </c>
      <c r="Q152" s="44">
        <v>0.89100000000000001</v>
      </c>
      <c r="R152" s="44">
        <v>0.89100000000000001</v>
      </c>
      <c r="U152" s="44">
        <v>0.89100000000000001</v>
      </c>
      <c r="V152" s="44">
        <v>0.89100000000000001</v>
      </c>
      <c r="W152" s="44">
        <v>0.89100000000000001</v>
      </c>
      <c r="X152" s="44">
        <v>0.89100000000000001</v>
      </c>
      <c r="Y152" s="44">
        <v>0.89100000000000001</v>
      </c>
      <c r="Z152" s="44">
        <v>0.89100000000000001</v>
      </c>
      <c r="AA152" s="44">
        <v>0.89100000000000001</v>
      </c>
      <c r="AB152" s="44">
        <v>0.89100000000000001</v>
      </c>
      <c r="AC152" s="44">
        <v>0.89100000000000001</v>
      </c>
      <c r="AD152" s="44">
        <v>0.89100000000000001</v>
      </c>
      <c r="AE152" s="44">
        <v>0.89100000000000001</v>
      </c>
      <c r="AF152"/>
      <c r="AG152" s="44">
        <v>0.89100000000000001</v>
      </c>
      <c r="AH152" s="44">
        <v>0.89100000000000001</v>
      </c>
      <c r="AI152" s="44">
        <v>0.89100000000000001</v>
      </c>
      <c r="AJ152" s="44">
        <v>0.89100000000000001</v>
      </c>
      <c r="AK152" s="44">
        <v>0.89100000000000001</v>
      </c>
      <c r="AL152" s="44">
        <v>0.89100000000000001</v>
      </c>
      <c r="AM152" s="44">
        <v>0.89100000000000001</v>
      </c>
      <c r="AN152"/>
      <c r="AO152" s="44">
        <v>0.89100000000000001</v>
      </c>
      <c r="AP152" s="44">
        <v>0.89100000000000001</v>
      </c>
      <c r="AQ152" s="44">
        <v>0.89100000000000001</v>
      </c>
      <c r="AR152" s="44">
        <v>0.89100000000000001</v>
      </c>
      <c r="AS152"/>
      <c r="AT152" s="44">
        <v>0.89100000000000001</v>
      </c>
      <c r="AU152"/>
      <c r="AV152"/>
      <c r="AW152" s="44">
        <v>0.89100000000000001</v>
      </c>
    </row>
    <row r="153" spans="1:49" x14ac:dyDescent="0.25">
      <c r="A153" s="13" t="s">
        <v>243</v>
      </c>
      <c r="B153" s="3" t="s">
        <v>473</v>
      </c>
      <c r="C153" s="3" t="s">
        <v>483</v>
      </c>
      <c r="D153" s="3" t="s">
        <v>537</v>
      </c>
      <c r="E153" s="14" t="s">
        <v>310</v>
      </c>
      <c r="F153" s="14" t="s">
        <v>95</v>
      </c>
      <c r="G153" s="44">
        <v>1</v>
      </c>
      <c r="H153" s="44">
        <f t="shared" si="19"/>
        <v>1</v>
      </c>
      <c r="I153" s="44">
        <v>1</v>
      </c>
      <c r="J153" s="44">
        <v>1</v>
      </c>
      <c r="K153" s="44">
        <v>1</v>
      </c>
      <c r="L153" s="44">
        <v>1</v>
      </c>
      <c r="M153" s="44">
        <v>1</v>
      </c>
      <c r="N153" s="44">
        <v>1</v>
      </c>
      <c r="O153" s="44">
        <v>1</v>
      </c>
      <c r="P153" s="44">
        <v>1</v>
      </c>
      <c r="Q153" s="44">
        <v>1</v>
      </c>
      <c r="R153" s="44">
        <v>1</v>
      </c>
      <c r="U153" s="44">
        <v>1</v>
      </c>
      <c r="V153" s="44">
        <v>1</v>
      </c>
      <c r="W153" s="44">
        <v>1</v>
      </c>
      <c r="X153" s="44">
        <v>1</v>
      </c>
      <c r="Y153" s="44">
        <v>1</v>
      </c>
      <c r="Z153" s="44">
        <v>1</v>
      </c>
      <c r="AA153" s="44">
        <v>1</v>
      </c>
      <c r="AB153" s="44">
        <v>1</v>
      </c>
      <c r="AC153" s="44">
        <v>1</v>
      </c>
      <c r="AD153" s="44">
        <v>1</v>
      </c>
      <c r="AE153" s="44">
        <v>1</v>
      </c>
      <c r="AF153"/>
      <c r="AG153" s="44">
        <v>1</v>
      </c>
      <c r="AH153" s="44">
        <v>1</v>
      </c>
      <c r="AI153" s="44">
        <v>1</v>
      </c>
      <c r="AJ153" s="44">
        <v>1</v>
      </c>
      <c r="AK153" s="44">
        <v>1</v>
      </c>
      <c r="AL153" s="44">
        <v>1</v>
      </c>
      <c r="AM153" s="44">
        <v>1</v>
      </c>
      <c r="AN153"/>
      <c r="AO153" s="44">
        <v>1</v>
      </c>
      <c r="AP153" s="44">
        <v>1</v>
      </c>
      <c r="AQ153" s="44">
        <v>1</v>
      </c>
      <c r="AR153" s="44">
        <v>1</v>
      </c>
      <c r="AS153"/>
      <c r="AT153" s="44">
        <v>1</v>
      </c>
      <c r="AU153"/>
      <c r="AV153"/>
      <c r="AW153" s="44">
        <v>1</v>
      </c>
    </row>
    <row r="154" spans="1:49" x14ac:dyDescent="0.25">
      <c r="A154" s="13" t="s">
        <v>74</v>
      </c>
      <c r="B154" s="3" t="s">
        <v>473</v>
      </c>
      <c r="C154" s="3" t="s">
        <v>483</v>
      </c>
      <c r="D154" s="3" t="s">
        <v>537</v>
      </c>
      <c r="E154" s="14" t="s">
        <v>185</v>
      </c>
      <c r="F154" s="14" t="s">
        <v>198</v>
      </c>
      <c r="G154" s="44">
        <v>4.0000000000000003E-5</v>
      </c>
      <c r="H154" s="44">
        <f t="shared" si="19"/>
        <v>4.0000000000000003E-5</v>
      </c>
      <c r="I154" s="44">
        <v>4.0000000000000003E-5</v>
      </c>
      <c r="J154" s="44">
        <v>4.0000000000000003E-5</v>
      </c>
      <c r="K154" s="44">
        <v>4.0000000000000003E-5</v>
      </c>
      <c r="L154" s="44">
        <v>4.0000000000000003E-5</v>
      </c>
      <c r="M154" s="44">
        <v>4.0000000000000003E-5</v>
      </c>
      <c r="N154" s="44">
        <v>4.0000000000000003E-5</v>
      </c>
      <c r="O154" s="44">
        <v>4.0000000000000003E-5</v>
      </c>
      <c r="P154" s="44">
        <v>4.0000000000000003E-5</v>
      </c>
      <c r="Q154" s="44">
        <v>4.0000000000000003E-5</v>
      </c>
      <c r="R154" s="44">
        <v>4.0000000000000003E-5</v>
      </c>
      <c r="U154" s="44">
        <v>4.0000000000000003E-5</v>
      </c>
      <c r="V154" s="44">
        <v>4.0000000000000003E-5</v>
      </c>
      <c r="W154" s="44">
        <v>4.0000000000000003E-5</v>
      </c>
      <c r="X154" s="44">
        <v>4.0000000000000003E-5</v>
      </c>
      <c r="Y154" s="44">
        <v>4.0000000000000003E-5</v>
      </c>
      <c r="Z154" s="44">
        <v>4.0000000000000003E-5</v>
      </c>
      <c r="AA154" s="44">
        <v>4.0000000000000003E-5</v>
      </c>
      <c r="AB154" s="44">
        <v>4.0000000000000003E-5</v>
      </c>
      <c r="AC154" s="44">
        <v>4.0000000000000003E-5</v>
      </c>
      <c r="AD154" s="44">
        <v>4.0000000000000003E-5</v>
      </c>
      <c r="AE154" s="44">
        <v>4.0000000000000003E-5</v>
      </c>
      <c r="AF154"/>
      <c r="AG154" s="44">
        <v>4.0000000000000003E-5</v>
      </c>
      <c r="AH154" s="44">
        <v>4.0000000000000003E-5</v>
      </c>
      <c r="AI154" s="44">
        <v>4.0000000000000003E-5</v>
      </c>
      <c r="AJ154" s="44">
        <v>4.0000000000000003E-5</v>
      </c>
      <c r="AK154" s="44">
        <v>4.0000000000000003E-5</v>
      </c>
      <c r="AL154" s="44">
        <v>4.0000000000000003E-5</v>
      </c>
      <c r="AM154" s="44">
        <v>4.0000000000000003E-5</v>
      </c>
      <c r="AN154"/>
      <c r="AO154" s="44">
        <v>4.0000000000000003E-5</v>
      </c>
      <c r="AP154" s="44">
        <v>4.0000000000000003E-5</v>
      </c>
      <c r="AQ154" s="44">
        <v>4.0000000000000003E-5</v>
      </c>
      <c r="AR154" s="44">
        <v>4.0000000000000003E-5</v>
      </c>
      <c r="AS154"/>
      <c r="AT154" s="44">
        <v>4.0000000000000003E-5</v>
      </c>
      <c r="AU154"/>
      <c r="AV154"/>
      <c r="AW154" s="44">
        <v>4.0000000000000003E-5</v>
      </c>
    </row>
    <row r="155" spans="1:49" x14ac:dyDescent="0.25">
      <c r="A155" s="9" t="s">
        <v>75</v>
      </c>
      <c r="B155" s="3" t="s">
        <v>473</v>
      </c>
      <c r="C155" s="3" t="s">
        <v>483</v>
      </c>
      <c r="D155" s="3" t="s">
        <v>537</v>
      </c>
      <c r="E155" s="10" t="s">
        <v>187</v>
      </c>
      <c r="F155" s="10" t="s">
        <v>200</v>
      </c>
      <c r="G155" s="44">
        <v>4.9999999999999998E-8</v>
      </c>
      <c r="H155" s="44">
        <f t="shared" si="19"/>
        <v>4.9999999999999998E-8</v>
      </c>
      <c r="I155" s="44">
        <v>4.0000000000000001E-8</v>
      </c>
      <c r="J155" s="44">
        <v>4.0000000000000001E-8</v>
      </c>
      <c r="K155" s="44">
        <v>4.0000000000000001E-8</v>
      </c>
      <c r="L155" s="44">
        <v>4.0000000000000001E-8</v>
      </c>
      <c r="M155" s="44">
        <v>4.0000000000000001E-8</v>
      </c>
      <c r="N155" s="44">
        <v>4.0000000000000001E-8</v>
      </c>
      <c r="O155" s="44">
        <v>4.0000000000000001E-8</v>
      </c>
      <c r="P155" s="44">
        <v>4.0000000000000001E-8</v>
      </c>
      <c r="Q155" s="44">
        <v>4.0000000000000001E-8</v>
      </c>
      <c r="R155" s="44">
        <v>4.0000000000000001E-8</v>
      </c>
      <c r="U155" s="44">
        <v>4.0000000000000001E-8</v>
      </c>
      <c r="V155" s="44">
        <v>4.0000000000000001E-8</v>
      </c>
      <c r="W155" s="44">
        <v>4.0000000000000001E-8</v>
      </c>
      <c r="X155" s="44">
        <v>4.0000000000000001E-8</v>
      </c>
      <c r="Y155" s="44">
        <v>4.0000000000000001E-8</v>
      </c>
      <c r="Z155" s="44">
        <v>4.0000000000000001E-8</v>
      </c>
      <c r="AA155" s="44">
        <v>4.0000000000000001E-8</v>
      </c>
      <c r="AB155" s="44">
        <v>4.0000000000000001E-8</v>
      </c>
      <c r="AC155" s="44">
        <v>4.0000000000000001E-8</v>
      </c>
      <c r="AD155" s="44">
        <v>4.0000000000000001E-8</v>
      </c>
      <c r="AE155" s="44">
        <v>4.0000000000000001E-8</v>
      </c>
      <c r="AF155"/>
      <c r="AG155" s="44">
        <v>4.0000000000000001E-8</v>
      </c>
      <c r="AH155" s="44">
        <v>4.0000000000000001E-8</v>
      </c>
      <c r="AI155" s="44">
        <v>4.0000000000000001E-8</v>
      </c>
      <c r="AJ155" s="44">
        <v>4.0000000000000001E-8</v>
      </c>
      <c r="AK155" s="44">
        <v>4.0000000000000001E-8</v>
      </c>
      <c r="AL155" s="44">
        <v>4.0000000000000001E-8</v>
      </c>
      <c r="AM155" s="44">
        <v>4.0000000000000001E-8</v>
      </c>
      <c r="AN155"/>
      <c r="AO155" s="44">
        <v>4.0000000000000001E-8</v>
      </c>
      <c r="AP155" s="44">
        <v>4.0000000000000001E-8</v>
      </c>
      <c r="AQ155" s="44">
        <v>4.0000000000000001E-8</v>
      </c>
      <c r="AR155" s="44">
        <v>4.0000000000000001E-8</v>
      </c>
      <c r="AS155"/>
      <c r="AT155" s="44">
        <v>4.0000000000000001E-8</v>
      </c>
      <c r="AU155"/>
      <c r="AV155"/>
      <c r="AW155" s="44">
        <v>4.0000000000000001E-8</v>
      </c>
    </row>
    <row r="156" spans="1:49" x14ac:dyDescent="0.25">
      <c r="A156" s="9" t="s">
        <v>218</v>
      </c>
      <c r="B156" s="3" t="s">
        <v>473</v>
      </c>
      <c r="C156" s="3" t="s">
        <v>483</v>
      </c>
      <c r="D156" s="3" t="s">
        <v>537</v>
      </c>
      <c r="E156" s="10" t="s">
        <v>298</v>
      </c>
      <c r="F156" s="10" t="s">
        <v>109</v>
      </c>
      <c r="G156" s="44">
        <v>20</v>
      </c>
      <c r="H156" s="44">
        <f t="shared" si="19"/>
        <v>20</v>
      </c>
      <c r="I156" s="44">
        <v>20</v>
      </c>
      <c r="J156" s="44">
        <v>20</v>
      </c>
      <c r="K156" s="44">
        <v>20</v>
      </c>
      <c r="L156" s="44">
        <v>20</v>
      </c>
      <c r="M156" s="44">
        <v>20</v>
      </c>
      <c r="N156" s="44">
        <v>20</v>
      </c>
      <c r="O156" s="44">
        <v>20</v>
      </c>
      <c r="P156" s="44">
        <v>20</v>
      </c>
      <c r="Q156" s="44">
        <v>20</v>
      </c>
      <c r="R156" s="44">
        <v>20</v>
      </c>
      <c r="U156" s="44">
        <v>20</v>
      </c>
      <c r="V156" s="44">
        <v>20</v>
      </c>
      <c r="W156" s="44">
        <v>20</v>
      </c>
      <c r="X156" s="44">
        <v>20</v>
      </c>
      <c r="Y156" s="44">
        <v>20</v>
      </c>
      <c r="Z156" s="44">
        <v>20</v>
      </c>
      <c r="AA156" s="44">
        <v>20</v>
      </c>
      <c r="AB156" s="44">
        <v>20</v>
      </c>
      <c r="AC156" s="44">
        <v>20</v>
      </c>
      <c r="AD156" s="44">
        <v>20</v>
      </c>
      <c r="AE156" s="44">
        <v>20</v>
      </c>
      <c r="AF156"/>
      <c r="AG156" s="44">
        <v>20</v>
      </c>
      <c r="AH156" s="44">
        <v>20</v>
      </c>
      <c r="AI156" s="44">
        <v>20</v>
      </c>
      <c r="AJ156" s="44">
        <v>20</v>
      </c>
      <c r="AK156" s="44">
        <v>20</v>
      </c>
      <c r="AL156" s="44">
        <v>20</v>
      </c>
      <c r="AM156" s="44">
        <v>20</v>
      </c>
      <c r="AN156"/>
      <c r="AO156" s="44">
        <v>20</v>
      </c>
      <c r="AP156" s="44">
        <v>20</v>
      </c>
      <c r="AQ156" s="44">
        <v>20</v>
      </c>
      <c r="AR156" s="44">
        <v>20</v>
      </c>
      <c r="AS156"/>
      <c r="AT156" s="44">
        <v>20</v>
      </c>
      <c r="AU156"/>
      <c r="AV156"/>
      <c r="AW156" s="44">
        <v>20</v>
      </c>
    </row>
    <row r="157" spans="1:49" x14ac:dyDescent="0.25">
      <c r="A157" s="9" t="s">
        <v>219</v>
      </c>
      <c r="B157" s="3" t="s">
        <v>473</v>
      </c>
      <c r="C157" s="3" t="s">
        <v>483</v>
      </c>
      <c r="D157" s="3" t="s">
        <v>537</v>
      </c>
      <c r="E157" s="10" t="s">
        <v>299</v>
      </c>
      <c r="F157" s="10" t="s">
        <v>301</v>
      </c>
      <c r="G157" s="44">
        <v>-4.4200000000000003E-2</v>
      </c>
      <c r="H157" s="44">
        <f t="shared" si="19"/>
        <v>-4.4200000000000003E-2</v>
      </c>
      <c r="I157" s="44">
        <v>-4.4200000000000003E-2</v>
      </c>
      <c r="J157" s="44">
        <v>-4.4200000000000003E-2</v>
      </c>
      <c r="K157" s="44">
        <v>-4.4200000000000003E-2</v>
      </c>
      <c r="L157" s="44">
        <v>-4.4200000000000003E-2</v>
      </c>
      <c r="M157" s="44">
        <v>-4.4200000000000003E-2</v>
      </c>
      <c r="N157" s="44">
        <v>-4.4200000000000003E-2</v>
      </c>
      <c r="O157" s="44">
        <v>-4.4200000000000003E-2</v>
      </c>
      <c r="P157" s="44">
        <v>-4.4200000000000003E-2</v>
      </c>
      <c r="Q157" s="44">
        <v>-4.4200000000000003E-2</v>
      </c>
      <c r="R157" s="44">
        <v>-4.4200000000000003E-2</v>
      </c>
      <c r="U157" s="44">
        <v>-4.4200000000000003E-2</v>
      </c>
      <c r="V157" s="44">
        <v>-4.4200000000000003E-2</v>
      </c>
      <c r="W157" s="44">
        <v>-4.4200000000000003E-2</v>
      </c>
      <c r="X157" s="44">
        <v>-4.4200000000000003E-2</v>
      </c>
      <c r="Y157" s="44">
        <v>-4.4200000000000003E-2</v>
      </c>
      <c r="Z157" s="44">
        <v>-4.4200000000000003E-2</v>
      </c>
      <c r="AA157" s="44">
        <v>-4.4200000000000003E-2</v>
      </c>
      <c r="AB157" s="44">
        <v>-4.4200000000000003E-2</v>
      </c>
      <c r="AC157" s="44">
        <v>-4.4200000000000003E-2</v>
      </c>
      <c r="AD157" s="44">
        <v>-4.4200000000000003E-2</v>
      </c>
      <c r="AE157" s="44">
        <v>-4.4200000000000003E-2</v>
      </c>
      <c r="AF157"/>
      <c r="AG157" s="44">
        <v>-4.4200000000000003E-2</v>
      </c>
      <c r="AH157" s="44">
        <v>-4.4200000000000003E-2</v>
      </c>
      <c r="AI157" s="44">
        <v>-4.4200000000000003E-2</v>
      </c>
      <c r="AJ157" s="44">
        <v>-4.4200000000000003E-2</v>
      </c>
      <c r="AK157" s="44">
        <v>-4.4200000000000003E-2</v>
      </c>
      <c r="AL157" s="44">
        <v>-4.4200000000000003E-2</v>
      </c>
      <c r="AM157" s="44">
        <v>-4.4200000000000003E-2</v>
      </c>
      <c r="AN157"/>
      <c r="AO157" s="44">
        <v>-4.4200000000000003E-2</v>
      </c>
      <c r="AP157" s="44">
        <v>-4.4200000000000003E-2</v>
      </c>
      <c r="AQ157" s="44">
        <v>-4.4200000000000003E-2</v>
      </c>
      <c r="AR157" s="44">
        <v>-4.4200000000000003E-2</v>
      </c>
      <c r="AS157"/>
      <c r="AT157" s="44">
        <v>-4.4200000000000003E-2</v>
      </c>
      <c r="AU157"/>
      <c r="AV157"/>
      <c r="AW157" s="44">
        <v>-4.4200000000000003E-2</v>
      </c>
    </row>
    <row r="158" spans="1:49" x14ac:dyDescent="0.25">
      <c r="A158" s="9" t="s">
        <v>220</v>
      </c>
      <c r="B158" s="3" t="s">
        <v>473</v>
      </c>
      <c r="C158" s="3" t="s">
        <v>483</v>
      </c>
      <c r="D158" s="3" t="s">
        <v>537</v>
      </c>
      <c r="E158" s="10" t="s">
        <v>300</v>
      </c>
      <c r="F158" s="10" t="s">
        <v>100</v>
      </c>
      <c r="G158" s="44">
        <v>1.55</v>
      </c>
      <c r="H158" s="44">
        <f t="shared" si="19"/>
        <v>1.55</v>
      </c>
      <c r="I158" s="44">
        <v>1.55</v>
      </c>
      <c r="J158" s="44">
        <v>1.55</v>
      </c>
      <c r="K158" s="44">
        <v>1.55</v>
      </c>
      <c r="L158" s="44">
        <v>1.55</v>
      </c>
      <c r="M158" s="44">
        <v>1.55</v>
      </c>
      <c r="N158" s="44">
        <v>1.55</v>
      </c>
      <c r="O158" s="44">
        <v>1.55</v>
      </c>
      <c r="P158" s="44">
        <v>1.55</v>
      </c>
      <c r="Q158" s="44">
        <v>1.55</v>
      </c>
      <c r="R158" s="44">
        <v>1.55</v>
      </c>
      <c r="U158" s="44">
        <v>1.55</v>
      </c>
      <c r="V158" s="44">
        <v>1.55</v>
      </c>
      <c r="W158" s="44">
        <v>1.55</v>
      </c>
      <c r="X158" s="44">
        <v>1.55</v>
      </c>
      <c r="Y158" s="44">
        <v>1.55</v>
      </c>
      <c r="Z158" s="44">
        <v>1.55</v>
      </c>
      <c r="AA158" s="44">
        <v>1.55</v>
      </c>
      <c r="AB158" s="44">
        <v>1.55</v>
      </c>
      <c r="AC158" s="44">
        <v>1.55</v>
      </c>
      <c r="AD158" s="44">
        <v>1.55</v>
      </c>
      <c r="AE158" s="44">
        <v>1.55</v>
      </c>
      <c r="AF158"/>
      <c r="AG158" s="44">
        <v>1.55</v>
      </c>
      <c r="AH158" s="44">
        <v>1.55</v>
      </c>
      <c r="AI158" s="44">
        <v>1.55</v>
      </c>
      <c r="AJ158" s="44">
        <v>1.55</v>
      </c>
      <c r="AK158" s="44">
        <v>1.55</v>
      </c>
      <c r="AL158" s="44">
        <v>1.55</v>
      </c>
      <c r="AM158" s="44">
        <v>1.55</v>
      </c>
      <c r="AN158"/>
      <c r="AO158" s="44">
        <v>1.55</v>
      </c>
      <c r="AP158" s="44">
        <v>1.55</v>
      </c>
      <c r="AQ158" s="44">
        <v>1.55</v>
      </c>
      <c r="AR158" s="44">
        <v>1.55</v>
      </c>
      <c r="AS158"/>
      <c r="AT158" s="44">
        <v>1.55</v>
      </c>
      <c r="AU158"/>
      <c r="AV158"/>
      <c r="AW158" s="44">
        <v>1.55</v>
      </c>
    </row>
    <row r="159" spans="1:49" x14ac:dyDescent="0.25">
      <c r="A159" s="9" t="s">
        <v>221</v>
      </c>
      <c r="B159" s="3" t="s">
        <v>473</v>
      </c>
      <c r="C159" s="3" t="s">
        <v>483</v>
      </c>
      <c r="D159" s="3" t="s">
        <v>537</v>
      </c>
      <c r="E159" s="10" t="s">
        <v>302</v>
      </c>
      <c r="F159" s="10" t="s">
        <v>95</v>
      </c>
      <c r="G159" s="44">
        <v>1</v>
      </c>
      <c r="H159" s="44">
        <f t="shared" si="19"/>
        <v>1</v>
      </c>
      <c r="I159" s="44">
        <v>1</v>
      </c>
      <c r="J159" s="44">
        <v>1</v>
      </c>
      <c r="K159" s="44">
        <v>1</v>
      </c>
      <c r="L159" s="44">
        <v>1</v>
      </c>
      <c r="M159" s="44">
        <v>1</v>
      </c>
      <c r="N159" s="44">
        <v>1</v>
      </c>
      <c r="O159" s="44">
        <v>1</v>
      </c>
      <c r="P159" s="44">
        <v>1</v>
      </c>
      <c r="Q159" s="44">
        <v>1</v>
      </c>
      <c r="R159" s="44">
        <v>1</v>
      </c>
      <c r="U159" s="44">
        <v>1</v>
      </c>
      <c r="V159" s="44">
        <v>1</v>
      </c>
      <c r="W159" s="44">
        <v>1</v>
      </c>
      <c r="X159" s="44">
        <v>1</v>
      </c>
      <c r="Y159" s="44">
        <v>1</v>
      </c>
      <c r="Z159" s="44">
        <v>1</v>
      </c>
      <c r="AA159" s="44">
        <v>1</v>
      </c>
      <c r="AB159" s="44">
        <v>1</v>
      </c>
      <c r="AC159" s="44">
        <v>1</v>
      </c>
      <c r="AD159" s="44">
        <v>1</v>
      </c>
      <c r="AE159" s="44">
        <v>1</v>
      </c>
      <c r="AF159"/>
      <c r="AG159" s="44">
        <v>1</v>
      </c>
      <c r="AH159" s="44">
        <v>1</v>
      </c>
      <c r="AI159" s="44">
        <v>1</v>
      </c>
      <c r="AJ159" s="44">
        <v>1</v>
      </c>
      <c r="AK159" s="44">
        <v>1</v>
      </c>
      <c r="AL159" s="44">
        <v>1</v>
      </c>
      <c r="AM159" s="44">
        <v>1</v>
      </c>
      <c r="AN159"/>
      <c r="AO159" s="44">
        <v>1</v>
      </c>
      <c r="AP159" s="44">
        <v>1</v>
      </c>
      <c r="AQ159" s="44">
        <v>1</v>
      </c>
      <c r="AR159" s="44">
        <v>1</v>
      </c>
      <c r="AS159"/>
      <c r="AT159" s="44">
        <v>1</v>
      </c>
      <c r="AU159"/>
      <c r="AV159"/>
      <c r="AW159" s="44">
        <v>1</v>
      </c>
    </row>
    <row r="160" spans="1:49" x14ac:dyDescent="0.25">
      <c r="A160" s="9" t="s">
        <v>76</v>
      </c>
      <c r="B160" s="3" t="s">
        <v>473</v>
      </c>
      <c r="C160" s="3" t="s">
        <v>483</v>
      </c>
      <c r="D160" s="3" t="s">
        <v>537</v>
      </c>
      <c r="E160" s="10" t="s">
        <v>188</v>
      </c>
      <c r="F160" s="10" t="s">
        <v>198</v>
      </c>
      <c r="G160" s="44">
        <v>2.7799999999999998E-4</v>
      </c>
      <c r="H160" s="44">
        <f t="shared" si="19"/>
        <v>2.7799999999999998E-4</v>
      </c>
      <c r="I160" s="44">
        <v>2.7799999999999998E-4</v>
      </c>
      <c r="J160" s="44">
        <v>2.7799999999999998E-4</v>
      </c>
      <c r="K160" s="44">
        <v>2.7799999999999998E-4</v>
      </c>
      <c r="L160" s="44">
        <v>2.7799999999999998E-4</v>
      </c>
      <c r="M160" s="44">
        <v>2.7799999999999998E-4</v>
      </c>
      <c r="N160" s="44">
        <v>2.7799999999999998E-4</v>
      </c>
      <c r="O160" s="44">
        <v>2.7799999999999998E-4</v>
      </c>
      <c r="P160" s="44">
        <v>2.7799999999999998E-4</v>
      </c>
      <c r="Q160" s="44">
        <v>2.7799999999999998E-4</v>
      </c>
      <c r="R160" s="44">
        <v>2.7799999999999998E-4</v>
      </c>
      <c r="U160" s="44">
        <v>2.7799999999999998E-4</v>
      </c>
      <c r="V160" s="44">
        <v>2.7799999999999998E-4</v>
      </c>
      <c r="W160" s="44">
        <v>2.7799999999999998E-4</v>
      </c>
      <c r="X160" s="44">
        <v>2.7799999999999998E-4</v>
      </c>
      <c r="Y160" s="44">
        <v>2.7799999999999998E-4</v>
      </c>
      <c r="Z160" s="44">
        <v>2.7799999999999998E-4</v>
      </c>
      <c r="AA160" s="44">
        <v>2.7799999999999998E-4</v>
      </c>
      <c r="AB160" s="44">
        <v>2.7799999999999998E-4</v>
      </c>
      <c r="AC160" s="44">
        <v>2.7799999999999998E-4</v>
      </c>
      <c r="AD160" s="44">
        <v>2.7799999999999998E-4</v>
      </c>
      <c r="AE160" s="44">
        <v>2.7799999999999998E-4</v>
      </c>
      <c r="AF160"/>
      <c r="AG160" s="44">
        <v>2.7799999999999998E-4</v>
      </c>
      <c r="AH160" s="44">
        <v>2.7799999999999998E-4</v>
      </c>
      <c r="AI160" s="44">
        <v>2.7799999999999998E-4</v>
      </c>
      <c r="AJ160" s="44">
        <v>2.7799999999999998E-4</v>
      </c>
      <c r="AK160" s="44">
        <v>2.7799999999999998E-4</v>
      </c>
      <c r="AL160" s="44">
        <v>2.7799999999999998E-4</v>
      </c>
      <c r="AM160" s="44">
        <v>2.7799999999999998E-4</v>
      </c>
      <c r="AN160"/>
      <c r="AO160" s="44">
        <v>2.7799999999999998E-4</v>
      </c>
      <c r="AP160" s="44">
        <v>2.7799999999999998E-4</v>
      </c>
      <c r="AQ160" s="44">
        <v>2.7799999999999998E-4</v>
      </c>
      <c r="AR160" s="44">
        <v>2.7799999999999998E-4</v>
      </c>
      <c r="AS160"/>
      <c r="AT160" s="44">
        <v>2.7799999999999998E-4</v>
      </c>
      <c r="AU160"/>
      <c r="AV160"/>
      <c r="AW160" s="44">
        <v>2.7799999999999998E-4</v>
      </c>
    </row>
    <row r="161" spans="1:49" x14ac:dyDescent="0.25">
      <c r="A161" s="25" t="s">
        <v>78</v>
      </c>
      <c r="B161" s="3" t="s">
        <v>473</v>
      </c>
      <c r="C161" s="3" t="s">
        <v>483</v>
      </c>
      <c r="D161" s="3" t="s">
        <v>537</v>
      </c>
      <c r="E161" s="26" t="s">
        <v>189</v>
      </c>
      <c r="F161" s="26" t="s">
        <v>201</v>
      </c>
      <c r="G161" s="44">
        <v>4.7300000000000001E-7</v>
      </c>
      <c r="H161" s="44">
        <v>4.7300000000000001E-7</v>
      </c>
      <c r="I161" s="44">
        <v>2.4999999999999998E-12</v>
      </c>
      <c r="J161" s="44">
        <v>2.4999999999999998E-12</v>
      </c>
      <c r="K161" s="44">
        <v>2.4999999999999998E-12</v>
      </c>
      <c r="L161" s="44">
        <v>2.4999999999999998E-12</v>
      </c>
      <c r="M161" s="44">
        <v>2.4999999999999998E-12</v>
      </c>
      <c r="N161" s="44">
        <v>2.4999999999999998E-12</v>
      </c>
      <c r="O161" s="44">
        <v>2.4999999999999998E-12</v>
      </c>
      <c r="P161" s="44">
        <v>2.4999999999999998E-12</v>
      </c>
      <c r="Q161" s="44">
        <v>2.4999999999999998E-12</v>
      </c>
      <c r="R161" s="44">
        <v>2.4999999999999998E-12</v>
      </c>
      <c r="U161" s="44">
        <v>2.4999999999999998E-12</v>
      </c>
      <c r="V161" s="44">
        <v>2.4999999999999998E-12</v>
      </c>
      <c r="W161" s="44">
        <v>2.4999999999999998E-12</v>
      </c>
      <c r="X161" s="44">
        <v>2.4999999999999998E-12</v>
      </c>
      <c r="Y161" s="44">
        <v>2.4999999999999998E-12</v>
      </c>
      <c r="Z161" s="44">
        <v>2.4999999999999998E-12</v>
      </c>
      <c r="AA161" s="44">
        <v>2.4999999999999998E-12</v>
      </c>
      <c r="AB161" s="44">
        <v>2.4999999999999998E-12</v>
      </c>
      <c r="AC161" s="44">
        <v>2.4999999999999998E-12</v>
      </c>
      <c r="AD161" s="44">
        <v>2.4999999999999998E-12</v>
      </c>
      <c r="AE161" s="44">
        <v>2.4999999999999998E-12</v>
      </c>
      <c r="AF161"/>
      <c r="AG161" s="44">
        <v>2.4999999999999998E-12</v>
      </c>
      <c r="AH161" s="44">
        <v>2.4999999999999998E-12</v>
      </c>
      <c r="AI161" s="44">
        <v>2.4999999999999998E-12</v>
      </c>
      <c r="AJ161" s="44">
        <v>2.4999999999999998E-12</v>
      </c>
      <c r="AK161" s="44">
        <v>2.4999999999999998E-12</v>
      </c>
      <c r="AL161" s="44">
        <v>2.4999999999999998E-12</v>
      </c>
      <c r="AM161" s="44">
        <v>2.4999999999999998E-12</v>
      </c>
      <c r="AN161"/>
      <c r="AO161" s="44">
        <v>2.4999999999999998E-12</v>
      </c>
      <c r="AP161" s="44">
        <v>2.4999999999999998E-12</v>
      </c>
      <c r="AQ161" s="44">
        <v>2.4999999999999998E-12</v>
      </c>
      <c r="AR161" s="44">
        <v>2.4999999999999998E-12</v>
      </c>
      <c r="AS161"/>
      <c r="AT161" s="44">
        <v>2.4999999999999998E-12</v>
      </c>
      <c r="AU161"/>
      <c r="AV161"/>
      <c r="AW161" s="44">
        <v>2.4999999999999998E-12</v>
      </c>
    </row>
    <row r="162" spans="1:49" x14ac:dyDescent="0.25">
      <c r="A162" s="25" t="s">
        <v>245</v>
      </c>
      <c r="B162" s="3" t="s">
        <v>473</v>
      </c>
      <c r="C162" s="3" t="s">
        <v>483</v>
      </c>
      <c r="D162" s="3" t="s">
        <v>537</v>
      </c>
      <c r="E162" s="26" t="s">
        <v>319</v>
      </c>
      <c r="F162" s="26" t="s">
        <v>109</v>
      </c>
      <c r="G162" s="44">
        <v>20</v>
      </c>
      <c r="H162" s="44">
        <f t="shared" si="19"/>
        <v>20</v>
      </c>
      <c r="I162" s="44">
        <v>20</v>
      </c>
      <c r="J162" s="44">
        <v>20</v>
      </c>
      <c r="K162" s="44">
        <v>20</v>
      </c>
      <c r="L162" s="44">
        <v>20</v>
      </c>
      <c r="M162" s="44">
        <v>20</v>
      </c>
      <c r="N162" s="44">
        <v>20</v>
      </c>
      <c r="O162" s="44">
        <v>20</v>
      </c>
      <c r="P162" s="44">
        <v>20</v>
      </c>
      <c r="Q162" s="44">
        <v>20</v>
      </c>
      <c r="R162" s="44">
        <v>20</v>
      </c>
      <c r="U162" s="44">
        <v>20</v>
      </c>
      <c r="V162" s="44">
        <v>20</v>
      </c>
      <c r="W162" s="44">
        <v>20</v>
      </c>
      <c r="X162" s="44">
        <v>20</v>
      </c>
      <c r="Y162" s="44">
        <v>20</v>
      </c>
      <c r="Z162" s="44">
        <v>20</v>
      </c>
      <c r="AA162" s="44">
        <v>20</v>
      </c>
      <c r="AB162" s="44">
        <v>20</v>
      </c>
      <c r="AC162" s="44">
        <v>20</v>
      </c>
      <c r="AD162" s="44">
        <v>20</v>
      </c>
      <c r="AE162" s="44">
        <v>20</v>
      </c>
      <c r="AF162"/>
      <c r="AG162" s="44">
        <v>20</v>
      </c>
      <c r="AH162" s="44">
        <v>20</v>
      </c>
      <c r="AI162" s="44">
        <v>20</v>
      </c>
      <c r="AJ162" s="44">
        <v>20</v>
      </c>
      <c r="AK162" s="44">
        <v>20</v>
      </c>
      <c r="AL162" s="44">
        <v>20</v>
      </c>
      <c r="AM162" s="44">
        <v>20</v>
      </c>
      <c r="AN162"/>
      <c r="AO162" s="44">
        <v>20</v>
      </c>
      <c r="AP162" s="44">
        <v>20</v>
      </c>
      <c r="AQ162" s="44">
        <v>20</v>
      </c>
      <c r="AR162" s="44">
        <v>20</v>
      </c>
      <c r="AS162"/>
      <c r="AT162" s="44">
        <v>20</v>
      </c>
      <c r="AU162"/>
      <c r="AV162"/>
      <c r="AW162" s="44">
        <v>20</v>
      </c>
    </row>
    <row r="163" spans="1:49" x14ac:dyDescent="0.25">
      <c r="A163" s="25" t="s">
        <v>246</v>
      </c>
      <c r="B163" s="3" t="s">
        <v>473</v>
      </c>
      <c r="C163" s="3" t="s">
        <v>483</v>
      </c>
      <c r="D163" s="3" t="s">
        <v>537</v>
      </c>
      <c r="E163" s="26" t="s">
        <v>320</v>
      </c>
      <c r="F163" s="26" t="s">
        <v>301</v>
      </c>
      <c r="G163" s="44">
        <v>0</v>
      </c>
      <c r="H163" s="44">
        <f t="shared" si="19"/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0</v>
      </c>
      <c r="AF163"/>
      <c r="AG163" s="44">
        <v>0</v>
      </c>
      <c r="AH163" s="44">
        <v>0</v>
      </c>
      <c r="AI163" s="44">
        <v>0</v>
      </c>
      <c r="AJ163" s="44">
        <v>0</v>
      </c>
      <c r="AK163" s="44">
        <v>0</v>
      </c>
      <c r="AL163" s="44">
        <v>0</v>
      </c>
      <c r="AM163" s="44">
        <v>0</v>
      </c>
      <c r="AN163"/>
      <c r="AO163" s="44">
        <v>0</v>
      </c>
      <c r="AP163" s="44">
        <v>0</v>
      </c>
      <c r="AQ163" s="44">
        <v>0</v>
      </c>
      <c r="AR163" s="44">
        <v>0</v>
      </c>
      <c r="AS163"/>
      <c r="AT163" s="44">
        <v>0</v>
      </c>
      <c r="AU163"/>
      <c r="AV163"/>
      <c r="AW163" s="44">
        <v>0</v>
      </c>
    </row>
    <row r="164" spans="1:49" x14ac:dyDescent="0.25">
      <c r="A164" s="25" t="s">
        <v>247</v>
      </c>
      <c r="B164" s="3" t="s">
        <v>473</v>
      </c>
      <c r="C164" s="3" t="s">
        <v>483</v>
      </c>
      <c r="D164" s="3" t="s">
        <v>537</v>
      </c>
      <c r="E164" s="26" t="s">
        <v>321</v>
      </c>
      <c r="F164" s="26" t="s">
        <v>100</v>
      </c>
      <c r="G164" s="44">
        <v>1</v>
      </c>
      <c r="H164" s="44">
        <f t="shared" si="19"/>
        <v>1</v>
      </c>
      <c r="I164" s="44">
        <v>1</v>
      </c>
      <c r="J164" s="44">
        <v>1</v>
      </c>
      <c r="K164" s="44">
        <v>1</v>
      </c>
      <c r="L164" s="44">
        <v>1</v>
      </c>
      <c r="M164" s="44">
        <v>1</v>
      </c>
      <c r="N164" s="44">
        <v>1</v>
      </c>
      <c r="O164" s="44">
        <v>1</v>
      </c>
      <c r="P164" s="44">
        <v>1</v>
      </c>
      <c r="Q164" s="44">
        <v>1</v>
      </c>
      <c r="R164" s="44">
        <v>1</v>
      </c>
      <c r="U164" s="44">
        <v>1</v>
      </c>
      <c r="V164" s="44">
        <v>1</v>
      </c>
      <c r="W164" s="44">
        <v>1</v>
      </c>
      <c r="X164" s="44">
        <v>1</v>
      </c>
      <c r="Y164" s="44">
        <v>1</v>
      </c>
      <c r="Z164" s="44">
        <v>1</v>
      </c>
      <c r="AA164" s="44">
        <v>1</v>
      </c>
      <c r="AB164" s="44">
        <v>1</v>
      </c>
      <c r="AC164" s="44">
        <v>1</v>
      </c>
      <c r="AD164" s="44">
        <v>1</v>
      </c>
      <c r="AE164" s="44">
        <v>1</v>
      </c>
      <c r="AF164"/>
      <c r="AG164" s="44">
        <v>1</v>
      </c>
      <c r="AH164" s="44">
        <v>1</v>
      </c>
      <c r="AI164" s="44">
        <v>1</v>
      </c>
      <c r="AJ164" s="44">
        <v>1</v>
      </c>
      <c r="AK164" s="44">
        <v>1</v>
      </c>
      <c r="AL164" s="44">
        <v>1</v>
      </c>
      <c r="AM164" s="44">
        <v>1</v>
      </c>
      <c r="AN164"/>
      <c r="AO164" s="44">
        <v>1</v>
      </c>
      <c r="AP164" s="44">
        <v>1</v>
      </c>
      <c r="AQ164" s="44">
        <v>1</v>
      </c>
      <c r="AR164" s="44">
        <v>1</v>
      </c>
      <c r="AS164"/>
      <c r="AT164" s="44">
        <v>1</v>
      </c>
      <c r="AU164"/>
      <c r="AV164"/>
      <c r="AW164" s="44">
        <v>1</v>
      </c>
    </row>
    <row r="165" spans="1:49" x14ac:dyDescent="0.25">
      <c r="A165" s="25" t="s">
        <v>248</v>
      </c>
      <c r="B165" s="3" t="s">
        <v>473</v>
      </c>
      <c r="C165" s="3" t="s">
        <v>483</v>
      </c>
      <c r="D165" s="3" t="s">
        <v>537</v>
      </c>
      <c r="E165" s="26" t="s">
        <v>322</v>
      </c>
      <c r="F165" s="26" t="s">
        <v>95</v>
      </c>
      <c r="G165" s="44">
        <v>0</v>
      </c>
      <c r="H165" s="44">
        <f t="shared" si="19"/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/>
      <c r="AG165" s="44">
        <v>0</v>
      </c>
      <c r="AH165" s="44">
        <v>0</v>
      </c>
      <c r="AI165" s="44">
        <v>0</v>
      </c>
      <c r="AJ165" s="44">
        <v>0</v>
      </c>
      <c r="AK165" s="44">
        <v>0</v>
      </c>
      <c r="AL165" s="44">
        <v>0</v>
      </c>
      <c r="AM165" s="44">
        <v>0</v>
      </c>
      <c r="AN165"/>
      <c r="AO165" s="44">
        <v>0</v>
      </c>
      <c r="AP165" s="44">
        <v>0</v>
      </c>
      <c r="AQ165" s="44">
        <v>0</v>
      </c>
      <c r="AR165" s="44">
        <v>0</v>
      </c>
      <c r="AS165"/>
      <c r="AT165" s="44">
        <v>0</v>
      </c>
      <c r="AU165"/>
      <c r="AV165"/>
      <c r="AW165" s="44">
        <v>0</v>
      </c>
    </row>
    <row r="166" spans="1:49" x14ac:dyDescent="0.25">
      <c r="A166" s="25" t="s">
        <v>79</v>
      </c>
      <c r="B166" s="3" t="s">
        <v>473</v>
      </c>
      <c r="C166" s="3" t="s">
        <v>483</v>
      </c>
      <c r="D166" s="3" t="s">
        <v>537</v>
      </c>
      <c r="E166" s="26" t="s">
        <v>190</v>
      </c>
      <c r="F166" s="26" t="s">
        <v>100</v>
      </c>
      <c r="G166" s="44">
        <v>0.4</v>
      </c>
      <c r="H166" s="44">
        <f t="shared" si="19"/>
        <v>0.4</v>
      </c>
      <c r="I166" s="44">
        <v>0.4</v>
      </c>
      <c r="J166" s="44">
        <v>0.4</v>
      </c>
      <c r="K166" s="44">
        <v>0.4</v>
      </c>
      <c r="L166" s="44">
        <v>0.4</v>
      </c>
      <c r="M166" s="44">
        <v>0.4</v>
      </c>
      <c r="N166" s="44">
        <v>0.4</v>
      </c>
      <c r="O166" s="44">
        <v>0.4</v>
      </c>
      <c r="P166" s="44">
        <v>0.4</v>
      </c>
      <c r="Q166" s="44">
        <v>0.4</v>
      </c>
      <c r="R166" s="44">
        <v>0.4</v>
      </c>
      <c r="U166" s="44">
        <v>0.4</v>
      </c>
      <c r="V166" s="44">
        <v>0.4</v>
      </c>
      <c r="W166" s="44">
        <v>0.4</v>
      </c>
      <c r="X166" s="44">
        <v>0.4</v>
      </c>
      <c r="Y166" s="44">
        <v>0.4</v>
      </c>
      <c r="Z166" s="44">
        <v>0.4</v>
      </c>
      <c r="AA166" s="44">
        <v>0.4</v>
      </c>
      <c r="AB166" s="44">
        <v>0.4</v>
      </c>
      <c r="AC166" s="44">
        <v>0.4</v>
      </c>
      <c r="AD166" s="44">
        <v>0.4</v>
      </c>
      <c r="AE166" s="44">
        <v>0.4</v>
      </c>
      <c r="AF166"/>
      <c r="AG166" s="44">
        <v>0.4</v>
      </c>
      <c r="AH166" s="44">
        <v>0.4</v>
      </c>
      <c r="AI166" s="44">
        <v>0.4</v>
      </c>
      <c r="AJ166" s="44">
        <v>0.4</v>
      </c>
      <c r="AK166" s="44">
        <v>0.4</v>
      </c>
      <c r="AL166" s="44">
        <v>0.4</v>
      </c>
      <c r="AM166" s="44">
        <v>0.4</v>
      </c>
      <c r="AN166"/>
      <c r="AO166" s="44">
        <v>0.4</v>
      </c>
      <c r="AP166" s="44">
        <v>0.4</v>
      </c>
      <c r="AQ166" s="44">
        <v>0.4</v>
      </c>
      <c r="AR166" s="44">
        <v>0.4</v>
      </c>
      <c r="AS166"/>
      <c r="AT166" s="44">
        <v>0.4</v>
      </c>
      <c r="AU166"/>
      <c r="AV166"/>
      <c r="AW166" s="44">
        <v>0.4</v>
      </c>
    </row>
    <row r="167" spans="1:49" x14ac:dyDescent="0.25">
      <c r="A167" s="31" t="s">
        <v>80</v>
      </c>
      <c r="B167" s="3" t="s">
        <v>473</v>
      </c>
      <c r="C167" s="3" t="s">
        <v>483</v>
      </c>
      <c r="D167" s="3" t="s">
        <v>537</v>
      </c>
      <c r="E167" s="32" t="s">
        <v>191</v>
      </c>
      <c r="F167" s="32" t="s">
        <v>200</v>
      </c>
      <c r="G167" s="44">
        <v>3.2100000000000002E-6</v>
      </c>
      <c r="H167" s="44">
        <f t="shared" si="19"/>
        <v>3.2100000000000002E-6</v>
      </c>
      <c r="I167" s="44">
        <v>2.0000000000000001E-9</v>
      </c>
      <c r="J167" s="44">
        <v>2.0000000000000001E-9</v>
      </c>
      <c r="K167" s="44">
        <v>2.0000000000000001E-9</v>
      </c>
      <c r="L167" s="44">
        <v>2.0000000000000001E-9</v>
      </c>
      <c r="M167" s="44">
        <v>2.0000000000000001E-9</v>
      </c>
      <c r="N167" s="44">
        <v>2.0000000000000001E-9</v>
      </c>
      <c r="O167" s="44">
        <v>2.0000000000000001E-9</v>
      </c>
      <c r="P167" s="44">
        <v>2.0000000000000001E-9</v>
      </c>
      <c r="Q167" s="44">
        <v>2.0000000000000001E-9</v>
      </c>
      <c r="R167" s="44">
        <v>2.0000000000000001E-9</v>
      </c>
      <c r="U167" s="44">
        <v>2.0000000000000001E-9</v>
      </c>
      <c r="V167" s="44">
        <v>2.0000000000000001E-9</v>
      </c>
      <c r="W167" s="44">
        <v>2.0000000000000001E-9</v>
      </c>
      <c r="X167" s="44">
        <v>2.0000000000000001E-9</v>
      </c>
      <c r="Y167" s="44">
        <v>2.0000000000000001E-9</v>
      </c>
      <c r="Z167" s="44">
        <v>2.0000000000000001E-9</v>
      </c>
      <c r="AA167" s="44">
        <v>2.0000000000000001E-9</v>
      </c>
      <c r="AB167" s="44">
        <v>2.0000000000000001E-9</v>
      </c>
      <c r="AC167" s="44">
        <v>2.0000000000000001E-9</v>
      </c>
      <c r="AD167" s="44">
        <v>2.0000000000000001E-9</v>
      </c>
      <c r="AE167" s="44">
        <v>2.0000000000000001E-9</v>
      </c>
      <c r="AF167"/>
      <c r="AG167" s="44">
        <v>2.0000000000000001E-9</v>
      </c>
      <c r="AH167" s="44">
        <v>2.0000000000000001E-9</v>
      </c>
      <c r="AI167" s="44">
        <v>2.0000000000000001E-9</v>
      </c>
      <c r="AJ167" s="44">
        <v>2.0000000000000001E-9</v>
      </c>
      <c r="AK167" s="44">
        <v>2.0000000000000001E-9</v>
      </c>
      <c r="AL167" s="44">
        <v>2.0000000000000001E-9</v>
      </c>
      <c r="AM167" s="44">
        <v>2.0000000000000001E-9</v>
      </c>
      <c r="AN167"/>
      <c r="AO167" s="44">
        <v>2.0000000000000001E-9</v>
      </c>
      <c r="AP167" s="44">
        <v>2.0000000000000001E-9</v>
      </c>
      <c r="AQ167" s="44">
        <v>2.0000000000000001E-9</v>
      </c>
      <c r="AR167" s="44">
        <v>2.0000000000000001E-9</v>
      </c>
      <c r="AS167"/>
      <c r="AT167" s="44">
        <v>2.0000000000000001E-9</v>
      </c>
      <c r="AU167"/>
      <c r="AV167"/>
      <c r="AW167" s="44">
        <v>2.0000000000000001E-9</v>
      </c>
    </row>
    <row r="168" spans="1:49" x14ac:dyDescent="0.25">
      <c r="A168" s="31" t="s">
        <v>249</v>
      </c>
      <c r="B168" s="3" t="s">
        <v>473</v>
      </c>
      <c r="C168" s="3" t="s">
        <v>483</v>
      </c>
      <c r="D168" s="3" t="s">
        <v>537</v>
      </c>
      <c r="E168" s="32" t="s">
        <v>323</v>
      </c>
      <c r="F168" s="32" t="s">
        <v>109</v>
      </c>
      <c r="G168" s="44">
        <v>25</v>
      </c>
      <c r="H168" s="44">
        <f t="shared" si="19"/>
        <v>25</v>
      </c>
      <c r="I168" s="44">
        <v>25</v>
      </c>
      <c r="J168" s="44">
        <v>25</v>
      </c>
      <c r="K168" s="44">
        <v>25</v>
      </c>
      <c r="L168" s="44">
        <v>25</v>
      </c>
      <c r="M168" s="44">
        <v>25</v>
      </c>
      <c r="N168" s="44">
        <v>25</v>
      </c>
      <c r="O168" s="44">
        <v>25</v>
      </c>
      <c r="P168" s="44">
        <v>25</v>
      </c>
      <c r="Q168" s="44">
        <v>25</v>
      </c>
      <c r="R168" s="44">
        <v>25</v>
      </c>
      <c r="U168" s="44">
        <v>25</v>
      </c>
      <c r="V168" s="44">
        <v>25</v>
      </c>
      <c r="W168" s="44">
        <v>25</v>
      </c>
      <c r="X168" s="44">
        <v>25</v>
      </c>
      <c r="Y168" s="44">
        <v>25</v>
      </c>
      <c r="Z168" s="44">
        <v>25</v>
      </c>
      <c r="AA168" s="44">
        <v>25</v>
      </c>
      <c r="AB168" s="44">
        <v>25</v>
      </c>
      <c r="AC168" s="44">
        <v>25</v>
      </c>
      <c r="AD168" s="44">
        <v>25</v>
      </c>
      <c r="AE168" s="44">
        <v>25</v>
      </c>
      <c r="AF168"/>
      <c r="AG168" s="44">
        <v>25</v>
      </c>
      <c r="AH168" s="44">
        <v>25</v>
      </c>
      <c r="AI168" s="44">
        <v>25</v>
      </c>
      <c r="AJ168" s="44">
        <v>25</v>
      </c>
      <c r="AK168" s="44">
        <v>25</v>
      </c>
      <c r="AL168" s="44">
        <v>25</v>
      </c>
      <c r="AM168" s="44">
        <v>25</v>
      </c>
      <c r="AN168"/>
      <c r="AO168" s="44">
        <v>25</v>
      </c>
      <c r="AP168" s="44">
        <v>25</v>
      </c>
      <c r="AQ168" s="44">
        <v>25</v>
      </c>
      <c r="AR168" s="44">
        <v>25</v>
      </c>
      <c r="AS168"/>
      <c r="AT168" s="44">
        <v>25</v>
      </c>
      <c r="AU168"/>
      <c r="AV168"/>
      <c r="AW168" s="44">
        <v>25</v>
      </c>
    </row>
    <row r="169" spans="1:49" x14ac:dyDescent="0.25">
      <c r="A169" s="31" t="s">
        <v>250</v>
      </c>
      <c r="B169" s="3" t="s">
        <v>473</v>
      </c>
      <c r="C169" s="3" t="s">
        <v>483</v>
      </c>
      <c r="D169" s="3" t="s">
        <v>537</v>
      </c>
      <c r="E169" s="32" t="s">
        <v>324</v>
      </c>
      <c r="F169" s="32" t="s">
        <v>301</v>
      </c>
      <c r="G169" s="44">
        <v>0</v>
      </c>
      <c r="H169" s="44">
        <f t="shared" si="19"/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/>
      <c r="AG169" s="44">
        <v>0</v>
      </c>
      <c r="AH169" s="44">
        <v>0</v>
      </c>
      <c r="AI169" s="44">
        <v>0</v>
      </c>
      <c r="AJ169" s="44">
        <v>0</v>
      </c>
      <c r="AK169" s="44">
        <v>0</v>
      </c>
      <c r="AL169" s="44">
        <v>0</v>
      </c>
      <c r="AM169" s="44">
        <v>0</v>
      </c>
      <c r="AN169"/>
      <c r="AO169" s="44">
        <v>0</v>
      </c>
      <c r="AP169" s="44">
        <v>0</v>
      </c>
      <c r="AQ169" s="44">
        <v>0</v>
      </c>
      <c r="AR169" s="44">
        <v>0</v>
      </c>
      <c r="AS169"/>
      <c r="AT169" s="44">
        <v>0</v>
      </c>
      <c r="AU169"/>
      <c r="AV169"/>
      <c r="AW169" s="44">
        <v>0</v>
      </c>
    </row>
    <row r="170" spans="1:49" x14ac:dyDescent="0.25">
      <c r="A170" s="31" t="s">
        <v>251</v>
      </c>
      <c r="B170" s="3" t="s">
        <v>473</v>
      </c>
      <c r="C170" s="3" t="s">
        <v>483</v>
      </c>
      <c r="D170" s="3" t="s">
        <v>537</v>
      </c>
      <c r="E170" s="32" t="s">
        <v>325</v>
      </c>
      <c r="F170" s="32" t="s">
        <v>100</v>
      </c>
      <c r="G170" s="44">
        <v>3.98</v>
      </c>
      <c r="H170" s="44">
        <f t="shared" si="19"/>
        <v>3.98</v>
      </c>
      <c r="I170" s="44">
        <v>3.98</v>
      </c>
      <c r="J170" s="44">
        <v>3.98</v>
      </c>
      <c r="K170" s="44">
        <v>3.98</v>
      </c>
      <c r="L170" s="44">
        <v>3.98</v>
      </c>
      <c r="M170" s="44">
        <v>3.98</v>
      </c>
      <c r="N170" s="44">
        <v>3.98</v>
      </c>
      <c r="O170" s="44">
        <v>3.98</v>
      </c>
      <c r="P170" s="44">
        <v>3.98</v>
      </c>
      <c r="Q170" s="44">
        <v>3.98</v>
      </c>
      <c r="R170" s="44">
        <v>3.98</v>
      </c>
      <c r="U170" s="44">
        <v>3.98</v>
      </c>
      <c r="V170" s="44">
        <v>3.98</v>
      </c>
      <c r="W170" s="44">
        <v>3.98</v>
      </c>
      <c r="X170" s="44">
        <v>3.98</v>
      </c>
      <c r="Y170" s="44">
        <v>3.98</v>
      </c>
      <c r="Z170" s="44">
        <v>3.98</v>
      </c>
      <c r="AA170" s="44">
        <v>3.98</v>
      </c>
      <c r="AB170" s="44">
        <v>3.98</v>
      </c>
      <c r="AC170" s="44">
        <v>3.98</v>
      </c>
      <c r="AD170" s="44">
        <v>3.98</v>
      </c>
      <c r="AE170" s="44">
        <v>3.98</v>
      </c>
      <c r="AF170"/>
      <c r="AG170" s="44">
        <v>3.98</v>
      </c>
      <c r="AH170" s="44">
        <v>3.98</v>
      </c>
      <c r="AI170" s="44">
        <v>3.98</v>
      </c>
      <c r="AJ170" s="44">
        <v>3.98</v>
      </c>
      <c r="AK170" s="44">
        <v>3.98</v>
      </c>
      <c r="AL170" s="44">
        <v>3.98</v>
      </c>
      <c r="AM170" s="44">
        <v>3.98</v>
      </c>
      <c r="AN170"/>
      <c r="AO170" s="44">
        <v>3.98</v>
      </c>
      <c r="AP170" s="44">
        <v>3.98</v>
      </c>
      <c r="AQ170" s="44">
        <v>3.98</v>
      </c>
      <c r="AR170" s="44">
        <v>3.98</v>
      </c>
      <c r="AS170"/>
      <c r="AT170" s="44">
        <v>3.98</v>
      </c>
      <c r="AU170"/>
      <c r="AV170"/>
      <c r="AW170" s="44">
        <v>3.98</v>
      </c>
    </row>
    <row r="171" spans="1:49" x14ac:dyDescent="0.25">
      <c r="A171" s="31" t="s">
        <v>252</v>
      </c>
      <c r="B171" s="3" t="s">
        <v>473</v>
      </c>
      <c r="C171" s="3" t="s">
        <v>483</v>
      </c>
      <c r="D171" s="3" t="s">
        <v>537</v>
      </c>
      <c r="E171" s="32" t="s">
        <v>326</v>
      </c>
      <c r="F171" s="32" t="s">
        <v>95</v>
      </c>
      <c r="G171" s="44">
        <v>1</v>
      </c>
      <c r="H171" s="44">
        <f t="shared" si="19"/>
        <v>1</v>
      </c>
      <c r="I171" s="44">
        <v>1</v>
      </c>
      <c r="J171" s="44">
        <v>1</v>
      </c>
      <c r="K171" s="44">
        <v>1</v>
      </c>
      <c r="L171" s="44">
        <v>1</v>
      </c>
      <c r="M171" s="44">
        <v>1</v>
      </c>
      <c r="N171" s="44">
        <v>1</v>
      </c>
      <c r="O171" s="44">
        <v>1</v>
      </c>
      <c r="P171" s="44">
        <v>1</v>
      </c>
      <c r="Q171" s="44">
        <v>1</v>
      </c>
      <c r="R171" s="44">
        <v>1</v>
      </c>
      <c r="U171" s="44">
        <v>1</v>
      </c>
      <c r="V171" s="44">
        <v>1</v>
      </c>
      <c r="W171" s="44">
        <v>1</v>
      </c>
      <c r="X171" s="44">
        <v>1</v>
      </c>
      <c r="Y171" s="44">
        <v>1</v>
      </c>
      <c r="Z171" s="44">
        <v>1</v>
      </c>
      <c r="AA171" s="44">
        <v>1</v>
      </c>
      <c r="AB171" s="44">
        <v>1</v>
      </c>
      <c r="AC171" s="44">
        <v>1</v>
      </c>
      <c r="AD171" s="44">
        <v>1</v>
      </c>
      <c r="AE171" s="44">
        <v>1</v>
      </c>
      <c r="AF171"/>
      <c r="AG171" s="44">
        <v>1</v>
      </c>
      <c r="AH171" s="44">
        <v>1</v>
      </c>
      <c r="AI171" s="44">
        <v>1</v>
      </c>
      <c r="AJ171" s="44">
        <v>1</v>
      </c>
      <c r="AK171" s="44">
        <v>1</v>
      </c>
      <c r="AL171" s="44">
        <v>1</v>
      </c>
      <c r="AM171" s="44">
        <v>1</v>
      </c>
      <c r="AN171"/>
      <c r="AO171" s="44">
        <v>1</v>
      </c>
      <c r="AP171" s="44">
        <v>1</v>
      </c>
      <c r="AQ171" s="44">
        <v>1</v>
      </c>
      <c r="AR171" s="44">
        <v>1</v>
      </c>
      <c r="AS171"/>
      <c r="AT171" s="44">
        <v>1</v>
      </c>
      <c r="AU171"/>
      <c r="AV171"/>
      <c r="AW171" s="44">
        <v>1</v>
      </c>
    </row>
    <row r="172" spans="1:49" x14ac:dyDescent="0.25">
      <c r="A172" s="31" t="s">
        <v>81</v>
      </c>
      <c r="B172" s="3" t="s">
        <v>473</v>
      </c>
      <c r="C172" s="3" t="s">
        <v>483</v>
      </c>
      <c r="D172" s="3" t="s">
        <v>537</v>
      </c>
      <c r="E172" s="32" t="s">
        <v>192</v>
      </c>
      <c r="F172" s="32" t="s">
        <v>198</v>
      </c>
      <c r="G172" s="44">
        <v>1.6666666666666666E-4</v>
      </c>
      <c r="H172" s="44">
        <f t="shared" si="19"/>
        <v>1.6666666666666666E-4</v>
      </c>
      <c r="I172" s="44">
        <v>1.6666666666666666E-4</v>
      </c>
      <c r="J172" s="44">
        <v>1.6666666666666666E-4</v>
      </c>
      <c r="K172" s="44">
        <v>1.6666666666666666E-4</v>
      </c>
      <c r="L172" s="44">
        <v>1.6666666666666666E-4</v>
      </c>
      <c r="M172" s="44">
        <v>1.6666666666666666E-4</v>
      </c>
      <c r="N172" s="44">
        <v>1.6666666666666666E-4</v>
      </c>
      <c r="O172" s="44">
        <v>1.6666666666666666E-4</v>
      </c>
      <c r="P172" s="44">
        <v>1.6666666666666666E-4</v>
      </c>
      <c r="Q172" s="44">
        <v>1.6666666666666666E-4</v>
      </c>
      <c r="R172" s="44">
        <v>1.6666666666666666E-4</v>
      </c>
      <c r="U172" s="44">
        <v>1.6666666666666666E-4</v>
      </c>
      <c r="V172" s="44">
        <v>1.6666666666666666E-4</v>
      </c>
      <c r="W172" s="44">
        <v>1.6666666666666666E-4</v>
      </c>
      <c r="X172" s="44">
        <v>1.6666666666666666E-4</v>
      </c>
      <c r="Y172" s="44">
        <v>1.6666666666666666E-4</v>
      </c>
      <c r="Z172" s="44">
        <v>1.6666666666666666E-4</v>
      </c>
      <c r="AA172" s="44">
        <v>1.6666666666666666E-4</v>
      </c>
      <c r="AB172" s="44">
        <v>1.6666666666666666E-4</v>
      </c>
      <c r="AC172" s="44">
        <v>1.6666666666666666E-4</v>
      </c>
      <c r="AD172" s="44">
        <v>1.6666666666666666E-4</v>
      </c>
      <c r="AE172" s="44">
        <v>1.6666666666666666E-4</v>
      </c>
      <c r="AF172"/>
      <c r="AG172" s="44">
        <v>1.6666666666666666E-4</v>
      </c>
      <c r="AH172" s="44">
        <v>1.6666666666666666E-4</v>
      </c>
      <c r="AI172" s="44">
        <v>1.6666666666666666E-4</v>
      </c>
      <c r="AJ172" s="44">
        <v>1.6666666666666666E-4</v>
      </c>
      <c r="AK172" s="44">
        <v>1.6666666666666666E-4</v>
      </c>
      <c r="AL172" s="44">
        <v>1.6666666666666666E-4</v>
      </c>
      <c r="AM172" s="44">
        <v>1.6666666666666666E-4</v>
      </c>
      <c r="AN172"/>
      <c r="AO172" s="44">
        <v>1.6666666666666666E-4</v>
      </c>
      <c r="AP172" s="44">
        <v>1.6666666666666666E-4</v>
      </c>
      <c r="AQ172" s="44">
        <v>1.6666666666666666E-4</v>
      </c>
      <c r="AR172" s="44">
        <v>1.6666666666666666E-4</v>
      </c>
      <c r="AS172"/>
      <c r="AT172" s="44">
        <v>1.6666666666666666E-4</v>
      </c>
      <c r="AU172"/>
      <c r="AV172"/>
      <c r="AW172" s="44">
        <v>1.6666666666666666E-4</v>
      </c>
    </row>
    <row r="173" spans="1:49" x14ac:dyDescent="0.25">
      <c r="A173" s="11" t="s">
        <v>253</v>
      </c>
      <c r="B173" s="3" t="s">
        <v>473</v>
      </c>
      <c r="C173" s="3" t="s">
        <v>483</v>
      </c>
      <c r="D173" s="3" t="s">
        <v>537</v>
      </c>
      <c r="E173" s="12" t="s">
        <v>327</v>
      </c>
      <c r="F173" s="12" t="s">
        <v>328</v>
      </c>
      <c r="G173" s="44">
        <v>1E-8</v>
      </c>
      <c r="H173" s="44">
        <f t="shared" si="19"/>
        <v>1E-8</v>
      </c>
      <c r="I173" s="44">
        <v>1E-8</v>
      </c>
      <c r="J173" s="44">
        <v>1E-8</v>
      </c>
      <c r="K173" s="44">
        <v>1E-8</v>
      </c>
      <c r="L173" s="44">
        <v>1E-8</v>
      </c>
      <c r="M173" s="44">
        <v>1E-8</v>
      </c>
      <c r="N173" s="44">
        <v>1E-8</v>
      </c>
      <c r="O173" s="44">
        <v>1E-8</v>
      </c>
      <c r="P173" s="44">
        <v>1E-8</v>
      </c>
      <c r="Q173" s="44">
        <v>1E-8</v>
      </c>
      <c r="R173" s="44">
        <v>1E-8</v>
      </c>
      <c r="U173" s="44">
        <v>1E-8</v>
      </c>
      <c r="V173" s="44">
        <v>1E-8</v>
      </c>
      <c r="W173" s="44">
        <v>1E-8</v>
      </c>
      <c r="X173" s="44">
        <v>1E-8</v>
      </c>
      <c r="Y173" s="44">
        <v>1E-8</v>
      </c>
      <c r="Z173" s="44">
        <v>1E-8</v>
      </c>
      <c r="AA173" s="44">
        <v>1E-8</v>
      </c>
      <c r="AB173" s="44">
        <v>1E-8</v>
      </c>
      <c r="AC173" s="44">
        <v>1E-8</v>
      </c>
      <c r="AD173" s="44">
        <v>1E-8</v>
      </c>
      <c r="AE173" s="44">
        <v>1E-8</v>
      </c>
      <c r="AF173"/>
      <c r="AG173" s="44">
        <v>1E-8</v>
      </c>
      <c r="AH173" s="44">
        <v>1E-8</v>
      </c>
      <c r="AI173" s="44">
        <v>1E-8</v>
      </c>
      <c r="AJ173" s="44">
        <v>1E-8</v>
      </c>
      <c r="AK173" s="44">
        <v>1E-8</v>
      </c>
      <c r="AL173" s="44">
        <v>1E-8</v>
      </c>
      <c r="AM173" s="44">
        <v>1E-8</v>
      </c>
      <c r="AN173"/>
      <c r="AO173" s="44">
        <v>1E-8</v>
      </c>
      <c r="AP173" s="44">
        <v>1E-8</v>
      </c>
      <c r="AQ173" s="44">
        <v>1E-8</v>
      </c>
      <c r="AR173" s="44">
        <v>1E-8</v>
      </c>
      <c r="AS173"/>
      <c r="AT173" s="44">
        <v>1E-8</v>
      </c>
      <c r="AU173"/>
      <c r="AV173"/>
      <c r="AW173" s="44">
        <v>1E-8</v>
      </c>
    </row>
    <row r="174" spans="1:49" x14ac:dyDescent="0.25">
      <c r="A174" s="11" t="s">
        <v>254</v>
      </c>
      <c r="B174" s="3" t="s">
        <v>473</v>
      </c>
      <c r="C174" s="3" t="s">
        <v>483</v>
      </c>
      <c r="D174" s="3" t="s">
        <v>537</v>
      </c>
      <c r="E174" s="12" t="s">
        <v>329</v>
      </c>
      <c r="F174" s="12" t="s">
        <v>109</v>
      </c>
      <c r="G174" s="44">
        <v>20</v>
      </c>
      <c r="H174" s="44">
        <f t="shared" si="19"/>
        <v>20</v>
      </c>
      <c r="I174" s="44">
        <v>20</v>
      </c>
      <c r="J174" s="44">
        <v>20</v>
      </c>
      <c r="K174" s="44">
        <v>20</v>
      </c>
      <c r="L174" s="44">
        <v>20</v>
      </c>
      <c r="M174" s="44">
        <v>20</v>
      </c>
      <c r="N174" s="44">
        <v>20</v>
      </c>
      <c r="O174" s="44">
        <v>20</v>
      </c>
      <c r="P174" s="44">
        <v>20</v>
      </c>
      <c r="Q174" s="44">
        <v>20</v>
      </c>
      <c r="R174" s="44">
        <v>20</v>
      </c>
      <c r="U174" s="44">
        <v>20</v>
      </c>
      <c r="V174" s="44">
        <v>20</v>
      </c>
      <c r="W174" s="44">
        <v>20</v>
      </c>
      <c r="X174" s="44">
        <v>20</v>
      </c>
      <c r="Y174" s="44">
        <v>20</v>
      </c>
      <c r="Z174" s="44">
        <v>20</v>
      </c>
      <c r="AA174" s="44">
        <v>20</v>
      </c>
      <c r="AB174" s="44">
        <v>20</v>
      </c>
      <c r="AC174" s="44">
        <v>20</v>
      </c>
      <c r="AD174" s="44">
        <v>20</v>
      </c>
      <c r="AE174" s="44">
        <v>20</v>
      </c>
      <c r="AF174"/>
      <c r="AG174" s="44">
        <v>20</v>
      </c>
      <c r="AH174" s="44">
        <v>20</v>
      </c>
      <c r="AI174" s="44">
        <v>20</v>
      </c>
      <c r="AJ174" s="44">
        <v>20</v>
      </c>
      <c r="AK174" s="44">
        <v>20</v>
      </c>
      <c r="AL174" s="44">
        <v>20</v>
      </c>
      <c r="AM174" s="44">
        <v>20</v>
      </c>
      <c r="AN174"/>
      <c r="AO174" s="44">
        <v>20</v>
      </c>
      <c r="AP174" s="44">
        <v>20</v>
      </c>
      <c r="AQ174" s="44">
        <v>20</v>
      </c>
      <c r="AR174" s="44">
        <v>20</v>
      </c>
      <c r="AS174"/>
      <c r="AT174" s="44">
        <v>20</v>
      </c>
      <c r="AU174"/>
      <c r="AV174"/>
      <c r="AW174" s="44">
        <v>20</v>
      </c>
    </row>
    <row r="175" spans="1:49" x14ac:dyDescent="0.25">
      <c r="A175" s="11" t="s">
        <v>255</v>
      </c>
      <c r="B175" s="3" t="s">
        <v>473</v>
      </c>
      <c r="C175" s="3" t="s">
        <v>483</v>
      </c>
      <c r="D175" s="3" t="s">
        <v>537</v>
      </c>
      <c r="E175" s="12" t="s">
        <v>330</v>
      </c>
      <c r="F175" s="12" t="s">
        <v>301</v>
      </c>
      <c r="G175" s="44">
        <v>0</v>
      </c>
      <c r="H175" s="44">
        <f t="shared" si="19"/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/>
      <c r="AG175" s="44">
        <v>0</v>
      </c>
      <c r="AH175" s="44">
        <v>0</v>
      </c>
      <c r="AI175" s="44">
        <v>0</v>
      </c>
      <c r="AJ175" s="44">
        <v>0</v>
      </c>
      <c r="AK175" s="44">
        <v>0</v>
      </c>
      <c r="AL175" s="44">
        <v>0</v>
      </c>
      <c r="AM175" s="44">
        <v>0</v>
      </c>
      <c r="AN175"/>
      <c r="AO175" s="44">
        <v>0</v>
      </c>
      <c r="AP175" s="44">
        <v>0</v>
      </c>
      <c r="AQ175" s="44">
        <v>0</v>
      </c>
      <c r="AR175" s="44">
        <v>0</v>
      </c>
      <c r="AS175"/>
      <c r="AT175" s="44">
        <v>0</v>
      </c>
      <c r="AU175"/>
      <c r="AV175"/>
      <c r="AW175" s="44">
        <v>0</v>
      </c>
    </row>
    <row r="176" spans="1:49" x14ac:dyDescent="0.25">
      <c r="A176" s="11" t="s">
        <v>256</v>
      </c>
      <c r="B176" s="3" t="s">
        <v>473</v>
      </c>
      <c r="C176" s="3" t="s">
        <v>483</v>
      </c>
      <c r="D176" s="3" t="s">
        <v>537</v>
      </c>
      <c r="E176" s="12" t="s">
        <v>331</v>
      </c>
      <c r="F176" s="12" t="s">
        <v>100</v>
      </c>
      <c r="G176" s="44">
        <v>2</v>
      </c>
      <c r="H176" s="44">
        <f t="shared" si="19"/>
        <v>2</v>
      </c>
      <c r="I176" s="44">
        <v>2</v>
      </c>
      <c r="J176" s="44">
        <v>2</v>
      </c>
      <c r="K176" s="44">
        <v>2</v>
      </c>
      <c r="L176" s="44">
        <v>2</v>
      </c>
      <c r="M176" s="44">
        <v>2</v>
      </c>
      <c r="N176" s="44">
        <v>2</v>
      </c>
      <c r="O176" s="44">
        <v>2</v>
      </c>
      <c r="P176" s="44">
        <v>2</v>
      </c>
      <c r="Q176" s="44">
        <v>2</v>
      </c>
      <c r="R176" s="44">
        <v>2</v>
      </c>
      <c r="U176" s="44">
        <v>2</v>
      </c>
      <c r="V176" s="44">
        <v>2</v>
      </c>
      <c r="W176" s="44">
        <v>2</v>
      </c>
      <c r="X176" s="44">
        <v>2</v>
      </c>
      <c r="Y176" s="44">
        <v>2</v>
      </c>
      <c r="Z176" s="44">
        <v>2</v>
      </c>
      <c r="AA176" s="44">
        <v>2</v>
      </c>
      <c r="AB176" s="44">
        <v>2</v>
      </c>
      <c r="AC176" s="44">
        <v>2</v>
      </c>
      <c r="AD176" s="44">
        <v>2</v>
      </c>
      <c r="AE176" s="44">
        <v>2</v>
      </c>
      <c r="AF176"/>
      <c r="AG176" s="44">
        <v>2</v>
      </c>
      <c r="AH176" s="44">
        <v>2</v>
      </c>
      <c r="AI176" s="44">
        <v>2</v>
      </c>
      <c r="AJ176" s="44">
        <v>2</v>
      </c>
      <c r="AK176" s="44">
        <v>2</v>
      </c>
      <c r="AL176" s="44">
        <v>2</v>
      </c>
      <c r="AM176" s="44">
        <v>2</v>
      </c>
      <c r="AN176"/>
      <c r="AO176" s="44">
        <v>2</v>
      </c>
      <c r="AP176" s="44">
        <v>2</v>
      </c>
      <c r="AQ176" s="44">
        <v>2</v>
      </c>
      <c r="AR176" s="44">
        <v>2</v>
      </c>
      <c r="AS176"/>
      <c r="AT176" s="44">
        <v>2</v>
      </c>
      <c r="AU176"/>
      <c r="AV176"/>
      <c r="AW176" s="44">
        <v>2</v>
      </c>
    </row>
    <row r="177" spans="1:49" x14ac:dyDescent="0.25">
      <c r="A177" s="11" t="s">
        <v>257</v>
      </c>
      <c r="B177" s="3" t="s">
        <v>473</v>
      </c>
      <c r="C177" s="3" t="s">
        <v>483</v>
      </c>
      <c r="D177" s="3" t="s">
        <v>537</v>
      </c>
      <c r="E177" s="12" t="s">
        <v>332</v>
      </c>
      <c r="F177" s="12" t="s">
        <v>95</v>
      </c>
      <c r="G177" s="44">
        <v>1</v>
      </c>
      <c r="H177" s="44">
        <f t="shared" si="19"/>
        <v>1</v>
      </c>
      <c r="I177" s="44">
        <v>1</v>
      </c>
      <c r="J177" s="44">
        <v>1</v>
      </c>
      <c r="K177" s="44">
        <v>1</v>
      </c>
      <c r="L177" s="44">
        <v>1</v>
      </c>
      <c r="M177" s="44">
        <v>1</v>
      </c>
      <c r="N177" s="44">
        <v>1</v>
      </c>
      <c r="O177" s="44">
        <v>1</v>
      </c>
      <c r="P177" s="44">
        <v>1</v>
      </c>
      <c r="Q177" s="44">
        <v>1</v>
      </c>
      <c r="R177" s="44">
        <v>1</v>
      </c>
      <c r="U177" s="44">
        <v>1</v>
      </c>
      <c r="V177" s="44">
        <v>1</v>
      </c>
      <c r="W177" s="44">
        <v>1</v>
      </c>
      <c r="X177" s="44">
        <v>1</v>
      </c>
      <c r="Y177" s="44">
        <v>1</v>
      </c>
      <c r="Z177" s="44">
        <v>1</v>
      </c>
      <c r="AA177" s="44">
        <v>1</v>
      </c>
      <c r="AB177" s="44">
        <v>1</v>
      </c>
      <c r="AC177" s="44">
        <v>1</v>
      </c>
      <c r="AD177" s="44">
        <v>1</v>
      </c>
      <c r="AE177" s="44">
        <v>1</v>
      </c>
      <c r="AF177"/>
      <c r="AG177" s="44">
        <v>1</v>
      </c>
      <c r="AH177" s="44">
        <v>1</v>
      </c>
      <c r="AI177" s="44">
        <v>1</v>
      </c>
      <c r="AJ177" s="44">
        <v>1</v>
      </c>
      <c r="AK177" s="44">
        <v>1</v>
      </c>
      <c r="AL177" s="44">
        <v>1</v>
      </c>
      <c r="AM177" s="44">
        <v>1</v>
      </c>
      <c r="AN177"/>
      <c r="AO177" s="44">
        <v>1</v>
      </c>
      <c r="AP177" s="44">
        <v>1</v>
      </c>
      <c r="AQ177" s="44">
        <v>1</v>
      </c>
      <c r="AR177" s="44">
        <v>1</v>
      </c>
      <c r="AS177"/>
      <c r="AT177" s="44">
        <v>1</v>
      </c>
      <c r="AU177"/>
      <c r="AV177"/>
      <c r="AW177" s="44">
        <v>1</v>
      </c>
    </row>
    <row r="178" spans="1:49" x14ac:dyDescent="0.25">
      <c r="A178" s="11" t="s">
        <v>258</v>
      </c>
      <c r="B178" s="3" t="s">
        <v>473</v>
      </c>
      <c r="C178" s="3" t="s">
        <v>483</v>
      </c>
      <c r="D178" s="3" t="s">
        <v>537</v>
      </c>
      <c r="E178" s="12" t="s">
        <v>349</v>
      </c>
      <c r="F178" s="12" t="s">
        <v>198</v>
      </c>
      <c r="G178" s="44">
        <v>8.3333333333333331E-5</v>
      </c>
      <c r="H178" s="44">
        <f t="shared" si="19"/>
        <v>8.3333333333333331E-5</v>
      </c>
      <c r="I178" s="44">
        <v>8.3333333333333331E-5</v>
      </c>
      <c r="J178" s="44">
        <v>8.3333333333333331E-5</v>
      </c>
      <c r="K178" s="44">
        <v>8.3333333333333331E-5</v>
      </c>
      <c r="L178" s="44">
        <v>8.3333333333333331E-5</v>
      </c>
      <c r="M178" s="44">
        <v>8.3333333333333331E-5</v>
      </c>
      <c r="N178" s="44">
        <v>8.3333333333333331E-5</v>
      </c>
      <c r="O178" s="44">
        <v>8.3333333333333331E-5</v>
      </c>
      <c r="P178" s="44">
        <v>8.3333333333333331E-5</v>
      </c>
      <c r="Q178" s="44">
        <v>8.3333333333333331E-5</v>
      </c>
      <c r="R178" s="44">
        <v>8.3333333333333331E-5</v>
      </c>
      <c r="U178" s="44">
        <v>8.3333333333333331E-5</v>
      </c>
      <c r="V178" s="44">
        <v>8.3333333333333331E-5</v>
      </c>
      <c r="W178" s="44">
        <v>8.3333333333333331E-5</v>
      </c>
      <c r="X178" s="44">
        <v>8.3333333333333331E-5</v>
      </c>
      <c r="Y178" s="44">
        <v>8.3333333333333331E-5</v>
      </c>
      <c r="Z178" s="44">
        <v>8.3333333333333331E-5</v>
      </c>
      <c r="AA178" s="44">
        <v>8.3333333333333331E-5</v>
      </c>
      <c r="AB178" s="44">
        <v>8.3333333333333331E-5</v>
      </c>
      <c r="AC178" s="44">
        <v>8.3333333333333331E-5</v>
      </c>
      <c r="AD178" s="44">
        <v>8.3333333333333331E-5</v>
      </c>
      <c r="AE178" s="44">
        <v>8.3333333333333331E-5</v>
      </c>
      <c r="AF178"/>
      <c r="AG178" s="44">
        <v>8.3333333333333331E-5</v>
      </c>
      <c r="AH178" s="44">
        <v>8.3333333333333331E-5</v>
      </c>
      <c r="AI178" s="44">
        <v>8.3333333333333331E-5</v>
      </c>
      <c r="AJ178" s="44">
        <v>8.3333333333333331E-5</v>
      </c>
      <c r="AK178" s="44">
        <v>8.3333333333333331E-5</v>
      </c>
      <c r="AL178" s="44">
        <v>8.3333333333333331E-5</v>
      </c>
      <c r="AM178" s="44">
        <v>8.3333333333333331E-5</v>
      </c>
      <c r="AN178"/>
      <c r="AO178" s="44">
        <v>8.3333333333333331E-5</v>
      </c>
      <c r="AP178" s="44">
        <v>8.3333333333333331E-5</v>
      </c>
      <c r="AQ178" s="44">
        <v>8.3333333333333331E-5</v>
      </c>
      <c r="AR178" s="44">
        <v>8.3333333333333331E-5</v>
      </c>
      <c r="AS178"/>
      <c r="AT178" s="44">
        <v>8.3333333333333331E-5</v>
      </c>
      <c r="AU178"/>
      <c r="AV178"/>
      <c r="AW178" s="44">
        <v>8.3333333333333331E-5</v>
      </c>
    </row>
    <row r="179" spans="1:49" x14ac:dyDescent="0.25">
      <c r="A179" s="11" t="s">
        <v>259</v>
      </c>
      <c r="B179" s="3" t="s">
        <v>473</v>
      </c>
      <c r="C179" s="3" t="s">
        <v>483</v>
      </c>
      <c r="D179" s="3" t="s">
        <v>537</v>
      </c>
      <c r="E179" s="12" t="s">
        <v>350</v>
      </c>
      <c r="F179" s="12" t="s">
        <v>100</v>
      </c>
      <c r="G179" s="44">
        <v>1</v>
      </c>
      <c r="H179" s="44">
        <f t="shared" si="19"/>
        <v>1</v>
      </c>
      <c r="I179" s="44">
        <v>1</v>
      </c>
      <c r="J179" s="44">
        <v>1</v>
      </c>
      <c r="K179" s="44">
        <v>1</v>
      </c>
      <c r="L179" s="44">
        <v>1</v>
      </c>
      <c r="M179" s="44">
        <v>1</v>
      </c>
      <c r="N179" s="44">
        <v>1</v>
      </c>
      <c r="O179" s="44">
        <v>1</v>
      </c>
      <c r="P179" s="44">
        <v>1</v>
      </c>
      <c r="Q179" s="44">
        <v>1</v>
      </c>
      <c r="R179" s="44">
        <v>1</v>
      </c>
      <c r="U179" s="44">
        <v>1</v>
      </c>
      <c r="V179" s="44">
        <v>1</v>
      </c>
      <c r="W179" s="44">
        <v>1</v>
      </c>
      <c r="X179" s="44">
        <v>1</v>
      </c>
      <c r="Y179" s="44">
        <v>1</v>
      </c>
      <c r="Z179" s="44">
        <v>1</v>
      </c>
      <c r="AA179" s="44">
        <v>1</v>
      </c>
      <c r="AB179" s="44">
        <v>1</v>
      </c>
      <c r="AC179" s="44">
        <v>1</v>
      </c>
      <c r="AD179" s="44">
        <v>1</v>
      </c>
      <c r="AE179" s="44">
        <v>1</v>
      </c>
      <c r="AF179"/>
      <c r="AG179" s="44">
        <v>1</v>
      </c>
      <c r="AH179" s="44">
        <v>1</v>
      </c>
      <c r="AI179" s="44">
        <v>1</v>
      </c>
      <c r="AJ179" s="44">
        <v>1</v>
      </c>
      <c r="AK179" s="44">
        <v>1</v>
      </c>
      <c r="AL179" s="44">
        <v>1</v>
      </c>
      <c r="AM179" s="44">
        <v>1</v>
      </c>
      <c r="AN179"/>
      <c r="AO179" s="44">
        <v>1</v>
      </c>
      <c r="AP179" s="44">
        <v>1</v>
      </c>
      <c r="AQ179" s="44">
        <v>1</v>
      </c>
      <c r="AR179" s="44">
        <v>1</v>
      </c>
      <c r="AS179"/>
      <c r="AT179" s="44">
        <v>1</v>
      </c>
      <c r="AU179"/>
      <c r="AV179"/>
      <c r="AW179" s="44">
        <v>1</v>
      </c>
    </row>
    <row r="180" spans="1:49" x14ac:dyDescent="0.25">
      <c r="A180" s="27" t="s">
        <v>260</v>
      </c>
      <c r="B180" s="3" t="s">
        <v>473</v>
      </c>
      <c r="C180" s="3" t="s">
        <v>483</v>
      </c>
      <c r="D180" s="3" t="s">
        <v>537</v>
      </c>
      <c r="E180" s="28" t="s">
        <v>351</v>
      </c>
      <c r="F180" s="28" t="s">
        <v>352</v>
      </c>
      <c r="G180" s="44">
        <v>2.3533050791148895E-8</v>
      </c>
      <c r="H180" s="44">
        <f t="shared" si="19"/>
        <v>2.3533050791148895E-8</v>
      </c>
      <c r="I180" s="44">
        <v>2.3533050791148899E-8</v>
      </c>
      <c r="J180" s="44">
        <v>2.3533050791148899E-8</v>
      </c>
      <c r="K180" s="44">
        <v>2.3533050791148899E-8</v>
      </c>
      <c r="L180" s="44">
        <v>2.3533050791148899E-8</v>
      </c>
      <c r="M180" s="44">
        <v>2.3533050791148899E-8</v>
      </c>
      <c r="N180" s="44">
        <v>2.3533050791148899E-8</v>
      </c>
      <c r="O180" s="44">
        <v>2.3533050791148899E-8</v>
      </c>
      <c r="P180" s="44">
        <v>2.3533050791148899E-8</v>
      </c>
      <c r="Q180" s="44">
        <v>2.3533050791148899E-8</v>
      </c>
      <c r="R180" s="44">
        <v>2.3533050791148899E-8</v>
      </c>
      <c r="U180" s="44">
        <v>2.3533050791148899E-8</v>
      </c>
      <c r="V180" s="44">
        <v>2.3533050791148899E-8</v>
      </c>
      <c r="W180" s="44">
        <v>2.3533050791148899E-8</v>
      </c>
      <c r="X180" s="44">
        <v>2.3533050791148899E-8</v>
      </c>
      <c r="Y180" s="44">
        <v>2.3533050791148899E-8</v>
      </c>
      <c r="Z180" s="44">
        <v>2.3533050791148899E-8</v>
      </c>
      <c r="AA180" s="44">
        <v>2.3533050791148899E-8</v>
      </c>
      <c r="AB180" s="44">
        <v>2.3533050791148899E-8</v>
      </c>
      <c r="AC180" s="44">
        <v>2.3533050791148899E-8</v>
      </c>
      <c r="AD180" s="44">
        <v>2.3533050791148899E-8</v>
      </c>
      <c r="AE180" s="44">
        <v>2.3533050791148899E-8</v>
      </c>
      <c r="AF180"/>
      <c r="AG180" s="44">
        <v>2.3533050791148899E-8</v>
      </c>
      <c r="AH180" s="44">
        <v>2.3533050791148899E-8</v>
      </c>
      <c r="AI180" s="44">
        <v>2.3533050791148899E-8</v>
      </c>
      <c r="AJ180" s="44">
        <v>2.3533050791148899E-8</v>
      </c>
      <c r="AK180" s="44">
        <v>2.3533050791148899E-8</v>
      </c>
      <c r="AL180" s="44">
        <v>2.3533050791148899E-8</v>
      </c>
      <c r="AM180" s="44">
        <v>2.3533050791148899E-8</v>
      </c>
      <c r="AN180"/>
      <c r="AO180" s="44">
        <v>2.3533050791148899E-8</v>
      </c>
      <c r="AP180" s="44">
        <v>2.3533050791148899E-8</v>
      </c>
      <c r="AQ180" s="44">
        <v>2.3533050791148899E-8</v>
      </c>
      <c r="AR180" s="44">
        <v>2.3533050791148899E-8</v>
      </c>
      <c r="AS180"/>
      <c r="AT180" s="44">
        <v>2.3533050791148899E-8</v>
      </c>
      <c r="AU180"/>
      <c r="AV180"/>
      <c r="AW180" s="44">
        <v>2.3533050791148899E-8</v>
      </c>
    </row>
    <row r="181" spans="1:49" x14ac:dyDescent="0.25">
      <c r="A181" s="27" t="s">
        <v>261</v>
      </c>
      <c r="B181" s="3" t="s">
        <v>473</v>
      </c>
      <c r="C181" s="3" t="s">
        <v>483</v>
      </c>
      <c r="D181" s="3" t="s">
        <v>537</v>
      </c>
      <c r="E181" s="28" t="s">
        <v>333</v>
      </c>
      <c r="F181" s="28" t="s">
        <v>109</v>
      </c>
      <c r="G181" s="44">
        <v>20</v>
      </c>
      <c r="H181" s="44">
        <f t="shared" si="19"/>
        <v>20</v>
      </c>
      <c r="I181" s="44">
        <v>20</v>
      </c>
      <c r="J181" s="44">
        <v>20</v>
      </c>
      <c r="K181" s="44">
        <v>20</v>
      </c>
      <c r="L181" s="44">
        <v>20</v>
      </c>
      <c r="M181" s="44">
        <v>20</v>
      </c>
      <c r="N181" s="44">
        <v>20</v>
      </c>
      <c r="O181" s="44">
        <v>20</v>
      </c>
      <c r="P181" s="44">
        <v>20</v>
      </c>
      <c r="Q181" s="44">
        <v>20</v>
      </c>
      <c r="R181" s="44">
        <v>20</v>
      </c>
      <c r="U181" s="44">
        <v>20</v>
      </c>
      <c r="V181" s="44">
        <v>20</v>
      </c>
      <c r="W181" s="44">
        <v>20</v>
      </c>
      <c r="X181" s="44">
        <v>20</v>
      </c>
      <c r="Y181" s="44">
        <v>20</v>
      </c>
      <c r="Z181" s="44">
        <v>20</v>
      </c>
      <c r="AA181" s="44">
        <v>20</v>
      </c>
      <c r="AB181" s="44">
        <v>20</v>
      </c>
      <c r="AC181" s="44">
        <v>20</v>
      </c>
      <c r="AD181" s="44">
        <v>20</v>
      </c>
      <c r="AE181" s="44">
        <v>20</v>
      </c>
      <c r="AF181"/>
      <c r="AG181" s="44">
        <v>20</v>
      </c>
      <c r="AH181" s="44">
        <v>20</v>
      </c>
      <c r="AI181" s="44">
        <v>20</v>
      </c>
      <c r="AJ181" s="44">
        <v>20</v>
      </c>
      <c r="AK181" s="44">
        <v>20</v>
      </c>
      <c r="AL181" s="44">
        <v>20</v>
      </c>
      <c r="AM181" s="44">
        <v>20</v>
      </c>
      <c r="AN181"/>
      <c r="AO181" s="44">
        <v>20</v>
      </c>
      <c r="AP181" s="44">
        <v>20</v>
      </c>
      <c r="AQ181" s="44">
        <v>20</v>
      </c>
      <c r="AR181" s="44">
        <v>20</v>
      </c>
      <c r="AS181"/>
      <c r="AT181" s="44">
        <v>20</v>
      </c>
      <c r="AU181"/>
      <c r="AV181"/>
      <c r="AW181" s="44">
        <v>20</v>
      </c>
    </row>
    <row r="182" spans="1:49" x14ac:dyDescent="0.25">
      <c r="A182" s="27" t="s">
        <v>262</v>
      </c>
      <c r="B182" s="3" t="s">
        <v>473</v>
      </c>
      <c r="C182" s="3" t="s">
        <v>483</v>
      </c>
      <c r="D182" s="3" t="s">
        <v>537</v>
      </c>
      <c r="E182" s="28" t="s">
        <v>334</v>
      </c>
      <c r="F182" s="28" t="s">
        <v>301</v>
      </c>
      <c r="G182" s="44">
        <v>-0.187</v>
      </c>
      <c r="H182" s="44">
        <f t="shared" si="19"/>
        <v>-0.187</v>
      </c>
      <c r="I182" s="44">
        <v>-0.187</v>
      </c>
      <c r="J182" s="44">
        <v>-0.187</v>
      </c>
      <c r="K182" s="44">
        <v>-0.187</v>
      </c>
      <c r="L182" s="44">
        <v>-0.187</v>
      </c>
      <c r="M182" s="44">
        <v>-0.187</v>
      </c>
      <c r="N182" s="44">
        <v>-0.187</v>
      </c>
      <c r="O182" s="44">
        <v>-0.187</v>
      </c>
      <c r="P182" s="44">
        <v>-0.187</v>
      </c>
      <c r="Q182" s="44">
        <v>-0.187</v>
      </c>
      <c r="R182" s="44">
        <v>-0.187</v>
      </c>
      <c r="U182" s="44">
        <v>-0.187</v>
      </c>
      <c r="V182" s="44">
        <v>-0.187</v>
      </c>
      <c r="W182" s="44">
        <v>-0.187</v>
      </c>
      <c r="X182" s="44">
        <v>-0.187</v>
      </c>
      <c r="Y182" s="44">
        <v>-0.187</v>
      </c>
      <c r="Z182" s="44">
        <v>-0.187</v>
      </c>
      <c r="AA182" s="44">
        <v>-0.187</v>
      </c>
      <c r="AB182" s="44">
        <v>-0.187</v>
      </c>
      <c r="AC182" s="44">
        <v>-0.187</v>
      </c>
      <c r="AD182" s="44">
        <v>-0.187</v>
      </c>
      <c r="AE182" s="44">
        <v>-0.187</v>
      </c>
      <c r="AF182"/>
      <c r="AG182" s="44">
        <v>-0.187</v>
      </c>
      <c r="AH182" s="44">
        <v>-0.187</v>
      </c>
      <c r="AI182" s="44">
        <v>-0.187</v>
      </c>
      <c r="AJ182" s="44">
        <v>-0.187</v>
      </c>
      <c r="AK182" s="44">
        <v>-0.187</v>
      </c>
      <c r="AL182" s="44">
        <v>-0.187</v>
      </c>
      <c r="AM182" s="44">
        <v>-0.187</v>
      </c>
      <c r="AN182"/>
      <c r="AO182" s="44">
        <v>-0.187</v>
      </c>
      <c r="AP182" s="44">
        <v>-0.187</v>
      </c>
      <c r="AQ182" s="44">
        <v>-0.187</v>
      </c>
      <c r="AR182" s="44">
        <v>-0.187</v>
      </c>
      <c r="AS182"/>
      <c r="AT182" s="44">
        <v>-0.187</v>
      </c>
      <c r="AU182"/>
      <c r="AV182"/>
      <c r="AW182" s="44">
        <v>-0.187</v>
      </c>
    </row>
    <row r="183" spans="1:49" x14ac:dyDescent="0.25">
      <c r="A183" s="27" t="s">
        <v>263</v>
      </c>
      <c r="B183" s="3" t="s">
        <v>473</v>
      </c>
      <c r="C183" s="3" t="s">
        <v>483</v>
      </c>
      <c r="D183" s="3" t="s">
        <v>537</v>
      </c>
      <c r="E183" s="28" t="s">
        <v>335</v>
      </c>
      <c r="F183" s="28" t="s">
        <v>100</v>
      </c>
      <c r="G183" s="44">
        <v>2.48</v>
      </c>
      <c r="H183" s="44">
        <f t="shared" si="19"/>
        <v>2.48</v>
      </c>
      <c r="I183" s="44">
        <v>2.48</v>
      </c>
      <c r="J183" s="44">
        <v>2.48</v>
      </c>
      <c r="K183" s="44">
        <v>2.48</v>
      </c>
      <c r="L183" s="44">
        <v>2.48</v>
      </c>
      <c r="M183" s="44">
        <v>2.48</v>
      </c>
      <c r="N183" s="44">
        <v>2.48</v>
      </c>
      <c r="O183" s="44">
        <v>2.48</v>
      </c>
      <c r="P183" s="44">
        <v>2.48</v>
      </c>
      <c r="Q183" s="44">
        <v>2.48</v>
      </c>
      <c r="R183" s="44">
        <v>2.48</v>
      </c>
      <c r="U183" s="44">
        <v>2.48</v>
      </c>
      <c r="V183" s="44">
        <v>2.48</v>
      </c>
      <c r="W183" s="44">
        <v>2.48</v>
      </c>
      <c r="X183" s="44">
        <v>2.48</v>
      </c>
      <c r="Y183" s="44">
        <v>2.48</v>
      </c>
      <c r="Z183" s="44">
        <v>2.48</v>
      </c>
      <c r="AA183" s="44">
        <v>2.48</v>
      </c>
      <c r="AB183" s="44">
        <v>2.48</v>
      </c>
      <c r="AC183" s="44">
        <v>2.48</v>
      </c>
      <c r="AD183" s="44">
        <v>2.48</v>
      </c>
      <c r="AE183" s="44">
        <v>2.48</v>
      </c>
      <c r="AF183"/>
      <c r="AG183" s="44">
        <v>2.48</v>
      </c>
      <c r="AH183" s="44">
        <v>2.48</v>
      </c>
      <c r="AI183" s="44">
        <v>2.48</v>
      </c>
      <c r="AJ183" s="44">
        <v>2.48</v>
      </c>
      <c r="AK183" s="44">
        <v>2.48</v>
      </c>
      <c r="AL183" s="44">
        <v>2.48</v>
      </c>
      <c r="AM183" s="44">
        <v>2.48</v>
      </c>
      <c r="AN183"/>
      <c r="AO183" s="44">
        <v>2.48</v>
      </c>
      <c r="AP183" s="44">
        <v>2.48</v>
      </c>
      <c r="AQ183" s="44">
        <v>2.48</v>
      </c>
      <c r="AR183" s="44">
        <v>2.48</v>
      </c>
      <c r="AS183"/>
      <c r="AT183" s="44">
        <v>2.48</v>
      </c>
      <c r="AU183"/>
      <c r="AV183"/>
      <c r="AW183" s="44">
        <v>2.48</v>
      </c>
    </row>
    <row r="184" spans="1:49" x14ac:dyDescent="0.25">
      <c r="A184" s="27" t="s">
        <v>264</v>
      </c>
      <c r="B184" s="3" t="s">
        <v>473</v>
      </c>
      <c r="C184" s="3" t="s">
        <v>483</v>
      </c>
      <c r="D184" s="3" t="s">
        <v>537</v>
      </c>
      <c r="E184" s="28" t="s">
        <v>336</v>
      </c>
      <c r="F184" s="28" t="s">
        <v>95</v>
      </c>
      <c r="G184" s="44">
        <v>1</v>
      </c>
      <c r="H184" s="44">
        <f t="shared" si="19"/>
        <v>1</v>
      </c>
      <c r="I184" s="44">
        <v>1</v>
      </c>
      <c r="J184" s="44">
        <v>1</v>
      </c>
      <c r="K184" s="44">
        <v>1</v>
      </c>
      <c r="L184" s="44">
        <v>1</v>
      </c>
      <c r="M184" s="44">
        <v>1</v>
      </c>
      <c r="N184" s="44">
        <v>1</v>
      </c>
      <c r="O184" s="44">
        <v>1</v>
      </c>
      <c r="P184" s="44">
        <v>1</v>
      </c>
      <c r="Q184" s="44">
        <v>1</v>
      </c>
      <c r="R184" s="44">
        <v>1</v>
      </c>
      <c r="U184" s="44">
        <v>1</v>
      </c>
      <c r="V184" s="44">
        <v>1</v>
      </c>
      <c r="W184" s="44">
        <v>1</v>
      </c>
      <c r="X184" s="44">
        <v>1</v>
      </c>
      <c r="Y184" s="44">
        <v>1</v>
      </c>
      <c r="Z184" s="44">
        <v>1</v>
      </c>
      <c r="AA184" s="44">
        <v>1</v>
      </c>
      <c r="AB184" s="44">
        <v>1</v>
      </c>
      <c r="AC184" s="44">
        <v>1</v>
      </c>
      <c r="AD184" s="44">
        <v>1</v>
      </c>
      <c r="AE184" s="44">
        <v>1</v>
      </c>
      <c r="AF184"/>
      <c r="AG184" s="44">
        <v>1</v>
      </c>
      <c r="AH184" s="44">
        <v>1</v>
      </c>
      <c r="AI184" s="44">
        <v>1</v>
      </c>
      <c r="AJ184" s="44">
        <v>1</v>
      </c>
      <c r="AK184" s="44">
        <v>1</v>
      </c>
      <c r="AL184" s="44">
        <v>1</v>
      </c>
      <c r="AM184" s="44">
        <v>1</v>
      </c>
      <c r="AN184"/>
      <c r="AO184" s="44">
        <v>1</v>
      </c>
      <c r="AP184" s="44">
        <v>1</v>
      </c>
      <c r="AQ184" s="44">
        <v>1</v>
      </c>
      <c r="AR184" s="44">
        <v>1</v>
      </c>
      <c r="AS184"/>
      <c r="AT184" s="44">
        <v>1</v>
      </c>
      <c r="AU184"/>
      <c r="AV184"/>
      <c r="AW184" s="44">
        <v>1</v>
      </c>
    </row>
    <row r="185" spans="1:49" x14ac:dyDescent="0.25">
      <c r="A185" s="27" t="s">
        <v>265</v>
      </c>
      <c r="B185" s="3" t="s">
        <v>473</v>
      </c>
      <c r="C185" s="3" t="s">
        <v>483</v>
      </c>
      <c r="D185" s="3" t="s">
        <v>537</v>
      </c>
      <c r="E185" s="28" t="s">
        <v>353</v>
      </c>
      <c r="F185" s="28" t="s">
        <v>354</v>
      </c>
      <c r="G185" s="44">
        <v>6.1060227588121015E-4</v>
      </c>
      <c r="H185" s="44">
        <f t="shared" si="19"/>
        <v>6.1060227588121015E-4</v>
      </c>
      <c r="I185" s="44">
        <v>6.1060227588121015E-4</v>
      </c>
      <c r="J185" s="44">
        <v>6.1060227588121015E-4</v>
      </c>
      <c r="K185" s="44">
        <v>6.1060227588121015E-4</v>
      </c>
      <c r="L185" s="44">
        <v>6.1060227588121015E-4</v>
      </c>
      <c r="M185" s="44">
        <v>6.1060227588121015E-4</v>
      </c>
      <c r="N185" s="44">
        <v>6.1060227588121015E-4</v>
      </c>
      <c r="O185" s="44">
        <v>6.1060227588121015E-4</v>
      </c>
      <c r="P185" s="44">
        <v>6.1060227588121015E-4</v>
      </c>
      <c r="Q185" s="44">
        <v>6.1060227588121015E-4</v>
      </c>
      <c r="R185" s="44">
        <v>6.1060227588121015E-4</v>
      </c>
      <c r="U185" s="44">
        <v>6.1060227588121015E-4</v>
      </c>
      <c r="V185" s="44">
        <v>6.1060227588121015E-4</v>
      </c>
      <c r="W185" s="44">
        <v>6.1060227588121015E-4</v>
      </c>
      <c r="X185" s="44">
        <v>6.1060227588121015E-4</v>
      </c>
      <c r="Y185" s="44">
        <v>6.1060227588121015E-4</v>
      </c>
      <c r="Z185" s="44">
        <v>6.1060227588121015E-4</v>
      </c>
      <c r="AA185" s="44">
        <v>6.1060227588121015E-4</v>
      </c>
      <c r="AB185" s="44">
        <v>6.1060227588121015E-4</v>
      </c>
      <c r="AC185" s="44">
        <v>6.1060227588121015E-4</v>
      </c>
      <c r="AD185" s="44">
        <v>6.1060227588121015E-4</v>
      </c>
      <c r="AE185" s="44">
        <v>6.1060227588121015E-4</v>
      </c>
      <c r="AF185"/>
      <c r="AG185" s="44">
        <v>6.1060227588121015E-4</v>
      </c>
      <c r="AH185" s="44">
        <v>6.1060227588121015E-4</v>
      </c>
      <c r="AI185" s="44">
        <v>6.1060227588121015E-4</v>
      </c>
      <c r="AJ185" s="44">
        <v>6.1060227588121015E-4</v>
      </c>
      <c r="AK185" s="44">
        <v>6.1060227588121015E-4</v>
      </c>
      <c r="AL185" s="44">
        <v>6.1060227588121015E-4</v>
      </c>
      <c r="AM185" s="44">
        <v>6.1060227588121015E-4</v>
      </c>
      <c r="AN185"/>
      <c r="AO185" s="44">
        <v>6.1060227588121015E-4</v>
      </c>
      <c r="AP185" s="44">
        <v>6.1060227588121015E-4</v>
      </c>
      <c r="AQ185" s="44">
        <v>6.1060227588121015E-4</v>
      </c>
      <c r="AR185" s="44">
        <v>6.1060227588121015E-4</v>
      </c>
      <c r="AS185"/>
      <c r="AT185" s="44">
        <v>6.1060227588121015E-4</v>
      </c>
      <c r="AU185"/>
      <c r="AV185"/>
      <c r="AW185" s="44">
        <v>6.1060227588121015E-4</v>
      </c>
    </row>
    <row r="186" spans="1:49" x14ac:dyDescent="0.25">
      <c r="A186" s="23" t="s">
        <v>266</v>
      </c>
      <c r="B186" s="3" t="s">
        <v>473</v>
      </c>
      <c r="C186" s="3" t="s">
        <v>483</v>
      </c>
      <c r="D186" s="3" t="s">
        <v>537</v>
      </c>
      <c r="E186" s="24" t="s">
        <v>193</v>
      </c>
      <c r="F186" s="24" t="s">
        <v>200</v>
      </c>
      <c r="G186" s="44">
        <v>6.41E-9</v>
      </c>
      <c r="H186" s="44">
        <f t="shared" si="19"/>
        <v>6.41E-9</v>
      </c>
      <c r="I186" s="44">
        <v>3.9999999999999998E-7</v>
      </c>
      <c r="J186" s="44">
        <v>3.9999999999999998E-7</v>
      </c>
      <c r="K186" s="44">
        <v>3.9999999999999998E-7</v>
      </c>
      <c r="L186" s="44">
        <v>3.9999999999999998E-7</v>
      </c>
      <c r="M186" s="44">
        <v>3.9999999999999998E-7</v>
      </c>
      <c r="N186" s="44">
        <v>3.9999999999999998E-7</v>
      </c>
      <c r="O186" s="44">
        <v>3.9999999999999998E-7</v>
      </c>
      <c r="P186" s="44">
        <v>3.9999999999999998E-7</v>
      </c>
      <c r="Q186" s="44">
        <v>3.9999999999999998E-7</v>
      </c>
      <c r="R186" s="44">
        <v>3.9999999999999998E-7</v>
      </c>
      <c r="U186" s="44">
        <v>3.9999999999999998E-7</v>
      </c>
      <c r="V186" s="44">
        <v>3.9999999999999998E-7</v>
      </c>
      <c r="W186" s="44">
        <v>3.9999999999999998E-7</v>
      </c>
      <c r="X186" s="44">
        <v>3.9999999999999998E-7</v>
      </c>
      <c r="Y186" s="44">
        <v>3.9999999999999998E-7</v>
      </c>
      <c r="Z186" s="44">
        <v>3.9999999999999998E-7</v>
      </c>
      <c r="AA186" s="44">
        <v>3.9999999999999998E-7</v>
      </c>
      <c r="AB186" s="44">
        <v>3.9999999999999998E-7</v>
      </c>
      <c r="AC186" s="44">
        <v>3.9999999999999998E-7</v>
      </c>
      <c r="AD186" s="44">
        <v>3.9999999999999998E-7</v>
      </c>
      <c r="AE186" s="44">
        <v>3.9999999999999998E-7</v>
      </c>
      <c r="AF186"/>
      <c r="AG186" s="44">
        <v>3.9999999999999998E-7</v>
      </c>
      <c r="AH186" s="44">
        <v>3.9999999999999998E-7</v>
      </c>
      <c r="AI186" s="44">
        <v>3.9999999999999998E-7</v>
      </c>
      <c r="AJ186" s="44">
        <v>3.9999999999999998E-7</v>
      </c>
      <c r="AK186" s="44">
        <v>3.9999999999999998E-7</v>
      </c>
      <c r="AL186" s="44">
        <v>3.9999999999999998E-7</v>
      </c>
      <c r="AM186" s="44">
        <v>3.9999999999999998E-7</v>
      </c>
      <c r="AN186"/>
      <c r="AO186" s="44">
        <v>3.9999999999999998E-7</v>
      </c>
      <c r="AP186" s="44">
        <v>3.9999999999999998E-7</v>
      </c>
      <c r="AQ186" s="44">
        <v>3.9999999999999998E-7</v>
      </c>
      <c r="AR186" s="44">
        <v>3.9999999999999998E-7</v>
      </c>
      <c r="AS186"/>
      <c r="AT186" s="44">
        <v>3.9999999999999998E-7</v>
      </c>
      <c r="AU186"/>
      <c r="AV186"/>
      <c r="AW186" s="44">
        <v>3.9999999999999998E-7</v>
      </c>
    </row>
    <row r="187" spans="1:49" x14ac:dyDescent="0.25">
      <c r="A187" s="23" t="s">
        <v>267</v>
      </c>
      <c r="B187" s="3" t="s">
        <v>473</v>
      </c>
      <c r="C187" s="3" t="s">
        <v>483</v>
      </c>
      <c r="D187" s="3" t="s">
        <v>537</v>
      </c>
      <c r="E187" s="24" t="s">
        <v>337</v>
      </c>
      <c r="F187" s="24" t="s">
        <v>109</v>
      </c>
      <c r="G187" s="44">
        <v>25</v>
      </c>
      <c r="H187" s="44">
        <f t="shared" si="19"/>
        <v>25</v>
      </c>
      <c r="I187" s="44">
        <v>25</v>
      </c>
      <c r="J187" s="44">
        <v>25</v>
      </c>
      <c r="K187" s="44">
        <v>25</v>
      </c>
      <c r="L187" s="44">
        <v>25</v>
      </c>
      <c r="M187" s="44">
        <v>25</v>
      </c>
      <c r="N187" s="44">
        <v>25</v>
      </c>
      <c r="O187" s="44">
        <v>25</v>
      </c>
      <c r="P187" s="44">
        <v>25</v>
      </c>
      <c r="Q187" s="44">
        <v>25</v>
      </c>
      <c r="R187" s="44">
        <v>25</v>
      </c>
      <c r="U187" s="44">
        <v>25</v>
      </c>
      <c r="V187" s="44">
        <v>25</v>
      </c>
      <c r="W187" s="44">
        <v>25</v>
      </c>
      <c r="X187" s="44">
        <v>25</v>
      </c>
      <c r="Y187" s="44">
        <v>25</v>
      </c>
      <c r="Z187" s="44">
        <v>25</v>
      </c>
      <c r="AA187" s="44">
        <v>25</v>
      </c>
      <c r="AB187" s="44">
        <v>25</v>
      </c>
      <c r="AC187" s="44">
        <v>25</v>
      </c>
      <c r="AD187" s="44">
        <v>25</v>
      </c>
      <c r="AE187" s="44">
        <v>25</v>
      </c>
      <c r="AF187"/>
      <c r="AG187" s="44">
        <v>25</v>
      </c>
      <c r="AH187" s="44">
        <v>25</v>
      </c>
      <c r="AI187" s="44">
        <v>25</v>
      </c>
      <c r="AJ187" s="44">
        <v>25</v>
      </c>
      <c r="AK187" s="44">
        <v>25</v>
      </c>
      <c r="AL187" s="44">
        <v>25</v>
      </c>
      <c r="AM187" s="44">
        <v>25</v>
      </c>
      <c r="AN187"/>
      <c r="AO187" s="44">
        <v>25</v>
      </c>
      <c r="AP187" s="44">
        <v>25</v>
      </c>
      <c r="AQ187" s="44">
        <v>25</v>
      </c>
      <c r="AR187" s="44">
        <v>25</v>
      </c>
      <c r="AS187"/>
      <c r="AT187" s="44">
        <v>25</v>
      </c>
      <c r="AU187"/>
      <c r="AV187"/>
      <c r="AW187" s="44">
        <v>25</v>
      </c>
    </row>
    <row r="188" spans="1:49" x14ac:dyDescent="0.25">
      <c r="A188" s="23" t="s">
        <v>268</v>
      </c>
      <c r="B188" s="3" t="s">
        <v>473</v>
      </c>
      <c r="C188" s="3" t="s">
        <v>483</v>
      </c>
      <c r="D188" s="3" t="s">
        <v>537</v>
      </c>
      <c r="E188" s="24" t="s">
        <v>338</v>
      </c>
      <c r="F188" s="24" t="s">
        <v>301</v>
      </c>
      <c r="G188" s="44">
        <v>0</v>
      </c>
      <c r="H188" s="44">
        <f t="shared" si="19"/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/>
      <c r="AG188" s="44">
        <v>0</v>
      </c>
      <c r="AH188" s="44">
        <v>0</v>
      </c>
      <c r="AI188" s="44">
        <v>0</v>
      </c>
      <c r="AJ188" s="44">
        <v>0</v>
      </c>
      <c r="AK188" s="44">
        <v>0</v>
      </c>
      <c r="AL188" s="44">
        <v>0</v>
      </c>
      <c r="AM188" s="44">
        <v>0</v>
      </c>
      <c r="AN188"/>
      <c r="AO188" s="44">
        <v>0</v>
      </c>
      <c r="AP188" s="44">
        <v>0</v>
      </c>
      <c r="AQ188" s="44">
        <v>0</v>
      </c>
      <c r="AR188" s="44">
        <v>0</v>
      </c>
      <c r="AS188"/>
      <c r="AT188" s="44">
        <v>0</v>
      </c>
      <c r="AU188"/>
      <c r="AV188"/>
      <c r="AW188" s="44">
        <v>0</v>
      </c>
    </row>
    <row r="189" spans="1:49" x14ac:dyDescent="0.25">
      <c r="A189" s="23" t="s">
        <v>269</v>
      </c>
      <c r="B189" s="3" t="s">
        <v>473</v>
      </c>
      <c r="C189" s="3" t="s">
        <v>483</v>
      </c>
      <c r="D189" s="3" t="s">
        <v>537</v>
      </c>
      <c r="E189" s="24" t="s">
        <v>339</v>
      </c>
      <c r="F189" s="24" t="s">
        <v>100</v>
      </c>
      <c r="G189" s="44">
        <v>3.98</v>
      </c>
      <c r="H189" s="44">
        <f t="shared" si="19"/>
        <v>3.98</v>
      </c>
      <c r="I189" s="44">
        <v>3.98</v>
      </c>
      <c r="J189" s="44">
        <v>3.98</v>
      </c>
      <c r="K189" s="44">
        <v>3.98</v>
      </c>
      <c r="L189" s="44">
        <v>3.98</v>
      </c>
      <c r="M189" s="44">
        <v>3.98</v>
      </c>
      <c r="N189" s="44">
        <v>3.98</v>
      </c>
      <c r="O189" s="44">
        <v>3.98</v>
      </c>
      <c r="P189" s="44">
        <v>3.98</v>
      </c>
      <c r="Q189" s="44">
        <v>3.98</v>
      </c>
      <c r="R189" s="44">
        <v>3.98</v>
      </c>
      <c r="U189" s="44">
        <v>3.98</v>
      </c>
      <c r="V189" s="44">
        <v>3.98</v>
      </c>
      <c r="W189" s="44">
        <v>3.98</v>
      </c>
      <c r="X189" s="44">
        <v>3.98</v>
      </c>
      <c r="Y189" s="44">
        <v>3.98</v>
      </c>
      <c r="Z189" s="44">
        <v>3.98</v>
      </c>
      <c r="AA189" s="44">
        <v>3.98</v>
      </c>
      <c r="AB189" s="44">
        <v>3.98</v>
      </c>
      <c r="AC189" s="44">
        <v>3.98</v>
      </c>
      <c r="AD189" s="44">
        <v>3.98</v>
      </c>
      <c r="AE189" s="44">
        <v>3.98</v>
      </c>
      <c r="AF189"/>
      <c r="AG189" s="44">
        <v>3.98</v>
      </c>
      <c r="AH189" s="44">
        <v>3.98</v>
      </c>
      <c r="AI189" s="44">
        <v>3.98</v>
      </c>
      <c r="AJ189" s="44">
        <v>3.98</v>
      </c>
      <c r="AK189" s="44">
        <v>3.98</v>
      </c>
      <c r="AL189" s="44">
        <v>3.98</v>
      </c>
      <c r="AM189" s="44">
        <v>3.98</v>
      </c>
      <c r="AN189"/>
      <c r="AO189" s="44">
        <v>3.98</v>
      </c>
      <c r="AP189" s="44">
        <v>3.98</v>
      </c>
      <c r="AQ189" s="44">
        <v>3.98</v>
      </c>
      <c r="AR189" s="44">
        <v>3.98</v>
      </c>
      <c r="AS189"/>
      <c r="AT189" s="44">
        <v>3.98</v>
      </c>
      <c r="AU189"/>
      <c r="AV189"/>
      <c r="AW189" s="44">
        <v>3.98</v>
      </c>
    </row>
    <row r="190" spans="1:49" x14ac:dyDescent="0.25">
      <c r="A190" s="23" t="s">
        <v>270</v>
      </c>
      <c r="B190" s="3" t="s">
        <v>473</v>
      </c>
      <c r="C190" s="3" t="s">
        <v>483</v>
      </c>
      <c r="D190" s="3" t="s">
        <v>537</v>
      </c>
      <c r="E190" s="24" t="s">
        <v>340</v>
      </c>
      <c r="F190" s="24" t="s">
        <v>95</v>
      </c>
      <c r="G190" s="44">
        <v>1</v>
      </c>
      <c r="H190" s="44">
        <f t="shared" si="19"/>
        <v>1</v>
      </c>
      <c r="I190" s="44">
        <v>1</v>
      </c>
      <c r="J190" s="44">
        <v>1</v>
      </c>
      <c r="K190" s="44">
        <v>1</v>
      </c>
      <c r="L190" s="44">
        <v>1</v>
      </c>
      <c r="M190" s="44">
        <v>1</v>
      </c>
      <c r="N190" s="44">
        <v>1</v>
      </c>
      <c r="O190" s="44">
        <v>1</v>
      </c>
      <c r="P190" s="44">
        <v>1</v>
      </c>
      <c r="Q190" s="44">
        <v>1</v>
      </c>
      <c r="R190" s="44">
        <v>1</v>
      </c>
      <c r="U190" s="44">
        <v>1</v>
      </c>
      <c r="V190" s="44">
        <v>1</v>
      </c>
      <c r="W190" s="44">
        <v>1</v>
      </c>
      <c r="X190" s="44">
        <v>1</v>
      </c>
      <c r="Y190" s="44">
        <v>1</v>
      </c>
      <c r="Z190" s="44">
        <v>1</v>
      </c>
      <c r="AA190" s="44">
        <v>1</v>
      </c>
      <c r="AB190" s="44">
        <v>1</v>
      </c>
      <c r="AC190" s="44">
        <v>1</v>
      </c>
      <c r="AD190" s="44">
        <v>1</v>
      </c>
      <c r="AE190" s="44">
        <v>1</v>
      </c>
      <c r="AF190"/>
      <c r="AG190" s="44">
        <v>1</v>
      </c>
      <c r="AH190" s="44">
        <v>1</v>
      </c>
      <c r="AI190" s="44">
        <v>1</v>
      </c>
      <c r="AJ190" s="44">
        <v>1</v>
      </c>
      <c r="AK190" s="44">
        <v>1</v>
      </c>
      <c r="AL190" s="44">
        <v>1</v>
      </c>
      <c r="AM190" s="44">
        <v>1</v>
      </c>
      <c r="AN190"/>
      <c r="AO190" s="44">
        <v>1</v>
      </c>
      <c r="AP190" s="44">
        <v>1</v>
      </c>
      <c r="AQ190" s="44">
        <v>1</v>
      </c>
      <c r="AR190" s="44">
        <v>1</v>
      </c>
      <c r="AS190"/>
      <c r="AT190" s="44">
        <v>1</v>
      </c>
      <c r="AU190"/>
      <c r="AV190"/>
      <c r="AW190" s="44">
        <v>1</v>
      </c>
    </row>
    <row r="191" spans="1:49" x14ac:dyDescent="0.25">
      <c r="A191" s="23" t="s">
        <v>271</v>
      </c>
      <c r="B191" s="3" t="s">
        <v>473</v>
      </c>
      <c r="C191" s="3" t="s">
        <v>483</v>
      </c>
      <c r="D191" s="3" t="s">
        <v>537</v>
      </c>
      <c r="E191" s="24" t="s">
        <v>194</v>
      </c>
      <c r="F191" s="24" t="s">
        <v>198</v>
      </c>
      <c r="G191" s="44">
        <v>8.3333333333333331E-5</v>
      </c>
      <c r="H191" s="44">
        <f t="shared" si="19"/>
        <v>8.3333333333333331E-5</v>
      </c>
      <c r="I191" s="44">
        <v>8.3333333333333331E-5</v>
      </c>
      <c r="J191" s="44">
        <v>8.3333333333333331E-5</v>
      </c>
      <c r="K191" s="44">
        <v>8.3333333333333331E-5</v>
      </c>
      <c r="L191" s="44">
        <v>8.3333333333333331E-5</v>
      </c>
      <c r="M191" s="44">
        <v>8.3333333333333331E-5</v>
      </c>
      <c r="N191" s="44">
        <v>8.3333333333333331E-5</v>
      </c>
      <c r="O191" s="44">
        <v>8.3333333333333331E-5</v>
      </c>
      <c r="P191" s="44">
        <v>8.3333333333333331E-5</v>
      </c>
      <c r="Q191" s="44">
        <v>8.3333333333333331E-5</v>
      </c>
      <c r="R191" s="44">
        <v>8.3333333333333331E-5</v>
      </c>
      <c r="U191" s="44">
        <v>8.3333333333333331E-5</v>
      </c>
      <c r="V191" s="44">
        <v>8.3333333333333331E-5</v>
      </c>
      <c r="W191" s="44">
        <v>8.3333333333333331E-5</v>
      </c>
      <c r="X191" s="44">
        <v>8.3333333333333331E-5</v>
      </c>
      <c r="Y191" s="44">
        <v>8.3333333333333331E-5</v>
      </c>
      <c r="Z191" s="44">
        <v>8.3333333333333331E-5</v>
      </c>
      <c r="AA191" s="44">
        <v>8.3333333333333331E-5</v>
      </c>
      <c r="AB191" s="44">
        <v>8.3333333333333331E-5</v>
      </c>
      <c r="AC191" s="44">
        <v>8.3333333333333331E-5</v>
      </c>
      <c r="AD191" s="44">
        <v>8.3333333333333331E-5</v>
      </c>
      <c r="AE191" s="44">
        <v>8.3333333333333331E-5</v>
      </c>
      <c r="AF191"/>
      <c r="AG191" s="44">
        <v>8.3333333333333331E-5</v>
      </c>
      <c r="AH191" s="44">
        <v>8.3333333333333331E-5</v>
      </c>
      <c r="AI191" s="44">
        <v>8.3333333333333331E-5</v>
      </c>
      <c r="AJ191" s="44">
        <v>8.3333333333333331E-5</v>
      </c>
      <c r="AK191" s="44">
        <v>8.3333333333333331E-5</v>
      </c>
      <c r="AL191" s="44">
        <v>8.3333333333333331E-5</v>
      </c>
      <c r="AM191" s="44">
        <v>8.3333333333333331E-5</v>
      </c>
      <c r="AN191"/>
      <c r="AO191" s="44">
        <v>8.3333333333333331E-5</v>
      </c>
      <c r="AP191" s="44">
        <v>8.3333333333333331E-5</v>
      </c>
      <c r="AQ191" s="44">
        <v>8.3333333333333331E-5</v>
      </c>
      <c r="AR191" s="44">
        <v>8.3333333333333331E-5</v>
      </c>
      <c r="AS191"/>
      <c r="AT191" s="44">
        <v>8.3333333333333331E-5</v>
      </c>
      <c r="AU191"/>
      <c r="AV191"/>
      <c r="AW191" s="44">
        <v>8.3333333333333331E-5</v>
      </c>
    </row>
    <row r="192" spans="1:49" x14ac:dyDescent="0.25">
      <c r="A192" s="7" t="s">
        <v>272</v>
      </c>
      <c r="B192" s="3" t="s">
        <v>473</v>
      </c>
      <c r="C192" s="3" t="s">
        <v>483</v>
      </c>
      <c r="D192" s="3" t="s">
        <v>537</v>
      </c>
      <c r="E192" s="8" t="s">
        <v>355</v>
      </c>
      <c r="F192" s="8" t="s">
        <v>200</v>
      </c>
      <c r="G192" s="44">
        <v>6.41E-9</v>
      </c>
      <c r="H192" s="44">
        <f t="shared" si="19"/>
        <v>6.41E-9</v>
      </c>
      <c r="I192" s="44">
        <v>3.9999999999999998E-7</v>
      </c>
      <c r="J192" s="44">
        <v>3.9999999999999998E-7</v>
      </c>
      <c r="K192" s="44">
        <v>3.9999999999999998E-7</v>
      </c>
      <c r="L192" s="44">
        <v>3.9999999999999998E-7</v>
      </c>
      <c r="M192" s="44">
        <v>3.9999999999999998E-7</v>
      </c>
      <c r="N192" s="44">
        <v>3.9999999999999998E-7</v>
      </c>
      <c r="O192" s="44">
        <v>3.9999999999999998E-7</v>
      </c>
      <c r="P192" s="44">
        <v>3.9999999999999998E-7</v>
      </c>
      <c r="Q192" s="44">
        <v>3.9999999999999998E-7</v>
      </c>
      <c r="R192" s="44">
        <v>3.9999999999999998E-7</v>
      </c>
      <c r="U192" s="44">
        <v>3.9999999999999998E-7</v>
      </c>
      <c r="V192" s="44">
        <v>3.9999999999999998E-7</v>
      </c>
      <c r="W192" s="44">
        <v>3.9999999999999998E-7</v>
      </c>
      <c r="X192" s="44">
        <v>3.9999999999999998E-7</v>
      </c>
      <c r="Y192" s="44">
        <v>3.9999999999999998E-7</v>
      </c>
      <c r="Z192" s="44">
        <v>3.9999999999999998E-7</v>
      </c>
      <c r="AA192" s="44">
        <v>3.9999999999999998E-7</v>
      </c>
      <c r="AB192" s="44">
        <v>3.9999999999999998E-7</v>
      </c>
      <c r="AC192" s="44">
        <v>3.9999999999999998E-7</v>
      </c>
      <c r="AD192" s="44">
        <v>3.9999999999999998E-7</v>
      </c>
      <c r="AE192" s="44">
        <v>3.9999999999999998E-7</v>
      </c>
      <c r="AF192"/>
      <c r="AG192" s="44">
        <v>3.9999999999999998E-7</v>
      </c>
      <c r="AH192" s="44">
        <v>3.9999999999999998E-7</v>
      </c>
      <c r="AI192" s="44">
        <v>3.9999999999999998E-7</v>
      </c>
      <c r="AJ192" s="44">
        <v>3.9999999999999998E-7</v>
      </c>
      <c r="AK192" s="44">
        <v>3.9999999999999998E-7</v>
      </c>
      <c r="AL192" s="44">
        <v>3.9999999999999998E-7</v>
      </c>
      <c r="AM192" s="44">
        <v>3.9999999999999998E-7</v>
      </c>
      <c r="AN192"/>
      <c r="AO192" s="44">
        <v>3.9999999999999998E-7</v>
      </c>
      <c r="AP192" s="44">
        <v>3.9999999999999998E-7</v>
      </c>
      <c r="AQ192" s="44">
        <v>3.9999999999999998E-7</v>
      </c>
      <c r="AR192" s="44">
        <v>3.9999999999999998E-7</v>
      </c>
      <c r="AS192"/>
      <c r="AT192" s="44">
        <v>3.9999999999999998E-7</v>
      </c>
      <c r="AU192"/>
      <c r="AV192"/>
      <c r="AW192" s="44">
        <v>3.9999999999999998E-7</v>
      </c>
    </row>
    <row r="193" spans="1:57" x14ac:dyDescent="0.25">
      <c r="A193" s="7" t="s">
        <v>273</v>
      </c>
      <c r="B193" s="3" t="s">
        <v>473</v>
      </c>
      <c r="C193" s="3" t="s">
        <v>483</v>
      </c>
      <c r="D193" s="3" t="s">
        <v>537</v>
      </c>
      <c r="E193" s="8" t="s">
        <v>341</v>
      </c>
      <c r="F193" s="8" t="s">
        <v>109</v>
      </c>
      <c r="G193" s="44">
        <v>25</v>
      </c>
      <c r="H193" s="44">
        <f t="shared" si="19"/>
        <v>25</v>
      </c>
      <c r="I193" s="44">
        <v>25</v>
      </c>
      <c r="J193" s="44">
        <v>25</v>
      </c>
      <c r="K193" s="44">
        <v>25</v>
      </c>
      <c r="L193" s="44">
        <v>25</v>
      </c>
      <c r="M193" s="44">
        <v>25</v>
      </c>
      <c r="N193" s="44">
        <v>25</v>
      </c>
      <c r="O193" s="44">
        <v>25</v>
      </c>
      <c r="P193" s="44">
        <v>25</v>
      </c>
      <c r="Q193" s="44">
        <v>25</v>
      </c>
      <c r="R193" s="44">
        <v>25</v>
      </c>
      <c r="U193" s="44">
        <v>25</v>
      </c>
      <c r="V193" s="44">
        <v>25</v>
      </c>
      <c r="W193" s="44">
        <v>25</v>
      </c>
      <c r="X193" s="44">
        <v>25</v>
      </c>
      <c r="Y193" s="44">
        <v>25</v>
      </c>
      <c r="Z193" s="44">
        <v>25</v>
      </c>
      <c r="AA193" s="44">
        <v>25</v>
      </c>
      <c r="AB193" s="44">
        <v>25</v>
      </c>
      <c r="AC193" s="44">
        <v>25</v>
      </c>
      <c r="AD193" s="44">
        <v>25</v>
      </c>
      <c r="AE193" s="44">
        <v>25</v>
      </c>
      <c r="AF193"/>
      <c r="AG193" s="44">
        <v>25</v>
      </c>
      <c r="AH193" s="44">
        <v>25</v>
      </c>
      <c r="AI193" s="44">
        <v>25</v>
      </c>
      <c r="AJ193" s="44">
        <v>25</v>
      </c>
      <c r="AK193" s="44">
        <v>25</v>
      </c>
      <c r="AL193" s="44">
        <v>25</v>
      </c>
      <c r="AM193" s="44">
        <v>25</v>
      </c>
      <c r="AN193"/>
      <c r="AO193" s="44">
        <v>25</v>
      </c>
      <c r="AP193" s="44">
        <v>25</v>
      </c>
      <c r="AQ193" s="44">
        <v>25</v>
      </c>
      <c r="AR193" s="44">
        <v>25</v>
      </c>
      <c r="AS193"/>
      <c r="AT193" s="44">
        <v>25</v>
      </c>
      <c r="AU193"/>
      <c r="AV193"/>
      <c r="AW193" s="44">
        <v>25</v>
      </c>
    </row>
    <row r="194" spans="1:57" x14ac:dyDescent="0.25">
      <c r="A194" s="7" t="s">
        <v>274</v>
      </c>
      <c r="B194" s="3" t="s">
        <v>473</v>
      </c>
      <c r="C194" s="3" t="s">
        <v>483</v>
      </c>
      <c r="D194" s="3" t="s">
        <v>537</v>
      </c>
      <c r="E194" s="8" t="s">
        <v>342</v>
      </c>
      <c r="F194" s="8" t="s">
        <v>301</v>
      </c>
      <c r="G194" s="44">
        <v>0</v>
      </c>
      <c r="H194" s="44">
        <f t="shared" si="19"/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0</v>
      </c>
      <c r="AD194" s="44">
        <v>0</v>
      </c>
      <c r="AE194" s="44">
        <v>0</v>
      </c>
      <c r="AF194"/>
      <c r="AG194" s="44">
        <v>0</v>
      </c>
      <c r="AH194" s="44">
        <v>0</v>
      </c>
      <c r="AI194" s="44">
        <v>0</v>
      </c>
      <c r="AJ194" s="44">
        <v>0</v>
      </c>
      <c r="AK194" s="44">
        <v>0</v>
      </c>
      <c r="AL194" s="44">
        <v>0</v>
      </c>
      <c r="AM194" s="44">
        <v>0</v>
      </c>
      <c r="AN194"/>
      <c r="AO194" s="44">
        <v>0</v>
      </c>
      <c r="AP194" s="44">
        <v>0</v>
      </c>
      <c r="AQ194" s="44">
        <v>0</v>
      </c>
      <c r="AR194" s="44">
        <v>0</v>
      </c>
      <c r="AS194"/>
      <c r="AT194" s="44">
        <v>0</v>
      </c>
      <c r="AU194"/>
      <c r="AV194"/>
      <c r="AW194" s="44">
        <v>0</v>
      </c>
    </row>
    <row r="195" spans="1:57" x14ac:dyDescent="0.25">
      <c r="A195" s="7" t="s">
        <v>275</v>
      </c>
      <c r="B195" s="3" t="s">
        <v>473</v>
      </c>
      <c r="C195" s="3" t="s">
        <v>483</v>
      </c>
      <c r="D195" s="3" t="s">
        <v>537</v>
      </c>
      <c r="E195" s="8" t="s">
        <v>343</v>
      </c>
      <c r="F195" s="8" t="s">
        <v>100</v>
      </c>
      <c r="G195" s="44">
        <v>3.98</v>
      </c>
      <c r="H195" s="44">
        <f t="shared" si="19"/>
        <v>3.98</v>
      </c>
      <c r="I195" s="44">
        <v>3.98</v>
      </c>
      <c r="J195" s="44">
        <v>3.98</v>
      </c>
      <c r="K195" s="44">
        <v>3.98</v>
      </c>
      <c r="L195" s="44">
        <v>3.98</v>
      </c>
      <c r="M195" s="44">
        <v>3.98</v>
      </c>
      <c r="N195" s="44">
        <v>3.98</v>
      </c>
      <c r="O195" s="44">
        <v>3.98</v>
      </c>
      <c r="P195" s="44">
        <v>3.98</v>
      </c>
      <c r="Q195" s="44">
        <v>3.98</v>
      </c>
      <c r="R195" s="44">
        <v>3.98</v>
      </c>
      <c r="U195" s="44">
        <v>3.98</v>
      </c>
      <c r="V195" s="44">
        <v>3.98</v>
      </c>
      <c r="W195" s="44">
        <v>3.98</v>
      </c>
      <c r="X195" s="44">
        <v>3.98</v>
      </c>
      <c r="Y195" s="44">
        <v>3.98</v>
      </c>
      <c r="Z195" s="44">
        <v>3.98</v>
      </c>
      <c r="AA195" s="44">
        <v>3.98</v>
      </c>
      <c r="AB195" s="44">
        <v>3.98</v>
      </c>
      <c r="AC195" s="44">
        <v>3.98</v>
      </c>
      <c r="AD195" s="44">
        <v>3.98</v>
      </c>
      <c r="AE195" s="44">
        <v>3.98</v>
      </c>
      <c r="AF195"/>
      <c r="AG195" s="44">
        <v>3.98</v>
      </c>
      <c r="AH195" s="44">
        <v>3.98</v>
      </c>
      <c r="AI195" s="44">
        <v>3.98</v>
      </c>
      <c r="AJ195" s="44">
        <v>3.98</v>
      </c>
      <c r="AK195" s="44">
        <v>3.98</v>
      </c>
      <c r="AL195" s="44">
        <v>3.98</v>
      </c>
      <c r="AM195" s="44">
        <v>3.98</v>
      </c>
      <c r="AN195"/>
      <c r="AO195" s="44">
        <v>3.98</v>
      </c>
      <c r="AP195" s="44">
        <v>3.98</v>
      </c>
      <c r="AQ195" s="44">
        <v>3.98</v>
      </c>
      <c r="AR195" s="44">
        <v>3.98</v>
      </c>
      <c r="AS195"/>
      <c r="AT195" s="44">
        <v>3.98</v>
      </c>
      <c r="AU195"/>
      <c r="AV195"/>
      <c r="AW195" s="44">
        <v>3.98</v>
      </c>
    </row>
    <row r="196" spans="1:57" x14ac:dyDescent="0.25">
      <c r="A196" s="7" t="s">
        <v>276</v>
      </c>
      <c r="B196" s="3" t="s">
        <v>473</v>
      </c>
      <c r="C196" s="3" t="s">
        <v>483</v>
      </c>
      <c r="D196" s="3" t="s">
        <v>537</v>
      </c>
      <c r="E196" s="8" t="s">
        <v>344</v>
      </c>
      <c r="F196" s="8" t="s">
        <v>95</v>
      </c>
      <c r="G196" s="44">
        <v>1</v>
      </c>
      <c r="H196" s="44">
        <f t="shared" si="19"/>
        <v>1</v>
      </c>
      <c r="I196" s="44">
        <v>1</v>
      </c>
      <c r="J196" s="44">
        <v>1</v>
      </c>
      <c r="K196" s="44">
        <v>1</v>
      </c>
      <c r="L196" s="44">
        <v>1</v>
      </c>
      <c r="M196" s="44">
        <v>1</v>
      </c>
      <c r="N196" s="44">
        <v>1</v>
      </c>
      <c r="O196" s="44">
        <v>1</v>
      </c>
      <c r="P196" s="44">
        <v>1</v>
      </c>
      <c r="Q196" s="44">
        <v>1</v>
      </c>
      <c r="R196" s="44">
        <v>1</v>
      </c>
      <c r="U196" s="44">
        <v>1</v>
      </c>
      <c r="V196" s="44">
        <v>1</v>
      </c>
      <c r="W196" s="44">
        <v>1</v>
      </c>
      <c r="X196" s="44">
        <v>1</v>
      </c>
      <c r="Y196" s="44">
        <v>1</v>
      </c>
      <c r="Z196" s="44">
        <v>1</v>
      </c>
      <c r="AA196" s="44">
        <v>1</v>
      </c>
      <c r="AB196" s="44">
        <v>1</v>
      </c>
      <c r="AC196" s="44">
        <v>1</v>
      </c>
      <c r="AD196" s="44">
        <v>1</v>
      </c>
      <c r="AE196" s="44">
        <v>1</v>
      </c>
      <c r="AF196"/>
      <c r="AG196" s="44">
        <v>1</v>
      </c>
      <c r="AH196" s="44">
        <v>1</v>
      </c>
      <c r="AI196" s="44">
        <v>1</v>
      </c>
      <c r="AJ196" s="44">
        <v>1</v>
      </c>
      <c r="AK196" s="44">
        <v>1</v>
      </c>
      <c r="AL196" s="44">
        <v>1</v>
      </c>
      <c r="AM196" s="44">
        <v>1</v>
      </c>
      <c r="AN196"/>
      <c r="AO196" s="44">
        <v>1</v>
      </c>
      <c r="AP196" s="44">
        <v>1</v>
      </c>
      <c r="AQ196" s="44">
        <v>1</v>
      </c>
      <c r="AR196" s="44">
        <v>1</v>
      </c>
      <c r="AS196"/>
      <c r="AT196" s="44">
        <v>1</v>
      </c>
      <c r="AU196"/>
      <c r="AV196"/>
      <c r="AW196" s="44">
        <v>1</v>
      </c>
    </row>
    <row r="197" spans="1:57" x14ac:dyDescent="0.25">
      <c r="A197" s="7" t="s">
        <v>277</v>
      </c>
      <c r="B197" s="3" t="s">
        <v>473</v>
      </c>
      <c r="C197" s="3" t="s">
        <v>483</v>
      </c>
      <c r="D197" s="3" t="s">
        <v>537</v>
      </c>
      <c r="E197" s="8" t="s">
        <v>358</v>
      </c>
      <c r="F197" s="8" t="s">
        <v>198</v>
      </c>
      <c r="G197" s="44">
        <v>8.3333333333333331E-5</v>
      </c>
      <c r="H197" s="44">
        <f t="shared" si="19"/>
        <v>8.3333333333333331E-5</v>
      </c>
      <c r="I197" s="44">
        <v>8.3333333333333331E-5</v>
      </c>
      <c r="J197" s="44">
        <v>8.3333333333333331E-5</v>
      </c>
      <c r="K197" s="44">
        <v>8.3333333333333331E-5</v>
      </c>
      <c r="L197" s="44">
        <v>8.3333333333333331E-5</v>
      </c>
      <c r="M197" s="44">
        <v>8.3333333333333331E-5</v>
      </c>
      <c r="N197" s="44">
        <v>8.3333333333333331E-5</v>
      </c>
      <c r="O197" s="44">
        <v>8.3333333333333331E-5</v>
      </c>
      <c r="P197" s="44">
        <v>8.3333333333333331E-5</v>
      </c>
      <c r="Q197" s="44">
        <v>8.3333333333333331E-5</v>
      </c>
      <c r="R197" s="44">
        <v>8.3333333333333331E-5</v>
      </c>
      <c r="U197" s="44">
        <v>8.3333333333333331E-5</v>
      </c>
      <c r="V197" s="44">
        <v>8.3333333333333331E-5</v>
      </c>
      <c r="W197" s="44">
        <v>8.3333333333333331E-5</v>
      </c>
      <c r="X197" s="44">
        <v>8.3333333333333331E-5</v>
      </c>
      <c r="Y197" s="44">
        <v>8.3333333333333331E-5</v>
      </c>
      <c r="Z197" s="44">
        <v>8.3333333333333331E-5</v>
      </c>
      <c r="AA197" s="44">
        <v>8.3333333333333331E-5</v>
      </c>
      <c r="AB197" s="44">
        <v>8.3333333333333331E-5</v>
      </c>
      <c r="AC197" s="44">
        <v>8.3333333333333331E-5</v>
      </c>
      <c r="AD197" s="44">
        <v>8.3333333333333331E-5</v>
      </c>
      <c r="AE197" s="44">
        <v>8.3333333333333331E-5</v>
      </c>
      <c r="AF197"/>
      <c r="AG197" s="44">
        <v>8.3333333333333331E-5</v>
      </c>
      <c r="AH197" s="44">
        <v>8.3333333333333331E-5</v>
      </c>
      <c r="AI197" s="44">
        <v>8.3333333333333331E-5</v>
      </c>
      <c r="AJ197" s="44">
        <v>8.3333333333333331E-5</v>
      </c>
      <c r="AK197" s="44">
        <v>8.3333333333333331E-5</v>
      </c>
      <c r="AL197" s="44">
        <v>8.3333333333333331E-5</v>
      </c>
      <c r="AM197" s="44">
        <v>8.3333333333333331E-5</v>
      </c>
      <c r="AN197"/>
      <c r="AO197" s="44">
        <v>8.3333333333333331E-5</v>
      </c>
      <c r="AP197" s="44">
        <v>8.3333333333333331E-5</v>
      </c>
      <c r="AQ197" s="44">
        <v>8.3333333333333331E-5</v>
      </c>
      <c r="AR197" s="44">
        <v>8.3333333333333331E-5</v>
      </c>
      <c r="AS197"/>
      <c r="AT197" s="44">
        <v>8.3333333333333331E-5</v>
      </c>
      <c r="AU197"/>
      <c r="AV197"/>
      <c r="AW197" s="44">
        <v>8.3333333333333331E-5</v>
      </c>
    </row>
    <row r="198" spans="1:57" x14ac:dyDescent="0.25">
      <c r="A198" s="29" t="s">
        <v>278</v>
      </c>
      <c r="B198" s="3" t="s">
        <v>473</v>
      </c>
      <c r="C198" s="3" t="s">
        <v>483</v>
      </c>
      <c r="D198" s="3" t="s">
        <v>537</v>
      </c>
      <c r="E198" s="30" t="s">
        <v>356</v>
      </c>
      <c r="F198" s="30" t="s">
        <v>357</v>
      </c>
      <c r="G198" s="44">
        <v>3.205E-9</v>
      </c>
      <c r="H198" s="44">
        <f t="shared" ref="H198:H204" si="20">G198</f>
        <v>3.205E-9</v>
      </c>
      <c r="I198" s="44">
        <v>1.9999999999999999E-7</v>
      </c>
      <c r="J198" s="44">
        <v>1.9999999999999999E-7</v>
      </c>
      <c r="K198" s="44">
        <v>1.9999999999999999E-7</v>
      </c>
      <c r="L198" s="44">
        <v>1.9999999999999999E-7</v>
      </c>
      <c r="M198" s="44">
        <v>1.9999999999999999E-7</v>
      </c>
      <c r="N198" s="44">
        <v>1.9999999999999999E-7</v>
      </c>
      <c r="O198" s="44">
        <v>1.9999999999999999E-7</v>
      </c>
      <c r="P198" s="44">
        <v>1.9999999999999999E-7</v>
      </c>
      <c r="Q198" s="44">
        <v>1.9999999999999999E-7</v>
      </c>
      <c r="R198" s="44">
        <v>1.9999999999999999E-7</v>
      </c>
      <c r="U198" s="44">
        <v>1.9999999999999999E-7</v>
      </c>
      <c r="V198" s="44">
        <v>1.9999999999999999E-7</v>
      </c>
      <c r="W198" s="44">
        <v>1.9999999999999999E-7</v>
      </c>
      <c r="X198" s="44">
        <v>1.9999999999999999E-7</v>
      </c>
      <c r="Y198" s="44">
        <v>1.9999999999999999E-7</v>
      </c>
      <c r="Z198" s="44">
        <v>1.9999999999999999E-7</v>
      </c>
      <c r="AA198" s="44">
        <v>1.9999999999999999E-7</v>
      </c>
      <c r="AB198" s="44">
        <v>1.9999999999999999E-7</v>
      </c>
      <c r="AC198" s="44">
        <v>1.9999999999999999E-7</v>
      </c>
      <c r="AD198" s="44">
        <v>1.9999999999999999E-7</v>
      </c>
      <c r="AE198" s="44">
        <v>1.9999999999999999E-7</v>
      </c>
      <c r="AF198"/>
      <c r="AG198" s="44">
        <v>1.9999999999999999E-7</v>
      </c>
      <c r="AH198" s="44">
        <v>1.9999999999999999E-7</v>
      </c>
      <c r="AI198" s="44">
        <v>1.9999999999999999E-7</v>
      </c>
      <c r="AJ198" s="44">
        <v>1.9999999999999999E-7</v>
      </c>
      <c r="AK198" s="44">
        <v>1.9999999999999999E-7</v>
      </c>
      <c r="AL198" s="44">
        <v>1.9999999999999999E-7</v>
      </c>
      <c r="AM198" s="44">
        <v>1.9999999999999999E-7</v>
      </c>
      <c r="AN198"/>
      <c r="AO198" s="44">
        <v>1.9999999999999999E-7</v>
      </c>
      <c r="AP198" s="44">
        <v>1.9999999999999999E-7</v>
      </c>
      <c r="AQ198" s="44">
        <v>1.9999999999999999E-7</v>
      </c>
      <c r="AR198" s="44">
        <v>1.9999999999999999E-7</v>
      </c>
      <c r="AS198"/>
      <c r="AT198" s="44">
        <v>1.9999999999999999E-7</v>
      </c>
      <c r="AU198"/>
      <c r="AV198"/>
      <c r="AW198" s="44">
        <v>1.9999999999999999E-7</v>
      </c>
    </row>
    <row r="199" spans="1:57" x14ac:dyDescent="0.25">
      <c r="A199" s="29" t="s">
        <v>279</v>
      </c>
      <c r="B199" s="3" t="s">
        <v>473</v>
      </c>
      <c r="C199" s="3" t="s">
        <v>483</v>
      </c>
      <c r="D199" s="3" t="s">
        <v>537</v>
      </c>
      <c r="E199" s="30" t="s">
        <v>345</v>
      </c>
      <c r="F199" s="30" t="s">
        <v>109</v>
      </c>
      <c r="G199" s="44">
        <v>25</v>
      </c>
      <c r="H199" s="44">
        <f t="shared" si="20"/>
        <v>25</v>
      </c>
      <c r="I199" s="44">
        <v>25</v>
      </c>
      <c r="J199" s="44">
        <v>25</v>
      </c>
      <c r="K199" s="44">
        <v>25</v>
      </c>
      <c r="L199" s="44">
        <v>25</v>
      </c>
      <c r="M199" s="44">
        <v>25</v>
      </c>
      <c r="N199" s="44">
        <v>25</v>
      </c>
      <c r="O199" s="44">
        <v>25</v>
      </c>
      <c r="P199" s="44">
        <v>25</v>
      </c>
      <c r="Q199" s="44">
        <v>25</v>
      </c>
      <c r="R199" s="44">
        <v>25</v>
      </c>
      <c r="U199" s="44">
        <v>25</v>
      </c>
      <c r="V199" s="44">
        <v>25</v>
      </c>
      <c r="W199" s="44">
        <v>25</v>
      </c>
      <c r="X199" s="44">
        <v>25</v>
      </c>
      <c r="Y199" s="44">
        <v>25</v>
      </c>
      <c r="Z199" s="44">
        <v>25</v>
      </c>
      <c r="AA199" s="44">
        <v>25</v>
      </c>
      <c r="AB199" s="44">
        <v>25</v>
      </c>
      <c r="AC199" s="44">
        <v>25</v>
      </c>
      <c r="AD199" s="44">
        <v>25</v>
      </c>
      <c r="AE199" s="44">
        <v>25</v>
      </c>
      <c r="AF199"/>
      <c r="AG199" s="44">
        <v>25</v>
      </c>
      <c r="AH199" s="44">
        <v>25</v>
      </c>
      <c r="AI199" s="44">
        <v>25</v>
      </c>
      <c r="AJ199" s="44">
        <v>25</v>
      </c>
      <c r="AK199" s="44">
        <v>25</v>
      </c>
      <c r="AL199" s="44">
        <v>25</v>
      </c>
      <c r="AM199" s="44">
        <v>25</v>
      </c>
      <c r="AN199"/>
      <c r="AO199" s="44">
        <v>25</v>
      </c>
      <c r="AP199" s="44">
        <v>25</v>
      </c>
      <c r="AQ199" s="44">
        <v>25</v>
      </c>
      <c r="AR199" s="44">
        <v>25</v>
      </c>
      <c r="AS199"/>
      <c r="AT199" s="44">
        <v>25</v>
      </c>
      <c r="AU199"/>
      <c r="AV199"/>
      <c r="AW199" s="44">
        <v>25</v>
      </c>
    </row>
    <row r="200" spans="1:57" x14ac:dyDescent="0.25">
      <c r="A200" s="29" t="s">
        <v>280</v>
      </c>
      <c r="B200" s="3" t="s">
        <v>473</v>
      </c>
      <c r="C200" s="3" t="s">
        <v>483</v>
      </c>
      <c r="D200" s="3" t="s">
        <v>537</v>
      </c>
      <c r="E200" s="30" t="s">
        <v>346</v>
      </c>
      <c r="F200" s="30" t="s">
        <v>301</v>
      </c>
      <c r="G200" s="44">
        <v>0</v>
      </c>
      <c r="H200" s="44">
        <f t="shared" si="20"/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/>
      <c r="AG200" s="44">
        <v>0</v>
      </c>
      <c r="AH200" s="44">
        <v>0</v>
      </c>
      <c r="AI200" s="44">
        <v>0</v>
      </c>
      <c r="AJ200" s="44">
        <v>0</v>
      </c>
      <c r="AK200" s="44">
        <v>0</v>
      </c>
      <c r="AL200" s="44">
        <v>0</v>
      </c>
      <c r="AM200" s="44">
        <v>0</v>
      </c>
      <c r="AN200"/>
      <c r="AO200" s="44">
        <v>0</v>
      </c>
      <c r="AP200" s="44">
        <v>0</v>
      </c>
      <c r="AQ200" s="44">
        <v>0</v>
      </c>
      <c r="AR200" s="44">
        <v>0</v>
      </c>
      <c r="AS200"/>
      <c r="AT200" s="44">
        <v>0</v>
      </c>
      <c r="AU200"/>
      <c r="AV200"/>
      <c r="AW200" s="44">
        <v>0</v>
      </c>
    </row>
    <row r="201" spans="1:57" x14ac:dyDescent="0.25">
      <c r="A201" s="29" t="s">
        <v>281</v>
      </c>
      <c r="B201" s="3" t="s">
        <v>473</v>
      </c>
      <c r="C201" s="3" t="s">
        <v>483</v>
      </c>
      <c r="D201" s="3" t="s">
        <v>537</v>
      </c>
      <c r="E201" s="30" t="s">
        <v>347</v>
      </c>
      <c r="F201" s="30" t="s">
        <v>100</v>
      </c>
      <c r="G201" s="44">
        <v>3.98</v>
      </c>
      <c r="H201" s="44">
        <f t="shared" si="20"/>
        <v>3.98</v>
      </c>
      <c r="I201" s="44">
        <v>3.98</v>
      </c>
      <c r="J201" s="44">
        <v>3.98</v>
      </c>
      <c r="K201" s="44">
        <v>3.98</v>
      </c>
      <c r="L201" s="44">
        <v>3.98</v>
      </c>
      <c r="M201" s="44">
        <v>3.98</v>
      </c>
      <c r="N201" s="44">
        <v>3.98</v>
      </c>
      <c r="O201" s="44">
        <v>3.98</v>
      </c>
      <c r="P201" s="44">
        <v>3.98</v>
      </c>
      <c r="Q201" s="44">
        <v>3.98</v>
      </c>
      <c r="R201" s="44">
        <v>3.98</v>
      </c>
      <c r="U201" s="44">
        <v>3.98</v>
      </c>
      <c r="V201" s="44">
        <v>3.98</v>
      </c>
      <c r="W201" s="44">
        <v>3.98</v>
      </c>
      <c r="X201" s="44">
        <v>3.98</v>
      </c>
      <c r="Y201" s="44">
        <v>3.98</v>
      </c>
      <c r="Z201" s="44">
        <v>3.98</v>
      </c>
      <c r="AA201" s="44">
        <v>3.98</v>
      </c>
      <c r="AB201" s="44">
        <v>3.98</v>
      </c>
      <c r="AC201" s="44">
        <v>3.98</v>
      </c>
      <c r="AD201" s="44">
        <v>3.98</v>
      </c>
      <c r="AE201" s="44">
        <v>3.98</v>
      </c>
      <c r="AF201"/>
      <c r="AG201" s="44">
        <v>3.98</v>
      </c>
      <c r="AH201" s="44">
        <v>3.98</v>
      </c>
      <c r="AI201" s="44">
        <v>3.98</v>
      </c>
      <c r="AJ201" s="44">
        <v>3.98</v>
      </c>
      <c r="AK201" s="44">
        <v>3.98</v>
      </c>
      <c r="AL201" s="44">
        <v>3.98</v>
      </c>
      <c r="AM201" s="44">
        <v>3.98</v>
      </c>
      <c r="AN201"/>
      <c r="AO201" s="44">
        <v>3.98</v>
      </c>
      <c r="AP201" s="44">
        <v>3.98</v>
      </c>
      <c r="AQ201" s="44">
        <v>3.98</v>
      </c>
      <c r="AR201" s="44">
        <v>3.98</v>
      </c>
      <c r="AS201"/>
      <c r="AT201" s="44">
        <v>3.98</v>
      </c>
      <c r="AU201"/>
      <c r="AV201"/>
      <c r="AW201" s="44">
        <v>3.98</v>
      </c>
    </row>
    <row r="202" spans="1:57" x14ac:dyDescent="0.25">
      <c r="A202" s="29" t="s">
        <v>282</v>
      </c>
      <c r="B202" s="3" t="s">
        <v>473</v>
      </c>
      <c r="C202" s="3" t="s">
        <v>483</v>
      </c>
      <c r="D202" s="3" t="s">
        <v>537</v>
      </c>
      <c r="E202" s="30" t="s">
        <v>348</v>
      </c>
      <c r="F202" s="30" t="s">
        <v>95</v>
      </c>
      <c r="G202" s="44">
        <v>1</v>
      </c>
      <c r="H202" s="44">
        <f t="shared" si="20"/>
        <v>1</v>
      </c>
      <c r="I202" s="44">
        <v>1</v>
      </c>
      <c r="J202" s="44">
        <v>1</v>
      </c>
      <c r="K202" s="44">
        <v>1</v>
      </c>
      <c r="L202" s="44">
        <v>1</v>
      </c>
      <c r="M202" s="44">
        <v>1</v>
      </c>
      <c r="N202" s="44">
        <v>1</v>
      </c>
      <c r="O202" s="44">
        <v>1</v>
      </c>
      <c r="P202" s="44">
        <v>1</v>
      </c>
      <c r="Q202" s="44">
        <v>1</v>
      </c>
      <c r="R202" s="44">
        <v>1</v>
      </c>
      <c r="U202" s="44">
        <v>1</v>
      </c>
      <c r="V202" s="44">
        <v>1</v>
      </c>
      <c r="W202" s="44">
        <v>1</v>
      </c>
      <c r="X202" s="44">
        <v>1</v>
      </c>
      <c r="Y202" s="44">
        <v>1</v>
      </c>
      <c r="Z202" s="44">
        <v>1</v>
      </c>
      <c r="AA202" s="44">
        <v>1</v>
      </c>
      <c r="AB202" s="44">
        <v>1</v>
      </c>
      <c r="AC202" s="44">
        <v>1</v>
      </c>
      <c r="AD202" s="44">
        <v>1</v>
      </c>
      <c r="AE202" s="44">
        <v>1</v>
      </c>
      <c r="AF202"/>
      <c r="AG202" s="44">
        <v>1</v>
      </c>
      <c r="AH202" s="44">
        <v>1</v>
      </c>
      <c r="AI202" s="44">
        <v>1</v>
      </c>
      <c r="AJ202" s="44">
        <v>1</v>
      </c>
      <c r="AK202" s="44">
        <v>1</v>
      </c>
      <c r="AL202" s="44">
        <v>1</v>
      </c>
      <c r="AM202" s="44">
        <v>1</v>
      </c>
      <c r="AN202"/>
      <c r="AO202" s="44">
        <v>1</v>
      </c>
      <c r="AP202" s="44">
        <v>1</v>
      </c>
      <c r="AQ202" s="44">
        <v>1</v>
      </c>
      <c r="AR202" s="44">
        <v>1</v>
      </c>
      <c r="AS202"/>
      <c r="AT202" s="44">
        <v>1</v>
      </c>
      <c r="AU202"/>
      <c r="AV202"/>
      <c r="AW202" s="44">
        <v>1</v>
      </c>
    </row>
    <row r="203" spans="1:57" x14ac:dyDescent="0.25">
      <c r="A203" s="29" t="s">
        <v>283</v>
      </c>
      <c r="B203" s="3" t="s">
        <v>473</v>
      </c>
      <c r="C203" s="3" t="s">
        <v>483</v>
      </c>
      <c r="D203" s="3" t="s">
        <v>537</v>
      </c>
      <c r="E203" s="30" t="s">
        <v>360</v>
      </c>
      <c r="F203" s="30" t="s">
        <v>359</v>
      </c>
      <c r="G203" s="44">
        <v>8.3333333333333331E-5</v>
      </c>
      <c r="H203" s="44">
        <f t="shared" si="20"/>
        <v>8.3333333333333331E-5</v>
      </c>
      <c r="I203" s="44">
        <v>8.3333333333333331E-5</v>
      </c>
      <c r="J203" s="44">
        <v>8.3333333333333331E-5</v>
      </c>
      <c r="K203" s="44">
        <v>8.3333333333333331E-5</v>
      </c>
      <c r="L203" s="44">
        <v>8.3333333333333331E-5</v>
      </c>
      <c r="M203" s="44">
        <v>8.3333333333333331E-5</v>
      </c>
      <c r="N203" s="44">
        <v>8.3333333333333331E-5</v>
      </c>
      <c r="O203" s="44">
        <v>8.3333333333333331E-5</v>
      </c>
      <c r="P203" s="44">
        <v>8.3333333333333331E-5</v>
      </c>
      <c r="Q203" s="44">
        <v>8.3333333333333331E-5</v>
      </c>
      <c r="R203" s="44">
        <v>8.3333333333333331E-5</v>
      </c>
      <c r="U203" s="44">
        <v>8.3333333333333331E-5</v>
      </c>
      <c r="V203" s="44">
        <v>8.3333333333333331E-5</v>
      </c>
      <c r="W203" s="44">
        <v>8.3333333333333331E-5</v>
      </c>
      <c r="X203" s="44">
        <v>8.3333333333333331E-5</v>
      </c>
      <c r="Y203" s="44">
        <v>8.3333333333333331E-5</v>
      </c>
      <c r="Z203" s="44">
        <v>8.3333333333333331E-5</v>
      </c>
      <c r="AA203" s="44">
        <v>8.3333333333333331E-5</v>
      </c>
      <c r="AB203" s="44">
        <v>8.3333333333333331E-5</v>
      </c>
      <c r="AC203" s="44">
        <v>8.3333333333333331E-5</v>
      </c>
      <c r="AD203" s="44">
        <v>8.3333333333333331E-5</v>
      </c>
      <c r="AE203" s="44">
        <v>8.3333333333333331E-5</v>
      </c>
      <c r="AF203"/>
      <c r="AG203" s="44">
        <v>8.3333333333333331E-5</v>
      </c>
      <c r="AH203" s="44">
        <v>8.3333333333333331E-5</v>
      </c>
      <c r="AI203" s="44">
        <v>8.3333333333333331E-5</v>
      </c>
      <c r="AJ203" s="44">
        <v>8.3333333333333331E-5</v>
      </c>
      <c r="AK203" s="44">
        <v>8.3333333333333331E-5</v>
      </c>
      <c r="AL203" s="44">
        <v>8.3333333333333331E-5</v>
      </c>
      <c r="AM203" s="44">
        <v>8.3333333333333331E-5</v>
      </c>
      <c r="AN203"/>
      <c r="AO203" s="44">
        <v>8.3333333333333331E-5</v>
      </c>
      <c r="AP203" s="44">
        <v>8.3333333333333331E-5</v>
      </c>
      <c r="AQ203" s="44">
        <v>8.3333333333333331E-5</v>
      </c>
      <c r="AR203" s="44">
        <v>8.3333333333333331E-5</v>
      </c>
      <c r="AS203"/>
      <c r="AT203" s="44">
        <v>8.3333333333333331E-5</v>
      </c>
      <c r="AU203"/>
      <c r="AV203"/>
      <c r="AW203" s="44">
        <v>8.3333333333333331E-5</v>
      </c>
    </row>
    <row r="204" spans="1:57" x14ac:dyDescent="0.25">
      <c r="A204" s="47" t="s">
        <v>361</v>
      </c>
      <c r="B204" s="48" t="s">
        <v>473</v>
      </c>
      <c r="C204" s="48" t="s">
        <v>483</v>
      </c>
      <c r="D204" s="3" t="s">
        <v>537</v>
      </c>
      <c r="E204" s="49" t="s">
        <v>203</v>
      </c>
      <c r="F204" s="49" t="s">
        <v>91</v>
      </c>
      <c r="G204" s="44" t="s">
        <v>89</v>
      </c>
      <c r="H204" s="44" t="str">
        <f t="shared" si="20"/>
        <v>WHEAT</v>
      </c>
      <c r="I204" s="44" t="s">
        <v>89</v>
      </c>
      <c r="J204" s="44" t="s">
        <v>89</v>
      </c>
      <c r="K204" s="44" t="s">
        <v>89</v>
      </c>
      <c r="L204" s="44" t="s">
        <v>89</v>
      </c>
      <c r="M204" s="44" t="s">
        <v>89</v>
      </c>
      <c r="N204" s="44" t="s">
        <v>89</v>
      </c>
      <c r="O204" s="44" t="s">
        <v>89</v>
      </c>
      <c r="P204" s="44" t="s">
        <v>89</v>
      </c>
      <c r="Q204" s="44" t="s">
        <v>89</v>
      </c>
      <c r="R204" s="44" t="s">
        <v>89</v>
      </c>
      <c r="U204" s="44" t="s">
        <v>89</v>
      </c>
      <c r="V204" s="44" t="s">
        <v>89</v>
      </c>
      <c r="W204" s="44" t="s">
        <v>89</v>
      </c>
      <c r="X204" s="44" t="s">
        <v>89</v>
      </c>
      <c r="Y204" s="44" t="s">
        <v>89</v>
      </c>
      <c r="Z204" s="44" t="s">
        <v>89</v>
      </c>
      <c r="AA204" s="44" t="s">
        <v>89</v>
      </c>
      <c r="AB204" s="44" t="s">
        <v>89</v>
      </c>
      <c r="AC204" s="44" t="s">
        <v>89</v>
      </c>
      <c r="AD204" s="44" t="s">
        <v>89</v>
      </c>
      <c r="AE204" s="44" t="s">
        <v>89</v>
      </c>
      <c r="AF204"/>
      <c r="AG204" s="44" t="s">
        <v>89</v>
      </c>
      <c r="AH204" s="44" t="s">
        <v>89</v>
      </c>
      <c r="AI204" s="44" t="s">
        <v>89</v>
      </c>
      <c r="AJ204" s="44" t="s">
        <v>89</v>
      </c>
      <c r="AK204" s="44" t="s">
        <v>89</v>
      </c>
      <c r="AL204" s="44" t="s">
        <v>89</v>
      </c>
      <c r="AM204" s="44" t="s">
        <v>89</v>
      </c>
      <c r="AN204"/>
      <c r="AO204" s="44" t="s">
        <v>89</v>
      </c>
      <c r="AP204" s="44" t="s">
        <v>89</v>
      </c>
      <c r="AQ204" s="44" t="s">
        <v>89</v>
      </c>
      <c r="AR204" s="44" t="s">
        <v>89</v>
      </c>
      <c r="AS204"/>
      <c r="AT204" s="44" t="s">
        <v>89</v>
      </c>
      <c r="AU204"/>
      <c r="AV204"/>
      <c r="AW204" s="44" t="s">
        <v>89</v>
      </c>
    </row>
    <row r="205" spans="1:57" x14ac:dyDescent="0.25">
      <c r="A205" s="2" t="s">
        <v>550</v>
      </c>
      <c r="B205" s="3" t="s">
        <v>473</v>
      </c>
      <c r="C205" s="3" t="s">
        <v>483</v>
      </c>
      <c r="D205" s="3" t="s">
        <v>537</v>
      </c>
      <c r="E205" s="30" t="s">
        <v>553</v>
      </c>
      <c r="F205" s="30" t="s">
        <v>552</v>
      </c>
      <c r="G205" s="44">
        <f>0.00002</f>
        <v>2.0000000000000002E-5</v>
      </c>
      <c r="H205" s="44">
        <f t="shared" ref="H205:AW205" si="21">0.00002</f>
        <v>2.0000000000000002E-5</v>
      </c>
      <c r="I205" s="44">
        <f t="shared" si="21"/>
        <v>2.0000000000000002E-5</v>
      </c>
      <c r="J205" s="44">
        <f t="shared" si="21"/>
        <v>2.0000000000000002E-5</v>
      </c>
      <c r="K205" s="44">
        <f t="shared" si="21"/>
        <v>2.0000000000000002E-5</v>
      </c>
      <c r="L205" s="44">
        <f t="shared" si="21"/>
        <v>2.0000000000000002E-5</v>
      </c>
      <c r="M205" s="44">
        <f t="shared" si="21"/>
        <v>2.0000000000000002E-5</v>
      </c>
      <c r="N205" s="44">
        <f t="shared" si="21"/>
        <v>2.0000000000000002E-5</v>
      </c>
      <c r="O205" s="44">
        <f t="shared" si="21"/>
        <v>2.0000000000000002E-5</v>
      </c>
      <c r="P205" s="44">
        <f t="shared" si="21"/>
        <v>2.0000000000000002E-5</v>
      </c>
      <c r="Q205" s="44">
        <f t="shared" si="21"/>
        <v>2.0000000000000002E-5</v>
      </c>
      <c r="R205" s="44">
        <f t="shared" si="21"/>
        <v>2.0000000000000002E-5</v>
      </c>
      <c r="U205" s="44">
        <f t="shared" si="21"/>
        <v>2.0000000000000002E-5</v>
      </c>
      <c r="V205" s="44">
        <f t="shared" si="21"/>
        <v>2.0000000000000002E-5</v>
      </c>
      <c r="W205" s="44">
        <f t="shared" si="21"/>
        <v>2.0000000000000002E-5</v>
      </c>
      <c r="X205" s="44">
        <f t="shared" si="21"/>
        <v>2.0000000000000002E-5</v>
      </c>
      <c r="Y205" s="44">
        <f t="shared" si="21"/>
        <v>2.0000000000000002E-5</v>
      </c>
      <c r="Z205" s="44">
        <f t="shared" si="21"/>
        <v>2.0000000000000002E-5</v>
      </c>
      <c r="AA205" s="44">
        <f t="shared" si="21"/>
        <v>2.0000000000000002E-5</v>
      </c>
      <c r="AB205" s="44">
        <f t="shared" si="21"/>
        <v>2.0000000000000002E-5</v>
      </c>
      <c r="AC205" s="44">
        <f t="shared" si="21"/>
        <v>2.0000000000000002E-5</v>
      </c>
      <c r="AD205" s="44">
        <f t="shared" si="21"/>
        <v>2.0000000000000002E-5</v>
      </c>
      <c r="AE205" s="44">
        <f t="shared" si="21"/>
        <v>2.0000000000000002E-5</v>
      </c>
      <c r="AF205"/>
      <c r="AG205" s="44">
        <f t="shared" si="21"/>
        <v>2.0000000000000002E-5</v>
      </c>
      <c r="AH205" s="44">
        <f t="shared" si="21"/>
        <v>2.0000000000000002E-5</v>
      </c>
      <c r="AI205" s="44">
        <f t="shared" si="21"/>
        <v>2.0000000000000002E-5</v>
      </c>
      <c r="AJ205" s="44">
        <f t="shared" si="21"/>
        <v>2.0000000000000002E-5</v>
      </c>
      <c r="AK205" s="44">
        <f t="shared" si="21"/>
        <v>2.0000000000000002E-5</v>
      </c>
      <c r="AL205" s="44">
        <f t="shared" si="21"/>
        <v>2.0000000000000002E-5</v>
      </c>
      <c r="AM205" s="44">
        <f t="shared" si="21"/>
        <v>2.0000000000000002E-5</v>
      </c>
      <c r="AN205"/>
      <c r="AO205" s="44">
        <f t="shared" si="21"/>
        <v>2.0000000000000002E-5</v>
      </c>
      <c r="AP205" s="44">
        <f t="shared" si="21"/>
        <v>2.0000000000000002E-5</v>
      </c>
      <c r="AQ205" s="44">
        <f t="shared" si="21"/>
        <v>2.0000000000000002E-5</v>
      </c>
      <c r="AR205" s="44">
        <f t="shared" si="21"/>
        <v>2.0000000000000002E-5</v>
      </c>
      <c r="AS205"/>
      <c r="AT205" s="44">
        <f t="shared" si="21"/>
        <v>2.0000000000000002E-5</v>
      </c>
      <c r="AU205"/>
      <c r="AV205"/>
      <c r="AW205" s="44">
        <f t="shared" si="21"/>
        <v>2.0000000000000002E-5</v>
      </c>
      <c r="AX205" s="1"/>
      <c r="AY205" s="1"/>
      <c r="AZ205" s="1"/>
      <c r="BA205" s="1"/>
      <c r="BB205" s="1"/>
      <c r="BC205" s="1"/>
      <c r="BD205" s="1"/>
      <c r="BE205" s="1"/>
    </row>
    <row r="206" spans="1:57" x14ac:dyDescent="0.25">
      <c r="A206" s="2" t="s">
        <v>549</v>
      </c>
      <c r="B206" s="3" t="s">
        <v>473</v>
      </c>
      <c r="C206" s="3" t="s">
        <v>483</v>
      </c>
      <c r="D206" s="3" t="s">
        <v>537</v>
      </c>
      <c r="E206" s="30" t="s">
        <v>554</v>
      </c>
      <c r="F206" s="30" t="s">
        <v>555</v>
      </c>
      <c r="G206" s="44">
        <v>0.3</v>
      </c>
      <c r="H206" s="44">
        <v>0.3</v>
      </c>
      <c r="I206" s="44">
        <v>0.3</v>
      </c>
      <c r="J206" s="44">
        <v>0.3</v>
      </c>
      <c r="K206" s="44">
        <v>0.3</v>
      </c>
      <c r="L206" s="44">
        <v>0.3</v>
      </c>
      <c r="M206" s="44">
        <v>0.3</v>
      </c>
      <c r="N206" s="44">
        <v>0.3</v>
      </c>
      <c r="O206" s="44">
        <v>0.3</v>
      </c>
      <c r="P206" s="44">
        <v>0.3</v>
      </c>
      <c r="Q206" s="44">
        <v>0.3</v>
      </c>
      <c r="R206" s="44">
        <v>0.3</v>
      </c>
      <c r="U206" s="44">
        <v>0.3</v>
      </c>
      <c r="V206" s="44">
        <v>0.3</v>
      </c>
      <c r="W206" s="44">
        <v>0.3</v>
      </c>
      <c r="X206" s="44">
        <v>0.3</v>
      </c>
      <c r="Y206" s="44">
        <v>0.3</v>
      </c>
      <c r="Z206" s="44">
        <v>0.3</v>
      </c>
      <c r="AA206" s="44">
        <v>0.3</v>
      </c>
      <c r="AB206" s="44">
        <v>0.3</v>
      </c>
      <c r="AC206" s="44">
        <v>0.3</v>
      </c>
      <c r="AD206" s="44">
        <v>0.3</v>
      </c>
      <c r="AE206" s="44">
        <v>0.3</v>
      </c>
      <c r="AF206"/>
      <c r="AG206" s="44">
        <v>0.3</v>
      </c>
      <c r="AH206" s="44">
        <v>0.3</v>
      </c>
      <c r="AI206" s="44">
        <v>0.3</v>
      </c>
      <c r="AJ206" s="44">
        <v>0.3</v>
      </c>
      <c r="AK206" s="44">
        <v>0.15</v>
      </c>
      <c r="AL206" s="44">
        <v>0.15</v>
      </c>
      <c r="AM206" s="44">
        <v>0.15</v>
      </c>
      <c r="AN206"/>
      <c r="AO206" s="44">
        <v>0.15</v>
      </c>
      <c r="AP206" s="44">
        <v>0.15</v>
      </c>
      <c r="AQ206" s="44">
        <v>0.15</v>
      </c>
      <c r="AR206" s="44">
        <v>0.15</v>
      </c>
      <c r="AS206"/>
      <c r="AT206" s="44">
        <v>0.15</v>
      </c>
      <c r="AU206"/>
      <c r="AV206"/>
      <c r="AW206" s="44">
        <v>0.3</v>
      </c>
      <c r="AX206" s="51"/>
      <c r="AY206" s="51"/>
      <c r="AZ206" s="51"/>
      <c r="BA206" s="51"/>
      <c r="BB206" s="51"/>
      <c r="BC206" s="51"/>
      <c r="BD206" s="51"/>
      <c r="BE206" s="51"/>
    </row>
    <row r="207" spans="1:57" x14ac:dyDescent="0.25">
      <c r="A207" s="2" t="s">
        <v>490</v>
      </c>
      <c r="B207" s="3" t="s">
        <v>473</v>
      </c>
      <c r="C207" s="3" t="s">
        <v>483</v>
      </c>
      <c r="D207" s="3" t="s">
        <v>537</v>
      </c>
      <c r="E207" s="30" t="s">
        <v>491</v>
      </c>
      <c r="F207" s="30" t="s">
        <v>489</v>
      </c>
      <c r="G207" s="44">
        <v>-100000</v>
      </c>
      <c r="H207" s="44">
        <f t="shared" ref="H207" si="22">H206</f>
        <v>0.3</v>
      </c>
      <c r="I207" s="44">
        <v>-100000</v>
      </c>
      <c r="J207" s="44">
        <v>-100000</v>
      </c>
      <c r="K207" s="44">
        <v>-100000</v>
      </c>
      <c r="L207" s="44">
        <v>-100000</v>
      </c>
      <c r="M207" s="44">
        <v>-100000</v>
      </c>
      <c r="N207" s="44">
        <v>-100000</v>
      </c>
      <c r="O207" s="44">
        <v>-100000</v>
      </c>
      <c r="P207" s="44">
        <v>-100000</v>
      </c>
      <c r="Q207" s="44">
        <v>-100000</v>
      </c>
      <c r="R207" s="44">
        <v>-100000</v>
      </c>
      <c r="U207" s="44">
        <v>-100000</v>
      </c>
      <c r="V207" s="44">
        <v>-100000</v>
      </c>
      <c r="W207" s="44">
        <v>-100000</v>
      </c>
      <c r="X207" s="44">
        <v>-100000</v>
      </c>
      <c r="Y207" s="44">
        <v>-100000</v>
      </c>
      <c r="Z207" s="44">
        <v>-100000</v>
      </c>
      <c r="AA207" s="44">
        <v>-100000</v>
      </c>
      <c r="AB207" s="44">
        <v>-100000</v>
      </c>
      <c r="AC207" s="44">
        <v>-100000</v>
      </c>
      <c r="AD207" s="44">
        <v>-100000</v>
      </c>
      <c r="AE207" s="44">
        <v>-100000</v>
      </c>
      <c r="AF207"/>
      <c r="AG207" s="44">
        <v>-100000</v>
      </c>
      <c r="AH207" s="44">
        <v>-100000</v>
      </c>
      <c r="AI207" s="44">
        <v>-100000</v>
      </c>
      <c r="AJ207" s="44">
        <v>-100000</v>
      </c>
      <c r="AK207" s="44">
        <v>-100000</v>
      </c>
      <c r="AL207" s="44">
        <v>-100000</v>
      </c>
      <c r="AM207" s="44">
        <v>-100000</v>
      </c>
      <c r="AN207"/>
      <c r="AO207" s="44">
        <v>-100000</v>
      </c>
      <c r="AP207" s="44">
        <v>-100000</v>
      </c>
      <c r="AQ207" s="44">
        <v>-100000</v>
      </c>
      <c r="AR207" s="44">
        <v>-100000</v>
      </c>
      <c r="AS207"/>
      <c r="AT207" s="44">
        <v>-100000</v>
      </c>
      <c r="AU207"/>
      <c r="AV207"/>
      <c r="AW207" s="44">
        <v>-100000</v>
      </c>
      <c r="AX207" s="51"/>
      <c r="AY207" s="51"/>
      <c r="AZ207" s="51"/>
      <c r="BA207" s="51"/>
      <c r="BB207" s="51"/>
      <c r="BC207" s="51"/>
      <c r="BD207" s="51"/>
      <c r="BE207" s="51"/>
    </row>
    <row r="208" spans="1:57" x14ac:dyDescent="0.25">
      <c r="A208" s="2" t="s">
        <v>551</v>
      </c>
      <c r="B208" s="3" t="s">
        <v>473</v>
      </c>
      <c r="C208" s="3" t="s">
        <v>483</v>
      </c>
      <c r="D208" s="3" t="s">
        <v>537</v>
      </c>
      <c r="E208" s="50" t="s">
        <v>492</v>
      </c>
      <c r="F208" s="50" t="s">
        <v>488</v>
      </c>
      <c r="G208" s="44">
        <f t="shared" ref="G208:AW208" si="23">0.00002 / 14</f>
        <v>1.4285714285714286E-6</v>
      </c>
      <c r="H208" s="44">
        <f t="shared" si="23"/>
        <v>1.4285714285714286E-6</v>
      </c>
      <c r="I208" s="44">
        <f t="shared" si="23"/>
        <v>1.4285714285714286E-6</v>
      </c>
      <c r="J208" s="44">
        <f t="shared" si="23"/>
        <v>1.4285714285714286E-6</v>
      </c>
      <c r="K208" s="44">
        <f t="shared" si="23"/>
        <v>1.4285714285714286E-6</v>
      </c>
      <c r="L208" s="44">
        <f t="shared" si="23"/>
        <v>1.4285714285714286E-6</v>
      </c>
      <c r="M208" s="44">
        <f t="shared" si="23"/>
        <v>1.4285714285714286E-6</v>
      </c>
      <c r="N208" s="44">
        <f t="shared" si="23"/>
        <v>1.4285714285714286E-6</v>
      </c>
      <c r="O208" s="44">
        <f t="shared" si="23"/>
        <v>1.4285714285714286E-6</v>
      </c>
      <c r="P208" s="44">
        <f t="shared" si="23"/>
        <v>1.4285714285714286E-6</v>
      </c>
      <c r="Q208" s="44">
        <f t="shared" si="23"/>
        <v>1.4285714285714286E-6</v>
      </c>
      <c r="R208" s="44">
        <v>2E-3</v>
      </c>
      <c r="U208" s="44">
        <f t="shared" si="23"/>
        <v>1.4285714285714286E-6</v>
      </c>
      <c r="V208" s="44">
        <f t="shared" si="23"/>
        <v>1.4285714285714286E-6</v>
      </c>
      <c r="W208" s="44">
        <f t="shared" si="23"/>
        <v>1.4285714285714286E-6</v>
      </c>
      <c r="X208" s="44">
        <f t="shared" si="23"/>
        <v>1.4285714285714286E-6</v>
      </c>
      <c r="Y208" s="44">
        <f t="shared" si="23"/>
        <v>1.4285714285714286E-6</v>
      </c>
      <c r="Z208" s="44">
        <f t="shared" si="23"/>
        <v>1.4285714285714286E-6</v>
      </c>
      <c r="AA208" s="44">
        <f t="shared" si="23"/>
        <v>1.4285714285714286E-6</v>
      </c>
      <c r="AB208" s="44">
        <f t="shared" si="23"/>
        <v>1.4285714285714286E-6</v>
      </c>
      <c r="AC208" s="44">
        <f t="shared" si="23"/>
        <v>1.4285714285714286E-6</v>
      </c>
      <c r="AD208" s="44">
        <f t="shared" si="23"/>
        <v>1.4285714285714286E-6</v>
      </c>
      <c r="AE208" s="44">
        <f t="shared" si="23"/>
        <v>1.4285714285714286E-6</v>
      </c>
      <c r="AF208"/>
      <c r="AG208" s="44">
        <f t="shared" si="23"/>
        <v>1.4285714285714286E-6</v>
      </c>
      <c r="AH208" s="44">
        <f t="shared" si="23"/>
        <v>1.4285714285714286E-6</v>
      </c>
      <c r="AI208" s="44">
        <f t="shared" si="23"/>
        <v>1.4285714285714286E-6</v>
      </c>
      <c r="AJ208" s="44">
        <f t="shared" si="23"/>
        <v>1.4285714285714286E-6</v>
      </c>
      <c r="AK208" s="44">
        <f t="shared" si="23"/>
        <v>1.4285714285714286E-6</v>
      </c>
      <c r="AL208" s="44">
        <f t="shared" si="23"/>
        <v>1.4285714285714286E-6</v>
      </c>
      <c r="AM208" s="44">
        <f t="shared" si="23"/>
        <v>1.4285714285714286E-6</v>
      </c>
      <c r="AN208"/>
      <c r="AO208" s="44">
        <f t="shared" si="23"/>
        <v>1.4285714285714286E-6</v>
      </c>
      <c r="AP208" s="44">
        <f t="shared" si="23"/>
        <v>1.4285714285714286E-6</v>
      </c>
      <c r="AQ208" s="44">
        <f t="shared" si="23"/>
        <v>1.4285714285714286E-6</v>
      </c>
      <c r="AR208" s="44">
        <f t="shared" si="23"/>
        <v>1.4285714285714286E-6</v>
      </c>
      <c r="AS208"/>
      <c r="AT208" s="44">
        <v>2E-3</v>
      </c>
      <c r="AU208"/>
      <c r="AV208"/>
      <c r="AW208" s="44">
        <f t="shared" si="23"/>
        <v>1.4285714285714286E-6</v>
      </c>
      <c r="AX208" s="37"/>
      <c r="AY208" s="37"/>
      <c r="AZ208" s="37"/>
      <c r="BA208" s="37"/>
      <c r="BB208" s="37"/>
      <c r="BC208" s="37"/>
      <c r="BD208" s="37"/>
      <c r="BE208" s="37"/>
    </row>
    <row r="209" spans="1:72" x14ac:dyDescent="0.25">
      <c r="A209" s="2" t="s">
        <v>493</v>
      </c>
      <c r="B209" s="3" t="s">
        <v>473</v>
      </c>
      <c r="C209" s="3" t="s">
        <v>483</v>
      </c>
      <c r="D209" s="3" t="s">
        <v>537</v>
      </c>
      <c r="E209" s="50" t="s">
        <v>494</v>
      </c>
      <c r="F209" s="50" t="s">
        <v>495</v>
      </c>
      <c r="G209" s="44" t="s">
        <v>485</v>
      </c>
      <c r="H209" s="44" t="s">
        <v>485</v>
      </c>
      <c r="I209" s="44" t="s">
        <v>485</v>
      </c>
      <c r="J209" s="44" t="s">
        <v>485</v>
      </c>
      <c r="K209" s="44" t="s">
        <v>485</v>
      </c>
      <c r="L209" s="44" t="s">
        <v>485</v>
      </c>
      <c r="M209" s="44" t="s">
        <v>485</v>
      </c>
      <c r="N209" s="44" t="s">
        <v>485</v>
      </c>
      <c r="O209" s="44" t="s">
        <v>485</v>
      </c>
      <c r="P209" s="44" t="s">
        <v>485</v>
      </c>
      <c r="Q209" s="44" t="s">
        <v>485</v>
      </c>
      <c r="R209" s="44">
        <v>0.1</v>
      </c>
      <c r="U209" s="44" t="s">
        <v>485</v>
      </c>
      <c r="V209" s="44" t="s">
        <v>485</v>
      </c>
      <c r="W209" s="44" t="s">
        <v>485</v>
      </c>
      <c r="X209" s="44" t="s">
        <v>485</v>
      </c>
      <c r="Y209" s="44" t="s">
        <v>485</v>
      </c>
      <c r="Z209" s="44" t="s">
        <v>485</v>
      </c>
      <c r="AA209" s="44" t="s">
        <v>485</v>
      </c>
      <c r="AB209" s="44" t="s">
        <v>485</v>
      </c>
      <c r="AC209" s="44" t="s">
        <v>485</v>
      </c>
      <c r="AD209" s="44" t="s">
        <v>485</v>
      </c>
      <c r="AE209" s="44" t="s">
        <v>485</v>
      </c>
      <c r="AF209"/>
      <c r="AG209" s="44" t="s">
        <v>485</v>
      </c>
      <c r="AH209" s="44" t="s">
        <v>485</v>
      </c>
      <c r="AI209" s="44" t="s">
        <v>485</v>
      </c>
      <c r="AJ209" s="44" t="s">
        <v>485</v>
      </c>
      <c r="AK209" s="44" t="s">
        <v>485</v>
      </c>
      <c r="AL209" s="44" t="s">
        <v>485</v>
      </c>
      <c r="AM209" s="44" t="s">
        <v>485</v>
      </c>
      <c r="AN209"/>
      <c r="AO209" s="44" t="s">
        <v>485</v>
      </c>
      <c r="AP209" s="44" t="s">
        <v>485</v>
      </c>
      <c r="AQ209" s="44" t="s">
        <v>485</v>
      </c>
      <c r="AR209" s="44" t="s">
        <v>485</v>
      </c>
      <c r="AS209"/>
      <c r="AT209" s="44">
        <v>0.1</v>
      </c>
      <c r="AU209"/>
      <c r="AV209"/>
      <c r="AW209" s="44" t="s">
        <v>485</v>
      </c>
      <c r="AX209" s="37"/>
      <c r="AY209" s="37"/>
      <c r="AZ209" s="37"/>
      <c r="BA209" s="37"/>
      <c r="BB209" s="37"/>
      <c r="BC209" s="37"/>
      <c r="BD209" s="37"/>
      <c r="BE209" s="37"/>
    </row>
    <row r="210" spans="1:72" x14ac:dyDescent="0.25">
      <c r="A210" s="2" t="s">
        <v>496</v>
      </c>
      <c r="B210" s="3" t="s">
        <v>473</v>
      </c>
      <c r="C210" s="3" t="s">
        <v>483</v>
      </c>
      <c r="D210" s="3" t="s">
        <v>537</v>
      </c>
      <c r="E210" s="50" t="s">
        <v>497</v>
      </c>
      <c r="F210" s="50" t="s">
        <v>495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0.04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/>
      <c r="AG210" s="44">
        <v>0</v>
      </c>
      <c r="AH210" s="44">
        <v>0</v>
      </c>
      <c r="AI210" s="44">
        <v>0</v>
      </c>
      <c r="AJ210" s="44">
        <v>0</v>
      </c>
      <c r="AK210" s="44">
        <v>0</v>
      </c>
      <c r="AL210" s="44">
        <v>0</v>
      </c>
      <c r="AM210" s="44">
        <v>0</v>
      </c>
      <c r="AN210"/>
      <c r="AO210" s="44">
        <v>0</v>
      </c>
      <c r="AP210" s="44">
        <v>0</v>
      </c>
      <c r="AQ210" s="44">
        <v>0</v>
      </c>
      <c r="AR210" s="44">
        <v>0</v>
      </c>
      <c r="AS210"/>
      <c r="AT210" s="44">
        <v>0.04</v>
      </c>
      <c r="AU210"/>
      <c r="AV210"/>
      <c r="AW210" s="44">
        <v>0</v>
      </c>
      <c r="AX210" s="37"/>
      <c r="AY210" s="37"/>
      <c r="AZ210" s="37"/>
      <c r="BA210" s="37"/>
      <c r="BB210" s="37"/>
      <c r="BC210" s="37"/>
      <c r="BD210" s="37"/>
      <c r="BE210" s="37"/>
    </row>
    <row r="211" spans="1:72" x14ac:dyDescent="0.25">
      <c r="A211" s="2" t="s">
        <v>498</v>
      </c>
      <c r="B211" s="3" t="s">
        <v>473</v>
      </c>
      <c r="C211" s="3" t="s">
        <v>483</v>
      </c>
      <c r="D211" s="3" t="s">
        <v>537</v>
      </c>
      <c r="E211" s="50" t="s">
        <v>499</v>
      </c>
      <c r="F211" s="50" t="s">
        <v>495</v>
      </c>
      <c r="G211" s="44">
        <v>1E-3</v>
      </c>
      <c r="H211" s="44">
        <v>1E-3</v>
      </c>
      <c r="I211" s="44">
        <v>1E-3</v>
      </c>
      <c r="J211" s="44">
        <v>1E-3</v>
      </c>
      <c r="K211" s="44">
        <v>1E-3</v>
      </c>
      <c r="L211" s="44">
        <v>1E-3</v>
      </c>
      <c r="M211" s="44">
        <v>1E-3</v>
      </c>
      <c r="N211" s="44">
        <v>1E-3</v>
      </c>
      <c r="O211" s="44">
        <v>1E-3</v>
      </c>
      <c r="P211" s="44">
        <v>1E-3</v>
      </c>
      <c r="Q211" s="44">
        <v>1E-3</v>
      </c>
      <c r="R211" s="44">
        <v>1E-3</v>
      </c>
      <c r="U211" s="44">
        <v>1E-3</v>
      </c>
      <c r="V211" s="44">
        <v>1E-3</v>
      </c>
      <c r="W211" s="44">
        <v>1E-3</v>
      </c>
      <c r="X211" s="44">
        <v>1E-3</v>
      </c>
      <c r="Y211" s="44">
        <v>1E-3</v>
      </c>
      <c r="Z211" s="44">
        <v>1E-3</v>
      </c>
      <c r="AA211" s="44">
        <v>1E-3</v>
      </c>
      <c r="AB211" s="44">
        <v>1E-3</v>
      </c>
      <c r="AC211" s="44">
        <v>1E-3</v>
      </c>
      <c r="AD211" s="44">
        <v>1E-3</v>
      </c>
      <c r="AE211" s="44">
        <v>1E-3</v>
      </c>
      <c r="AF211"/>
      <c r="AG211" s="44">
        <v>1E-3</v>
      </c>
      <c r="AH211" s="44">
        <v>1E-3</v>
      </c>
      <c r="AI211" s="44">
        <v>1E-3</v>
      </c>
      <c r="AJ211" s="44">
        <v>1E-3</v>
      </c>
      <c r="AK211" s="44">
        <v>1E-3</v>
      </c>
      <c r="AL211" s="44">
        <v>1E-3</v>
      </c>
      <c r="AM211" s="44">
        <v>1E-3</v>
      </c>
      <c r="AN211"/>
      <c r="AO211" s="44">
        <v>1E-3</v>
      </c>
      <c r="AP211" s="44">
        <v>1E-3</v>
      </c>
      <c r="AQ211" s="44">
        <v>1E-3</v>
      </c>
      <c r="AR211" s="44">
        <v>1E-3</v>
      </c>
      <c r="AS211"/>
      <c r="AT211" s="44">
        <v>1E-3</v>
      </c>
      <c r="AU211"/>
      <c r="AV211"/>
      <c r="AW211" s="44">
        <v>1E-3</v>
      </c>
      <c r="AX211" s="37"/>
      <c r="AY211" s="37"/>
      <c r="AZ211" s="37"/>
      <c r="BA211" s="37"/>
      <c r="BB211" s="37"/>
      <c r="BC211" s="37"/>
      <c r="BD211" s="37"/>
      <c r="BE211" s="37"/>
    </row>
    <row r="212" spans="1:72" x14ac:dyDescent="0.25">
      <c r="A212" s="2" t="s">
        <v>500</v>
      </c>
      <c r="B212" s="3" t="s">
        <v>473</v>
      </c>
      <c r="C212" s="3" t="s">
        <v>483</v>
      </c>
      <c r="D212" s="3" t="s">
        <v>537</v>
      </c>
      <c r="E212" s="50" t="s">
        <v>501</v>
      </c>
      <c r="F212" s="50" t="s">
        <v>487</v>
      </c>
      <c r="G212" s="44">
        <v>29</v>
      </c>
      <c r="H212" s="44">
        <v>29</v>
      </c>
      <c r="I212" s="44">
        <v>29</v>
      </c>
      <c r="J212" s="44">
        <v>29</v>
      </c>
      <c r="K212" s="44">
        <v>29</v>
      </c>
      <c r="L212" s="44">
        <v>29</v>
      </c>
      <c r="M212" s="44">
        <v>29</v>
      </c>
      <c r="N212" s="44">
        <v>29</v>
      </c>
      <c r="O212" s="44">
        <v>29</v>
      </c>
      <c r="P212" s="44">
        <v>29</v>
      </c>
      <c r="Q212" s="44">
        <v>29</v>
      </c>
      <c r="R212" s="44">
        <v>29</v>
      </c>
      <c r="U212" s="44">
        <v>29</v>
      </c>
      <c r="V212" s="44">
        <v>29</v>
      </c>
      <c r="W212" s="44">
        <v>29</v>
      </c>
      <c r="X212" s="44">
        <v>29</v>
      </c>
      <c r="Y212" s="44">
        <v>29</v>
      </c>
      <c r="Z212" s="44">
        <v>29</v>
      </c>
      <c r="AA212" s="44">
        <v>29</v>
      </c>
      <c r="AB212" s="44">
        <v>29</v>
      </c>
      <c r="AC212" s="44">
        <v>29</v>
      </c>
      <c r="AD212" s="44">
        <v>29</v>
      </c>
      <c r="AE212" s="44">
        <v>29</v>
      </c>
      <c r="AF212"/>
      <c r="AG212" s="44">
        <v>29</v>
      </c>
      <c r="AH212" s="44">
        <v>29</v>
      </c>
      <c r="AI212" s="44">
        <v>29</v>
      </c>
      <c r="AJ212" s="44">
        <v>29</v>
      </c>
      <c r="AK212" s="44">
        <v>29</v>
      </c>
      <c r="AL212" s="44">
        <v>29</v>
      </c>
      <c r="AM212" s="44">
        <v>29</v>
      </c>
      <c r="AN212"/>
      <c r="AO212" s="44">
        <v>29</v>
      </c>
      <c r="AP212" s="44">
        <v>29</v>
      </c>
      <c r="AQ212" s="44">
        <v>29</v>
      </c>
      <c r="AR212" s="44">
        <v>29</v>
      </c>
      <c r="AS212"/>
      <c r="AT212" s="44">
        <v>29</v>
      </c>
      <c r="AU212"/>
      <c r="AV212"/>
      <c r="AW212" s="44">
        <v>29</v>
      </c>
      <c r="AX212" s="1"/>
      <c r="AY212" s="1"/>
      <c r="AZ212" s="1"/>
      <c r="BA212" s="1"/>
      <c r="BB212" s="1"/>
      <c r="BC212" s="1"/>
      <c r="BD212" s="1"/>
      <c r="BE212" s="1"/>
    </row>
    <row r="213" spans="1:72" x14ac:dyDescent="0.25">
      <c r="A213" s="2" t="s">
        <v>502</v>
      </c>
      <c r="B213" s="3" t="s">
        <v>473</v>
      </c>
      <c r="C213" s="3" t="s">
        <v>483</v>
      </c>
      <c r="D213" s="3" t="s">
        <v>537</v>
      </c>
      <c r="E213" s="50" t="s">
        <v>503</v>
      </c>
      <c r="F213" s="50" t="s">
        <v>504</v>
      </c>
      <c r="G213" s="44">
        <f>1.25*0.000001</f>
        <v>1.2499999999999999E-6</v>
      </c>
      <c r="H213" s="44">
        <f t="shared" ref="H213:AW213" si="24">1250*0.000001/5</f>
        <v>2.5000000000000001E-4</v>
      </c>
      <c r="I213" s="44">
        <f t="shared" si="24"/>
        <v>2.5000000000000001E-4</v>
      </c>
      <c r="J213" s="44">
        <f t="shared" si="24"/>
        <v>2.5000000000000001E-4</v>
      </c>
      <c r="K213" s="44">
        <f t="shared" si="24"/>
        <v>2.5000000000000001E-4</v>
      </c>
      <c r="L213" s="44">
        <f t="shared" si="24"/>
        <v>2.5000000000000001E-4</v>
      </c>
      <c r="M213" s="44">
        <f t="shared" si="24"/>
        <v>2.5000000000000001E-4</v>
      </c>
      <c r="N213" s="44">
        <f t="shared" si="24"/>
        <v>2.5000000000000001E-4</v>
      </c>
      <c r="O213" s="44">
        <f t="shared" si="24"/>
        <v>2.5000000000000001E-4</v>
      </c>
      <c r="P213" s="44">
        <f t="shared" si="24"/>
        <v>2.5000000000000001E-4</v>
      </c>
      <c r="Q213" s="44">
        <f t="shared" si="24"/>
        <v>2.5000000000000001E-4</v>
      </c>
      <c r="R213" s="44">
        <f t="shared" si="24"/>
        <v>2.5000000000000001E-4</v>
      </c>
      <c r="U213" s="44">
        <f t="shared" si="24"/>
        <v>2.5000000000000001E-4</v>
      </c>
      <c r="V213" s="44">
        <f t="shared" si="24"/>
        <v>2.5000000000000001E-4</v>
      </c>
      <c r="W213" s="44">
        <f t="shared" si="24"/>
        <v>2.5000000000000001E-4</v>
      </c>
      <c r="X213" s="44">
        <f t="shared" si="24"/>
        <v>2.5000000000000001E-4</v>
      </c>
      <c r="Y213" s="44">
        <f t="shared" si="24"/>
        <v>2.5000000000000001E-4</v>
      </c>
      <c r="Z213" s="44">
        <f t="shared" si="24"/>
        <v>2.5000000000000001E-4</v>
      </c>
      <c r="AA213" s="44">
        <f t="shared" si="24"/>
        <v>2.5000000000000001E-4</v>
      </c>
      <c r="AB213" s="44">
        <f t="shared" si="24"/>
        <v>2.5000000000000001E-4</v>
      </c>
      <c r="AC213" s="44">
        <f t="shared" si="24"/>
        <v>2.5000000000000001E-4</v>
      </c>
      <c r="AD213" s="44">
        <f t="shared" si="24"/>
        <v>2.5000000000000001E-4</v>
      </c>
      <c r="AE213" s="44">
        <f t="shared" si="24"/>
        <v>2.5000000000000001E-4</v>
      </c>
      <c r="AF213"/>
      <c r="AG213" s="44">
        <f t="shared" si="24"/>
        <v>2.5000000000000001E-4</v>
      </c>
      <c r="AH213" s="44">
        <f t="shared" si="24"/>
        <v>2.5000000000000001E-4</v>
      </c>
      <c r="AI213" s="44">
        <f t="shared" si="24"/>
        <v>2.5000000000000001E-4</v>
      </c>
      <c r="AJ213" s="44">
        <f t="shared" si="24"/>
        <v>2.5000000000000001E-4</v>
      </c>
      <c r="AK213" s="44">
        <f t="shared" si="24"/>
        <v>2.5000000000000001E-4</v>
      </c>
      <c r="AL213" s="44">
        <f t="shared" si="24"/>
        <v>2.5000000000000001E-4</v>
      </c>
      <c r="AM213" s="44">
        <f t="shared" si="24"/>
        <v>2.5000000000000001E-4</v>
      </c>
      <c r="AN213"/>
      <c r="AO213" s="44">
        <f t="shared" si="24"/>
        <v>2.5000000000000001E-4</v>
      </c>
      <c r="AP213" s="44">
        <f t="shared" si="24"/>
        <v>2.5000000000000001E-4</v>
      </c>
      <c r="AQ213" s="44">
        <f t="shared" si="24"/>
        <v>2.5000000000000001E-4</v>
      </c>
      <c r="AR213" s="44">
        <f t="shared" si="24"/>
        <v>2.5000000000000001E-4</v>
      </c>
      <c r="AS213"/>
      <c r="AT213" s="44">
        <f t="shared" si="24"/>
        <v>2.5000000000000001E-4</v>
      </c>
      <c r="AU213"/>
      <c r="AV213"/>
      <c r="AW213" s="44">
        <f t="shared" si="24"/>
        <v>2.5000000000000001E-4</v>
      </c>
      <c r="AX213" s="51"/>
      <c r="AY213" s="51"/>
      <c r="AZ213" s="51"/>
      <c r="BA213" s="51"/>
      <c r="BB213" s="51"/>
      <c r="BC213" s="51"/>
      <c r="BD213" s="51"/>
      <c r="BE213" s="51"/>
    </row>
    <row r="214" spans="1:72" x14ac:dyDescent="0.25">
      <c r="A214" s="2" t="s">
        <v>505</v>
      </c>
      <c r="B214" s="3" t="s">
        <v>473</v>
      </c>
      <c r="C214" s="3" t="s">
        <v>483</v>
      </c>
      <c r="D214" s="3" t="s">
        <v>537</v>
      </c>
      <c r="E214" s="50" t="s">
        <v>506</v>
      </c>
      <c r="F214" s="50" t="s">
        <v>507</v>
      </c>
      <c r="G214" s="44">
        <v>2.0000000000000001E-4</v>
      </c>
      <c r="H214" s="44">
        <v>2.0000000000000001E-4</v>
      </c>
      <c r="I214" s="44">
        <v>2.0000000000000001E-4</v>
      </c>
      <c r="J214" s="44">
        <v>2.0000000000000001E-4</v>
      </c>
      <c r="K214" s="44">
        <v>2.0000000000000001E-4</v>
      </c>
      <c r="L214" s="44">
        <v>2.0000000000000001E-4</v>
      </c>
      <c r="M214" s="44">
        <v>2.0000000000000001E-4</v>
      </c>
      <c r="N214" s="44">
        <v>2.0000000000000001E-4</v>
      </c>
      <c r="O214" s="44">
        <v>2.0000000000000001E-4</v>
      </c>
      <c r="P214" s="44">
        <v>2.0000000000000001E-4</v>
      </c>
      <c r="Q214" s="44">
        <v>2.0000000000000001E-4</v>
      </c>
      <c r="R214" s="44">
        <v>2.0000000000000001E-4</v>
      </c>
      <c r="U214" s="44">
        <v>2.0000000000000001E-4</v>
      </c>
      <c r="V214" s="44">
        <v>2.0000000000000001E-4</v>
      </c>
      <c r="W214" s="44">
        <v>2.0000000000000001E-4</v>
      </c>
      <c r="X214" s="44">
        <v>2.0000000000000001E-4</v>
      </c>
      <c r="Y214" s="44">
        <v>2.0000000000000001E-4</v>
      </c>
      <c r="Z214" s="44">
        <v>2.0000000000000001E-4</v>
      </c>
      <c r="AA214" s="44">
        <v>2.0000000000000001E-4</v>
      </c>
      <c r="AB214" s="44">
        <v>2.0000000000000001E-4</v>
      </c>
      <c r="AC214" s="44">
        <v>2.0000000000000001E-4</v>
      </c>
      <c r="AD214" s="44">
        <v>2.0000000000000001E-4</v>
      </c>
      <c r="AE214" s="44">
        <v>2.0000000000000001E-4</v>
      </c>
      <c r="AF214"/>
      <c r="AG214" s="44">
        <v>2.0000000000000001E-4</v>
      </c>
      <c r="AH214" s="44">
        <v>2.0000000000000001E-4</v>
      </c>
      <c r="AI214" s="44">
        <v>2.0000000000000001E-4</v>
      </c>
      <c r="AJ214" s="44">
        <v>2.0000000000000001E-4</v>
      </c>
      <c r="AK214" s="44">
        <v>2.0000000000000001E-4</v>
      </c>
      <c r="AL214" s="44">
        <v>2.0000000000000001E-4</v>
      </c>
      <c r="AM214" s="44">
        <v>2.0000000000000001E-4</v>
      </c>
      <c r="AN214"/>
      <c r="AO214" s="44">
        <v>2.0000000000000001E-4</v>
      </c>
      <c r="AP214" s="44">
        <v>2.0000000000000001E-4</v>
      </c>
      <c r="AQ214" s="44">
        <v>2.0000000000000001E-4</v>
      </c>
      <c r="AR214" s="44">
        <v>2.0000000000000001E-4</v>
      </c>
      <c r="AS214"/>
      <c r="AT214" s="44">
        <v>2.0000000000000001E-4</v>
      </c>
      <c r="AU214"/>
      <c r="AV214"/>
      <c r="AW214" s="44">
        <v>2.0000000000000001E-4</v>
      </c>
      <c r="AX214" s="51"/>
      <c r="AY214" s="51"/>
      <c r="AZ214" s="51"/>
      <c r="BA214" s="51"/>
      <c r="BB214" s="51"/>
      <c r="BC214" s="51"/>
      <c r="BD214" s="51"/>
      <c r="BE214" s="51"/>
    </row>
    <row r="215" spans="1:72" x14ac:dyDescent="0.25">
      <c r="A215" s="2" t="s">
        <v>508</v>
      </c>
      <c r="B215" s="3" t="s">
        <v>473</v>
      </c>
      <c r="C215" s="3" t="s">
        <v>483</v>
      </c>
      <c r="D215" s="3" t="s">
        <v>537</v>
      </c>
      <c r="E215" s="50" t="s">
        <v>509</v>
      </c>
      <c r="F215" s="50" t="s">
        <v>510</v>
      </c>
      <c r="G215" s="44">
        <v>2.4999999999999998E-12</v>
      </c>
      <c r="H215" s="44">
        <v>2.4999999999999998E-12</v>
      </c>
      <c r="I215" s="44">
        <v>2.4999999999999999E-13</v>
      </c>
      <c r="J215" s="44">
        <v>2.4999999999999999E-13</v>
      </c>
      <c r="K215" s="44">
        <v>2.4999999999999999E-13</v>
      </c>
      <c r="L215" s="44">
        <v>2.4999999999999999E-13</v>
      </c>
      <c r="M215" s="44">
        <v>2.4999999999999999E-13</v>
      </c>
      <c r="N215" s="44">
        <v>2.4999999999999999E-13</v>
      </c>
      <c r="O215" s="44">
        <v>2.4999999999999999E-13</v>
      </c>
      <c r="P215" s="44">
        <v>2.4999999999999999E-13</v>
      </c>
      <c r="Q215" s="44">
        <v>2.4999999999999999E-13</v>
      </c>
      <c r="R215" s="44">
        <v>2.4999999999999999E-13</v>
      </c>
      <c r="U215" s="44">
        <v>2.4999999999999999E-13</v>
      </c>
      <c r="V215" s="44">
        <v>2.4999999999999999E-13</v>
      </c>
      <c r="W215" s="44">
        <v>2.4999999999999999E-13</v>
      </c>
      <c r="X215" s="44">
        <v>2.4999999999999999E-13</v>
      </c>
      <c r="Y215" s="44">
        <v>2.4999999999999999E-13</v>
      </c>
      <c r="Z215" s="44">
        <v>2.4999999999999999E-13</v>
      </c>
      <c r="AA215" s="44">
        <v>2.4999999999999999E-13</v>
      </c>
      <c r="AB215" s="44">
        <v>2.4999999999999999E-13</v>
      </c>
      <c r="AC215" s="44">
        <v>2.4999999999999999E-13</v>
      </c>
      <c r="AD215" s="44">
        <v>2.4999999999999999E-13</v>
      </c>
      <c r="AE215" s="44">
        <v>2.4999999999999999E-13</v>
      </c>
      <c r="AF215"/>
      <c r="AG215" s="44">
        <v>2.4999999999999999E-13</v>
      </c>
      <c r="AH215" s="44">
        <v>2.4999999999999999E-13</v>
      </c>
      <c r="AI215" s="44">
        <v>2.4999999999999999E-13</v>
      </c>
      <c r="AJ215" s="44">
        <v>2.4999999999999999E-13</v>
      </c>
      <c r="AK215" s="44">
        <v>2.4999999999999999E-13</v>
      </c>
      <c r="AL215" s="44">
        <v>2.4999999999999999E-13</v>
      </c>
      <c r="AM215" s="44">
        <v>2.4999999999999999E-13</v>
      </c>
      <c r="AN215"/>
      <c r="AO215" s="44">
        <v>2.4999999999999999E-13</v>
      </c>
      <c r="AP215" s="44">
        <v>2.4999999999999999E-13</v>
      </c>
      <c r="AQ215" s="44">
        <v>2.4999999999999999E-13</v>
      </c>
      <c r="AR215" s="44">
        <v>2.4999999999999999E-13</v>
      </c>
      <c r="AS215"/>
      <c r="AT215" s="44">
        <v>2.4999999999999999E-13</v>
      </c>
      <c r="AU215"/>
      <c r="AV215"/>
      <c r="AW215" s="44">
        <v>2.4999999999999999E-13</v>
      </c>
      <c r="AX215" s="51"/>
      <c r="AY215" s="51"/>
      <c r="AZ215" s="51"/>
      <c r="BA215" s="51"/>
      <c r="BB215" s="51"/>
      <c r="BC215" s="51"/>
      <c r="BD215" s="51"/>
      <c r="BE215" s="51"/>
    </row>
    <row r="216" spans="1:72" x14ac:dyDescent="0.25">
      <c r="A216" s="2" t="s">
        <v>511</v>
      </c>
      <c r="B216" s="3" t="s">
        <v>473</v>
      </c>
      <c r="C216" s="3" t="s">
        <v>483</v>
      </c>
      <c r="D216" s="3" t="s">
        <v>537</v>
      </c>
      <c r="E216" s="50" t="s">
        <v>512</v>
      </c>
      <c r="F216" s="50" t="s">
        <v>510</v>
      </c>
      <c r="G216" s="44">
        <v>1.2E-8</v>
      </c>
      <c r="H216" s="44">
        <v>1.2E-8</v>
      </c>
      <c r="I216" s="44">
        <f t="shared" ref="I216:AT216" si="25">0.00000012*100</f>
        <v>1.1999999999999999E-5</v>
      </c>
      <c r="J216" s="44">
        <f t="shared" si="25"/>
        <v>1.1999999999999999E-5</v>
      </c>
      <c r="K216" s="44">
        <f t="shared" si="25"/>
        <v>1.1999999999999999E-5</v>
      </c>
      <c r="L216" s="44">
        <f t="shared" si="25"/>
        <v>1.1999999999999999E-5</v>
      </c>
      <c r="M216" s="44">
        <f t="shared" si="25"/>
        <v>1.1999999999999999E-5</v>
      </c>
      <c r="N216" s="44">
        <f t="shared" si="25"/>
        <v>1.1999999999999999E-5</v>
      </c>
      <c r="O216" s="44">
        <f t="shared" si="25"/>
        <v>1.1999999999999999E-5</v>
      </c>
      <c r="P216" s="44">
        <f t="shared" si="25"/>
        <v>1.1999999999999999E-5</v>
      </c>
      <c r="Q216" s="44">
        <f t="shared" si="25"/>
        <v>1.1999999999999999E-5</v>
      </c>
      <c r="R216" s="44">
        <f t="shared" si="25"/>
        <v>1.1999999999999999E-5</v>
      </c>
      <c r="U216" s="44">
        <f t="shared" si="25"/>
        <v>1.1999999999999999E-5</v>
      </c>
      <c r="V216" s="44">
        <f t="shared" si="25"/>
        <v>1.1999999999999999E-5</v>
      </c>
      <c r="W216" s="44">
        <f t="shared" si="25"/>
        <v>1.1999999999999999E-5</v>
      </c>
      <c r="X216" s="44">
        <f t="shared" si="25"/>
        <v>1.1999999999999999E-5</v>
      </c>
      <c r="Y216" s="44">
        <f t="shared" si="25"/>
        <v>1.1999999999999999E-5</v>
      </c>
      <c r="Z216" s="44">
        <f t="shared" si="25"/>
        <v>1.1999999999999999E-5</v>
      </c>
      <c r="AA216" s="44">
        <f t="shared" si="25"/>
        <v>1.1999999999999999E-5</v>
      </c>
      <c r="AB216" s="44">
        <f t="shared" si="25"/>
        <v>1.1999999999999999E-5</v>
      </c>
      <c r="AC216" s="44">
        <f t="shared" si="25"/>
        <v>1.1999999999999999E-5</v>
      </c>
      <c r="AD216" s="44">
        <f t="shared" si="25"/>
        <v>1.1999999999999999E-5</v>
      </c>
      <c r="AE216" s="44">
        <f t="shared" si="25"/>
        <v>1.1999999999999999E-5</v>
      </c>
      <c r="AF216"/>
      <c r="AG216" s="44">
        <f t="shared" si="25"/>
        <v>1.1999999999999999E-5</v>
      </c>
      <c r="AH216" s="44">
        <f t="shared" si="25"/>
        <v>1.1999999999999999E-5</v>
      </c>
      <c r="AI216" s="44">
        <f t="shared" si="25"/>
        <v>1.1999999999999999E-5</v>
      </c>
      <c r="AJ216" s="44">
        <f t="shared" si="25"/>
        <v>1.1999999999999999E-5</v>
      </c>
      <c r="AK216" s="44">
        <f t="shared" si="25"/>
        <v>1.1999999999999999E-5</v>
      </c>
      <c r="AL216" s="44">
        <f t="shared" si="25"/>
        <v>1.1999999999999999E-5</v>
      </c>
      <c r="AM216" s="44">
        <f t="shared" si="25"/>
        <v>1.1999999999999999E-5</v>
      </c>
      <c r="AN216"/>
      <c r="AO216" s="44">
        <f t="shared" si="25"/>
        <v>1.1999999999999999E-5</v>
      </c>
      <c r="AP216" s="44">
        <f t="shared" si="25"/>
        <v>1.1999999999999999E-5</v>
      </c>
      <c r="AQ216" s="44">
        <f t="shared" si="25"/>
        <v>1.1999999999999999E-5</v>
      </c>
      <c r="AR216" s="44">
        <f t="shared" si="25"/>
        <v>1.1999999999999999E-5</v>
      </c>
      <c r="AS216"/>
      <c r="AT216" s="44">
        <f t="shared" si="25"/>
        <v>1.1999999999999999E-5</v>
      </c>
      <c r="AU216"/>
      <c r="AV216"/>
      <c r="AW216" s="44">
        <f>0.00000012*100</f>
        <v>1.1999999999999999E-5</v>
      </c>
      <c r="AX216" s="51"/>
      <c r="AY216" s="51"/>
      <c r="AZ216" s="51"/>
      <c r="BA216" s="51"/>
      <c r="BB216" s="51"/>
      <c r="BC216" s="51"/>
      <c r="BD216" s="51"/>
      <c r="BE216" s="51"/>
    </row>
    <row r="217" spans="1:72" x14ac:dyDescent="0.25">
      <c r="A217" s="2" t="s">
        <v>513</v>
      </c>
      <c r="B217" s="3" t="s">
        <v>473</v>
      </c>
      <c r="C217" s="3" t="s">
        <v>483</v>
      </c>
      <c r="D217" s="3" t="s">
        <v>537</v>
      </c>
      <c r="E217" s="50" t="s">
        <v>514</v>
      </c>
      <c r="F217" s="50" t="s">
        <v>515</v>
      </c>
      <c r="G217" s="44">
        <v>9.9999999999999995E-8</v>
      </c>
      <c r="H217" s="44">
        <v>9.9999999999999995E-8</v>
      </c>
      <c r="I217" s="44">
        <v>9.9999999999999995E-7</v>
      </c>
      <c r="J217" s="44">
        <v>9.9999999999999995E-7</v>
      </c>
      <c r="K217" s="44">
        <v>9.9999999999999995E-7</v>
      </c>
      <c r="L217" s="44">
        <v>9.9999999999999995E-7</v>
      </c>
      <c r="M217" s="44">
        <v>9.9999999999999995E-7</v>
      </c>
      <c r="N217" s="44">
        <v>9.9999999999999995E-7</v>
      </c>
      <c r="O217" s="44">
        <v>9.9999999999999995E-7</v>
      </c>
      <c r="P217" s="44">
        <v>9.9999999999999995E-7</v>
      </c>
      <c r="Q217" s="44">
        <v>9.9999999999999995E-7</v>
      </c>
      <c r="R217" s="44">
        <v>9.9999999999999995E-7</v>
      </c>
      <c r="U217" s="44">
        <v>9.9999999999999995E-7</v>
      </c>
      <c r="V217" s="44">
        <v>9.9999999999999995E-7</v>
      </c>
      <c r="W217" s="44">
        <v>9.9999999999999995E-7</v>
      </c>
      <c r="X217" s="44">
        <v>9.9999999999999995E-7</v>
      </c>
      <c r="Y217" s="44">
        <v>9.9999999999999995E-7</v>
      </c>
      <c r="Z217" s="44">
        <v>9.9999999999999995E-7</v>
      </c>
      <c r="AA217" s="44">
        <v>9.9999999999999995E-7</v>
      </c>
      <c r="AB217" s="44">
        <v>9.9999999999999995E-7</v>
      </c>
      <c r="AC217" s="44">
        <v>9.9999999999999995E-7</v>
      </c>
      <c r="AD217" s="44">
        <v>9.9999999999999995E-7</v>
      </c>
      <c r="AE217" s="44">
        <v>9.9999999999999995E-7</v>
      </c>
      <c r="AF217"/>
      <c r="AG217" s="44">
        <v>9.9999999999999995E-7</v>
      </c>
      <c r="AH217" s="44">
        <v>9.9999999999999995E-7</v>
      </c>
      <c r="AI217" s="44">
        <v>9.9999999999999995E-7</v>
      </c>
      <c r="AJ217" s="44">
        <v>9.9999999999999995E-7</v>
      </c>
      <c r="AK217" s="44">
        <v>9.9999999999999995E-7</v>
      </c>
      <c r="AL217" s="44">
        <v>9.9999999999999995E-7</v>
      </c>
      <c r="AM217" s="44">
        <v>9.9999999999999995E-7</v>
      </c>
      <c r="AN217"/>
      <c r="AO217" s="44">
        <v>9.9999999999999995E-7</v>
      </c>
      <c r="AP217" s="44">
        <v>9.9999999999999995E-7</v>
      </c>
      <c r="AQ217" s="44">
        <v>9.9999999999999995E-7</v>
      </c>
      <c r="AR217" s="44">
        <v>9.9999999999999995E-7</v>
      </c>
      <c r="AS217"/>
      <c r="AT217" s="44">
        <v>9.9999999999999995E-7</v>
      </c>
      <c r="AU217"/>
      <c r="AV217"/>
      <c r="AW217" s="44">
        <v>9.9999999999999995E-7</v>
      </c>
      <c r="AX217" s="51"/>
      <c r="AY217" s="51"/>
      <c r="AZ217" s="51"/>
      <c r="BA217" s="51"/>
      <c r="BB217" s="51"/>
      <c r="BC217" s="51"/>
      <c r="BD217" s="51"/>
      <c r="BE217" s="51"/>
    </row>
    <row r="218" spans="1:72" x14ac:dyDescent="0.25">
      <c r="A218" s="2" t="s">
        <v>516</v>
      </c>
      <c r="B218" s="3" t="s">
        <v>473</v>
      </c>
      <c r="C218" s="3" t="s">
        <v>483</v>
      </c>
      <c r="D218" s="3" t="s">
        <v>537</v>
      </c>
      <c r="E218" s="50" t="s">
        <v>517</v>
      </c>
      <c r="F218" s="50" t="s">
        <v>518</v>
      </c>
      <c r="G218" s="44">
        <f>2*0.00001</f>
        <v>2.0000000000000002E-5</v>
      </c>
      <c r="H218" s="44">
        <f>2*0.00001</f>
        <v>2.0000000000000002E-5</v>
      </c>
      <c r="I218" s="44">
        <v>5.0000000000000002E-5</v>
      </c>
      <c r="J218" s="44">
        <v>2E-8</v>
      </c>
      <c r="K218" s="44">
        <v>2E-8</v>
      </c>
      <c r="L218" s="44">
        <v>2E-8</v>
      </c>
      <c r="M218" s="44">
        <v>2E-8</v>
      </c>
      <c r="N218" s="44">
        <v>2E-8</v>
      </c>
      <c r="O218" s="44">
        <v>2E-8</v>
      </c>
      <c r="P218" s="44">
        <v>2E-8</v>
      </c>
      <c r="Q218" s="44">
        <v>2E-8</v>
      </c>
      <c r="R218" s="44">
        <v>2E-8</v>
      </c>
      <c r="U218" s="44">
        <v>5.0000000000000002E-5</v>
      </c>
      <c r="V218" s="44">
        <v>5.0000000000000002E-5</v>
      </c>
      <c r="W218" s="44">
        <v>5.0000000000000002E-5</v>
      </c>
      <c r="X218" s="44">
        <v>5.0000000000000002E-5</v>
      </c>
      <c r="Y218" s="44">
        <v>2.0000000000000002E-5</v>
      </c>
      <c r="Z218" s="44">
        <v>1.0000000000000001E-5</v>
      </c>
      <c r="AA218" s="44">
        <v>5.0000000000000004E-6</v>
      </c>
      <c r="AB218" s="44">
        <v>1.9999999999999999E-6</v>
      </c>
      <c r="AC218" s="44">
        <v>9.9999999999999995E-7</v>
      </c>
      <c r="AD218" s="44">
        <v>4.9999999999999998E-7</v>
      </c>
      <c r="AE218" s="44">
        <v>1.9999999999999999E-7</v>
      </c>
      <c r="AF218"/>
      <c r="AG218" s="44">
        <v>2.0000000000000002E-5</v>
      </c>
      <c r="AH218" s="44">
        <v>1.0000000000000001E-5</v>
      </c>
      <c r="AI218" s="44">
        <v>5.0000000000000004E-6</v>
      </c>
      <c r="AJ218" s="44">
        <v>1.9999999999999999E-6</v>
      </c>
      <c r="AK218" s="44">
        <v>9.9999999999999995E-7</v>
      </c>
      <c r="AL218" s="44">
        <v>4.9999999999999998E-7</v>
      </c>
      <c r="AM218" s="44">
        <v>1.9999999999999999E-7</v>
      </c>
      <c r="AN218"/>
      <c r="AO218" s="44">
        <v>2E-8</v>
      </c>
      <c r="AP218" s="44">
        <v>2E-8</v>
      </c>
      <c r="AQ218" s="44">
        <v>2.0000000000000001E-9</v>
      </c>
      <c r="AR218" s="44">
        <v>2.0000000000000001E-9</v>
      </c>
      <c r="AS218"/>
      <c r="AT218" s="44">
        <v>9.9999999999999995E-7</v>
      </c>
      <c r="AU218"/>
      <c r="AV218"/>
      <c r="AW218" s="44">
        <v>5.0000000000000002E-5</v>
      </c>
      <c r="AX218" s="51"/>
      <c r="AY218" s="51"/>
      <c r="AZ218" s="51"/>
      <c r="BA218" s="51"/>
      <c r="BB218" s="51"/>
      <c r="BC218" s="51"/>
      <c r="BD218" s="51"/>
      <c r="BE218" s="51"/>
    </row>
    <row r="219" spans="1:72" x14ac:dyDescent="0.25">
      <c r="A219" s="2" t="s">
        <v>519</v>
      </c>
      <c r="B219" s="3" t="s">
        <v>473</v>
      </c>
      <c r="C219" s="3" t="s">
        <v>483</v>
      </c>
      <c r="D219" s="3" t="s">
        <v>537</v>
      </c>
      <c r="E219" s="50" t="s">
        <v>520</v>
      </c>
      <c r="F219" s="50" t="s">
        <v>521</v>
      </c>
      <c r="G219" s="44">
        <f>0.00000000000001 * 1000</f>
        <v>9.9999999999999994E-12</v>
      </c>
      <c r="H219" s="44">
        <f>0.00000000000001 * 1000</f>
        <v>9.9999999999999994E-12</v>
      </c>
      <c r="I219" s="44">
        <f t="shared" ref="I219:AW219" si="26">0.00000000000001*10000*8</f>
        <v>8.0000000000000003E-10</v>
      </c>
      <c r="J219" s="44">
        <f t="shared" si="26"/>
        <v>8.0000000000000003E-10</v>
      </c>
      <c r="K219" s="44">
        <f t="shared" si="26"/>
        <v>8.0000000000000003E-10</v>
      </c>
      <c r="L219" s="44">
        <f t="shared" si="26"/>
        <v>8.0000000000000003E-10</v>
      </c>
      <c r="M219" s="44">
        <f t="shared" si="26"/>
        <v>8.0000000000000003E-10</v>
      </c>
      <c r="N219" s="44">
        <f t="shared" si="26"/>
        <v>8.0000000000000003E-10</v>
      </c>
      <c r="O219" s="44">
        <f t="shared" si="26"/>
        <v>8.0000000000000003E-10</v>
      </c>
      <c r="P219" s="44">
        <f t="shared" si="26"/>
        <v>8.0000000000000003E-10</v>
      </c>
      <c r="Q219" s="44">
        <f t="shared" si="26"/>
        <v>8.0000000000000003E-10</v>
      </c>
      <c r="R219" s="44">
        <f t="shared" si="26"/>
        <v>8.0000000000000003E-10</v>
      </c>
      <c r="U219" s="44">
        <f t="shared" si="26"/>
        <v>8.0000000000000003E-10</v>
      </c>
      <c r="V219" s="44">
        <f t="shared" si="26"/>
        <v>8.0000000000000003E-10</v>
      </c>
      <c r="W219" s="44">
        <f t="shared" si="26"/>
        <v>8.0000000000000003E-10</v>
      </c>
      <c r="X219" s="44">
        <f t="shared" si="26"/>
        <v>8.0000000000000003E-10</v>
      </c>
      <c r="Y219" s="44">
        <f t="shared" si="26"/>
        <v>8.0000000000000003E-10</v>
      </c>
      <c r="Z219" s="44">
        <f t="shared" si="26"/>
        <v>8.0000000000000003E-10</v>
      </c>
      <c r="AA219" s="44">
        <f t="shared" si="26"/>
        <v>8.0000000000000003E-10</v>
      </c>
      <c r="AB219" s="44">
        <f t="shared" si="26"/>
        <v>8.0000000000000003E-10</v>
      </c>
      <c r="AC219" s="44">
        <f t="shared" si="26"/>
        <v>8.0000000000000003E-10</v>
      </c>
      <c r="AD219" s="44">
        <f t="shared" si="26"/>
        <v>8.0000000000000003E-10</v>
      </c>
      <c r="AE219" s="44">
        <f t="shared" si="26"/>
        <v>8.0000000000000003E-10</v>
      </c>
      <c r="AF219"/>
      <c r="AG219" s="44">
        <f t="shared" si="26"/>
        <v>8.0000000000000003E-10</v>
      </c>
      <c r="AH219" s="44">
        <f t="shared" si="26"/>
        <v>8.0000000000000003E-10</v>
      </c>
      <c r="AI219" s="44">
        <f t="shared" si="26"/>
        <v>8.0000000000000003E-10</v>
      </c>
      <c r="AJ219" s="44">
        <f t="shared" si="26"/>
        <v>8.0000000000000003E-10</v>
      </c>
      <c r="AK219" s="44">
        <f t="shared" si="26"/>
        <v>8.0000000000000003E-10</v>
      </c>
      <c r="AL219" s="44">
        <f t="shared" si="26"/>
        <v>8.0000000000000003E-10</v>
      </c>
      <c r="AM219" s="44">
        <f t="shared" si="26"/>
        <v>8.0000000000000003E-10</v>
      </c>
      <c r="AN219"/>
      <c r="AO219" s="44">
        <f t="shared" si="26"/>
        <v>8.0000000000000003E-10</v>
      </c>
      <c r="AP219" s="44">
        <f t="shared" si="26"/>
        <v>8.0000000000000003E-10</v>
      </c>
      <c r="AQ219" s="44">
        <f t="shared" si="26"/>
        <v>8.0000000000000003E-10</v>
      </c>
      <c r="AR219" s="44">
        <f t="shared" si="26"/>
        <v>8.0000000000000003E-10</v>
      </c>
      <c r="AS219"/>
      <c r="AT219" s="44">
        <f t="shared" si="26"/>
        <v>8.0000000000000003E-10</v>
      </c>
      <c r="AU219"/>
      <c r="AV219"/>
      <c r="AW219" s="44">
        <f t="shared" si="26"/>
        <v>8.0000000000000003E-10</v>
      </c>
      <c r="AX219" s="51"/>
      <c r="AY219" s="51"/>
      <c r="AZ219" s="51"/>
      <c r="BA219" s="51"/>
      <c r="BB219" s="51"/>
      <c r="BC219" s="51"/>
      <c r="BD219" s="51"/>
      <c r="BE219" s="51"/>
    </row>
    <row r="220" spans="1:72" x14ac:dyDescent="0.25">
      <c r="A220" s="2" t="s">
        <v>522</v>
      </c>
      <c r="B220" s="3" t="s">
        <v>473</v>
      </c>
      <c r="C220" s="3" t="s">
        <v>483</v>
      </c>
      <c r="D220" s="3" t="s">
        <v>537</v>
      </c>
      <c r="E220" s="50" t="s">
        <v>523</v>
      </c>
      <c r="F220" s="50" t="s">
        <v>524</v>
      </c>
      <c r="G220" s="44">
        <f>0.00000000000001 * 10000</f>
        <v>1E-10</v>
      </c>
      <c r="H220" s="44">
        <f>0.00000000000001 * 10000</f>
        <v>1E-10</v>
      </c>
      <c r="I220" s="44">
        <f t="shared" ref="I220" si="27">I219*10</f>
        <v>8.0000000000000005E-9</v>
      </c>
      <c r="J220" s="44">
        <f t="shared" ref="J220:K220" si="28">J219*10</f>
        <v>8.0000000000000005E-9</v>
      </c>
      <c r="K220" s="44">
        <f t="shared" si="28"/>
        <v>8.0000000000000005E-9</v>
      </c>
      <c r="L220" s="44">
        <f t="shared" ref="L220:M220" si="29">L219*10</f>
        <v>8.0000000000000005E-9</v>
      </c>
      <c r="M220" s="44">
        <f t="shared" si="29"/>
        <v>8.0000000000000005E-9</v>
      </c>
      <c r="N220" s="44">
        <f t="shared" ref="N220:O220" si="30">N219*10</f>
        <v>8.0000000000000005E-9</v>
      </c>
      <c r="O220" s="44">
        <f t="shared" si="30"/>
        <v>8.0000000000000005E-9</v>
      </c>
      <c r="P220" s="44">
        <f t="shared" ref="P220:Q220" si="31">P219*10</f>
        <v>8.0000000000000005E-9</v>
      </c>
      <c r="Q220" s="44">
        <f t="shared" si="31"/>
        <v>8.0000000000000005E-9</v>
      </c>
      <c r="R220" s="44">
        <f t="shared" ref="R220" si="32">R219*10</f>
        <v>8.0000000000000005E-9</v>
      </c>
      <c r="U220" s="44">
        <f t="shared" ref="U220:V220" si="33">U219*10</f>
        <v>8.0000000000000005E-9</v>
      </c>
      <c r="V220" s="44">
        <f t="shared" si="33"/>
        <v>8.0000000000000005E-9</v>
      </c>
      <c r="W220" s="44">
        <f t="shared" ref="W220:X220" si="34">W219*10</f>
        <v>8.0000000000000005E-9</v>
      </c>
      <c r="X220" s="44">
        <f t="shared" si="34"/>
        <v>8.0000000000000005E-9</v>
      </c>
      <c r="Y220" s="44">
        <f t="shared" ref="Y220:Z220" si="35">Y219*10</f>
        <v>8.0000000000000005E-9</v>
      </c>
      <c r="Z220" s="44">
        <f t="shared" si="35"/>
        <v>8.0000000000000005E-9</v>
      </c>
      <c r="AA220" s="44">
        <f t="shared" ref="AA220:AB220" si="36">AA219*10</f>
        <v>8.0000000000000005E-9</v>
      </c>
      <c r="AB220" s="44">
        <f t="shared" si="36"/>
        <v>8.0000000000000005E-9</v>
      </c>
      <c r="AC220" s="44">
        <f t="shared" ref="AC220:AE220" si="37">AC219*10</f>
        <v>8.0000000000000005E-9</v>
      </c>
      <c r="AD220" s="44">
        <f t="shared" si="37"/>
        <v>8.0000000000000005E-9</v>
      </c>
      <c r="AE220" s="44">
        <f t="shared" si="37"/>
        <v>8.0000000000000005E-9</v>
      </c>
      <c r="AF220"/>
      <c r="AG220" s="44">
        <f t="shared" ref="AG220:AM220" si="38">AG219*10</f>
        <v>8.0000000000000005E-9</v>
      </c>
      <c r="AH220" s="44">
        <f t="shared" si="38"/>
        <v>8.0000000000000005E-9</v>
      </c>
      <c r="AI220" s="44">
        <f t="shared" si="38"/>
        <v>8.0000000000000005E-9</v>
      </c>
      <c r="AJ220" s="44">
        <f t="shared" si="38"/>
        <v>8.0000000000000005E-9</v>
      </c>
      <c r="AK220" s="44">
        <f t="shared" si="38"/>
        <v>8.0000000000000005E-9</v>
      </c>
      <c r="AL220" s="44">
        <f t="shared" si="38"/>
        <v>8.0000000000000005E-9</v>
      </c>
      <c r="AM220" s="44">
        <f t="shared" si="38"/>
        <v>8.0000000000000005E-9</v>
      </c>
      <c r="AN220"/>
      <c r="AO220" s="44">
        <f t="shared" ref="AO220:AP220" si="39">AO219*10</f>
        <v>8.0000000000000005E-9</v>
      </c>
      <c r="AP220" s="44">
        <f t="shared" si="39"/>
        <v>8.0000000000000005E-9</v>
      </c>
      <c r="AQ220" s="44">
        <f t="shared" ref="AQ220:AR220" si="40">AQ219*10</f>
        <v>8.0000000000000005E-9</v>
      </c>
      <c r="AR220" s="44">
        <f t="shared" si="40"/>
        <v>8.0000000000000005E-9</v>
      </c>
      <c r="AS220"/>
      <c r="AT220" s="44">
        <f t="shared" ref="AT220" si="41">AT219*10</f>
        <v>8.0000000000000005E-9</v>
      </c>
      <c r="AU220"/>
      <c r="AV220"/>
      <c r="AW220" s="44">
        <f t="shared" ref="AW220" si="42">AW219*10</f>
        <v>8.0000000000000005E-9</v>
      </c>
      <c r="AX220" s="51"/>
      <c r="AY220" s="51"/>
      <c r="AZ220" s="51"/>
      <c r="BA220" s="51"/>
      <c r="BB220" s="51"/>
      <c r="BC220" s="51"/>
      <c r="BD220" s="51"/>
      <c r="BE220" s="51"/>
    </row>
    <row r="221" spans="1:72" x14ac:dyDescent="0.25">
      <c r="A221" s="2" t="s">
        <v>486</v>
      </c>
      <c r="B221" s="3" t="s">
        <v>473</v>
      </c>
      <c r="C221" s="3" t="s">
        <v>483</v>
      </c>
      <c r="D221" s="3" t="s">
        <v>537</v>
      </c>
      <c r="E221" s="50" t="s">
        <v>525</v>
      </c>
      <c r="F221" s="50" t="s">
        <v>487</v>
      </c>
      <c r="G221" s="44">
        <f t="shared" ref="G221:AW221" si="43">0.84*(0.36^2)</f>
        <v>0.10886399999999999</v>
      </c>
      <c r="H221" s="44">
        <f t="shared" si="43"/>
        <v>0.10886399999999999</v>
      </c>
      <c r="I221" s="44">
        <f t="shared" si="43"/>
        <v>0.10886399999999999</v>
      </c>
      <c r="J221" s="44">
        <f t="shared" si="43"/>
        <v>0.10886399999999999</v>
      </c>
      <c r="K221" s="44">
        <f t="shared" si="43"/>
        <v>0.10886399999999999</v>
      </c>
      <c r="L221" s="44">
        <f t="shared" si="43"/>
        <v>0.10886399999999999</v>
      </c>
      <c r="M221" s="44">
        <f t="shared" si="43"/>
        <v>0.10886399999999999</v>
      </c>
      <c r="N221" s="44">
        <f t="shared" si="43"/>
        <v>0.10886399999999999</v>
      </c>
      <c r="O221" s="44">
        <f t="shared" si="43"/>
        <v>0.10886399999999999</v>
      </c>
      <c r="P221" s="44">
        <f t="shared" si="43"/>
        <v>0.10886399999999999</v>
      </c>
      <c r="Q221" s="44">
        <f t="shared" si="43"/>
        <v>0.10886399999999999</v>
      </c>
      <c r="R221" s="44">
        <f t="shared" si="43"/>
        <v>0.10886399999999999</v>
      </c>
      <c r="U221" s="44">
        <f t="shared" si="43"/>
        <v>0.10886399999999999</v>
      </c>
      <c r="V221" s="44">
        <f t="shared" si="43"/>
        <v>0.10886399999999999</v>
      </c>
      <c r="W221" s="44">
        <f t="shared" si="43"/>
        <v>0.10886399999999999</v>
      </c>
      <c r="X221" s="44">
        <f t="shared" si="43"/>
        <v>0.10886399999999999</v>
      </c>
      <c r="Y221" s="44">
        <f t="shared" si="43"/>
        <v>0.10886399999999999</v>
      </c>
      <c r="Z221" s="44">
        <f t="shared" si="43"/>
        <v>0.10886399999999999</v>
      </c>
      <c r="AA221" s="44">
        <f t="shared" si="43"/>
        <v>0.10886399999999999</v>
      </c>
      <c r="AB221" s="44">
        <f t="shared" si="43"/>
        <v>0.10886399999999999</v>
      </c>
      <c r="AC221" s="44">
        <f t="shared" si="43"/>
        <v>0.10886399999999999</v>
      </c>
      <c r="AD221" s="44">
        <f t="shared" si="43"/>
        <v>0.10886399999999999</v>
      </c>
      <c r="AE221" s="44">
        <f t="shared" si="43"/>
        <v>0.10886399999999999</v>
      </c>
      <c r="AF221"/>
      <c r="AG221" s="44">
        <f t="shared" si="43"/>
        <v>0.10886399999999999</v>
      </c>
      <c r="AH221" s="44">
        <f t="shared" si="43"/>
        <v>0.10886399999999999</v>
      </c>
      <c r="AI221" s="44">
        <f t="shared" si="43"/>
        <v>0.10886399999999999</v>
      </c>
      <c r="AJ221" s="44">
        <f t="shared" si="43"/>
        <v>0.10886399999999999</v>
      </c>
      <c r="AK221" s="44">
        <f t="shared" si="43"/>
        <v>0.10886399999999999</v>
      </c>
      <c r="AL221" s="44">
        <f t="shared" si="43"/>
        <v>0.10886399999999999</v>
      </c>
      <c r="AM221" s="44">
        <f t="shared" si="43"/>
        <v>0.10886399999999999</v>
      </c>
      <c r="AN221"/>
      <c r="AO221" s="44">
        <f t="shared" si="43"/>
        <v>0.10886399999999999</v>
      </c>
      <c r="AP221" s="44">
        <f t="shared" si="43"/>
        <v>0.10886399999999999</v>
      </c>
      <c r="AQ221" s="44">
        <f t="shared" si="43"/>
        <v>0.10886399999999999</v>
      </c>
      <c r="AR221" s="44">
        <f t="shared" si="43"/>
        <v>0.10886399999999999</v>
      </c>
      <c r="AS221"/>
      <c r="AT221" s="44">
        <f t="shared" si="43"/>
        <v>0.10886399999999999</v>
      </c>
      <c r="AU221"/>
      <c r="AV221"/>
      <c r="AW221" s="44">
        <f t="shared" si="43"/>
        <v>0.10886399999999999</v>
      </c>
      <c r="AX221" s="51"/>
      <c r="AY221" s="51"/>
      <c r="AZ221" s="51"/>
      <c r="BA221" s="51"/>
      <c r="BB221" s="51"/>
      <c r="BC221" s="51"/>
      <c r="BD221" s="51"/>
      <c r="BE221" s="51"/>
    </row>
    <row r="222" spans="1:72" ht="14.25" customHeight="1" x14ac:dyDescent="0.25">
      <c r="A222" s="53" t="s">
        <v>533</v>
      </c>
      <c r="B222" s="3" t="s">
        <v>473</v>
      </c>
      <c r="C222" s="3" t="s">
        <v>534</v>
      </c>
      <c r="D222" s="3" t="s">
        <v>537</v>
      </c>
      <c r="E222" s="50" t="s">
        <v>535</v>
      </c>
      <c r="F222" s="50" t="s">
        <v>536</v>
      </c>
      <c r="G222" s="44">
        <v>9.9999999999999995E-8</v>
      </c>
      <c r="H222" s="44">
        <f>G222</f>
        <v>9.9999999999999995E-8</v>
      </c>
      <c r="I222" s="44">
        <v>9.9999999999999995E-8</v>
      </c>
      <c r="J222" s="44">
        <v>9.9999999999999995E-8</v>
      </c>
      <c r="K222" s="44">
        <v>4.9999999999999998E-8</v>
      </c>
      <c r="L222" s="44">
        <v>2E-8</v>
      </c>
      <c r="M222" s="44">
        <v>1E-8</v>
      </c>
      <c r="N222" s="44">
        <v>5.0000000000000001E-9</v>
      </c>
      <c r="O222" s="44">
        <v>2.0000000000000001E-9</v>
      </c>
      <c r="P222" s="44">
        <v>1.0000000000000001E-9</v>
      </c>
      <c r="Q222" s="44">
        <v>5.0000000000000003E-10</v>
      </c>
      <c r="R222" s="44">
        <v>5.0000000000000003E-10</v>
      </c>
      <c r="U222" s="44">
        <v>4.9999999999999998E-8</v>
      </c>
      <c r="V222" s="44">
        <v>2E-8</v>
      </c>
      <c r="W222" s="44">
        <v>1E-8</v>
      </c>
      <c r="X222" s="44">
        <v>1.0000000000000001E-9</v>
      </c>
      <c r="Y222" s="44">
        <v>1E-8</v>
      </c>
      <c r="Z222" s="44">
        <v>1E-8</v>
      </c>
      <c r="AA222" s="44">
        <v>1E-8</v>
      </c>
      <c r="AB222" s="44">
        <v>1E-8</v>
      </c>
      <c r="AC222" s="44">
        <v>1E-8</v>
      </c>
      <c r="AD222" s="44">
        <v>1E-8</v>
      </c>
      <c r="AE222" s="44">
        <v>1E-8</v>
      </c>
      <c r="AF222"/>
      <c r="AG222" s="44">
        <v>1.0000000000000001E-9</v>
      </c>
      <c r="AH222" s="44">
        <v>1.0000000000000001E-9</v>
      </c>
      <c r="AI222" s="44">
        <v>1.0000000000000001E-9</v>
      </c>
      <c r="AJ222" s="44">
        <v>1.0000000000000001E-9</v>
      </c>
      <c r="AK222" s="44">
        <v>1.0000000000000001E-9</v>
      </c>
      <c r="AL222" s="44">
        <v>1.0000000000000001E-9</v>
      </c>
      <c r="AM222" s="44">
        <v>1.0000000000000001E-9</v>
      </c>
      <c r="AN222"/>
      <c r="AO222" s="44">
        <v>1E-8</v>
      </c>
      <c r="AP222" s="44">
        <v>1.0000000000000001E-9</v>
      </c>
      <c r="AQ222" s="44">
        <v>1E-8</v>
      </c>
      <c r="AR222" s="44">
        <v>1.0000000000000001E-9</v>
      </c>
      <c r="AS222"/>
      <c r="AT222" s="44">
        <v>1.0000000000000001E-9</v>
      </c>
      <c r="AU222"/>
      <c r="AV222"/>
      <c r="AW222" s="44">
        <v>9.9999999999999995E-8</v>
      </c>
    </row>
    <row r="223" spans="1:72" x14ac:dyDescent="0.25">
      <c r="A223" s="2" t="s">
        <v>539</v>
      </c>
      <c r="B223" s="3" t="s">
        <v>473</v>
      </c>
      <c r="C223" s="3" t="s">
        <v>483</v>
      </c>
      <c r="D223" s="3" t="s">
        <v>537</v>
      </c>
      <c r="E223" s="50" t="s">
        <v>540</v>
      </c>
      <c r="F223" s="50" t="s">
        <v>488</v>
      </c>
      <c r="G223" s="44">
        <v>0.2</v>
      </c>
      <c r="H223" s="44">
        <v>0.2</v>
      </c>
      <c r="I223" s="44">
        <v>0.2</v>
      </c>
      <c r="J223" s="44">
        <v>0.2</v>
      </c>
      <c r="K223" s="44">
        <v>0.2</v>
      </c>
      <c r="L223" s="44">
        <v>0.2</v>
      </c>
      <c r="M223" s="44">
        <v>0.2</v>
      </c>
      <c r="N223" s="44">
        <v>0.2</v>
      </c>
      <c r="O223" s="44">
        <v>0.2</v>
      </c>
      <c r="P223" s="44">
        <v>0.2</v>
      </c>
      <c r="Q223" s="44">
        <v>0.2</v>
      </c>
      <c r="R223" s="44">
        <v>0.2</v>
      </c>
      <c r="U223" s="44">
        <v>0.2</v>
      </c>
      <c r="V223" s="44">
        <v>0.2</v>
      </c>
      <c r="W223" s="44">
        <v>0.2</v>
      </c>
      <c r="X223" s="44">
        <v>0.2</v>
      </c>
      <c r="Y223" s="44">
        <v>0.2</v>
      </c>
      <c r="Z223" s="44">
        <v>0.2</v>
      </c>
      <c r="AA223" s="44">
        <v>0.2</v>
      </c>
      <c r="AB223" s="44">
        <v>0.2</v>
      </c>
      <c r="AC223" s="44">
        <v>0.2</v>
      </c>
      <c r="AD223" s="44">
        <v>0.2</v>
      </c>
      <c r="AE223" s="44">
        <v>0.2</v>
      </c>
      <c r="AF223"/>
      <c r="AG223" s="44">
        <v>0.2</v>
      </c>
      <c r="AH223" s="44">
        <v>0.2</v>
      </c>
      <c r="AI223" s="44">
        <v>0.2</v>
      </c>
      <c r="AJ223" s="44">
        <v>0.2</v>
      </c>
      <c r="AK223" s="44">
        <v>0.2</v>
      </c>
      <c r="AL223" s="44">
        <v>0.2</v>
      </c>
      <c r="AM223" s="44">
        <v>0.2</v>
      </c>
      <c r="AN223"/>
      <c r="AO223" s="44">
        <v>0.2</v>
      </c>
      <c r="AP223" s="44">
        <v>0.2</v>
      </c>
      <c r="AQ223" s="44">
        <v>0.2</v>
      </c>
      <c r="AR223" s="44">
        <v>0.2</v>
      </c>
      <c r="AS223"/>
      <c r="AT223" s="44">
        <v>0.2</v>
      </c>
      <c r="AU223"/>
      <c r="AV223"/>
      <c r="AW223" s="44">
        <v>0.2</v>
      </c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  <c r="BQ223" s="37"/>
      <c r="BR223" s="37"/>
      <c r="BS223" s="37"/>
      <c r="BT223" s="37"/>
    </row>
    <row r="224" spans="1:72" x14ac:dyDescent="0.25">
      <c r="A224" s="2" t="s">
        <v>541</v>
      </c>
      <c r="B224" s="3" t="s">
        <v>473</v>
      </c>
      <c r="C224" s="3" t="s">
        <v>483</v>
      </c>
      <c r="D224" s="3" t="s">
        <v>537</v>
      </c>
      <c r="E224" s="50" t="s">
        <v>542</v>
      </c>
      <c r="F224" s="50" t="s">
        <v>495</v>
      </c>
      <c r="G224" s="44" t="s">
        <v>485</v>
      </c>
      <c r="H224" s="44" t="s">
        <v>485</v>
      </c>
      <c r="I224" s="44" t="s">
        <v>485</v>
      </c>
      <c r="J224" s="44" t="s">
        <v>485</v>
      </c>
      <c r="K224" s="44" t="s">
        <v>485</v>
      </c>
      <c r="L224" s="44" t="s">
        <v>485</v>
      </c>
      <c r="M224" s="44" t="s">
        <v>485</v>
      </c>
      <c r="N224" s="44" t="s">
        <v>485</v>
      </c>
      <c r="O224" s="44" t="s">
        <v>485</v>
      </c>
      <c r="P224" s="44" t="s">
        <v>485</v>
      </c>
      <c r="Q224" s="44" t="s">
        <v>485</v>
      </c>
      <c r="R224" s="44" t="s">
        <v>485</v>
      </c>
      <c r="U224" s="44" t="s">
        <v>485</v>
      </c>
      <c r="V224" s="44" t="s">
        <v>485</v>
      </c>
      <c r="W224" s="44" t="s">
        <v>485</v>
      </c>
      <c r="X224" s="44" t="s">
        <v>485</v>
      </c>
      <c r="Y224" s="44" t="s">
        <v>485</v>
      </c>
      <c r="Z224" s="44" t="s">
        <v>485</v>
      </c>
      <c r="AA224" s="44" t="s">
        <v>485</v>
      </c>
      <c r="AB224" s="44" t="s">
        <v>485</v>
      </c>
      <c r="AC224" s="44" t="s">
        <v>485</v>
      </c>
      <c r="AD224" s="44" t="s">
        <v>485</v>
      </c>
      <c r="AE224" s="44" t="s">
        <v>485</v>
      </c>
      <c r="AF224"/>
      <c r="AG224" s="44" t="s">
        <v>485</v>
      </c>
      <c r="AH224" s="44" t="s">
        <v>485</v>
      </c>
      <c r="AI224" s="44" t="s">
        <v>485</v>
      </c>
      <c r="AJ224" s="44" t="s">
        <v>485</v>
      </c>
      <c r="AK224" s="44" t="s">
        <v>485</v>
      </c>
      <c r="AL224" s="44" t="s">
        <v>485</v>
      </c>
      <c r="AM224" s="44" t="s">
        <v>485</v>
      </c>
      <c r="AN224"/>
      <c r="AO224" s="44" t="s">
        <v>485</v>
      </c>
      <c r="AP224" s="44" t="s">
        <v>485</v>
      </c>
      <c r="AQ224" s="44" t="s">
        <v>485</v>
      </c>
      <c r="AR224" s="44" t="s">
        <v>485</v>
      </c>
      <c r="AS224"/>
      <c r="AT224" s="44" t="s">
        <v>485</v>
      </c>
      <c r="AU224"/>
      <c r="AV224"/>
      <c r="AW224" s="44" t="s">
        <v>485</v>
      </c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  <c r="BT224" s="37"/>
    </row>
    <row r="225" spans="1:72" x14ac:dyDescent="0.25">
      <c r="A225" s="2" t="s">
        <v>543</v>
      </c>
      <c r="B225" s="3" t="s">
        <v>473</v>
      </c>
      <c r="C225" s="3" t="s">
        <v>483</v>
      </c>
      <c r="D225" s="3" t="s">
        <v>537</v>
      </c>
      <c r="E225" s="50" t="s">
        <v>544</v>
      </c>
      <c r="F225" s="50" t="s">
        <v>495</v>
      </c>
      <c r="G225" s="44">
        <f t="shared" ref="G225:AW225" si="44">2*0.1</f>
        <v>0.2</v>
      </c>
      <c r="H225" s="44">
        <f t="shared" si="44"/>
        <v>0.2</v>
      </c>
      <c r="I225" s="44">
        <f t="shared" si="44"/>
        <v>0.2</v>
      </c>
      <c r="J225" s="44">
        <f t="shared" si="44"/>
        <v>0.2</v>
      </c>
      <c r="K225" s="44">
        <f t="shared" si="44"/>
        <v>0.2</v>
      </c>
      <c r="L225" s="44">
        <f t="shared" si="44"/>
        <v>0.2</v>
      </c>
      <c r="M225" s="44">
        <f t="shared" si="44"/>
        <v>0.2</v>
      </c>
      <c r="N225" s="44">
        <f t="shared" si="44"/>
        <v>0.2</v>
      </c>
      <c r="O225" s="44">
        <f t="shared" si="44"/>
        <v>0.2</v>
      </c>
      <c r="P225" s="44">
        <f t="shared" si="44"/>
        <v>0.2</v>
      </c>
      <c r="Q225" s="44">
        <f t="shared" si="44"/>
        <v>0.2</v>
      </c>
      <c r="R225" s="44">
        <f t="shared" si="44"/>
        <v>0.2</v>
      </c>
      <c r="U225" s="44">
        <f t="shared" si="44"/>
        <v>0.2</v>
      </c>
      <c r="V225" s="44">
        <f t="shared" si="44"/>
        <v>0.2</v>
      </c>
      <c r="W225" s="44">
        <f t="shared" si="44"/>
        <v>0.2</v>
      </c>
      <c r="X225" s="44">
        <f t="shared" si="44"/>
        <v>0.2</v>
      </c>
      <c r="Y225" s="44">
        <f t="shared" si="44"/>
        <v>0.2</v>
      </c>
      <c r="Z225" s="44">
        <f t="shared" si="44"/>
        <v>0.2</v>
      </c>
      <c r="AA225" s="44">
        <f t="shared" si="44"/>
        <v>0.2</v>
      </c>
      <c r="AB225" s="44">
        <f t="shared" si="44"/>
        <v>0.2</v>
      </c>
      <c r="AC225" s="44">
        <f t="shared" si="44"/>
        <v>0.2</v>
      </c>
      <c r="AD225" s="44">
        <f t="shared" si="44"/>
        <v>0.2</v>
      </c>
      <c r="AE225" s="44">
        <f t="shared" si="44"/>
        <v>0.2</v>
      </c>
      <c r="AF225"/>
      <c r="AG225" s="44">
        <f t="shared" si="44"/>
        <v>0.2</v>
      </c>
      <c r="AH225" s="44">
        <f t="shared" si="44"/>
        <v>0.2</v>
      </c>
      <c r="AI225" s="44">
        <f t="shared" si="44"/>
        <v>0.2</v>
      </c>
      <c r="AJ225" s="44">
        <f t="shared" si="44"/>
        <v>0.2</v>
      </c>
      <c r="AK225" s="44">
        <f t="shared" si="44"/>
        <v>0.2</v>
      </c>
      <c r="AL225" s="44">
        <f t="shared" si="44"/>
        <v>0.2</v>
      </c>
      <c r="AM225" s="44">
        <f t="shared" si="44"/>
        <v>0.2</v>
      </c>
      <c r="AN225"/>
      <c r="AO225" s="44">
        <f t="shared" si="44"/>
        <v>0.2</v>
      </c>
      <c r="AP225" s="44">
        <f t="shared" si="44"/>
        <v>0.2</v>
      </c>
      <c r="AQ225" s="44">
        <f t="shared" si="44"/>
        <v>0.2</v>
      </c>
      <c r="AR225" s="44">
        <f t="shared" si="44"/>
        <v>0.2</v>
      </c>
      <c r="AS225"/>
      <c r="AT225" s="44">
        <f t="shared" si="44"/>
        <v>0.2</v>
      </c>
      <c r="AU225"/>
      <c r="AV225"/>
      <c r="AW225" s="44">
        <f t="shared" si="44"/>
        <v>0.2</v>
      </c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  <c r="BT225" s="37"/>
    </row>
    <row r="226" spans="1:72" x14ac:dyDescent="0.25">
      <c r="A226" s="2" t="s">
        <v>545</v>
      </c>
      <c r="B226" s="3" t="s">
        <v>473</v>
      </c>
      <c r="C226" s="3" t="s">
        <v>483</v>
      </c>
      <c r="D226" s="3" t="s">
        <v>537</v>
      </c>
      <c r="E226" s="50" t="s">
        <v>546</v>
      </c>
      <c r="F226" s="50" t="s">
        <v>495</v>
      </c>
      <c r="G226" s="44">
        <v>1E-3</v>
      </c>
      <c r="H226" s="44">
        <v>1E-3</v>
      </c>
      <c r="I226" s="44">
        <v>1E-3</v>
      </c>
      <c r="J226" s="44">
        <v>1E-3</v>
      </c>
      <c r="K226" s="44">
        <v>1E-3</v>
      </c>
      <c r="L226" s="44">
        <v>1E-3</v>
      </c>
      <c r="M226" s="44">
        <v>1E-3</v>
      </c>
      <c r="N226" s="44">
        <v>1E-3</v>
      </c>
      <c r="O226" s="44">
        <v>1E-3</v>
      </c>
      <c r="P226" s="44">
        <v>1E-3</v>
      </c>
      <c r="Q226" s="44">
        <v>1E-3</v>
      </c>
      <c r="R226" s="44">
        <v>1E-3</v>
      </c>
      <c r="U226" s="44">
        <v>1E-3</v>
      </c>
      <c r="V226" s="44">
        <v>1E-3</v>
      </c>
      <c r="W226" s="44">
        <v>1E-3</v>
      </c>
      <c r="X226" s="44">
        <v>1E-3</v>
      </c>
      <c r="Y226" s="44">
        <v>1E-3</v>
      </c>
      <c r="Z226" s="44">
        <v>1E-3</v>
      </c>
      <c r="AA226" s="44">
        <v>1E-3</v>
      </c>
      <c r="AB226" s="44">
        <v>1E-3</v>
      </c>
      <c r="AC226" s="44">
        <v>1E-3</v>
      </c>
      <c r="AD226" s="44">
        <v>1E-3</v>
      </c>
      <c r="AE226" s="44">
        <v>1E-3</v>
      </c>
      <c r="AF226"/>
      <c r="AG226" s="44">
        <v>1E-3</v>
      </c>
      <c r="AH226" s="44">
        <v>1E-3</v>
      </c>
      <c r="AI226" s="44">
        <v>1E-3</v>
      </c>
      <c r="AJ226" s="44">
        <v>1E-3</v>
      </c>
      <c r="AK226" s="44">
        <v>1E-3</v>
      </c>
      <c r="AL226" s="44">
        <v>1E-3</v>
      </c>
      <c r="AM226" s="44">
        <v>1E-3</v>
      </c>
      <c r="AN226"/>
      <c r="AO226" s="44">
        <v>1E-3</v>
      </c>
      <c r="AP226" s="44">
        <v>1E-3</v>
      </c>
      <c r="AQ226" s="44">
        <v>1E-3</v>
      </c>
      <c r="AR226" s="44">
        <v>1E-3</v>
      </c>
      <c r="AS226"/>
      <c r="AT226" s="44">
        <v>1E-3</v>
      </c>
      <c r="AU226"/>
      <c r="AV226"/>
      <c r="AW226" s="44">
        <v>1E-3</v>
      </c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</row>
    <row r="227" spans="1:72" x14ac:dyDescent="0.25">
      <c r="A227" s="2" t="s">
        <v>547</v>
      </c>
      <c r="B227" s="3" t="s">
        <v>473</v>
      </c>
      <c r="C227" s="3" t="s">
        <v>483</v>
      </c>
      <c r="D227" s="3" t="s">
        <v>537</v>
      </c>
      <c r="E227" s="50" t="s">
        <v>548</v>
      </c>
      <c r="F227" s="50" t="s">
        <v>579</v>
      </c>
      <c r="G227" s="44">
        <v>1.0000000000000001E-5</v>
      </c>
      <c r="H227" s="44">
        <v>1.0000000000000001E-5</v>
      </c>
      <c r="I227" s="44">
        <v>1.0000000000000001E-5</v>
      </c>
      <c r="J227" s="44">
        <v>1.0000000000000001E-5</v>
      </c>
      <c r="K227" s="44">
        <v>1.0000000000000001E-5</v>
      </c>
      <c r="L227" s="44">
        <v>1.0000000000000001E-5</v>
      </c>
      <c r="M227" s="44">
        <v>1.0000000000000001E-5</v>
      </c>
      <c r="N227" s="44">
        <v>1.0000000000000001E-5</v>
      </c>
      <c r="O227" s="44">
        <v>1.0000000000000001E-5</v>
      </c>
      <c r="P227" s="44">
        <v>1.0000000000000001E-5</v>
      </c>
      <c r="Q227" s="44">
        <v>1.0000000000000001E-5</v>
      </c>
      <c r="R227" s="44">
        <v>1.0000000000000001E-5</v>
      </c>
      <c r="U227" s="44">
        <v>1.0000000000000001E-5</v>
      </c>
      <c r="V227" s="44">
        <v>1.0000000000000001E-5</v>
      </c>
      <c r="W227" s="44">
        <v>1.0000000000000001E-5</v>
      </c>
      <c r="X227" s="44">
        <v>1.0000000000000001E-5</v>
      </c>
      <c r="Y227" s="44">
        <v>1.0000000000000001E-5</v>
      </c>
      <c r="Z227" s="44">
        <v>1.0000000000000001E-5</v>
      </c>
      <c r="AA227" s="44">
        <v>1.0000000000000001E-5</v>
      </c>
      <c r="AB227" s="44">
        <v>1.0000000000000001E-5</v>
      </c>
      <c r="AC227" s="44">
        <v>1.0000000000000001E-5</v>
      </c>
      <c r="AD227" s="44">
        <v>1.0000000000000001E-5</v>
      </c>
      <c r="AE227" s="44">
        <v>1.0000000000000001E-5</v>
      </c>
      <c r="AF227"/>
      <c r="AG227" s="44">
        <v>1.0000000000000001E-5</v>
      </c>
      <c r="AH227" s="44">
        <v>1.0000000000000001E-5</v>
      </c>
      <c r="AI227" s="44">
        <v>1.0000000000000001E-5</v>
      </c>
      <c r="AJ227" s="44">
        <v>1.0000000000000001E-5</v>
      </c>
      <c r="AK227" s="44">
        <v>1.0000000000000001E-5</v>
      </c>
      <c r="AL227" s="44">
        <v>1.0000000000000001E-5</v>
      </c>
      <c r="AM227" s="44">
        <v>1.0000000000000001E-5</v>
      </c>
      <c r="AN227"/>
      <c r="AO227" s="44">
        <v>1.0000000000000001E-5</v>
      </c>
      <c r="AP227" s="44">
        <v>1.0000000000000001E-5</v>
      </c>
      <c r="AQ227" s="44">
        <v>1.0000000000000001E-5</v>
      </c>
      <c r="AR227" s="44">
        <v>1.0000000000000001E-5</v>
      </c>
      <c r="AS227"/>
      <c r="AT227" s="44">
        <v>1.0000000000000001E-5</v>
      </c>
      <c r="AU227"/>
      <c r="AV227"/>
      <c r="AW227" s="44">
        <v>1.0000000000000001E-5</v>
      </c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1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</row>
    <row r="228" spans="1:72" x14ac:dyDescent="0.25">
      <c r="A228" s="2" t="s">
        <v>577</v>
      </c>
      <c r="B228" s="3" t="s">
        <v>473</v>
      </c>
      <c r="C228" s="3" t="s">
        <v>483</v>
      </c>
      <c r="D228" s="3" t="s">
        <v>537</v>
      </c>
      <c r="E228" s="50" t="s">
        <v>578</v>
      </c>
      <c r="F228" s="50" t="s">
        <v>579</v>
      </c>
      <c r="G228" s="44">
        <v>5.0000000000000001E-9</v>
      </c>
      <c r="H228" s="44">
        <v>5.0000000000000001E-9</v>
      </c>
      <c r="I228" s="44">
        <v>5.0000000000000001E-9</v>
      </c>
      <c r="J228" s="44">
        <v>1.0000000000000001E-9</v>
      </c>
      <c r="K228" s="44">
        <v>1.0000000000000001E-9</v>
      </c>
      <c r="L228" s="44">
        <v>1.0000000000000001E-9</v>
      </c>
      <c r="M228" s="44">
        <v>1.0000000000000001E-9</v>
      </c>
      <c r="N228" s="44">
        <v>1.0000000000000001E-9</v>
      </c>
      <c r="O228" s="44">
        <v>1.0000000000000001E-9</v>
      </c>
      <c r="P228" s="44">
        <v>1.0000000000000001E-9</v>
      </c>
      <c r="Q228" s="44">
        <v>1.0000000000000001E-9</v>
      </c>
      <c r="R228" s="44">
        <v>1.0000000000000001E-9</v>
      </c>
      <c r="U228" s="44">
        <v>5.0000000000000001E-9</v>
      </c>
      <c r="V228" s="44">
        <v>5.0000000000000001E-9</v>
      </c>
      <c r="W228" s="44">
        <v>5.0000000000000001E-9</v>
      </c>
      <c r="X228" s="44">
        <v>5.0000000000000001E-9</v>
      </c>
      <c r="Y228" s="44">
        <v>5.0000000000000001E-9</v>
      </c>
      <c r="Z228" s="44">
        <v>5.0000000000000001E-9</v>
      </c>
      <c r="AA228" s="44">
        <v>5.0000000000000001E-9</v>
      </c>
      <c r="AB228" s="44">
        <v>5.0000000000000001E-9</v>
      </c>
      <c r="AC228" s="44">
        <v>5.0000000000000001E-9</v>
      </c>
      <c r="AD228" s="44">
        <v>5.0000000000000001E-9</v>
      </c>
      <c r="AE228" s="44">
        <v>5.0000000000000001E-9</v>
      </c>
      <c r="AF228"/>
      <c r="AG228" s="44">
        <v>5.0000000000000001E-9</v>
      </c>
      <c r="AH228" s="44">
        <v>5.0000000000000001E-9</v>
      </c>
      <c r="AI228" s="44">
        <v>5.0000000000000001E-9</v>
      </c>
      <c r="AJ228" s="44">
        <v>5.0000000000000001E-9</v>
      </c>
      <c r="AK228" s="44">
        <v>5.0000000000000001E-9</v>
      </c>
      <c r="AL228" s="44">
        <v>5.0000000000000001E-9</v>
      </c>
      <c r="AM228" s="44">
        <v>5.0000000000000001E-9</v>
      </c>
      <c r="AN228"/>
      <c r="AO228" s="44">
        <v>1.0000000000000001E-9</v>
      </c>
      <c r="AP228" s="44">
        <v>1.0000000000000001E-9</v>
      </c>
      <c r="AQ228" s="44">
        <v>1.0000000000000001E-9</v>
      </c>
      <c r="AR228" s="44">
        <v>1.0000000000000001E-9</v>
      </c>
      <c r="AS228"/>
      <c r="AT228" s="44">
        <v>5.0000000000000001E-9</v>
      </c>
      <c r="AU228"/>
      <c r="AV228"/>
      <c r="AW228" s="44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1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</row>
    <row r="229" spans="1:72" x14ac:dyDescent="0.25">
      <c r="A229" s="2" t="s">
        <v>556</v>
      </c>
      <c r="B229" s="3" t="s">
        <v>473</v>
      </c>
      <c r="C229" s="3" t="s">
        <v>483</v>
      </c>
      <c r="D229" s="3" t="s">
        <v>537</v>
      </c>
      <c r="E229" s="30" t="s">
        <v>553</v>
      </c>
      <c r="F229" s="30" t="s">
        <v>552</v>
      </c>
      <c r="G229" s="44">
        <f t="shared" ref="G229:AW230" si="45">0.00002 / 14 / 5</f>
        <v>2.8571428571428575E-7</v>
      </c>
      <c r="H229" s="44">
        <f t="shared" si="45"/>
        <v>2.8571428571428575E-7</v>
      </c>
      <c r="I229" s="44">
        <f t="shared" si="45"/>
        <v>2.8571428571428575E-7</v>
      </c>
      <c r="J229" s="44">
        <f t="shared" si="45"/>
        <v>2.8571428571428575E-7</v>
      </c>
      <c r="K229" s="44">
        <f t="shared" si="45"/>
        <v>2.8571428571428575E-7</v>
      </c>
      <c r="L229" s="44">
        <f t="shared" si="45"/>
        <v>2.8571428571428575E-7</v>
      </c>
      <c r="M229" s="44">
        <f t="shared" si="45"/>
        <v>2.8571428571428575E-7</v>
      </c>
      <c r="N229" s="44">
        <f t="shared" si="45"/>
        <v>2.8571428571428575E-7</v>
      </c>
      <c r="O229" s="44">
        <f t="shared" si="45"/>
        <v>2.8571428571428575E-7</v>
      </c>
      <c r="P229" s="44">
        <f t="shared" si="45"/>
        <v>2.8571428571428575E-7</v>
      </c>
      <c r="Q229" s="44">
        <f t="shared" si="45"/>
        <v>2.8571428571428575E-7</v>
      </c>
      <c r="R229" s="44">
        <f t="shared" si="45"/>
        <v>2.8571428571428575E-7</v>
      </c>
      <c r="U229" s="44">
        <f t="shared" si="45"/>
        <v>2.8571428571428575E-7</v>
      </c>
      <c r="V229" s="44">
        <f t="shared" si="45"/>
        <v>2.8571428571428575E-7</v>
      </c>
      <c r="W229" s="44">
        <f t="shared" si="45"/>
        <v>2.8571428571428575E-7</v>
      </c>
      <c r="X229" s="44">
        <f t="shared" si="45"/>
        <v>2.8571428571428575E-7</v>
      </c>
      <c r="Y229" s="44">
        <f t="shared" si="45"/>
        <v>2.8571428571428575E-7</v>
      </c>
      <c r="Z229" s="44">
        <f t="shared" si="45"/>
        <v>2.8571428571428575E-7</v>
      </c>
      <c r="AA229" s="44">
        <f t="shared" si="45"/>
        <v>2.8571428571428575E-7</v>
      </c>
      <c r="AB229" s="44">
        <f t="shared" si="45"/>
        <v>2.8571428571428575E-7</v>
      </c>
      <c r="AC229" s="44">
        <f t="shared" si="45"/>
        <v>2.8571428571428575E-7</v>
      </c>
      <c r="AD229" s="44">
        <f t="shared" si="45"/>
        <v>2.8571428571428575E-7</v>
      </c>
      <c r="AE229" s="44">
        <f t="shared" si="45"/>
        <v>2.8571428571428575E-7</v>
      </c>
      <c r="AF229"/>
      <c r="AG229" s="44">
        <f t="shared" si="45"/>
        <v>2.8571428571428575E-7</v>
      </c>
      <c r="AH229" s="44">
        <f t="shared" si="45"/>
        <v>2.8571428571428575E-7</v>
      </c>
      <c r="AI229" s="44">
        <f t="shared" si="45"/>
        <v>2.8571428571428575E-7</v>
      </c>
      <c r="AJ229" s="44">
        <f t="shared" si="45"/>
        <v>2.8571428571428575E-7</v>
      </c>
      <c r="AK229" s="44">
        <f t="shared" si="45"/>
        <v>2.8571428571428575E-7</v>
      </c>
      <c r="AL229" s="44">
        <f t="shared" si="45"/>
        <v>2.8571428571428575E-7</v>
      </c>
      <c r="AM229" s="44">
        <f t="shared" si="45"/>
        <v>2.8571428571428575E-7</v>
      </c>
      <c r="AN229"/>
      <c r="AO229" s="44">
        <f t="shared" si="45"/>
        <v>2.8571428571428575E-7</v>
      </c>
      <c r="AP229" s="44">
        <f t="shared" si="45"/>
        <v>2.8571428571428575E-7</v>
      </c>
      <c r="AQ229" s="44">
        <f t="shared" si="45"/>
        <v>2.8571428571428575E-7</v>
      </c>
      <c r="AR229" s="44">
        <f t="shared" si="45"/>
        <v>2.8571428571428575E-7</v>
      </c>
      <c r="AS229"/>
      <c r="AT229" s="44">
        <f t="shared" si="45"/>
        <v>2.8571428571428575E-7</v>
      </c>
      <c r="AU229"/>
      <c r="AV229"/>
      <c r="AW229" s="44">
        <f t="shared" si="45"/>
        <v>2.8571428571428575E-7</v>
      </c>
      <c r="AX229" s="1"/>
      <c r="AY229" s="1"/>
      <c r="AZ229" s="1"/>
      <c r="BA229" s="1"/>
      <c r="BB229" s="1"/>
      <c r="BC229" s="1"/>
      <c r="BD229" s="1"/>
      <c r="BE229" s="1"/>
    </row>
    <row r="230" spans="1:72" x14ac:dyDescent="0.25">
      <c r="A230" s="2" t="s">
        <v>557</v>
      </c>
      <c r="B230" s="3" t="s">
        <v>473</v>
      </c>
      <c r="C230" s="3" t="s">
        <v>483</v>
      </c>
      <c r="D230" s="3" t="s">
        <v>537</v>
      </c>
      <c r="E230" s="30" t="s">
        <v>553</v>
      </c>
      <c r="F230" s="30" t="s">
        <v>552</v>
      </c>
      <c r="G230" s="44">
        <f t="shared" ref="G230:AT230" si="46">0.00002 / 14 / 5 /10</f>
        <v>2.8571428571428575E-8</v>
      </c>
      <c r="H230" s="44">
        <f t="shared" si="46"/>
        <v>2.8571428571428575E-8</v>
      </c>
      <c r="I230" s="44">
        <f t="shared" si="46"/>
        <v>2.8571428571428575E-8</v>
      </c>
      <c r="J230" s="44">
        <f t="shared" si="46"/>
        <v>2.8571428571428575E-8</v>
      </c>
      <c r="K230" s="44">
        <f t="shared" si="46"/>
        <v>2.8571428571428575E-8</v>
      </c>
      <c r="L230" s="44">
        <f t="shared" si="46"/>
        <v>2.8571428571428575E-8</v>
      </c>
      <c r="M230" s="44">
        <f t="shared" si="46"/>
        <v>2.8571428571428575E-8</v>
      </c>
      <c r="N230" s="44">
        <f t="shared" si="46"/>
        <v>2.8571428571428575E-8</v>
      </c>
      <c r="O230" s="44">
        <f t="shared" si="46"/>
        <v>2.8571428571428575E-8</v>
      </c>
      <c r="P230" s="44">
        <f t="shared" si="46"/>
        <v>2.8571428571428575E-8</v>
      </c>
      <c r="Q230" s="44">
        <f t="shared" si="46"/>
        <v>2.8571428571428575E-8</v>
      </c>
      <c r="R230" s="44">
        <f t="shared" si="46"/>
        <v>2.8571428571428575E-8</v>
      </c>
      <c r="U230" s="44">
        <f t="shared" si="46"/>
        <v>2.8571428571428575E-8</v>
      </c>
      <c r="V230" s="44">
        <f t="shared" si="46"/>
        <v>2.8571428571428575E-8</v>
      </c>
      <c r="W230" s="44">
        <f t="shared" si="46"/>
        <v>2.8571428571428575E-8</v>
      </c>
      <c r="X230" s="44">
        <f t="shared" si="46"/>
        <v>2.8571428571428575E-8</v>
      </c>
      <c r="Y230" s="44">
        <f t="shared" si="46"/>
        <v>2.8571428571428575E-8</v>
      </c>
      <c r="Z230" s="44">
        <f t="shared" si="46"/>
        <v>2.8571428571428575E-8</v>
      </c>
      <c r="AA230" s="44">
        <f t="shared" si="46"/>
        <v>2.8571428571428575E-8</v>
      </c>
      <c r="AB230" s="44">
        <f t="shared" si="46"/>
        <v>2.8571428571428575E-8</v>
      </c>
      <c r="AC230" s="44">
        <f t="shared" si="46"/>
        <v>2.8571428571428575E-8</v>
      </c>
      <c r="AD230" s="44">
        <f t="shared" si="46"/>
        <v>2.8571428571428575E-8</v>
      </c>
      <c r="AE230" s="44">
        <f t="shared" si="46"/>
        <v>2.8571428571428575E-8</v>
      </c>
      <c r="AF230"/>
      <c r="AG230" s="44">
        <f t="shared" si="46"/>
        <v>2.8571428571428575E-8</v>
      </c>
      <c r="AH230" s="44">
        <f t="shared" si="46"/>
        <v>2.8571428571428575E-8</v>
      </c>
      <c r="AI230" s="44">
        <f t="shared" si="46"/>
        <v>2.8571428571428575E-8</v>
      </c>
      <c r="AJ230" s="44">
        <f t="shared" si="46"/>
        <v>2.8571428571428575E-8</v>
      </c>
      <c r="AK230" s="44">
        <f t="shared" si="46"/>
        <v>2.8571428571428575E-8</v>
      </c>
      <c r="AL230" s="44">
        <f t="shared" si="46"/>
        <v>2.8571428571428575E-8</v>
      </c>
      <c r="AM230" s="44">
        <f t="shared" si="46"/>
        <v>2.8571428571428575E-8</v>
      </c>
      <c r="AN230"/>
      <c r="AO230" s="44">
        <f t="shared" si="46"/>
        <v>2.8571428571428575E-8</v>
      </c>
      <c r="AP230" s="44">
        <f t="shared" si="46"/>
        <v>2.8571428571428575E-8</v>
      </c>
      <c r="AQ230" s="44">
        <f t="shared" si="46"/>
        <v>2.8571428571428575E-8</v>
      </c>
      <c r="AR230" s="44">
        <f t="shared" si="46"/>
        <v>2.8571428571428575E-8</v>
      </c>
      <c r="AS230"/>
      <c r="AT230" s="44">
        <f t="shared" si="46"/>
        <v>2.8571428571428575E-8</v>
      </c>
      <c r="AU230"/>
      <c r="AV230"/>
      <c r="AW230" s="44">
        <f t="shared" si="45"/>
        <v>2.8571428571428575E-7</v>
      </c>
      <c r="AX230" s="1"/>
      <c r="AY230" s="1"/>
      <c r="AZ230" s="1"/>
      <c r="BA230" s="1"/>
      <c r="BB230" s="1"/>
      <c r="BC230" s="1"/>
      <c r="BD230" s="1"/>
      <c r="BE230" s="1"/>
    </row>
  </sheetData>
  <phoneticPr fontId="19" type="noConversion"/>
  <conditionalFormatting sqref="R2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X2 AW2 G2:R2">
    <cfRule type="colorScale" priority="28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:X3 AW3 G3:R3">
    <cfRule type="colorScale" priority="28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X4 AW4 G4:R4">
    <cfRule type="colorScale" priority="28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:X5 AW5 G5:R5">
    <cfRule type="colorScale" priority="28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:X6 AW6 G6:R6">
    <cfRule type="colorScale" priority="28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:X7 AW7 G7:R7">
    <cfRule type="colorScale" priority="28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:X8 AW8 G8:R8">
    <cfRule type="colorScale" priority="28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:X9 AW9 G9:R9">
    <cfRule type="colorScale" priority="28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:X10 AW10 G10:R10">
    <cfRule type="colorScale" priority="28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:X11 AW11 G11:R11">
    <cfRule type="colorScale" priority="28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:X12 AW12 G12:R12">
    <cfRule type="colorScale" priority="28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:X13 AW13 G13:R13">
    <cfRule type="colorScale" priority="28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:X14 AW14 G14:R14">
    <cfRule type="colorScale" priority="28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:X15 AW15 G15:R15">
    <cfRule type="colorScale" priority="28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:X16 AW16 G16:R16">
    <cfRule type="colorScale" priority="28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:X17 AW17 G17:R17">
    <cfRule type="colorScale" priority="28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:X18 AW18 G18:R18">
    <cfRule type="colorScale" priority="28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:X19 AW19 G19:R19">
    <cfRule type="colorScale" priority="28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:X20 AW20 G20:R20">
    <cfRule type="colorScale" priority="28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:X21 AW21 G21:R21">
    <cfRule type="colorScale" priority="28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4:X24 AW24 G24:R24">
    <cfRule type="colorScale" priority="28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5:X25 AW25 G25:R25">
    <cfRule type="colorScale" priority="28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6:X26 AW26 G26:R26">
    <cfRule type="colorScale" priority="28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7:X27 AW27 G27:R27">
    <cfRule type="colorScale" priority="28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8:X28 AW28 G28:R28">
    <cfRule type="colorScale" priority="28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:X29 AW29 G29:R29">
    <cfRule type="colorScale" priority="28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:X30 AW30 G30:R30">
    <cfRule type="colorScale" priority="28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1:X31 AW31 G31:R31">
    <cfRule type="colorScale" priority="28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:X32 AW32 G32:R32">
    <cfRule type="colorScale" priority="28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3:X33 AW33 G33:R33">
    <cfRule type="colorScale" priority="28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4:X34 AW34 G34:R34">
    <cfRule type="colorScale" priority="28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X35 AW35 G35:R35">
    <cfRule type="colorScale" priority="28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6:X36 AW36 G36:R36">
    <cfRule type="colorScale" priority="28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7:X37 AW37 G37:R37">
    <cfRule type="colorScale" priority="28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8:X38 AW38 G38:R38">
    <cfRule type="colorScale" priority="28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9:X39 AW39 G39:R39">
    <cfRule type="colorScale" priority="28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0:X40 AW40 G40:R40">
    <cfRule type="colorScale" priority="28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1:X41 AW41 G41:R41">
    <cfRule type="colorScale" priority="28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2:X42 AW42 G42:R42">
    <cfRule type="colorScale" priority="28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3:X43 AW43 G43:R43">
    <cfRule type="colorScale" priority="28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4:X44 AW44 G44:R44">
    <cfRule type="colorScale" priority="28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5:X45 AW45 G45:R45">
    <cfRule type="colorScale" priority="28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6:X46 AW46 G46:R46">
    <cfRule type="colorScale" priority="28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7:X47 AW47 G47:R47">
    <cfRule type="colorScale" priority="28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8:X48 AW48 G48:R48">
    <cfRule type="colorScale" priority="29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9:X49 AW49 G49:R49">
    <cfRule type="colorScale" priority="29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0:X50 AW50 G50:R50">
    <cfRule type="colorScale" priority="29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1:X51 AW51 G51:R51">
    <cfRule type="colorScale" priority="29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2:X52 AW52 G52:R52">
    <cfRule type="colorScale" priority="29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3:X53 AW53 G53:R53">
    <cfRule type="colorScale" priority="29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4:X54 AW54 G54:R54">
    <cfRule type="colorScale" priority="29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5:X55 AW55 G55:R55">
    <cfRule type="colorScale" priority="29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6:X56 AW56 G56:R56">
    <cfRule type="colorScale" priority="29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7:X57 AW57 G57:R57">
    <cfRule type="colorScale" priority="29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X58 AW58 G58:R58">
    <cfRule type="colorScale" priority="29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9:X59 AW59 G59:R59">
    <cfRule type="colorScale" priority="29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0:X60 AW60 G60:R60">
    <cfRule type="colorScale" priority="29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1:X61 AW61 G61:R61">
    <cfRule type="colorScale" priority="29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2:X62 AW62 G62:R62">
    <cfRule type="colorScale" priority="29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3:X63 AW63 G63:R63">
    <cfRule type="colorScale" priority="29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4:X64 AW64 G64:R64">
    <cfRule type="colorScale" priority="29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5:X65 AW65 G65:R65">
    <cfRule type="colorScale" priority="29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6:X66 AW66 G66:R66">
    <cfRule type="colorScale" priority="29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7:X67 AW67 G67:R67">
    <cfRule type="colorScale" priority="29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8:X68 AW68 G68:R68">
    <cfRule type="colorScale" priority="29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9:X69 AW69 G69:R69">
    <cfRule type="colorScale" priority="29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0:X70 AW70 G70:R70">
    <cfRule type="colorScale" priority="29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1:X71 AW71 G71:R71">
    <cfRule type="colorScale" priority="29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2:X72 AW72 G72:R72">
    <cfRule type="colorScale" priority="29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3:X73 AW73 G73:R73">
    <cfRule type="colorScale" priority="29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4:X74 AW74 G74:R74">
    <cfRule type="colorScale" priority="29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5:X75 AW75 G75:R75">
    <cfRule type="colorScale" priority="29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6:X76 AW76 G76:R76">
    <cfRule type="colorScale" priority="29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7:X77 AW77 G77:R77">
    <cfRule type="colorScale" priority="29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8:X78 AW78 G78:R78">
    <cfRule type="colorScale" priority="29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9:X79 AW79 G79:R79">
    <cfRule type="colorScale" priority="29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0:X80 AW80 G80:R80">
    <cfRule type="colorScale" priority="29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1:X81 AW81 G81:R81">
    <cfRule type="colorScale" priority="29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2:X82 AW82 G82:R82">
    <cfRule type="colorScale" priority="29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3:X83 AW83 G83:R83">
    <cfRule type="colorScale" priority="29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4:X84 AW84 G84:R84">
    <cfRule type="colorScale" priority="29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5:X85 AW85 G85:R85">
    <cfRule type="colorScale" priority="29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6:X86 AW86 G86:R86">
    <cfRule type="colorScale" priority="29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7:X87 AW87 G87:R87">
    <cfRule type="colorScale" priority="29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8:X88 AW88 G88:R88">
    <cfRule type="colorScale" priority="29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9:X89 AW89 G89:R89">
    <cfRule type="colorScale" priority="29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0:X90 AW90 G90:R90">
    <cfRule type="colorScale" priority="29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1:X91 AW91 G91:R91">
    <cfRule type="colorScale" priority="29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2:X92 AW92 G92:R92">
    <cfRule type="colorScale" priority="29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3:X93 AW93 G93:R93">
    <cfRule type="colorScale" priority="29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4:X94 AW94 G94:R94">
    <cfRule type="colorScale" priority="29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5:X95 AW95 G95:R95">
    <cfRule type="colorScale" priority="29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6:X96 AW96 G96:R96">
    <cfRule type="colorScale" priority="29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7:X97 AW97 G97:R97">
    <cfRule type="colorScale" priority="29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8:X98 AW98 G98:R98">
    <cfRule type="colorScale" priority="30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9:X99 AW99 G99:R99">
    <cfRule type="colorScale" priority="30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0:X100 AW100 G100:R100">
    <cfRule type="colorScale" priority="30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1:X101 AW101 G101:R101">
    <cfRule type="colorScale" priority="30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2:X102 AW102 G102:R102">
    <cfRule type="colorScale" priority="30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3:X103 AW103 G103:R103">
    <cfRule type="colorScale" priority="30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4:X104 AW104 G104:R104">
    <cfRule type="colorScale" priority="30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5:X105 AW105 G105:R105">
    <cfRule type="colorScale" priority="30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6:X106 AW106 G106:R106">
    <cfRule type="colorScale" priority="30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7:X107 AW107 G107:R107">
    <cfRule type="colorScale" priority="30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8:X108 AW108 G108:R108">
    <cfRule type="colorScale" priority="30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09:X109 AW109 G109:R109">
    <cfRule type="colorScale" priority="30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0:X110 AW110 G110:R110">
    <cfRule type="colorScale" priority="30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1:X111 AW111 G111:R111">
    <cfRule type="colorScale" priority="30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2:X112 AW112 G112:R112">
    <cfRule type="colorScale" priority="30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3:X113 AW113 G113:R113">
    <cfRule type="colorScale" priority="30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4:X114 AW114 G114:R114">
    <cfRule type="colorScale" priority="30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5:X115 AW115 G115:R115">
    <cfRule type="colorScale" priority="30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6:X116 AW116 G116:R116">
    <cfRule type="colorScale" priority="30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7:X117 AW117 G117:R117">
    <cfRule type="colorScale" priority="30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8:X118 AW118 G118:R118">
    <cfRule type="colorScale" priority="30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9:X119 AW119 G119:R119">
    <cfRule type="colorScale" priority="30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0:X120 AW120 G120:R120">
    <cfRule type="colorScale" priority="30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1:X121 AW121 G121:R121">
    <cfRule type="colorScale" priority="30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2:X122 AW122 G122:R122">
    <cfRule type="colorScale" priority="30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3:X123 AW123 G123:R123">
    <cfRule type="colorScale" priority="30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4:X124 AW124 G124:R124">
    <cfRule type="colorScale" priority="30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5:X125 AW125 G125:R125">
    <cfRule type="colorScale" priority="30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6:X126 AW126 G126:R126">
    <cfRule type="colorScale" priority="30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7:X127 AW127 G127:R127">
    <cfRule type="colorScale" priority="30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8:X128 AW128 G128:R128">
    <cfRule type="colorScale" priority="30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29:X129 AW129 G129:R129">
    <cfRule type="colorScale" priority="30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0:X130 AW130 G130:R130">
    <cfRule type="colorScale" priority="30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1:X131 AW131 G131:R131">
    <cfRule type="colorScale" priority="30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2:X132 AW132 G132:R132">
    <cfRule type="colorScale" priority="30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3:X133 AW133 G133:R133">
    <cfRule type="colorScale" priority="30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4:X134 AW134 G134:R134">
    <cfRule type="colorScale" priority="30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5:X135 AW135 G135:R135">
    <cfRule type="colorScale" priority="30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6:X136 AW136 G136:R136">
    <cfRule type="colorScale" priority="30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7:X137 AW137 G137:R137">
    <cfRule type="colorScale" priority="30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8:X138 AW138 G138:R138">
    <cfRule type="colorScale" priority="30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39:X139 AW139 G139:R139">
    <cfRule type="colorScale" priority="30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0:X140 AW140 G140:R140">
    <cfRule type="colorScale" priority="30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1:X141 AW141 G141:R141">
    <cfRule type="colorScale" priority="30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2:X142 AW142 G142:R142">
    <cfRule type="colorScale" priority="30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3:X143 AW143 G143:R143">
    <cfRule type="colorScale" priority="30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4:X144 AW144 G144:R144">
    <cfRule type="colorScale" priority="30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5:X145 AW145 G145:R145">
    <cfRule type="colorScale" priority="30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6:X146 AW146 G146:R146">
    <cfRule type="colorScale" priority="30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7:X147 AW147 G147:R147">
    <cfRule type="colorScale" priority="30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8:X148 AW148 G148:R148">
    <cfRule type="colorScale" priority="3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49:X149 AW149 G149:R149">
    <cfRule type="colorScale" priority="3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0:X150 AW150 G150:R150">
    <cfRule type="colorScale" priority="3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1:X151 AW151 G151:R151">
    <cfRule type="colorScale" priority="3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2:X152 AW152 G152:R152">
    <cfRule type="colorScale" priority="31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3:X153 AW153 G153:R153">
    <cfRule type="colorScale" priority="31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4:X154 AW154 G154:R154">
    <cfRule type="colorScale" priority="31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5:X155 AW155 G155:R155">
    <cfRule type="colorScale" priority="31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6:X156 AW156 G156:R156">
    <cfRule type="colorScale" priority="3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7:X157 AW157 G157:R157">
    <cfRule type="colorScale" priority="3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8:X158 AW158 G158:R158">
    <cfRule type="colorScale" priority="3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59:X159 AW159 G159:R159">
    <cfRule type="colorScale" priority="3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0:X160 AW160 G160:R160">
    <cfRule type="colorScale" priority="3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1:X161 AW161 G161:R161">
    <cfRule type="colorScale" priority="3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2:X162 AW162 G162:R162">
    <cfRule type="colorScale" priority="3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3:X163 AW163 G163:R163">
    <cfRule type="colorScale" priority="3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4:X164 AW164 G164:R164">
    <cfRule type="colorScale" priority="3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5:X165 AW165 G165:R165">
    <cfRule type="colorScale" priority="3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6:X166 AW166 G166:R166">
    <cfRule type="colorScale" priority="3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7:X167 AW167 G167:R167">
    <cfRule type="colorScale" priority="31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8:X168 AW168 G168:R168">
    <cfRule type="colorScale" priority="31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69:X169 AW169 G169:R169">
    <cfRule type="colorScale" priority="31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0:X170 AW170 G170:R170">
    <cfRule type="colorScale" priority="3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1:X171 AW171 G171:R171">
    <cfRule type="colorScale" priority="31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2:X172 AW172 G172:R172">
    <cfRule type="colorScale" priority="3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3:X173 AW173 G173:R173">
    <cfRule type="colorScale" priority="31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4:X174 AW174 G174:R174">
    <cfRule type="colorScale" priority="31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5:X175 AW175 G175:R175">
    <cfRule type="colorScale" priority="3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6:X176 AW176 G176:R176">
    <cfRule type="colorScale" priority="3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7:X177 AW177 G177:R177">
    <cfRule type="colorScale" priority="3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8:X178 AW178 G178:R178">
    <cfRule type="colorScale" priority="3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9:X179 AW179 G179:R179">
    <cfRule type="colorScale" priority="31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0:X180 AW180 G180:R180">
    <cfRule type="colorScale" priority="3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1:X181 AW181 G181:R181">
    <cfRule type="colorScale" priority="3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2:X182 AW182 G182:R182">
    <cfRule type="colorScale" priority="31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3:X183 AW183 G183:R183">
    <cfRule type="colorScale" priority="3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4:X184 AW184 G184:R184">
    <cfRule type="colorScale" priority="31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5:X185 AW185 G185:R185">
    <cfRule type="colorScale" priority="3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6:X186 AW186 G186:R186">
    <cfRule type="colorScale" priority="3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7:X187 AW187 G187:R187">
    <cfRule type="colorScale" priority="3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8:X188 AW188 G188:R188">
    <cfRule type="colorScale" priority="3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9:X189 AW189 G189:R189">
    <cfRule type="colorScale" priority="31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0:X190 AW190 G190:R190">
    <cfRule type="colorScale" priority="3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1:X191 AW191 G191:R191">
    <cfRule type="colorScale" priority="31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2:X192 AW192 G192:R192">
    <cfRule type="colorScale" priority="3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3:X193 AW193 G193:R193">
    <cfRule type="colorScale" priority="3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4:X194 AW194 G194:R194">
    <cfRule type="colorScale" priority="3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5:X195 AW195 G195:R195">
    <cfRule type="colorScale" priority="3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6:X196 AW196 G196:R196">
    <cfRule type="colorScale" priority="3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7:X197 AW197 G197:R197">
    <cfRule type="colorScale" priority="3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8:X198 AW198 G198:R198">
    <cfRule type="colorScale" priority="3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9:X199 AW199 G199:R199">
    <cfRule type="colorScale" priority="3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0:X200 AW200 G200:R200">
    <cfRule type="colorScale" priority="3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1:X201 AW201 G201:R201">
    <cfRule type="colorScale" priority="3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2:X202 AW202 G202:R202">
    <cfRule type="colorScale" priority="3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3:X203 AW203 G203:R203">
    <cfRule type="colorScale" priority="3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4:X204 AW204 G204:R204">
    <cfRule type="colorScale" priority="3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5:X205 AW205 G205:R205">
    <cfRule type="colorScale" priority="3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6:X206 AW206 G206:R206">
    <cfRule type="colorScale" priority="3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7:X207 AW207 G207:R207">
    <cfRule type="colorScale" priority="3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8:X208 AW208 G208:Q208">
    <cfRule type="colorScale" priority="3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09:X209 AW209 G209:Q209">
    <cfRule type="colorScale" priority="32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0:X210 AW210 G210:Q210">
    <cfRule type="colorScale" priority="3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1:X211 AW211 G211:Q211">
    <cfRule type="colorScale" priority="3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2:X212 AW212 G212:R212">
    <cfRule type="colorScale" priority="32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3:X213 AW213 G213:R213">
    <cfRule type="colorScale" priority="3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4:X214 AW214 G214:R214">
    <cfRule type="colorScale" priority="3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5:X215 AW215 G215:R215">
    <cfRule type="colorScale" priority="3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6:X216 AW216 G216:R216">
    <cfRule type="colorScale" priority="3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7:X217 AW217 G217:R217">
    <cfRule type="colorScale" priority="3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8:X218 AW218 G218:R218">
    <cfRule type="colorScale" priority="3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19:X219 AW219 G219:R219">
    <cfRule type="colorScale" priority="32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0:X220 AW220 G220:R220">
    <cfRule type="colorScale" priority="32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1:X221 AW221 G221:R221">
    <cfRule type="colorScale" priority="32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2:X222 AW222 G222:R222">
    <cfRule type="colorScale" priority="32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:Y23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3:Y227">
    <cfRule type="colorScale" priority="14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8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9:Y230">
    <cfRule type="colorScale" priority="14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AE2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AE3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:AE4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:AE5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:AE6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AE7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:AE8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:AE9">
    <cfRule type="colorScale" priority="10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:AE10"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:AE11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:AE12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:AE13"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4:AE14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:AE15"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:AE16"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:AE17"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8:AE18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9:AE19"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:AE20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1:AE21">
    <cfRule type="colorScale" priority="10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4:AE24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5:AE25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6:AE26"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7:AE27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8:AE28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9:AE29"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0:AE30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1:AE31"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2:AE32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3:AE33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4:AE34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5:AE35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6:AE36"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7:AE37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8:AE38"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9:AE39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:AE40"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1:AE41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2:AE42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3:AE43"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4:AE44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5:AE45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6:AE46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7:AE47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8:AE48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9:AE49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0:AE50"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1:AE51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2:AE52">
    <cfRule type="colorScale" priority="1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3:AE53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4:AE54"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5:AE55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6:AE56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7:AE57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8:AE58">
    <cfRule type="colorScale" priority="1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59:AE59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0:AE60"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1:AE61">
    <cfRule type="colorScale" priority="1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2:AE62">
    <cfRule type="colorScale" priority="1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3:AE63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4:AE64"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5:AE65">
    <cfRule type="colorScale" priority="1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6:AE66"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7:AE67"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8:AE68"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9:AE69"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0:AE70">
    <cfRule type="colorScale" priority="1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1:AE71"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2:AE72"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3:AE73"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4:AE74"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5:AE75"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6:AE76"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7:AE77">
    <cfRule type="colorScale" priority="1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8:AE78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9:AE79">
    <cfRule type="colorScale" priority="11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0:AE80">
    <cfRule type="colorScale" priority="1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1:AE81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2:AE82">
    <cfRule type="colorScale" priority="1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3:AE83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4:AE84"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5:AE85"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6:AE86"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7:AE87"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8:AE88"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89:AE89"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0:AE90"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1:AE91"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2:AE92">
    <cfRule type="colorScale" priority="1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3:AE93">
    <cfRule type="colorScale" priority="1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4:AE94"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5:AE95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6:AE96">
    <cfRule type="colorScale" priority="1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7:AE97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8:AE98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9:AE99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0:AE100">
    <cfRule type="colorScale" priority="12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1:AE101">
    <cfRule type="colorScale" priority="12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2:AE102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3:AE103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4:AE104"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5:AE105"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6:AE106"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7:AE107">
    <cfRule type="colorScale" priority="12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8:AE108">
    <cfRule type="colorScale" priority="12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09:AE109"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0:AE110"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1:AE111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2:AE112">
    <cfRule type="colorScale" priority="12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3:AE113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4:AE114"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5:AE115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6:AE116">
    <cfRule type="colorScale" priority="12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7:AE117">
    <cfRule type="colorScale" priority="12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8:AE118">
    <cfRule type="colorScale" priority="12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9:AE119"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0:AE120"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1:AE121">
    <cfRule type="colorScale" priority="12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2:AE122">
    <cfRule type="colorScale" priority="12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3:AE123">
    <cfRule type="colorScale" priority="12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4:AE124"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5:AE125"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6:AE126"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7:AE127"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8:AE128"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9:AE129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0:AE130"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1:AE131">
    <cfRule type="colorScale" priority="12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2:AE132"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3:AE133">
    <cfRule type="colorScale" priority="12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4:AE134">
    <cfRule type="colorScale" priority="12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5:AE135">
    <cfRule type="colorScale" priority="12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6:AE136">
    <cfRule type="colorScale" priority="12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7:AE137">
    <cfRule type="colorScale" priority="12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8:AE138">
    <cfRule type="colorScale" priority="13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9:AE139">
    <cfRule type="colorScale" priority="13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40:AE140">
    <cfRule type="colorScale" priority="1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41:AE141"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42:AE142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43:AE143">
    <cfRule type="colorScale" priority="13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44:AE144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45:AE145">
    <cfRule type="colorScale" priority="13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46:AE146">
    <cfRule type="colorScale" priority="1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47:AE147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48:AE148">
    <cfRule type="colorScale" priority="13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49:AE149">
    <cfRule type="colorScale" priority="13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0:AE150">
    <cfRule type="colorScale" priority="13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1:AE151">
    <cfRule type="colorScale" priority="13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2:AE152">
    <cfRule type="colorScale" priority="13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3:AE153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4:AE154">
    <cfRule type="colorScale" priority="13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5:AE155">
    <cfRule type="colorScale" priority="13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6:AE156">
    <cfRule type="colorScale" priority="13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7:AE157">
    <cfRule type="colorScale" priority="13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8:AE158">
    <cfRule type="colorScale" priority="13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59:AE159">
    <cfRule type="colorScale" priority="13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0:AE160">
    <cfRule type="colorScale" priority="13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1:AE161">
    <cfRule type="colorScale" priority="13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2:AE162">
    <cfRule type="colorScale" priority="13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3:AE163">
    <cfRule type="colorScale" priority="13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4:AE164">
    <cfRule type="colorScale" priority="13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5:AE165">
    <cfRule type="colorScale" priority="13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6:AE166">
    <cfRule type="colorScale" priority="13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7:AE167">
    <cfRule type="colorScale" priority="13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8:AE168">
    <cfRule type="colorScale" priority="13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69:AE169"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0:AE170">
    <cfRule type="colorScale" priority="13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1:AE171"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2:AE172">
    <cfRule type="colorScale" priority="13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3:AE173">
    <cfRule type="colorScale" priority="13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4:AE174">
    <cfRule type="colorScale" priority="13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5:AE175">
    <cfRule type="colorScale" priority="13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6:AE176">
    <cfRule type="colorScale" priority="13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7:AE177">
    <cfRule type="colorScale" priority="13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8:AE178">
    <cfRule type="colorScale" priority="13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9:AE179">
    <cfRule type="colorScale" priority="13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80:AE180">
    <cfRule type="colorScale" priority="13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81:AE181">
    <cfRule type="colorScale" priority="13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82:AE182">
    <cfRule type="colorScale" priority="13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83:AE183">
    <cfRule type="colorScale" priority="13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84:AE184">
    <cfRule type="colorScale" priority="13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85:AE185">
    <cfRule type="colorScale" priority="13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86:AE186">
    <cfRule type="colorScale" priority="13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87:AE187">
    <cfRule type="colorScale" priority="14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88:AE188">
    <cfRule type="colorScale" priority="14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89:AE189">
    <cfRule type="colorScale" priority="14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90:AE190">
    <cfRule type="colorScale" priority="14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91:AE191">
    <cfRule type="colorScale" priority="14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92:AE192">
    <cfRule type="colorScale" priority="14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93:AE193">
    <cfRule type="colorScale" priority="14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94:AE194">
    <cfRule type="colorScale" priority="14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95:AE195">
    <cfRule type="colorScale" priority="14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96:AE196">
    <cfRule type="colorScale" priority="14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97:AE197">
    <cfRule type="colorScale" priority="14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98:AE198">
    <cfRule type="colorScale" priority="14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99:AE199">
    <cfRule type="colorScale" priority="14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0:AE200">
    <cfRule type="colorScale" priority="14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1:AE201">
    <cfRule type="colorScale" priority="14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2:AE202">
    <cfRule type="colorScale" priority="14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3:AE203">
    <cfRule type="colorScale" priority="14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4:AE204">
    <cfRule type="colorScale" priority="14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5:AE205">
    <cfRule type="colorScale" priority="14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6:AE206">
    <cfRule type="colorScale" priority="14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7:AE207">
    <cfRule type="colorScale" priority="14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8:AE208">
    <cfRule type="colorScale" priority="14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09:AE209">
    <cfRule type="colorScale" priority="14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10:AE210">
    <cfRule type="colorScale" priority="14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11:AE211">
    <cfRule type="colorScale" priority="14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12:AE212">
    <cfRule type="colorScale" priority="14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13:AE213">
    <cfRule type="colorScale" priority="14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14:AE214">
    <cfRule type="colorScale" priority="14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15:AE215">
    <cfRule type="colorScale" priority="14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16:AE216">
    <cfRule type="colorScale" priority="14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17:AE217">
    <cfRule type="colorScale" priority="14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18:AE218">
    <cfRule type="colorScale" priority="14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19:AE219">
    <cfRule type="colorScale" priority="14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0:AE220">
    <cfRule type="colorScale" priority="14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1:AE221">
    <cfRule type="colorScale" priority="14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2:AE222">
    <cfRule type="colorScale" priority="14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:Z23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3:Z227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8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9:Z230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:AA23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3:AA227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8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9:AA230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:AB23"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3:AB227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8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9:AB230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:AC23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3:AC227"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8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9:AC230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:AD23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3:AD227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8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9:AD230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2:AE23"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23:AE227"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28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29:AE230"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:AG23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2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3:AG227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8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9:AG230"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:AM2 AO2:AR2">
    <cfRule type="colorScale" priority="36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:AM3 AO3:AR3">
    <cfRule type="colorScale" priority="36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:AM4 AO4:AR4">
    <cfRule type="colorScale" priority="37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:AM5 AO5:AR5">
    <cfRule type="colorScale" priority="37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:AM6 AO6:AR6">
    <cfRule type="colorScale" priority="37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:AM7 AO7:AR7">
    <cfRule type="colorScale" priority="37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:AM8 AO8:AR8">
    <cfRule type="colorScale" priority="37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:AM9 AO9:AR9">
    <cfRule type="colorScale" priority="37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:AM10 AO10:AR10">
    <cfRule type="colorScale" priority="37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:AM11 AO11:AR11">
    <cfRule type="colorScale" priority="37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:AM12 AO12:AR12">
    <cfRule type="colorScale" priority="37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:AM13 AO13:AR13">
    <cfRule type="colorScale" priority="37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:AM14 AO14:AR14">
    <cfRule type="colorScale" priority="37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:AM15 AO15:AR15">
    <cfRule type="colorScale" priority="37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:AM16 AO16:AR16">
    <cfRule type="colorScale" priority="37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:AM17 AO17:AR17">
    <cfRule type="colorScale" priority="37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:AM18 AO18:AR18">
    <cfRule type="colorScale" priority="37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:AM19 AO19:AR19">
    <cfRule type="colorScale" priority="37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:AM20 AO20:AR20">
    <cfRule type="colorScale" priority="37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:AM21 AO21:AR21">
    <cfRule type="colorScale" priority="37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4:AM24 AO24:AR24">
    <cfRule type="colorScale" priority="37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5:AM25 AO25:AR25">
    <cfRule type="colorScale" priority="37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6:AM26 AO26:AR26">
    <cfRule type="colorScale" priority="37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7:AM27 AO27:AR27">
    <cfRule type="colorScale" priority="37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8:AM28 AO28:AR28">
    <cfRule type="colorScale" priority="37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9:AM29 AO29:AR29">
    <cfRule type="colorScale" priority="37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0:AM30 AO30:AR30">
    <cfRule type="colorScale" priority="37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1:AM31 AO31:AR31">
    <cfRule type="colorScale" priority="38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2:AM32 AO32:AR32">
    <cfRule type="colorScale" priority="38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3:AM33 AO33:AR33">
    <cfRule type="colorScale" priority="38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4:AM34 AO34:AR34">
    <cfRule type="colorScale" priority="38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5:AM35 AO35:AR35">
    <cfRule type="colorScale" priority="38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6:AM36 AO36:AR36">
    <cfRule type="colorScale" priority="38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7:AM37 AO37:AR37">
    <cfRule type="colorScale" priority="38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8:AM38 AO38:AR38">
    <cfRule type="colorScale" priority="38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9:AM39 AO39:AR39">
    <cfRule type="colorScale" priority="38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0:AM40 AO40:AR40">
    <cfRule type="colorScale" priority="38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1:AM41 AO41:AR41">
    <cfRule type="colorScale" priority="38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2:AM42 AO42:AR42">
    <cfRule type="colorScale" priority="38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3:AM43 AO43:AR43">
    <cfRule type="colorScale" priority="38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4:AM44 AO44:AR44">
    <cfRule type="colorScale" priority="38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5:AM45 AO45:AR45">
    <cfRule type="colorScale" priority="38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6:AM46 AO46:AR46">
    <cfRule type="colorScale" priority="38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7:AM47 AO47:AR47">
    <cfRule type="colorScale" priority="38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8:AM48 AO48:AR48">
    <cfRule type="colorScale" priority="38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9:AM49 AO49:AR49">
    <cfRule type="colorScale" priority="38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0:AM50 AO50:AR50">
    <cfRule type="colorScale" priority="38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1:AM51 AO51:AR51">
    <cfRule type="colorScale" priority="38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2:AM52 AO52:AR52">
    <cfRule type="colorScale" priority="38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3:AM53 AO53:AR53">
    <cfRule type="colorScale" priority="38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4:AM54 AO54:AR54">
    <cfRule type="colorScale" priority="38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5:AM55 AO55:AR55">
    <cfRule type="colorScale" priority="38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6:AM56 AO56:AR56">
    <cfRule type="colorScale" priority="39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7:AM57 AO57:AR57">
    <cfRule type="colorScale" priority="39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8:AM58 AO58:AR58">
    <cfRule type="colorScale" priority="39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9:AM59 AO59:AR59">
    <cfRule type="colorScale" priority="39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0:AM60 AO60:AR60">
    <cfRule type="colorScale" priority="39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1:AM61 AO61:AR61">
    <cfRule type="colorScale" priority="39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2:AM62 AO62:AR62">
    <cfRule type="colorScale" priority="39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3:AM63 AO63:AR63">
    <cfRule type="colorScale" priority="39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4:AM64 AO64:AR64">
    <cfRule type="colorScale" priority="39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5:AM65 AO65:AR65">
    <cfRule type="colorScale" priority="39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6:AM66 AO66:AR66">
    <cfRule type="colorScale" priority="39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7:AM67 AO67:AR67">
    <cfRule type="colorScale" priority="39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8:AM68 AO68:AR68">
    <cfRule type="colorScale" priority="39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9:AM69 AO69:AR69">
    <cfRule type="colorScale" priority="39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0:AM70 AO70:AR70">
    <cfRule type="colorScale" priority="39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1:AM71 AO71:AR71">
    <cfRule type="colorScale" priority="39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2:AM72 AO72:AR72">
    <cfRule type="colorScale" priority="39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3:AM73 AO73:AR73">
    <cfRule type="colorScale" priority="39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4:AM74 AO74:AR74">
    <cfRule type="colorScale" priority="39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5:AM75 AO75:AR75">
    <cfRule type="colorScale" priority="39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6:AM76 AO76:AR76">
    <cfRule type="colorScale" priority="39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7:AM77 AO77:AR77">
    <cfRule type="colorScale" priority="39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8:AM78 AO78:AR78">
    <cfRule type="colorScale" priority="39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9:AM79 AO79:AR79">
    <cfRule type="colorScale" priority="39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0:AM80 AO80:AR80">
    <cfRule type="colorScale" priority="39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1:AM81 AO81:AR81">
    <cfRule type="colorScale" priority="40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2:AM82 AO82:AR82">
    <cfRule type="colorScale" priority="40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3:AM83 AO83:AR83">
    <cfRule type="colorScale" priority="40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4:AM84 AO84:AR84">
    <cfRule type="colorScale" priority="40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5:AM85 AO85:AR85">
    <cfRule type="colorScale" priority="40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6:AM86 AO86:AR86">
    <cfRule type="colorScale" priority="40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7:AM87 AO87:AR87">
    <cfRule type="colorScale" priority="40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8:AM88 AO88:AR88">
    <cfRule type="colorScale" priority="40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9:AM89 AO89:AR89">
    <cfRule type="colorScale" priority="40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0:AM90 AO90:AR90">
    <cfRule type="colorScale" priority="40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1:AM91 AO91:AR91">
    <cfRule type="colorScale" priority="40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2:AM92 AO92:AR92">
    <cfRule type="colorScale" priority="40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3:AM93 AO93:AR93">
    <cfRule type="colorScale" priority="40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4:AM94 AO94:AR94">
    <cfRule type="colorScale" priority="40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5:AM95 AO95:AR95">
    <cfRule type="colorScale" priority="40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6:AM96 AO96:AR96">
    <cfRule type="colorScale" priority="40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7:AM97 AO97:AR97">
    <cfRule type="colorScale" priority="40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8:AM98 AO98:AR98">
    <cfRule type="colorScale" priority="40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9:AM99 AO99:AR99">
    <cfRule type="colorScale" priority="40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0:AM100 AO100:AR100">
    <cfRule type="colorScale" priority="40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1:AM101 AO101:AR101">
    <cfRule type="colorScale" priority="40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2:AM102 AO102:AR102">
    <cfRule type="colorScale" priority="40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3:AM103 AO103:AR103">
    <cfRule type="colorScale" priority="40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4:AM104 AO104:AR104">
    <cfRule type="colorScale" priority="40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5:AM105 AO105:AR105">
    <cfRule type="colorScale" priority="40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6:AM106 AO106:AR106">
    <cfRule type="colorScale" priority="4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7:AM107 AO107:AR107">
    <cfRule type="colorScale" priority="4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8:AM108 AO108:AR108">
    <cfRule type="colorScale" priority="41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9:AM109 AO109:AR109">
    <cfRule type="colorScale" priority="41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0:AM110 AO110:AR110">
    <cfRule type="colorScale" priority="41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1:AM111 AO111:AR111">
    <cfRule type="colorScale" priority="41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2:AM112 AO112:AR112">
    <cfRule type="colorScale" priority="41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3:AM113 AO113:AR113">
    <cfRule type="colorScale" priority="41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4:AM114 AO114:AR114">
    <cfRule type="colorScale" priority="41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5:AM115 AO115:AR115">
    <cfRule type="colorScale" priority="41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6:AM116 AO116:AR116">
    <cfRule type="colorScale" priority="4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7:AM117 AO117:AR117">
    <cfRule type="colorScale" priority="4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8:AM118 AO118:AR118">
    <cfRule type="colorScale" priority="4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9:AM119 AO119:AR119">
    <cfRule type="colorScale" priority="41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0:AM120 AO120:AR120">
    <cfRule type="colorScale" priority="4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1:AM121 AO121:AR121">
    <cfRule type="colorScale" priority="41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2:AM122 AO122:AR122">
    <cfRule type="colorScale" priority="41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3:AM123 AO123:AR123">
    <cfRule type="colorScale" priority="41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4:AM124 AO124:AR124">
    <cfRule type="colorScale" priority="41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5:AM125 AO125:AR125">
    <cfRule type="colorScale" priority="4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6:AM126 AO126:AR126">
    <cfRule type="colorScale" priority="41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7:AM127 AO127:AR127">
    <cfRule type="colorScale" priority="41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8:AM128 AO128:AR128">
    <cfRule type="colorScale" priority="41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9:AM129 AO129:AR129">
    <cfRule type="colorScale" priority="41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0:AM130 AO130:AR130">
    <cfRule type="colorScale" priority="4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1:AM131 AO131:AR131">
    <cfRule type="colorScale" priority="4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2:AM132 AO132:AR132">
    <cfRule type="colorScale" priority="4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3:AM133 AO133:AR133">
    <cfRule type="colorScale" priority="4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4:AM134 AO134:AR134">
    <cfRule type="colorScale" priority="4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5:AM135 AO135:AR135">
    <cfRule type="colorScale" priority="4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6:AM136 AO136:AR136">
    <cfRule type="colorScale" priority="4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7:AM137 AO137:AR137">
    <cfRule type="colorScale" priority="4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8:AM138 AO138:AR138">
    <cfRule type="colorScale" priority="4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9:AM139 AO139:AR139">
    <cfRule type="colorScale" priority="4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0:AM140 AO140:AR140">
    <cfRule type="colorScale" priority="4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1:AM141 AO141:AR141">
    <cfRule type="colorScale" priority="42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2:AM142 AO142:AR142">
    <cfRule type="colorScale" priority="42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3:AM143 AO143:AR143">
    <cfRule type="colorScale" priority="42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4:AM144 AO144:AR144">
    <cfRule type="colorScale" priority="4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5:AM145 AO145:AR145">
    <cfRule type="colorScale" priority="4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6:AM146 AO146:AR146">
    <cfRule type="colorScale" priority="42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7:AM147 AO147:AR147">
    <cfRule type="colorScale" priority="42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8:AM148 AO148:AR148">
    <cfRule type="colorScale" priority="42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9:AM149 AO149:AR149">
    <cfRule type="colorScale" priority="42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0:AM150 AO150:AR150">
    <cfRule type="colorScale" priority="42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1:AM151 AO151:AR151">
    <cfRule type="colorScale" priority="42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2:AM152 AO152:AR152">
    <cfRule type="colorScale" priority="4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3:AM153 AO153:AR153">
    <cfRule type="colorScale" priority="42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4:AM154 AO154:AR154">
    <cfRule type="colorScale" priority="42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5:AM155 AO155:AR155">
    <cfRule type="colorScale" priority="429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6:AM156 AO156:AR156">
    <cfRule type="colorScale" priority="43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7:AM157 AO157:AR157">
    <cfRule type="colorScale" priority="4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8:AM158 AO158:AR158">
    <cfRule type="colorScale" priority="43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9:AM159 AO159:AR159">
    <cfRule type="colorScale" priority="43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0:AM160 AO160:AR160">
    <cfRule type="colorScale" priority="4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1:AM161 AO161:AR161">
    <cfRule type="colorScale" priority="43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2:AM162 AO162:AR162">
    <cfRule type="colorScale" priority="43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3:AM163 AO163:AR163">
    <cfRule type="colorScale" priority="43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4:AM164 AO164:AR164">
    <cfRule type="colorScale" priority="43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5:AM165 AO165:AR165">
    <cfRule type="colorScale" priority="43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6:AM166 AO166:AR166">
    <cfRule type="colorScale" priority="43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7:AM167 AO167:AR167">
    <cfRule type="colorScale" priority="43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8:AM168 AO168:AR168">
    <cfRule type="colorScale" priority="43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9:AM169 AO169:AR169">
    <cfRule type="colorScale" priority="43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0:AM170 AO170:AR170">
    <cfRule type="colorScale" priority="43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1:AM171 AO171:AR171">
    <cfRule type="colorScale" priority="43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2:AM172 AO172:AR172">
    <cfRule type="colorScale" priority="43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3:AM173 AO173:AR173">
    <cfRule type="colorScale" priority="43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4:AM174 AO174:AR174">
    <cfRule type="colorScale" priority="43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5:AM175 AO175:AR175">
    <cfRule type="colorScale" priority="43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6:AM176 AO176:AR176">
    <cfRule type="colorScale" priority="43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7:AM177 AO177:AR177">
    <cfRule type="colorScale" priority="43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8:AM178 AO178:AR178">
    <cfRule type="colorScale" priority="43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9:AM179 AO179:AR179">
    <cfRule type="colorScale" priority="43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0:AM180 AO180:AR180">
    <cfRule type="colorScale" priority="43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1:AM181 AO181:AR181">
    <cfRule type="colorScale" priority="44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2:AM182 AO182:AR182">
    <cfRule type="colorScale" priority="44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3:AM183 AO183:AR183">
    <cfRule type="colorScale" priority="44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4:AM184 AO184:AR184">
    <cfRule type="colorScale" priority="44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5:AM185 AO185:AR185">
    <cfRule type="colorScale" priority="44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6:AM186 AO186:AR186">
    <cfRule type="colorScale" priority="44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7:AM187 AO187:AR187">
    <cfRule type="colorScale" priority="44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8:AM188 AO188:AR188">
    <cfRule type="colorScale" priority="44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9:AM189 AO189:AR189">
    <cfRule type="colorScale" priority="44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0:AM190 AO190:AR190">
    <cfRule type="colorScale" priority="44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1:AM191 AO191:AR191">
    <cfRule type="colorScale" priority="44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2:AM192 AO192:AR192">
    <cfRule type="colorScale" priority="44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3:AM193 AO193:AR193">
    <cfRule type="colorScale" priority="44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4:AM194 AO194:AR194">
    <cfRule type="colorScale" priority="44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5:AM195 AO195:AR195">
    <cfRule type="colorScale" priority="44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6:AM196 AO196:AR196">
    <cfRule type="colorScale" priority="44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7:AM197 AO197:AR197">
    <cfRule type="colorScale" priority="44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8:AM198 AO198:AR198">
    <cfRule type="colorScale" priority="44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9:AM199 AO199:AR199">
    <cfRule type="colorScale" priority="44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0:AM200 AO200:AR200">
    <cfRule type="colorScale" priority="44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1:AM201 AO201:AR201">
    <cfRule type="colorScale" priority="44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2:AM202 AO202:AR202">
    <cfRule type="colorScale" priority="44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3:AM203 AO203:AR203">
    <cfRule type="colorScale" priority="44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4:AM204 AO204:AR204">
    <cfRule type="colorScale" priority="44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5:AM205 AO205:AR205">
    <cfRule type="colorScale" priority="44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6:AM206 AO206:AR206">
    <cfRule type="colorScale" priority="45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7:AM207 AO207:AR207">
    <cfRule type="colorScale" priority="45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8:AM208 AO208:AR208">
    <cfRule type="colorScale" priority="45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9:AM209 AO209:AR209">
    <cfRule type="colorScale" priority="45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0:AM210 AO210:AR210">
    <cfRule type="colorScale" priority="45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1:AM211 AO211:AR211">
    <cfRule type="colorScale" priority="45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2:AM212 AO212:AR212">
    <cfRule type="colorScale" priority="45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3:AM213 AO213:AR213">
    <cfRule type="colorScale" priority="45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4:AM214 AO214:AR214">
    <cfRule type="colorScale" priority="45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5:AM215 AO215:AR215">
    <cfRule type="colorScale" priority="45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6:AM216 AO216:AR216">
    <cfRule type="colorScale" priority="45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7:AM217 AO217:AR217">
    <cfRule type="colorScale" priority="45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8:AM218 AO218:AR218">
    <cfRule type="colorScale" priority="45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9:AM219 AO219:AR219">
    <cfRule type="colorScale" priority="45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0:AM220 AO220:AR220">
    <cfRule type="colorScale" priority="45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1:AM221 AO221:AR221">
    <cfRule type="colorScale" priority="45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2:AM222 AO222:AR222">
    <cfRule type="colorScale" priority="45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2:AH23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22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23:AH227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28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29:AH230"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23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2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3:AI227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8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9:AI230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2:AJ23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22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23:AJ227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28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29:AJ230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2:AK23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22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23:AK227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28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29:AK230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2:AL23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22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23:AL227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28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29:AL230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2:AM23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23:AM227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28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29:AM230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2:AR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23:AR22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28:AR2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29:AR23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4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9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0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2:AT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0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2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3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4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6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7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8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3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0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2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3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4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6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7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8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9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50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51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52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53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5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5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56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5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58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5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0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2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4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5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7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8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69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0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1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4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6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7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8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0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2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3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4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6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7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8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8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90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9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92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93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94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9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96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97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98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99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00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01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02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03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04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05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06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07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08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09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10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11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12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13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14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15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16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17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18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19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20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21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22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23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24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25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26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27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28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29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30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31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32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33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34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35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36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37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38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39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40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41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42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43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44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45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46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47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48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49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50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51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52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53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54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55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56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57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58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59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60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61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62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63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64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65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66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67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68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69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70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71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72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73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74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75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76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77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78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79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80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81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82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83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84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85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86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87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88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89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90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91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92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93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94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95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96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97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98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199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00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01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02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03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04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05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06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07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08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09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10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11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12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13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14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15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16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17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18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19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20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21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23:AT22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2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29:AT23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22:AW23 U22:X23 G22:R23">
    <cfRule type="colorScale" priority="28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223:AW228 U223:X228 G223:R228">
    <cfRule type="colorScale" priority="32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229:AW230 U229:X230 G229:R230">
    <cfRule type="colorScale" priority="3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2024-12-06T14:27:58Z</dcterms:modified>
</cp:coreProperties>
</file>