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Gerbie\Current courses\BTR\OpenPCBLGR-main\"/>
    </mc:Choice>
  </mc:AlternateContent>
  <xr:revisionPtr revIDLastSave="0" documentId="13_ncr:1_{3A90CCEB-6000-4E58-894E-9060A09A9418}" xr6:coauthVersionLast="47" xr6:coauthVersionMax="47" xr10:uidLastSave="{00000000-0000-0000-0000-000000000000}"/>
  <bookViews>
    <workbookView xWindow="-108" yWindow="-108" windowWidth="23256" windowHeight="12456" xr2:uid="{93230D16-BCCB-4C11-9440-E15493A7B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6" i="1"/>
  <c r="H16" i="1" s="1"/>
  <c r="G13" i="1"/>
  <c r="H13" i="1" s="1"/>
  <c r="G8" i="1"/>
  <c r="G9" i="1"/>
  <c r="G10" i="1"/>
  <c r="G7" i="1"/>
  <c r="I16" i="1"/>
  <c r="I15" i="1"/>
  <c r="I14" i="1"/>
  <c r="I13" i="1"/>
  <c r="I12" i="1"/>
  <c r="I11" i="1"/>
  <c r="H17" i="1"/>
  <c r="H15" i="1"/>
  <c r="H14" i="1"/>
  <c r="H11" i="1"/>
  <c r="H12" i="1"/>
</calcChain>
</file>

<file path=xl/sharedStrings.xml><?xml version="1.0" encoding="utf-8"?>
<sst xmlns="http://schemas.openxmlformats.org/spreadsheetml/2006/main" count="46" uniqueCount="35">
  <si>
    <t>BOM for PCB LGR</t>
  </si>
  <si>
    <t>PCB LGR</t>
  </si>
  <si>
    <t>PCB LGR TOP</t>
  </si>
  <si>
    <t>PCB LGR BOTTOM</t>
  </si>
  <si>
    <t>92511A129</t>
  </si>
  <si>
    <t>SPACER #2 0.250 LG</t>
  </si>
  <si>
    <t>MCMASTER</t>
  </si>
  <si>
    <t>91780A023</t>
  </si>
  <si>
    <t>STANDOFF 2-56 0.250 LG</t>
  </si>
  <si>
    <t>THREADED ROD #2 2.000 LG</t>
  </si>
  <si>
    <t>93225A413</t>
  </si>
  <si>
    <t>PCB COUPLING LOOP 4MM-6MM</t>
  </si>
  <si>
    <t>76555A721</t>
  </si>
  <si>
    <t>76555A725</t>
  </si>
  <si>
    <t>LINK</t>
  </si>
  <si>
    <t>QUANTITY</t>
  </si>
  <si>
    <t>VENDOR</t>
  </si>
  <si>
    <t>DESCRIPTION</t>
  </si>
  <si>
    <t>PART NO.</t>
  </si>
  <si>
    <t>COST PER UNIT</t>
  </si>
  <si>
    <t>EXTENDED PRICE</t>
  </si>
  <si>
    <t>92185A083</t>
  </si>
  <si>
    <t>SCREW 2-56 SOCKET HEAD 0.500 LG</t>
  </si>
  <si>
    <t>COPPER TAPE 2.000 WD 6.000 LG</t>
  </si>
  <si>
    <t>COPPER TAPE 0.250 WD 4.000 LG</t>
  </si>
  <si>
    <t>30 AWG MAGNET WIRE</t>
  </si>
  <si>
    <t>WW4012</t>
  </si>
  <si>
    <t>JAYCAR</t>
  </si>
  <si>
    <t>PCBWAY</t>
  </si>
  <si>
    <t>Link to JAYCAR</t>
  </si>
  <si>
    <t>4X1MBRTR</t>
  </si>
  <si>
    <t>Brass Threaded Rod M4 3ft</t>
  </si>
  <si>
    <t>UNITEDFASTENERS</t>
  </si>
  <si>
    <t>/</t>
  </si>
  <si>
    <t>Link to UnitedFasteners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</si>
</sst>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 applyAlignment="1">
      <alignment horizontal="left"/>
    </xf>
    <xf numFmtId="2" fontId="0" fillId="0" borderId="0" xfId="0" applyNumberFormat="1"/>
    <xf numFmtId="14" fontId="0" fillId="0" borderId="0" xfId="0" applyNumberFormat="1"/>
    <xf numFmtId="2" fontId="1" fillId="0" borderId="0" xfId="1" applyNumberFormat="1"/>
    <xf numFmtId="0" fontId="2" fillId="0" borderId="0" xfId="0" applyFont="1"/>
    <xf numFmtId="1" fontId="2" fillId="0" borderId="0" xfId="0" applyNumberFormat="1" applyFont="1" applyAlignment="1">
      <alignment horizontal="left"/>
    </xf>
    <xf numFmtId="2" fontId="2" fillId="0" borderId="0" xfId="0" applyNumberFormat="1" applyFont="1"/>
    <xf numFmtId="2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ECA91-D63B-47BC-8718-ADB6A5E08E2B}" name="Table1" displayName="Table1" ref="C6:I18" totalsRowShown="0" headerRowDxfId="0">
  <autoFilter ref="C6:I18" xr:uid="{622ECA91-D63B-47BC-8718-ADB6A5E08E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2" xr3:uid="{3FA72C30-7F7C-44B1-A2AE-23C80BCD8EED}" name="PART NO." dataDxfId="4"/>
    <tableColumn id="3" xr3:uid="{214B076D-7D71-4ECC-8622-EE50105D12A7}" name="DESCRIPTION"/>
    <tableColumn id="4" xr3:uid="{231B9F94-56A1-45FC-9C86-8020E74D1ABC}" name="VENDOR"/>
    <tableColumn id="5" xr3:uid="{2FF7CE43-87AC-4E89-AEFF-8C27229D0655}" name="QUANTITY"/>
    <tableColumn id="6" xr3:uid="{0B76D559-8496-4E99-B106-B4C428F6FFF6}" name="COST PER UNIT" dataDxfId="3"/>
    <tableColumn id="7" xr3:uid="{98576E29-0746-42B4-B92D-5073E78488F1}" name="EXTENDED PRICE" dataDxfId="2">
      <calculatedColumnFormula>F7*G7</calculatedColumnFormula>
    </tableColumn>
    <tableColumn id="8" xr3:uid="{825B0801-30F0-43F9-AE95-4D4A8967E428}" name="LINK" dataDxfId="1" dataCellStyle="Hyperlink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tedfasteners.com.au/products/fasteners-fixings/brass/brass-threaded-rod/brass-threaded-rod" TargetMode="External"/><Relationship Id="rId2" Type="http://schemas.openxmlformats.org/officeDocument/2006/relationships/hyperlink" Target="https://www.jaycar.com.au/0-25mm-enamel-copper-wire-spool/p/WW4012" TargetMode="External"/><Relationship Id="rId1" Type="http://schemas.openxmlformats.org/officeDocument/2006/relationships/hyperlink" Target="https://www.mcmaster.com/76555A721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D9C5-3E01-4B6C-9E8C-914FD4D1E519}">
  <dimension ref="B2:K18"/>
  <sheetViews>
    <sheetView tabSelected="1" zoomScaleNormal="100" workbookViewId="0">
      <selection activeCell="I18" sqref="I18"/>
    </sheetView>
  </sheetViews>
  <sheetFormatPr defaultColWidth="8.77734375" defaultRowHeight="14.4" x14ac:dyDescent="0.3"/>
  <cols>
    <col min="1" max="1" width="3.77734375" customWidth="1"/>
    <col min="2" max="2" width="18.33203125" bestFit="1" customWidth="1"/>
    <col min="3" max="3" width="34.44140625" style="1" bestFit="1" customWidth="1"/>
    <col min="4" max="4" width="40.6640625" bestFit="1" customWidth="1"/>
    <col min="5" max="5" width="16.77734375" bestFit="1" customWidth="1"/>
    <col min="6" max="6" width="13.44140625" bestFit="1" customWidth="1"/>
    <col min="7" max="7" width="19.5546875" style="2" bestFit="1" customWidth="1"/>
    <col min="8" max="8" width="21.77734375" style="2" bestFit="1" customWidth="1"/>
    <col min="9" max="9" width="23.5546875" style="2" bestFit="1" customWidth="1"/>
  </cols>
  <sheetData>
    <row r="2" spans="2:11" x14ac:dyDescent="0.3">
      <c r="B2" t="s">
        <v>0</v>
      </c>
      <c r="F2" s="2"/>
    </row>
    <row r="3" spans="2:11" x14ac:dyDescent="0.3">
      <c r="K3" s="2"/>
    </row>
    <row r="4" spans="2:11" x14ac:dyDescent="0.3">
      <c r="B4" s="3">
        <v>44984</v>
      </c>
    </row>
    <row r="6" spans="2:11" x14ac:dyDescent="0.3">
      <c r="B6" s="5"/>
      <c r="C6" s="6" t="s">
        <v>18</v>
      </c>
      <c r="D6" s="5" t="s">
        <v>17</v>
      </c>
      <c r="E6" s="5" t="s">
        <v>16</v>
      </c>
      <c r="F6" s="5" t="s">
        <v>15</v>
      </c>
      <c r="G6" s="7" t="s">
        <v>19</v>
      </c>
      <c r="H6" s="7" t="s">
        <v>20</v>
      </c>
      <c r="I6" s="7" t="s">
        <v>14</v>
      </c>
    </row>
    <row r="7" spans="2:11" x14ac:dyDescent="0.3">
      <c r="C7" s="1">
        <v>121003116</v>
      </c>
      <c r="D7" t="s">
        <v>1</v>
      </c>
      <c r="E7" t="s">
        <v>28</v>
      </c>
      <c r="F7">
        <v>5</v>
      </c>
      <c r="G7" s="2">
        <f>Table1[[#This Row],[EXTENDED PRICE]]/Table1[[#This Row],[QUANTITY]]</f>
        <v>0.65</v>
      </c>
      <c r="H7" s="2">
        <v>3.25</v>
      </c>
      <c r="I7" s="8" t="s">
        <v>33</v>
      </c>
    </row>
    <row r="8" spans="2:11" x14ac:dyDescent="0.3">
      <c r="C8" s="1">
        <v>121003117</v>
      </c>
      <c r="D8" t="s">
        <v>2</v>
      </c>
      <c r="E8" t="s">
        <v>28</v>
      </c>
      <c r="F8">
        <v>1</v>
      </c>
      <c r="G8" s="2">
        <f>Table1[[#This Row],[EXTENDED PRICE]]/Table1[[#This Row],[QUANTITY]]</f>
        <v>1</v>
      </c>
      <c r="H8" s="2">
        <v>1</v>
      </c>
      <c r="I8" s="8" t="s">
        <v>33</v>
      </c>
    </row>
    <row r="9" spans="2:11" x14ac:dyDescent="0.3">
      <c r="C9" s="1">
        <v>121003118</v>
      </c>
      <c r="D9" t="s">
        <v>3</v>
      </c>
      <c r="E9" t="s">
        <v>28</v>
      </c>
      <c r="F9">
        <v>1</v>
      </c>
      <c r="G9" s="2">
        <f>Table1[[#This Row],[EXTENDED PRICE]]/Table1[[#This Row],[QUANTITY]]</f>
        <v>1</v>
      </c>
      <c r="H9" s="2">
        <v>1</v>
      </c>
      <c r="I9" s="8" t="s">
        <v>33</v>
      </c>
    </row>
    <row r="10" spans="2:11" x14ac:dyDescent="0.3">
      <c r="C10" s="1">
        <v>121003119</v>
      </c>
      <c r="D10" t="s">
        <v>11</v>
      </c>
      <c r="E10" t="s">
        <v>28</v>
      </c>
      <c r="F10">
        <v>1</v>
      </c>
      <c r="G10" s="2">
        <f>Table1[[#This Row],[EXTENDED PRICE]]/Table1[[#This Row],[QUANTITY]]</f>
        <v>0.5</v>
      </c>
      <c r="H10" s="2">
        <v>0.5</v>
      </c>
      <c r="I10" s="8" t="s">
        <v>33</v>
      </c>
    </row>
    <row r="11" spans="2:11" x14ac:dyDescent="0.3">
      <c r="C11" s="1" t="s">
        <v>4</v>
      </c>
      <c r="D11" t="s">
        <v>5</v>
      </c>
      <c r="E11" t="s">
        <v>6</v>
      </c>
      <c r="F11">
        <v>8</v>
      </c>
      <c r="G11" s="2">
        <v>1.45</v>
      </c>
      <c r="H11" s="2">
        <f t="shared" ref="H11:H17" si="0">F11*G11</f>
        <v>11.6</v>
      </c>
      <c r="I11" s="4" t="str">
        <f>HYPERLINK("https://www.mcmaster.com/92511A129/","Link to McMaster")</f>
        <v>Link to McMaster</v>
      </c>
    </row>
    <row r="12" spans="2:11" x14ac:dyDescent="0.3">
      <c r="C12" s="1" t="s">
        <v>7</v>
      </c>
      <c r="D12" t="s">
        <v>8</v>
      </c>
      <c r="E12" t="s">
        <v>6</v>
      </c>
      <c r="F12">
        <v>16</v>
      </c>
      <c r="G12" s="2">
        <v>0.37</v>
      </c>
      <c r="H12" s="2">
        <f t="shared" si="0"/>
        <v>5.92</v>
      </c>
      <c r="I12" s="4" t="str">
        <f>HYPERLINK("https://www.mcmaster.com/91780A023/","Link to McMaster")</f>
        <v>Link to McMaster</v>
      </c>
    </row>
    <row r="13" spans="2:11" x14ac:dyDescent="0.3">
      <c r="C13" s="1" t="s">
        <v>10</v>
      </c>
      <c r="D13" t="s">
        <v>9</v>
      </c>
      <c r="E13" t="s">
        <v>6</v>
      </c>
      <c r="F13">
        <v>4</v>
      </c>
      <c r="G13" s="2">
        <f>17.27/25</f>
        <v>0.69079999999999997</v>
      </c>
      <c r="H13" s="2">
        <f t="shared" si="0"/>
        <v>2.7631999999999999</v>
      </c>
      <c r="I13" s="4" t="str">
        <f>HYPERLINK("https://www.mcmaster.com/93225A413/","Link to McMaster")</f>
        <v>Link to McMaster</v>
      </c>
    </row>
    <row r="14" spans="2:11" x14ac:dyDescent="0.3">
      <c r="C14" s="1" t="s">
        <v>12</v>
      </c>
      <c r="D14" t="s">
        <v>24</v>
      </c>
      <c r="E14" t="s">
        <v>6</v>
      </c>
      <c r="F14">
        <v>2</v>
      </c>
      <c r="G14" s="2">
        <v>8.91</v>
      </c>
      <c r="H14" s="2">
        <f t="shared" si="0"/>
        <v>17.82</v>
      </c>
      <c r="I14" s="4" t="str">
        <f>HYPERLINK("https://www.mcmaster.com/76555A721/","Link to McMaster")</f>
        <v>Link to McMaster</v>
      </c>
    </row>
    <row r="15" spans="2:11" x14ac:dyDescent="0.3">
      <c r="C15" s="1" t="s">
        <v>13</v>
      </c>
      <c r="D15" t="s">
        <v>23</v>
      </c>
      <c r="E15" t="s">
        <v>6</v>
      </c>
      <c r="F15">
        <v>1</v>
      </c>
      <c r="G15" s="2">
        <v>50.61</v>
      </c>
      <c r="H15" s="2">
        <f t="shared" si="0"/>
        <v>50.61</v>
      </c>
      <c r="I15" s="4" t="str">
        <f>HYPERLINK("https://www.mcmaster.com/76555A725/","Link to McMaster")</f>
        <v>Link to McMaster</v>
      </c>
    </row>
    <row r="16" spans="2:11" x14ac:dyDescent="0.3">
      <c r="C16" s="1" t="s">
        <v>21</v>
      </c>
      <c r="D16" t="s">
        <v>22</v>
      </c>
      <c r="E16" t="s">
        <v>6</v>
      </c>
      <c r="F16">
        <v>4</v>
      </c>
      <c r="G16" s="2">
        <f>5.2/25</f>
        <v>0.20800000000000002</v>
      </c>
      <c r="H16" s="2">
        <f t="shared" si="0"/>
        <v>0.83200000000000007</v>
      </c>
      <c r="I16" s="4" t="str">
        <f>HYPERLINK("https://www.mcmaster.com/92185A083/","Link to McMaster")</f>
        <v>Link to McMaster</v>
      </c>
    </row>
    <row r="17" spans="3:9" x14ac:dyDescent="0.3">
      <c r="C17" s="1" t="s">
        <v>26</v>
      </c>
      <c r="D17" t="s">
        <v>25</v>
      </c>
      <c r="E17" t="s">
        <v>27</v>
      </c>
      <c r="F17">
        <v>1</v>
      </c>
      <c r="G17" s="2">
        <v>9.9499999999999993</v>
      </c>
      <c r="H17" s="2">
        <f t="shared" si="0"/>
        <v>9.9499999999999993</v>
      </c>
      <c r="I17" s="4" t="s">
        <v>29</v>
      </c>
    </row>
    <row r="18" spans="3:9" x14ac:dyDescent="0.3">
      <c r="C18" s="1" t="s">
        <v>30</v>
      </c>
      <c r="D18" t="s">
        <v>31</v>
      </c>
      <c r="E18" t="s">
        <v>32</v>
      </c>
      <c r="F18">
        <v>1</v>
      </c>
      <c r="G18" s="2">
        <f>Table1[[#This Row],[EXTENDED PRICE]]</f>
        <v>12.95</v>
      </c>
      <c r="H18" s="2">
        <v>12.95</v>
      </c>
      <c r="I18" s="4" t="s">
        <v>34</v>
      </c>
    </row>
  </sheetData>
  <hyperlinks>
    <hyperlink ref="I14" r:id="rId1" display="https://www.mcmaster.com/76555A721/" xr:uid="{2340267F-16BF-A344-B5E2-927247D7A2E9}"/>
    <hyperlink ref="I17" r:id="rId2" xr:uid="{268F0138-B34D-4FEB-B7D5-209BB52382B8}"/>
    <hyperlink ref="I18" r:id="rId3" location="product-list" xr:uid="{027AC53F-1CCF-48FF-8678-4CCB4078EEF8}"/>
  </hyperlinks>
  <pageMargins left="0.7" right="0.7" top="0.75" bottom="0.75" header="0.3" footer="0.3"/>
  <pageSetup orientation="landscape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tkeller</dc:creator>
  <cp:lastModifiedBy>Nico</cp:lastModifiedBy>
  <cp:lastPrinted>2022-07-14T21:39:53Z</cp:lastPrinted>
  <dcterms:created xsi:type="dcterms:W3CDTF">2022-07-14T14:11:01Z</dcterms:created>
  <dcterms:modified xsi:type="dcterms:W3CDTF">2023-02-27T11:32:56Z</dcterms:modified>
</cp:coreProperties>
</file>